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مجله ماشین خارجی\SHCB\SITE CARS\SHCB BOOKS  FILES\"/>
    </mc:Choice>
  </mc:AlternateContent>
  <xr:revisionPtr revIDLastSave="0" documentId="13_ncr:1_{C1C7DC7B-9BD9-4340-9DF8-6FCD2A4A54A0}" xr6:coauthVersionLast="45" xr6:coauthVersionMax="45" xr10:uidLastSave="{00000000-0000-0000-0000-000000000000}"/>
  <bookViews>
    <workbookView xWindow="-120" yWindow="-120" windowWidth="20640" windowHeight="10845" firstSheet="1" activeTab="1" xr2:uid="{00000000-000D-0000-FFFF-FFFF00000000}"/>
  </bookViews>
  <sheets>
    <sheet name="CARS BEV" sheetId="1" r:id="rId1"/>
    <sheet name="REAL CARS" sheetId="5" r:id="rId2"/>
    <sheet name="0-100" sheetId="4" r:id="rId3"/>
    <sheet name="SFC TABLE ALL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5" l="1"/>
  <c r="F7" i="5"/>
  <c r="H7" i="5"/>
  <c r="D2" i="5"/>
  <c r="D3" i="5"/>
  <c r="D4" i="5"/>
  <c r="D5" i="5"/>
  <c r="E7" i="5" l="1"/>
  <c r="I7" i="5"/>
  <c r="J7" i="5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s="1"/>
  <c r="A817" i="5" s="1"/>
  <c r="A818" i="5" s="1"/>
  <c r="A819" i="5" s="1"/>
  <c r="A820" i="5" s="1"/>
  <c r="A821" i="5" s="1"/>
  <c r="A822" i="5" s="1"/>
  <c r="A823" i="5" s="1"/>
  <c r="A824" i="5" s="1"/>
  <c r="A825" i="5" s="1"/>
  <c r="A826" i="5" s="1"/>
  <c r="A827" i="5" s="1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A851" i="5" s="1"/>
  <c r="A852" i="5" s="1"/>
  <c r="A853" i="5" s="1"/>
  <c r="A854" i="5" s="1"/>
  <c r="A855" i="5" s="1"/>
  <c r="A856" i="5" s="1"/>
  <c r="A857" i="5" s="1"/>
  <c r="A858" i="5" s="1"/>
  <c r="A859" i="5" s="1"/>
  <c r="A860" i="5" s="1"/>
  <c r="A861" i="5" s="1"/>
  <c r="A862" i="5" s="1"/>
  <c r="A863" i="5" s="1"/>
  <c r="A864" i="5" s="1"/>
  <c r="A865" i="5" s="1"/>
  <c r="A866" i="5" s="1"/>
  <c r="A867" i="5" s="1"/>
  <c r="A868" i="5" s="1"/>
  <c r="A869" i="5" s="1"/>
  <c r="A870" i="5" s="1"/>
  <c r="A871" i="5" s="1"/>
  <c r="A872" i="5" s="1"/>
  <c r="A873" i="5" s="1"/>
  <c r="A874" i="5" s="1"/>
  <c r="A875" i="5" s="1"/>
  <c r="A876" i="5" s="1"/>
  <c r="A877" i="5" s="1"/>
  <c r="A878" i="5" s="1"/>
  <c r="A879" i="5" s="1"/>
  <c r="A880" i="5" s="1"/>
  <c r="A881" i="5" s="1"/>
  <c r="A882" i="5" s="1"/>
  <c r="A883" i="5" s="1"/>
  <c r="A884" i="5" s="1"/>
  <c r="A885" i="5" s="1"/>
  <c r="A886" i="5" s="1"/>
  <c r="A887" i="5" s="1"/>
  <c r="A888" i="5" s="1"/>
  <c r="A889" i="5" s="1"/>
  <c r="A890" i="5" s="1"/>
  <c r="A891" i="5" s="1"/>
  <c r="A892" i="5" s="1"/>
  <c r="A893" i="5" s="1"/>
  <c r="A894" i="5" s="1"/>
  <c r="A895" i="5" s="1"/>
  <c r="A896" i="5" s="1"/>
  <c r="A897" i="5" s="1"/>
  <c r="A898" i="5" s="1"/>
  <c r="A899" i="5" s="1"/>
  <c r="A900" i="5" s="1"/>
  <c r="A901" i="5" s="1"/>
  <c r="A902" i="5" s="1"/>
  <c r="A903" i="5" s="1"/>
  <c r="A904" i="5" s="1"/>
  <c r="A905" i="5" s="1"/>
  <c r="A906" i="5" s="1"/>
  <c r="A907" i="5" s="1"/>
  <c r="A908" i="5" s="1"/>
  <c r="A909" i="5" s="1"/>
  <c r="A910" i="5" s="1"/>
  <c r="A911" i="5" s="1"/>
  <c r="A912" i="5" s="1"/>
  <c r="A913" i="5" s="1"/>
  <c r="A914" i="5" s="1"/>
  <c r="A915" i="5" s="1"/>
  <c r="A916" i="5" s="1"/>
  <c r="A917" i="5" s="1"/>
  <c r="A918" i="5" s="1"/>
  <c r="A919" i="5" s="1"/>
  <c r="A920" i="5" s="1"/>
  <c r="A921" i="5" s="1"/>
  <c r="A922" i="5" s="1"/>
  <c r="A923" i="5" s="1"/>
  <c r="A924" i="5" s="1"/>
  <c r="A925" i="5" s="1"/>
  <c r="A926" i="5" s="1"/>
  <c r="A927" i="5" s="1"/>
  <c r="A928" i="5" s="1"/>
  <c r="A929" i="5" s="1"/>
  <c r="A930" i="5" s="1"/>
  <c r="A931" i="5" s="1"/>
  <c r="A932" i="5" s="1"/>
  <c r="A933" i="5" s="1"/>
  <c r="A934" i="5" s="1"/>
  <c r="A935" i="5" s="1"/>
  <c r="A936" i="5" s="1"/>
  <c r="A937" i="5" s="1"/>
  <c r="A938" i="5" s="1"/>
  <c r="A939" i="5" s="1"/>
  <c r="A940" i="5" s="1"/>
  <c r="A941" i="5" s="1"/>
  <c r="A942" i="5" s="1"/>
  <c r="A943" i="5" s="1"/>
  <c r="A944" i="5" s="1"/>
  <c r="A945" i="5" s="1"/>
  <c r="A946" i="5" s="1"/>
  <c r="A947" i="5" s="1"/>
  <c r="A948" i="5" s="1"/>
  <c r="A949" i="5" s="1"/>
  <c r="A950" i="5" s="1"/>
  <c r="A951" i="5" s="1"/>
  <c r="A952" i="5" s="1"/>
  <c r="A953" i="5" s="1"/>
  <c r="A954" i="5" s="1"/>
  <c r="A955" i="5" s="1"/>
  <c r="A956" i="5" s="1"/>
  <c r="A957" i="5" s="1"/>
  <c r="A958" i="5" s="1"/>
  <c r="A959" i="5" s="1"/>
  <c r="A960" i="5" s="1"/>
  <c r="A961" i="5" s="1"/>
  <c r="A962" i="5" s="1"/>
  <c r="A963" i="5" s="1"/>
  <c r="A964" i="5" s="1"/>
  <c r="A965" i="5" s="1"/>
  <c r="A966" i="5" s="1"/>
  <c r="A967" i="5" s="1"/>
  <c r="A968" i="5" s="1"/>
  <c r="A969" i="5" s="1"/>
  <c r="A970" i="5" s="1"/>
  <c r="A971" i="5" s="1"/>
  <c r="A972" i="5" s="1"/>
  <c r="A973" i="5" s="1"/>
  <c r="A974" i="5" s="1"/>
  <c r="A975" i="5" s="1"/>
  <c r="A976" i="5" s="1"/>
  <c r="A977" i="5" s="1"/>
  <c r="A978" i="5" s="1"/>
  <c r="A979" i="5" s="1"/>
  <c r="A980" i="5" s="1"/>
  <c r="A981" i="5" s="1"/>
  <c r="A982" i="5" s="1"/>
  <c r="A983" i="5" s="1"/>
  <c r="A984" i="5" s="1"/>
  <c r="A985" i="5" s="1"/>
  <c r="A986" i="5" s="1"/>
  <c r="A987" i="5" s="1"/>
  <c r="A988" i="5" s="1"/>
  <c r="A989" i="5" s="1"/>
  <c r="A990" i="5" s="1"/>
  <c r="A991" i="5" s="1"/>
  <c r="A992" i="5" s="1"/>
  <c r="A993" i="5" s="1"/>
  <c r="A994" i="5" s="1"/>
  <c r="A995" i="5" s="1"/>
  <c r="A996" i="5" s="1"/>
  <c r="A997" i="5" s="1"/>
  <c r="A998" i="5" s="1"/>
  <c r="A999" i="5" s="1"/>
  <c r="A1000" i="5" s="1"/>
  <c r="A1001" i="5" s="1"/>
  <c r="A1002" i="5" s="1"/>
  <c r="A1003" i="5" s="1"/>
  <c r="A1004" i="5" s="1"/>
  <c r="A1005" i="5" s="1"/>
  <c r="A1006" i="5" s="1"/>
  <c r="A1007" i="5" s="1"/>
  <c r="A1008" i="5" s="1"/>
  <c r="A1009" i="5" s="1"/>
  <c r="A1010" i="5" s="1"/>
  <c r="A1011" i="5" s="1"/>
  <c r="A1012" i="5" s="1"/>
  <c r="A1013" i="5" s="1"/>
  <c r="A1014" i="5" s="1"/>
  <c r="A1015" i="5" s="1"/>
  <c r="A1016" i="5" s="1"/>
  <c r="A1017" i="5" s="1"/>
  <c r="A1018" i="5" s="1"/>
  <c r="A1019" i="5" s="1"/>
  <c r="A1020" i="5" s="1"/>
  <c r="A1021" i="5" s="1"/>
  <c r="A1022" i="5" s="1"/>
  <c r="A1023" i="5" s="1"/>
  <c r="A1024" i="5" s="1"/>
  <c r="A1025" i="5" s="1"/>
  <c r="A1026" i="5" s="1"/>
  <c r="A1027" i="5" s="1"/>
  <c r="A1028" i="5" s="1"/>
  <c r="A1029" i="5" s="1"/>
  <c r="A1030" i="5" s="1"/>
  <c r="A1031" i="5" s="1"/>
  <c r="A1032" i="5" s="1"/>
  <c r="A1033" i="5" s="1"/>
  <c r="A1034" i="5" s="1"/>
  <c r="A1035" i="5" s="1"/>
  <c r="A1036" i="5" s="1"/>
  <c r="A1037" i="5" s="1"/>
  <c r="A1038" i="5" s="1"/>
  <c r="A1039" i="5" s="1"/>
  <c r="A1040" i="5" s="1"/>
  <c r="A1041" i="5" s="1"/>
  <c r="A1042" i="5" s="1"/>
  <c r="A1043" i="5" s="1"/>
  <c r="A1044" i="5" s="1"/>
  <c r="A1045" i="5" s="1"/>
  <c r="A1046" i="5" s="1"/>
  <c r="A1047" i="5" s="1"/>
  <c r="A1048" i="5" s="1"/>
  <c r="A1049" i="5" s="1"/>
  <c r="A1050" i="5" s="1"/>
  <c r="A1051" i="5" s="1"/>
  <c r="A1052" i="5" s="1"/>
  <c r="A1053" i="5" s="1"/>
  <c r="A1054" i="5" s="1"/>
  <c r="A1055" i="5" s="1"/>
  <c r="A1056" i="5" s="1"/>
  <c r="A1057" i="5" s="1"/>
  <c r="A1058" i="5" s="1"/>
  <c r="A1059" i="5" s="1"/>
  <c r="A1060" i="5" s="1"/>
  <c r="A1061" i="5" s="1"/>
  <c r="A1062" i="5" s="1"/>
  <c r="A1063" i="5" s="1"/>
  <c r="A1064" i="5" s="1"/>
  <c r="A1065" i="5" s="1"/>
  <c r="A1066" i="5" s="1"/>
  <c r="A1067" i="5" s="1"/>
  <c r="A1068" i="5" s="1"/>
  <c r="A1069" i="5" s="1"/>
  <c r="A1070" i="5" s="1"/>
  <c r="A1071" i="5" s="1"/>
  <c r="A1072" i="5" s="1"/>
  <c r="A1073" i="5" s="1"/>
  <c r="A1074" i="5" s="1"/>
  <c r="A1075" i="5" s="1"/>
  <c r="A1076" i="5" s="1"/>
  <c r="A1077" i="5" s="1"/>
  <c r="A1078" i="5" s="1"/>
  <c r="A1079" i="5" s="1"/>
  <c r="A1080" i="5" s="1"/>
  <c r="A1081" i="5" s="1"/>
  <c r="A1082" i="5" s="1"/>
  <c r="A1083" i="5" s="1"/>
  <c r="A1084" i="5" s="1"/>
  <c r="A1085" i="5" s="1"/>
  <c r="A1086" i="5" s="1"/>
  <c r="A1087" i="5" s="1"/>
  <c r="A1088" i="5" s="1"/>
  <c r="A1089" i="5" s="1"/>
  <c r="A1090" i="5" s="1"/>
  <c r="A1091" i="5" s="1"/>
  <c r="A1092" i="5" s="1"/>
  <c r="A1093" i="5" s="1"/>
  <c r="A1094" i="5" s="1"/>
  <c r="A1095" i="5" s="1"/>
  <c r="A1096" i="5" s="1"/>
  <c r="A1097" i="5" s="1"/>
  <c r="A1098" i="5" s="1"/>
  <c r="A1099" i="5" s="1"/>
  <c r="A1100" i="5" s="1"/>
  <c r="A1101" i="5" s="1"/>
  <c r="A1102" i="5" s="1"/>
  <c r="A1103" i="5" s="1"/>
  <c r="A1104" i="5" s="1"/>
  <c r="A1105" i="5" s="1"/>
  <c r="A1106" i="5" s="1"/>
  <c r="A1107" i="5" s="1"/>
  <c r="A1108" i="5" s="1"/>
  <c r="A1109" i="5" s="1"/>
  <c r="A1110" i="5" s="1"/>
  <c r="A1111" i="5" s="1"/>
  <c r="A1112" i="5" s="1"/>
  <c r="A1113" i="5" s="1"/>
  <c r="A1114" i="5" s="1"/>
  <c r="A1115" i="5" s="1"/>
  <c r="A1116" i="5" s="1"/>
  <c r="A1117" i="5" s="1"/>
  <c r="A1118" i="5" s="1"/>
  <c r="A1119" i="5" s="1"/>
  <c r="A1120" i="5" s="1"/>
  <c r="A1121" i="5" s="1"/>
  <c r="A1122" i="5" s="1"/>
  <c r="A1123" i="5" s="1"/>
  <c r="A1124" i="5" s="1"/>
  <c r="A1125" i="5" s="1"/>
  <c r="A1126" i="5" s="1"/>
  <c r="A1127" i="5" s="1"/>
  <c r="A1128" i="5" s="1"/>
  <c r="A1129" i="5" s="1"/>
  <c r="A1130" i="5" s="1"/>
  <c r="A1131" i="5" s="1"/>
  <c r="A1132" i="5" s="1"/>
  <c r="A1133" i="5" s="1"/>
  <c r="A1134" i="5" s="1"/>
  <c r="A1135" i="5" s="1"/>
  <c r="A1136" i="5" s="1"/>
  <c r="A1137" i="5" s="1"/>
  <c r="A1138" i="5" s="1"/>
  <c r="A1139" i="5" s="1"/>
  <c r="A1140" i="5" s="1"/>
  <c r="A1141" i="5" s="1"/>
  <c r="A1142" i="5" s="1"/>
  <c r="A1143" i="5" s="1"/>
  <c r="A1144" i="5" s="1"/>
  <c r="A1145" i="5" s="1"/>
  <c r="A1146" i="5" s="1"/>
  <c r="A1147" i="5" s="1"/>
  <c r="A1148" i="5" s="1"/>
  <c r="A1149" i="5" s="1"/>
  <c r="A1150" i="5" s="1"/>
  <c r="A1151" i="5" s="1"/>
  <c r="A1152" i="5" s="1"/>
  <c r="A1153" i="5" s="1"/>
  <c r="A1154" i="5" s="1"/>
  <c r="A1155" i="5" s="1"/>
  <c r="A1156" i="5" s="1"/>
  <c r="A1157" i="5" s="1"/>
  <c r="A1158" i="5" s="1"/>
  <c r="A1159" i="5" s="1"/>
  <c r="A1160" i="5" s="1"/>
  <c r="A1161" i="5" s="1"/>
  <c r="A1162" i="5" s="1"/>
  <c r="A1163" i="5" s="1"/>
  <c r="A1164" i="5" s="1"/>
  <c r="A1165" i="5" s="1"/>
  <c r="A1166" i="5" s="1"/>
  <c r="A1167" i="5" s="1"/>
  <c r="A1168" i="5" s="1"/>
  <c r="A1169" i="5" s="1"/>
  <c r="A1170" i="5" s="1"/>
  <c r="A1171" i="5" s="1"/>
  <c r="A1172" i="5" s="1"/>
  <c r="A1173" i="5" s="1"/>
  <c r="A1174" i="5" s="1"/>
  <c r="A1175" i="5" s="1"/>
  <c r="A1176" i="5" s="1"/>
  <c r="A1177" i="5" s="1"/>
  <c r="A1178" i="5" s="1"/>
  <c r="A1179" i="5" s="1"/>
  <c r="A1180" i="5" s="1"/>
  <c r="A1181" i="5" s="1"/>
  <c r="A1182" i="5" s="1"/>
  <c r="A1183" i="5" s="1"/>
  <c r="A1184" i="5" s="1"/>
  <c r="A1185" i="5" s="1"/>
  <c r="A1186" i="5" s="1"/>
  <c r="A1187" i="5" s="1"/>
  <c r="A1188" i="5" s="1"/>
  <c r="A1189" i="5" s="1"/>
  <c r="A1190" i="5" s="1"/>
  <c r="A1191" i="5" s="1"/>
  <c r="A1192" i="5" s="1"/>
  <c r="A1193" i="5" s="1"/>
  <c r="A1194" i="5" s="1"/>
  <c r="A1195" i="5" s="1"/>
  <c r="A1196" i="5" s="1"/>
  <c r="A1197" i="5" s="1"/>
  <c r="A1198" i="5" s="1"/>
  <c r="A1199" i="5" s="1"/>
  <c r="A1200" i="5" s="1"/>
  <c r="A1201" i="5" s="1"/>
  <c r="A1202" i="5" s="1"/>
  <c r="A1203" i="5" s="1"/>
  <c r="A1204" i="5" s="1"/>
  <c r="A1205" i="5" s="1"/>
  <c r="A1206" i="5" s="1"/>
  <c r="A1207" i="5" s="1"/>
  <c r="A1208" i="5" s="1"/>
  <c r="A1209" i="5" s="1"/>
  <c r="A1210" i="5" s="1"/>
  <c r="A1211" i="5" s="1"/>
  <c r="A1212" i="5" s="1"/>
  <c r="A1213" i="5" s="1"/>
  <c r="A1214" i="5" s="1"/>
  <c r="A1215" i="5" s="1"/>
  <c r="A1216" i="5" s="1"/>
  <c r="A1217" i="5" s="1"/>
  <c r="A1218" i="5" s="1"/>
  <c r="A1219" i="5" s="1"/>
  <c r="A1220" i="5" s="1"/>
  <c r="A1221" i="5" s="1"/>
  <c r="A1222" i="5" s="1"/>
  <c r="A1223" i="5" s="1"/>
  <c r="A1224" i="5" s="1"/>
  <c r="A1225" i="5" s="1"/>
  <c r="A1226" i="5" s="1"/>
  <c r="A1227" i="5" s="1"/>
  <c r="A1228" i="5" s="1"/>
  <c r="A1229" i="5" s="1"/>
  <c r="A1230" i="5" s="1"/>
  <c r="A1231" i="5" s="1"/>
  <c r="A1232" i="5" s="1"/>
  <c r="A1233" i="5" s="1"/>
  <c r="A1234" i="5" s="1"/>
  <c r="A1235" i="5" s="1"/>
  <c r="A1236" i="5" s="1"/>
  <c r="A1237" i="5" s="1"/>
  <c r="A1238" i="5" s="1"/>
  <c r="A1239" i="5" s="1"/>
  <c r="A1240" i="5" s="1"/>
  <c r="A1241" i="5" s="1"/>
  <c r="A1242" i="5" s="1"/>
  <c r="A1243" i="5" s="1"/>
  <c r="A1244" i="5" s="1"/>
  <c r="A1245" i="5" s="1"/>
  <c r="A1246" i="5" s="1"/>
  <c r="A1247" i="5" s="1"/>
  <c r="A1248" i="5" s="1"/>
  <c r="A1249" i="5" s="1"/>
  <c r="A1250" i="5" s="1"/>
  <c r="A1251" i="5" s="1"/>
  <c r="A1252" i="5" s="1"/>
  <c r="A1253" i="5" s="1"/>
  <c r="A1254" i="5" s="1"/>
  <c r="A1255" i="5" s="1"/>
  <c r="A1256" i="5" s="1"/>
  <c r="A1257" i="5" s="1"/>
  <c r="A1258" i="5" s="1"/>
  <c r="A1259" i="5" s="1"/>
  <c r="A1260" i="5" s="1"/>
  <c r="A1261" i="5" s="1"/>
  <c r="A1262" i="5" s="1"/>
  <c r="A1263" i="5" s="1"/>
  <c r="A1264" i="5" s="1"/>
  <c r="A1265" i="5" s="1"/>
  <c r="A1266" i="5" s="1"/>
  <c r="A1267" i="5" s="1"/>
  <c r="A1268" i="5" s="1"/>
  <c r="A1269" i="5" s="1"/>
  <c r="A1270" i="5" s="1"/>
  <c r="A1271" i="5" s="1"/>
  <c r="A1272" i="5" s="1"/>
  <c r="A1273" i="5" s="1"/>
  <c r="A1274" i="5" s="1"/>
  <c r="A1275" i="5" s="1"/>
  <c r="A1276" i="5" s="1"/>
  <c r="A1277" i="5" s="1"/>
  <c r="A1278" i="5" s="1"/>
  <c r="A1279" i="5" s="1"/>
  <c r="A1280" i="5" s="1"/>
  <c r="A1281" i="5" s="1"/>
  <c r="A1282" i="5" s="1"/>
  <c r="A1283" i="5" s="1"/>
  <c r="A1284" i="5" s="1"/>
  <c r="A1285" i="5" s="1"/>
  <c r="A1286" i="5" s="1"/>
  <c r="A1287" i="5" s="1"/>
  <c r="A1288" i="5" s="1"/>
  <c r="A1289" i="5" s="1"/>
  <c r="A1290" i="5" s="1"/>
  <c r="A1291" i="5" s="1"/>
  <c r="A1292" i="5" s="1"/>
  <c r="A1293" i="5" s="1"/>
  <c r="A1294" i="5" s="1"/>
  <c r="A1295" i="5" s="1"/>
  <c r="A1296" i="5" s="1"/>
  <c r="A1297" i="5" s="1"/>
  <c r="A1298" i="5" s="1"/>
  <c r="A1299" i="5" s="1"/>
  <c r="A1300" i="5" s="1"/>
  <c r="A1301" i="5" s="1"/>
  <c r="A1302" i="5" s="1"/>
  <c r="A1303" i="5" s="1"/>
  <c r="A1304" i="5" s="1"/>
  <c r="A1305" i="5" s="1"/>
  <c r="A1306" i="5" s="1"/>
  <c r="A1307" i="5" s="1"/>
  <c r="A1308" i="5" s="1"/>
  <c r="A1309" i="5" s="1"/>
  <c r="A1310" i="5" s="1"/>
  <c r="A1311" i="5" s="1"/>
  <c r="A1312" i="5" s="1"/>
  <c r="A1313" i="5" s="1"/>
  <c r="A1314" i="5" s="1"/>
  <c r="A1315" i="5" s="1"/>
  <c r="A1316" i="5" s="1"/>
  <c r="A1317" i="5" s="1"/>
  <c r="A1318" i="5" s="1"/>
  <c r="A1319" i="5" s="1"/>
  <c r="A1320" i="5" s="1"/>
  <c r="A1321" i="5" s="1"/>
  <c r="A1322" i="5" s="1"/>
  <c r="A1323" i="5" s="1"/>
  <c r="A1324" i="5" s="1"/>
  <c r="A1325" i="5" s="1"/>
  <c r="A1326" i="5" s="1"/>
  <c r="A1327" i="5" s="1"/>
  <c r="A1328" i="5" s="1"/>
  <c r="A1329" i="5" s="1"/>
  <c r="A1330" i="5" s="1"/>
  <c r="A1331" i="5" s="1"/>
  <c r="A1332" i="5" s="1"/>
  <c r="A1333" i="5" s="1"/>
  <c r="A1334" i="5" s="1"/>
  <c r="A1335" i="5" s="1"/>
  <c r="A1336" i="5" s="1"/>
  <c r="A1337" i="5" s="1"/>
  <c r="A1338" i="5" s="1"/>
  <c r="A1339" i="5" s="1"/>
  <c r="A1340" i="5" s="1"/>
  <c r="A1341" i="5" s="1"/>
  <c r="A1342" i="5" s="1"/>
  <c r="A1343" i="5" s="1"/>
  <c r="A1344" i="5" s="1"/>
  <c r="A1345" i="5" s="1"/>
  <c r="A1346" i="5" s="1"/>
  <c r="A1347" i="5" s="1"/>
  <c r="A1348" i="5" s="1"/>
  <c r="A1349" i="5" s="1"/>
  <c r="A1350" i="5" s="1"/>
  <c r="A1351" i="5" s="1"/>
  <c r="A1352" i="5" s="1"/>
  <c r="A1353" i="5" s="1"/>
  <c r="A1354" i="5" s="1"/>
  <c r="A1355" i="5" s="1"/>
  <c r="A1356" i="5" s="1"/>
  <c r="A1357" i="5" s="1"/>
  <c r="A1358" i="5" s="1"/>
  <c r="A1359" i="5" s="1"/>
  <c r="A1360" i="5" s="1"/>
  <c r="A1361" i="5" s="1"/>
  <c r="A1362" i="5" s="1"/>
  <c r="A1363" i="5" s="1"/>
  <c r="A1364" i="5" s="1"/>
  <c r="A1365" i="5" s="1"/>
  <c r="A1366" i="5" s="1"/>
  <c r="A1367" i="5" s="1"/>
  <c r="A1368" i="5" s="1"/>
  <c r="A1369" i="5" s="1"/>
  <c r="A1370" i="5" s="1"/>
  <c r="A1371" i="5" s="1"/>
  <c r="A1372" i="5" s="1"/>
  <c r="A1373" i="5" s="1"/>
  <c r="A1374" i="5" s="1"/>
  <c r="A1375" i="5" s="1"/>
  <c r="A1376" i="5" s="1"/>
  <c r="A1377" i="5" s="1"/>
  <c r="A1378" i="5" s="1"/>
  <c r="A1379" i="5" s="1"/>
  <c r="A1380" i="5" s="1"/>
  <c r="A1381" i="5" s="1"/>
  <c r="A1382" i="5" s="1"/>
  <c r="A1383" i="5" s="1"/>
  <c r="A1384" i="5" s="1"/>
  <c r="A1385" i="5" s="1"/>
  <c r="A1386" i="5" s="1"/>
  <c r="A1387" i="5" s="1"/>
  <c r="A1388" i="5" s="1"/>
  <c r="A1389" i="5" s="1"/>
  <c r="A1390" i="5" s="1"/>
  <c r="A1391" i="5" s="1"/>
  <c r="A1392" i="5" s="1"/>
  <c r="A1393" i="5" s="1"/>
  <c r="A1394" i="5" s="1"/>
  <c r="A1395" i="5" s="1"/>
  <c r="A1396" i="5" s="1"/>
  <c r="A1397" i="5" s="1"/>
  <c r="A1398" i="5" s="1"/>
  <c r="A1399" i="5" s="1"/>
  <c r="A1400" i="5" s="1"/>
  <c r="A1401" i="5" s="1"/>
  <c r="A1402" i="5" s="1"/>
  <c r="A1403" i="5" s="1"/>
  <c r="A1404" i="5" s="1"/>
  <c r="A1405" i="5" s="1"/>
  <c r="A1406" i="5" s="1"/>
  <c r="A1407" i="5" s="1"/>
  <c r="A1408" i="5" s="1"/>
  <c r="A1409" i="5" s="1"/>
  <c r="A1410" i="5" s="1"/>
  <c r="A1411" i="5" s="1"/>
  <c r="A1412" i="5" s="1"/>
  <c r="A1413" i="5" s="1"/>
  <c r="A1414" i="5" s="1"/>
  <c r="A1415" i="5" s="1"/>
  <c r="A1416" i="5" s="1"/>
  <c r="A1417" i="5" s="1"/>
  <c r="A1418" i="5" s="1"/>
  <c r="A1419" i="5" s="1"/>
  <c r="A1420" i="5" s="1"/>
  <c r="A1421" i="5" s="1"/>
  <c r="A1422" i="5" s="1"/>
  <c r="A1423" i="5" s="1"/>
  <c r="A1424" i="5" s="1"/>
  <c r="A1425" i="5" s="1"/>
  <c r="A1426" i="5" s="1"/>
  <c r="A1427" i="5" s="1"/>
  <c r="A1428" i="5" s="1"/>
  <c r="A1429" i="5" s="1"/>
  <c r="A1430" i="5" s="1"/>
  <c r="A1431" i="5" s="1"/>
  <c r="A1432" i="5" s="1"/>
  <c r="A1433" i="5" s="1"/>
  <c r="A1434" i="5" s="1"/>
  <c r="A1435" i="5" s="1"/>
  <c r="A1436" i="5" s="1"/>
  <c r="A1437" i="5" s="1"/>
  <c r="A1438" i="5" s="1"/>
  <c r="A1439" i="5" s="1"/>
  <c r="A1440" i="5" s="1"/>
  <c r="A1441" i="5" s="1"/>
  <c r="A1442" i="5" s="1"/>
  <c r="A1443" i="5" s="1"/>
  <c r="A1444" i="5" s="1"/>
  <c r="A1445" i="5" s="1"/>
  <c r="A1446" i="5" s="1"/>
  <c r="A1447" i="5" s="1"/>
  <c r="A1448" i="5" s="1"/>
  <c r="A1449" i="5" s="1"/>
  <c r="A1450" i="5" s="1"/>
  <c r="A1451" i="5" s="1"/>
  <c r="A1452" i="5" s="1"/>
  <c r="A1453" i="5" s="1"/>
  <c r="A1454" i="5" s="1"/>
  <c r="A1455" i="5" s="1"/>
  <c r="A1456" i="5" s="1"/>
  <c r="A1457" i="5" s="1"/>
  <c r="A1458" i="5" s="1"/>
  <c r="A1459" i="5" s="1"/>
  <c r="A1460" i="5" s="1"/>
  <c r="A1461" i="5" s="1"/>
  <c r="A1462" i="5" s="1"/>
  <c r="A1463" i="5" s="1"/>
  <c r="A1464" i="5" s="1"/>
  <c r="A1465" i="5" s="1"/>
  <c r="A1466" i="5" s="1"/>
  <c r="A1467" i="5" s="1"/>
  <c r="A1468" i="5" s="1"/>
  <c r="A1469" i="5" s="1"/>
  <c r="A1470" i="5" s="1"/>
  <c r="A1471" i="5" s="1"/>
  <c r="A1472" i="5" s="1"/>
  <c r="A1473" i="5" s="1"/>
  <c r="A1474" i="5" s="1"/>
  <c r="A1475" i="5" s="1"/>
  <c r="A1476" i="5" s="1"/>
  <c r="A1477" i="5" s="1"/>
  <c r="A1478" i="5" s="1"/>
  <c r="A1479" i="5" s="1"/>
  <c r="A1480" i="5" s="1"/>
  <c r="A1481" i="5" s="1"/>
  <c r="A1482" i="5" s="1"/>
  <c r="A1483" i="5" s="1"/>
  <c r="A1484" i="5" s="1"/>
  <c r="A1485" i="5" s="1"/>
  <c r="A1486" i="5" s="1"/>
  <c r="A1487" i="5" s="1"/>
  <c r="A1488" i="5" s="1"/>
  <c r="A1489" i="5" s="1"/>
  <c r="A1490" i="5" s="1"/>
  <c r="A1491" i="5" s="1"/>
  <c r="A1492" i="5" s="1"/>
  <c r="A1493" i="5" s="1"/>
  <c r="A1494" i="5" s="1"/>
  <c r="A1495" i="5" s="1"/>
  <c r="A1496" i="5" s="1"/>
  <c r="A1497" i="5" s="1"/>
  <c r="A1498" i="5" s="1"/>
  <c r="A1499" i="5" s="1"/>
  <c r="A1500" i="5" s="1"/>
  <c r="A1501" i="5" s="1"/>
  <c r="A1502" i="5" s="1"/>
  <c r="A1503" i="5" s="1"/>
  <c r="A1504" i="5" s="1"/>
  <c r="A1505" i="5" s="1"/>
  <c r="A1506" i="5" s="1"/>
  <c r="A1507" i="5" s="1"/>
  <c r="A1508" i="5" s="1"/>
  <c r="A1509" i="5" s="1"/>
  <c r="A1510" i="5" s="1"/>
  <c r="A1511" i="5" s="1"/>
  <c r="A1512" i="5" s="1"/>
  <c r="A1513" i="5" s="1"/>
  <c r="A1514" i="5" s="1"/>
  <c r="A1515" i="5" s="1"/>
  <c r="A1516" i="5" s="1"/>
  <c r="A1517" i="5" s="1"/>
  <c r="A1518" i="5" s="1"/>
  <c r="A1519" i="5" s="1"/>
  <c r="A1520" i="5" s="1"/>
  <c r="A1521" i="5" s="1"/>
  <c r="A1522" i="5" s="1"/>
  <c r="A1523" i="5" s="1"/>
  <c r="A1524" i="5" s="1"/>
  <c r="A1525" i="5" s="1"/>
  <c r="A1526" i="5" s="1"/>
  <c r="A1527" i="5" s="1"/>
  <c r="A1528" i="5" s="1"/>
  <c r="A1529" i="5" s="1"/>
  <c r="A1530" i="5" s="1"/>
  <c r="A1531" i="5" s="1"/>
  <c r="A1532" i="5" s="1"/>
  <c r="A1533" i="5" s="1"/>
  <c r="A1534" i="5" s="1"/>
  <c r="A1535" i="5" s="1"/>
  <c r="A1536" i="5" s="1"/>
  <c r="A1537" i="5" s="1"/>
  <c r="A1538" i="5" s="1"/>
  <c r="A1539" i="5" s="1"/>
  <c r="A1540" i="5" s="1"/>
  <c r="A1541" i="5" s="1"/>
  <c r="A1542" i="5" s="1"/>
  <c r="A1543" i="5" s="1"/>
  <c r="A1544" i="5" s="1"/>
  <c r="A1545" i="5" s="1"/>
  <c r="A1546" i="5" s="1"/>
  <c r="A1547" i="5" s="1"/>
  <c r="A1548" i="5" s="1"/>
  <c r="A1549" i="5" s="1"/>
  <c r="A1550" i="5" s="1"/>
  <c r="A1551" i="5" s="1"/>
  <c r="A1552" i="5" s="1"/>
  <c r="A1553" i="5" s="1"/>
  <c r="A1554" i="5" s="1"/>
  <c r="A1555" i="5" s="1"/>
  <c r="A1556" i="5" s="1"/>
  <c r="A1557" i="5" s="1"/>
  <c r="A1558" i="5" s="1"/>
  <c r="A1559" i="5" s="1"/>
  <c r="A1560" i="5" s="1"/>
  <c r="A1561" i="5" s="1"/>
  <c r="A1562" i="5" s="1"/>
  <c r="A1563" i="5" s="1"/>
  <c r="A1564" i="5" s="1"/>
  <c r="A1565" i="5" s="1"/>
  <c r="A1566" i="5" s="1"/>
  <c r="A1567" i="5" s="1"/>
  <c r="A1568" i="5" s="1"/>
  <c r="A1569" i="5" s="1"/>
  <c r="A1570" i="5" s="1"/>
  <c r="A1571" i="5" s="1"/>
  <c r="A1572" i="5" s="1"/>
  <c r="A1573" i="5" s="1"/>
  <c r="A1574" i="5" s="1"/>
  <c r="A1575" i="5" s="1"/>
  <c r="A1576" i="5" s="1"/>
  <c r="A1577" i="5" s="1"/>
  <c r="A1578" i="5" s="1"/>
  <c r="A1579" i="5" s="1"/>
  <c r="A1580" i="5" s="1"/>
  <c r="A1581" i="5" s="1"/>
  <c r="A1582" i="5" s="1"/>
  <c r="A1583" i="5" s="1"/>
  <c r="A1584" i="5" s="1"/>
  <c r="A1585" i="5" s="1"/>
  <c r="A1586" i="5" s="1"/>
  <c r="A1587" i="5" s="1"/>
  <c r="A1588" i="5" s="1"/>
  <c r="A1589" i="5" s="1"/>
  <c r="A1590" i="5" s="1"/>
  <c r="A1591" i="5" s="1"/>
  <c r="A1592" i="5" s="1"/>
  <c r="A1593" i="5" s="1"/>
  <c r="A1594" i="5" s="1"/>
  <c r="A1595" i="5" s="1"/>
  <c r="A1596" i="5" s="1"/>
  <c r="A1597" i="5" s="1"/>
  <c r="A1598" i="5" s="1"/>
  <c r="A1599" i="5" s="1"/>
  <c r="A1600" i="5" s="1"/>
  <c r="A1601" i="5" s="1"/>
  <c r="A1602" i="5" s="1"/>
  <c r="A1603" i="5" s="1"/>
  <c r="A1604" i="5" s="1"/>
  <c r="A1605" i="5" s="1"/>
  <c r="A1606" i="5" s="1"/>
  <c r="A1607" i="5" s="1"/>
  <c r="A1608" i="5" s="1"/>
  <c r="A1609" i="5" s="1"/>
  <c r="A1610" i="5" s="1"/>
  <c r="A1611" i="5" s="1"/>
  <c r="A1612" i="5" s="1"/>
  <c r="A1613" i="5" s="1"/>
  <c r="A1614" i="5" s="1"/>
  <c r="A1615" i="5" s="1"/>
  <c r="A1616" i="5" s="1"/>
  <c r="A1617" i="5" s="1"/>
  <c r="A1618" i="5" s="1"/>
  <c r="A1619" i="5" s="1"/>
  <c r="A1620" i="5" s="1"/>
  <c r="A1621" i="5" s="1"/>
  <c r="A1622" i="5" s="1"/>
  <c r="A1623" i="5" s="1"/>
  <c r="A1624" i="5" s="1"/>
  <c r="A1625" i="5" s="1"/>
  <c r="A1626" i="5" s="1"/>
  <c r="A1627" i="5" s="1"/>
  <c r="A1628" i="5" s="1"/>
  <c r="A1629" i="5" s="1"/>
  <c r="A1630" i="5" s="1"/>
  <c r="A1631" i="5" s="1"/>
  <c r="A1632" i="5" s="1"/>
  <c r="A1633" i="5" s="1"/>
  <c r="A1634" i="5" s="1"/>
  <c r="A1635" i="5" s="1"/>
  <c r="A1636" i="5" s="1"/>
  <c r="A1637" i="5" s="1"/>
  <c r="A1638" i="5" s="1"/>
  <c r="A1639" i="5" s="1"/>
  <c r="A1640" i="5" s="1"/>
  <c r="A1641" i="5" s="1"/>
  <c r="A1642" i="5" s="1"/>
  <c r="A1643" i="5" s="1"/>
  <c r="A1644" i="5" s="1"/>
  <c r="A1645" i="5" s="1"/>
  <c r="A1646" i="5" s="1"/>
  <c r="A1647" i="5" s="1"/>
  <c r="A1648" i="5" s="1"/>
  <c r="A1649" i="5" s="1"/>
  <c r="A1650" i="5" s="1"/>
  <c r="A1651" i="5" s="1"/>
  <c r="A1652" i="5" s="1"/>
  <c r="A1653" i="5" s="1"/>
  <c r="A1654" i="5" s="1"/>
  <c r="A1655" i="5" s="1"/>
  <c r="A1656" i="5" s="1"/>
  <c r="A1657" i="5" s="1"/>
  <c r="A1658" i="5" s="1"/>
  <c r="A1659" i="5" s="1"/>
  <c r="A1660" i="5" s="1"/>
  <c r="A1661" i="5" s="1"/>
  <c r="A1662" i="5" s="1"/>
  <c r="A1663" i="5" s="1"/>
  <c r="A1664" i="5" s="1"/>
  <c r="A1665" i="5" s="1"/>
  <c r="A1666" i="5" s="1"/>
  <c r="A1667" i="5" s="1"/>
  <c r="A1668" i="5" s="1"/>
  <c r="A1669" i="5" s="1"/>
  <c r="A1670" i="5" s="1"/>
  <c r="A1671" i="5" s="1"/>
  <c r="A1672" i="5" s="1"/>
  <c r="A1673" i="5" s="1"/>
  <c r="A1674" i="5" s="1"/>
  <c r="A1675" i="5" s="1"/>
  <c r="A1676" i="5" s="1"/>
  <c r="A1677" i="5" s="1"/>
  <c r="A1678" i="5" s="1"/>
  <c r="A1679" i="5" s="1"/>
  <c r="A1680" i="5" s="1"/>
  <c r="A1681" i="5" s="1"/>
  <c r="A1682" i="5" s="1"/>
  <c r="A1683" i="5" s="1"/>
  <c r="A1684" i="5" s="1"/>
  <c r="A1685" i="5" s="1"/>
  <c r="A1686" i="5" s="1"/>
  <c r="A1687" i="5" s="1"/>
  <c r="A1688" i="5" s="1"/>
  <c r="A1689" i="5" s="1"/>
  <c r="A1690" i="5" s="1"/>
  <c r="A1691" i="5" s="1"/>
  <c r="A1692" i="5" s="1"/>
  <c r="A1693" i="5" s="1"/>
  <c r="A1694" i="5" s="1"/>
  <c r="A1695" i="5" s="1"/>
  <c r="A1696" i="5" s="1"/>
  <c r="A1697" i="5" s="1"/>
  <c r="A1698" i="5" s="1"/>
  <c r="A1699" i="5" s="1"/>
  <c r="A1700" i="5" s="1"/>
  <c r="A1701" i="5" s="1"/>
  <c r="A1702" i="5" s="1"/>
  <c r="A1703" i="5" s="1"/>
  <c r="A1704" i="5" s="1"/>
  <c r="A1705" i="5" s="1"/>
  <c r="A1706" i="5" s="1"/>
  <c r="A1707" i="5" s="1"/>
  <c r="A1708" i="5" s="1"/>
  <c r="A1709" i="5" s="1"/>
  <c r="A1710" i="5" s="1"/>
  <c r="A1711" i="5" s="1"/>
  <c r="A1712" i="5" s="1"/>
  <c r="A1713" i="5" s="1"/>
  <c r="A1714" i="5" s="1"/>
  <c r="A1715" i="5" s="1"/>
  <c r="A1716" i="5" s="1"/>
  <c r="A1717" i="5" s="1"/>
  <c r="A1718" i="5" s="1"/>
  <c r="A1719" i="5" s="1"/>
  <c r="A1720" i="5" s="1"/>
  <c r="A1721" i="5" s="1"/>
  <c r="A1722" i="5" s="1"/>
  <c r="A1723" i="5" s="1"/>
  <c r="A1724" i="5" s="1"/>
  <c r="A1725" i="5" s="1"/>
  <c r="A1726" i="5" s="1"/>
  <c r="A1727" i="5" s="1"/>
  <c r="A1728" i="5" s="1"/>
  <c r="A1729" i="5" s="1"/>
  <c r="A1730" i="5" s="1"/>
  <c r="A1731" i="5" s="1"/>
  <c r="A1732" i="5" s="1"/>
  <c r="A1733" i="5" s="1"/>
  <c r="A1734" i="5" s="1"/>
  <c r="A1735" i="5" s="1"/>
  <c r="A1736" i="5" s="1"/>
  <c r="A1737" i="5" s="1"/>
  <c r="A1738" i="5" s="1"/>
  <c r="A1739" i="5" s="1"/>
  <c r="A1740" i="5" s="1"/>
  <c r="A1741" i="5" s="1"/>
  <c r="A1742" i="5" s="1"/>
  <c r="A1743" i="5" s="1"/>
  <c r="A1744" i="5" s="1"/>
  <c r="A1745" i="5" s="1"/>
  <c r="A1746" i="5" s="1"/>
  <c r="A1747" i="5" s="1"/>
  <c r="A1748" i="5" s="1"/>
  <c r="A1749" i="5" s="1"/>
  <c r="A1750" i="5" s="1"/>
  <c r="A1751" i="5" s="1"/>
  <c r="A1752" i="5" s="1"/>
  <c r="A1753" i="5" s="1"/>
  <c r="A1754" i="5" s="1"/>
  <c r="A1755" i="5" s="1"/>
  <c r="A1756" i="5" s="1"/>
  <c r="A1757" i="5" s="1"/>
  <c r="A1758" i="5" s="1"/>
  <c r="A1759" i="5" s="1"/>
  <c r="A1760" i="5" s="1"/>
  <c r="A1761" i="5" s="1"/>
  <c r="A1762" i="5" s="1"/>
  <c r="A1763" i="5" s="1"/>
  <c r="A1764" i="5" s="1"/>
  <c r="A1765" i="5" s="1"/>
  <c r="A1766" i="5" s="1"/>
  <c r="A1767" i="5" s="1"/>
  <c r="A1768" i="5" s="1"/>
  <c r="A1769" i="5" s="1"/>
  <c r="A1770" i="5" s="1"/>
  <c r="A1771" i="5" s="1"/>
  <c r="A1772" i="5" s="1"/>
  <c r="A1773" i="5" s="1"/>
  <c r="A1774" i="5" s="1"/>
  <c r="A1775" i="5" s="1"/>
  <c r="A1776" i="5" s="1"/>
  <c r="A1777" i="5" s="1"/>
  <c r="A1778" i="5" s="1"/>
  <c r="A1779" i="5" s="1"/>
  <c r="A1780" i="5" s="1"/>
  <c r="A1781" i="5" s="1"/>
  <c r="A1782" i="5" s="1"/>
  <c r="A1783" i="5" s="1"/>
  <c r="A1784" i="5" s="1"/>
  <c r="A1785" i="5" s="1"/>
  <c r="A1786" i="5" s="1"/>
  <c r="A1787" i="5" s="1"/>
  <c r="A1788" i="5" s="1"/>
  <c r="A1789" i="5" s="1"/>
  <c r="A1790" i="5" s="1"/>
  <c r="A1791" i="5" s="1"/>
  <c r="A1792" i="5" s="1"/>
  <c r="A1793" i="5" s="1"/>
  <c r="A1794" i="5" s="1"/>
  <c r="A1795" i="5" s="1"/>
  <c r="A1796" i="5" s="1"/>
  <c r="A1797" i="5" s="1"/>
  <c r="A1798" i="5" s="1"/>
  <c r="A1799" i="5" s="1"/>
  <c r="A1800" i="5" s="1"/>
  <c r="A1801" i="5" s="1"/>
  <c r="A1802" i="5" s="1"/>
  <c r="A1803" i="5" s="1"/>
  <c r="A1804" i="5" s="1"/>
  <c r="A1805" i="5" s="1"/>
  <c r="A1806" i="5" s="1"/>
  <c r="A1807" i="5" s="1"/>
  <c r="A1808" i="5" s="1"/>
  <c r="A1809" i="5" s="1"/>
  <c r="A1810" i="5" s="1"/>
  <c r="A1811" i="5" s="1"/>
  <c r="A1812" i="5" s="1"/>
  <c r="A1813" i="5" s="1"/>
  <c r="A1814" i="5" s="1"/>
  <c r="A1815" i="5" s="1"/>
  <c r="A1816" i="5" s="1"/>
  <c r="A1817" i="5" s="1"/>
  <c r="A1818" i="5" s="1"/>
  <c r="A1819" i="5" s="1"/>
  <c r="A1820" i="5" s="1"/>
  <c r="A1821" i="5" s="1"/>
  <c r="A1822" i="5" s="1"/>
  <c r="A1823" i="5" s="1"/>
  <c r="A1824" i="5" s="1"/>
  <c r="A1825" i="5" s="1"/>
  <c r="A1826" i="5" s="1"/>
  <c r="A1827" i="5" s="1"/>
  <c r="A1828" i="5" s="1"/>
  <c r="A1829" i="5" s="1"/>
  <c r="A1830" i="5" s="1"/>
  <c r="A1831" i="5" s="1"/>
  <c r="A1832" i="5" s="1"/>
  <c r="A1833" i="5" s="1"/>
  <c r="A1834" i="5" s="1"/>
  <c r="A1835" i="5" s="1"/>
  <c r="A1836" i="5" s="1"/>
  <c r="A1837" i="5" s="1"/>
  <c r="A1838" i="5" s="1"/>
  <c r="A1839" i="5" s="1"/>
  <c r="A1840" i="5" s="1"/>
  <c r="A1841" i="5" s="1"/>
  <c r="A1842" i="5" s="1"/>
  <c r="A1843" i="5" s="1"/>
  <c r="A1844" i="5" s="1"/>
  <c r="A1845" i="5" s="1"/>
  <c r="A1846" i="5" s="1"/>
  <c r="A1847" i="5" s="1"/>
  <c r="A1848" i="5" s="1"/>
  <c r="A1849" i="5" s="1"/>
  <c r="A1850" i="5" s="1"/>
  <c r="A1851" i="5" s="1"/>
  <c r="A1852" i="5" s="1"/>
  <c r="A1853" i="5" s="1"/>
  <c r="A1854" i="5" s="1"/>
  <c r="A1855" i="5" s="1"/>
  <c r="A1856" i="5" s="1"/>
  <c r="A1857" i="5" s="1"/>
  <c r="A1858" i="5" s="1"/>
  <c r="A1859" i="5" s="1"/>
  <c r="A1860" i="5" s="1"/>
  <c r="A1861" i="5" s="1"/>
  <c r="A1862" i="5" s="1"/>
  <c r="A1863" i="5" s="1"/>
  <c r="A1864" i="5" s="1"/>
  <c r="A1865" i="5" s="1"/>
  <c r="A1866" i="5" s="1"/>
  <c r="A1867" i="5" s="1"/>
  <c r="A1868" i="5" s="1"/>
  <c r="A1869" i="5" s="1"/>
  <c r="A1870" i="5" s="1"/>
  <c r="A1871" i="5" s="1"/>
  <c r="A1872" i="5" s="1"/>
  <c r="A1873" i="5" s="1"/>
  <c r="A1874" i="5" s="1"/>
  <c r="A1875" i="5" s="1"/>
  <c r="A1876" i="5" s="1"/>
  <c r="A1877" i="5" s="1"/>
  <c r="A1878" i="5" s="1"/>
  <c r="A1879" i="5" s="1"/>
  <c r="A1880" i="5" s="1"/>
  <c r="A1881" i="5" s="1"/>
  <c r="A1882" i="5" s="1"/>
  <c r="A1883" i="5" s="1"/>
  <c r="A1884" i="5" s="1"/>
  <c r="A1885" i="5" s="1"/>
  <c r="A1886" i="5" s="1"/>
  <c r="A1887" i="5" s="1"/>
  <c r="A1888" i="5" s="1"/>
  <c r="A1889" i="5" s="1"/>
  <c r="A1890" i="5" s="1"/>
  <c r="A1891" i="5" s="1"/>
  <c r="A1892" i="5" s="1"/>
  <c r="A1893" i="5" s="1"/>
  <c r="A1894" i="5" s="1"/>
  <c r="A1895" i="5" s="1"/>
  <c r="A1896" i="5" s="1"/>
  <c r="A1897" i="5" s="1"/>
  <c r="A1898" i="5" s="1"/>
  <c r="A1899" i="5" s="1"/>
  <c r="A1900" i="5" s="1"/>
  <c r="A1901" i="5" s="1"/>
  <c r="A1902" i="5" s="1"/>
  <c r="A1903" i="5" s="1"/>
  <c r="A1904" i="5" s="1"/>
  <c r="A1905" i="5" s="1"/>
  <c r="A1906" i="5" s="1"/>
  <c r="A1907" i="5" s="1"/>
  <c r="A1908" i="5" s="1"/>
  <c r="A1909" i="5" s="1"/>
  <c r="A1910" i="5" s="1"/>
  <c r="A1911" i="5" s="1"/>
  <c r="A1912" i="5" s="1"/>
  <c r="A1913" i="5" s="1"/>
  <c r="A1914" i="5" s="1"/>
  <c r="A1915" i="5" s="1"/>
  <c r="A1916" i="5" s="1"/>
  <c r="A1917" i="5" s="1"/>
  <c r="A1918" i="5" s="1"/>
  <c r="A1919" i="5" s="1"/>
  <c r="A1920" i="5" s="1"/>
  <c r="A1921" i="5" s="1"/>
  <c r="A1922" i="5" s="1"/>
  <c r="A1923" i="5" s="1"/>
  <c r="A1924" i="5" s="1"/>
  <c r="A1925" i="5" s="1"/>
  <c r="A1926" i="5" s="1"/>
  <c r="A1927" i="5" s="1"/>
  <c r="A1928" i="5" s="1"/>
  <c r="A1929" i="5" s="1"/>
  <c r="A1930" i="5" s="1"/>
  <c r="A1931" i="5" s="1"/>
  <c r="A1932" i="5" s="1"/>
  <c r="A1933" i="5" s="1"/>
  <c r="A1934" i="5" s="1"/>
  <c r="A1935" i="5" s="1"/>
  <c r="A1936" i="5" s="1"/>
  <c r="A1937" i="5" s="1"/>
  <c r="A1938" i="5" s="1"/>
  <c r="A1939" i="5" s="1"/>
  <c r="A1940" i="5" s="1"/>
  <c r="A1941" i="5" s="1"/>
  <c r="A1942" i="5" s="1"/>
  <c r="A1943" i="5" s="1"/>
  <c r="A1944" i="5" s="1"/>
  <c r="A1945" i="5" s="1"/>
  <c r="A1946" i="5" s="1"/>
  <c r="A1947" i="5" s="1"/>
  <c r="A1948" i="5" s="1"/>
  <c r="A1949" i="5" s="1"/>
  <c r="A1950" i="5" s="1"/>
  <c r="A1951" i="5" s="1"/>
  <c r="A1952" i="5" s="1"/>
  <c r="A1953" i="5" s="1"/>
  <c r="A1954" i="5" s="1"/>
  <c r="A1955" i="5" s="1"/>
  <c r="A1956" i="5" s="1"/>
  <c r="A1957" i="5" s="1"/>
  <c r="A1958" i="5" s="1"/>
  <c r="A1959" i="5" s="1"/>
  <c r="A1960" i="5" s="1"/>
  <c r="A1961" i="5" s="1"/>
  <c r="A1962" i="5" s="1"/>
  <c r="A1963" i="5" s="1"/>
  <c r="A1964" i="5" s="1"/>
  <c r="A1965" i="5" s="1"/>
  <c r="A1966" i="5" s="1"/>
  <c r="A1967" i="5" s="1"/>
  <c r="A1968" i="5" s="1"/>
  <c r="A1969" i="5" s="1"/>
  <c r="A1970" i="5" s="1"/>
  <c r="A1971" i="5" s="1"/>
  <c r="A1972" i="5" s="1"/>
  <c r="A1973" i="5" s="1"/>
  <c r="A1974" i="5" s="1"/>
  <c r="A1975" i="5" s="1"/>
  <c r="A1976" i="5" s="1"/>
  <c r="A1977" i="5" s="1"/>
  <c r="A1978" i="5" s="1"/>
  <c r="A1979" i="5" s="1"/>
  <c r="A1980" i="5" s="1"/>
  <c r="A1981" i="5" s="1"/>
  <c r="A1982" i="5" s="1"/>
  <c r="A1983" i="5" s="1"/>
  <c r="A1984" i="5" s="1"/>
  <c r="A1985" i="5" s="1"/>
  <c r="A1986" i="5" s="1"/>
  <c r="A1987" i="5" s="1"/>
  <c r="A1988" i="5" s="1"/>
  <c r="A1989" i="5" s="1"/>
  <c r="A1990" i="5" s="1"/>
  <c r="A1991" i="5" s="1"/>
  <c r="A1992" i="5" s="1"/>
  <c r="A1993" i="5" s="1"/>
  <c r="A1994" i="5" s="1"/>
  <c r="A1995" i="5" s="1"/>
  <c r="A1996" i="5" s="1"/>
  <c r="A1997" i="5" s="1"/>
  <c r="A1998" i="5" s="1"/>
  <c r="A1999" i="5" s="1"/>
  <c r="A2000" i="5" s="1"/>
  <c r="A2001" i="5" s="1"/>
  <c r="A2002" i="5" s="1"/>
  <c r="A2003" i="5" s="1"/>
  <c r="A2004" i="5" s="1"/>
  <c r="A2005" i="5" s="1"/>
  <c r="A2006" i="5" s="1"/>
  <c r="A2007" i="5" s="1"/>
  <c r="A2008" i="5" s="1"/>
  <c r="A2009" i="5" s="1"/>
  <c r="A2010" i="5" s="1"/>
  <c r="A2011" i="5" s="1"/>
  <c r="A2012" i="5" s="1"/>
  <c r="A2013" i="5" s="1"/>
  <c r="A2014" i="5" s="1"/>
  <c r="A2015" i="5" s="1"/>
  <c r="A2016" i="5" s="1"/>
  <c r="A2017" i="5" s="1"/>
  <c r="A2018" i="5" s="1"/>
  <c r="A2019" i="5" s="1"/>
  <c r="A2020" i="5" s="1"/>
  <c r="A2021" i="5" s="1"/>
  <c r="A2022" i="5" s="1"/>
  <c r="A2023" i="5" s="1"/>
  <c r="A2024" i="5" s="1"/>
  <c r="A2025" i="5" s="1"/>
  <c r="A2026" i="5" s="1"/>
  <c r="A2027" i="5" s="1"/>
  <c r="A2028" i="5" s="1"/>
  <c r="A2029" i="5" s="1"/>
  <c r="A2030" i="5" s="1"/>
  <c r="A2031" i="5" s="1"/>
  <c r="A2032" i="5" s="1"/>
  <c r="A2033" i="5" s="1"/>
  <c r="A2034" i="5" s="1"/>
  <c r="A2035" i="5" s="1"/>
  <c r="A2036" i="5" s="1"/>
  <c r="A2037" i="5" s="1"/>
  <c r="A2038" i="5" s="1"/>
  <c r="A2039" i="5" s="1"/>
  <c r="A2040" i="5" s="1"/>
  <c r="A2041" i="5" s="1"/>
  <c r="A2042" i="5" s="1"/>
  <c r="A2043" i="5" s="1"/>
  <c r="A2044" i="5" s="1"/>
  <c r="A2045" i="5" s="1"/>
  <c r="A2046" i="5" s="1"/>
  <c r="A2047" i="5" s="1"/>
  <c r="A2048" i="5" s="1"/>
  <c r="A2049" i="5" s="1"/>
  <c r="A2050" i="5" s="1"/>
  <c r="A2051" i="5" s="1"/>
  <c r="A2052" i="5" s="1"/>
  <c r="A2053" i="5" s="1"/>
  <c r="A2054" i="5" s="1"/>
  <c r="A2055" i="5" s="1"/>
  <c r="A2056" i="5" s="1"/>
  <c r="A2057" i="5" s="1"/>
  <c r="A2058" i="5" s="1"/>
  <c r="A2059" i="5" s="1"/>
  <c r="A2060" i="5" s="1"/>
  <c r="A2061" i="5" s="1"/>
  <c r="A2062" i="5" s="1"/>
  <c r="A2063" i="5" s="1"/>
  <c r="A2064" i="5" s="1"/>
  <c r="A2065" i="5" s="1"/>
  <c r="A2066" i="5" s="1"/>
  <c r="A2067" i="5" s="1"/>
  <c r="A2068" i="5" s="1"/>
  <c r="A2069" i="5" s="1"/>
  <c r="A2070" i="5" s="1"/>
  <c r="A2071" i="5" s="1"/>
  <c r="A2072" i="5" s="1"/>
  <c r="A2073" i="5" s="1"/>
  <c r="A2074" i="5" s="1"/>
  <c r="A2075" i="5" s="1"/>
  <c r="A2076" i="5" s="1"/>
  <c r="A2077" i="5" s="1"/>
  <c r="A2078" i="5" s="1"/>
  <c r="A2079" i="5" s="1"/>
  <c r="A2080" i="5" s="1"/>
  <c r="A2081" i="5" s="1"/>
  <c r="A2082" i="5" s="1"/>
  <c r="A2083" i="5" s="1"/>
  <c r="A2084" i="5" s="1"/>
  <c r="A2085" i="5" s="1"/>
  <c r="A2086" i="5" s="1"/>
  <c r="A2087" i="5" s="1"/>
  <c r="A2088" i="5" s="1"/>
  <c r="A2089" i="5" s="1"/>
  <c r="A2090" i="5" s="1"/>
  <c r="A2091" i="5" s="1"/>
  <c r="A2092" i="5" s="1"/>
  <c r="A2093" i="5" s="1"/>
  <c r="A2094" i="5" s="1"/>
  <c r="A2095" i="5" s="1"/>
  <c r="A2096" i="5" s="1"/>
  <c r="A2097" i="5" s="1"/>
  <c r="A2098" i="5" s="1"/>
  <c r="A2099" i="5" s="1"/>
  <c r="A2100" i="5" s="1"/>
  <c r="A2101" i="5" s="1"/>
  <c r="A2102" i="5" s="1"/>
  <c r="A2103" i="5" s="1"/>
  <c r="A2104" i="5" s="1"/>
  <c r="A2105" i="5" s="1"/>
  <c r="A2106" i="5" s="1"/>
  <c r="A2107" i="5" s="1"/>
  <c r="A2108" i="5" s="1"/>
  <c r="A2109" i="5" s="1"/>
  <c r="A2110" i="5" s="1"/>
  <c r="A2111" i="5" s="1"/>
  <c r="A2112" i="5" s="1"/>
  <c r="A2113" i="5" s="1"/>
  <c r="A2114" i="5" s="1"/>
  <c r="A2115" i="5" s="1"/>
  <c r="A2116" i="5" s="1"/>
  <c r="A2117" i="5" s="1"/>
  <c r="A2118" i="5" s="1"/>
  <c r="A2119" i="5" s="1"/>
  <c r="A2120" i="5" s="1"/>
  <c r="A2121" i="5" s="1"/>
  <c r="A2122" i="5" s="1"/>
  <c r="A2123" i="5" s="1"/>
  <c r="A2124" i="5" s="1"/>
  <c r="A2125" i="5" s="1"/>
  <c r="A2126" i="5" s="1"/>
  <c r="A2127" i="5" s="1"/>
  <c r="A2128" i="5" s="1"/>
  <c r="A2129" i="5" s="1"/>
  <c r="A2130" i="5" s="1"/>
  <c r="A2131" i="5" s="1"/>
  <c r="A2132" i="5" s="1"/>
  <c r="A2133" i="5" s="1"/>
  <c r="A2134" i="5" s="1"/>
  <c r="A2135" i="5" s="1"/>
  <c r="A2136" i="5" s="1"/>
  <c r="A2137" i="5" s="1"/>
  <c r="A2138" i="5" s="1"/>
  <c r="A2139" i="5" s="1"/>
  <c r="A2140" i="5" s="1"/>
  <c r="A2141" i="5" s="1"/>
  <c r="A2142" i="5" s="1"/>
  <c r="A2143" i="5" s="1"/>
  <c r="A2144" i="5" s="1"/>
  <c r="A2145" i="5" s="1"/>
  <c r="A2146" i="5" s="1"/>
  <c r="A2147" i="5" s="1"/>
  <c r="A2148" i="5" s="1"/>
  <c r="A2149" i="5" s="1"/>
  <c r="A2150" i="5" s="1"/>
  <c r="A2151" i="5" s="1"/>
  <c r="A2152" i="5" s="1"/>
  <c r="A2153" i="5" s="1"/>
  <c r="A2154" i="5" s="1"/>
  <c r="A2155" i="5" s="1"/>
  <c r="A2156" i="5" s="1"/>
  <c r="A2157" i="5" s="1"/>
  <c r="A2158" i="5" s="1"/>
  <c r="A2159" i="5" s="1"/>
  <c r="A2160" i="5" s="1"/>
  <c r="A2161" i="5" s="1"/>
  <c r="A2162" i="5" s="1"/>
  <c r="A2163" i="5" s="1"/>
  <c r="A2164" i="5" s="1"/>
  <c r="A2165" i="5" s="1"/>
  <c r="A2166" i="5" s="1"/>
  <c r="A2167" i="5" s="1"/>
  <c r="A2168" i="5" s="1"/>
  <c r="A2169" i="5" s="1"/>
  <c r="A2170" i="5" s="1"/>
  <c r="A2171" i="5" s="1"/>
  <c r="A2172" i="5" s="1"/>
  <c r="A2173" i="5" s="1"/>
  <c r="A2174" i="5" s="1"/>
  <c r="A2175" i="5" s="1"/>
  <c r="A2176" i="5" s="1"/>
  <c r="A2177" i="5" s="1"/>
  <c r="A2178" i="5" s="1"/>
  <c r="A2179" i="5" s="1"/>
  <c r="A2180" i="5" s="1"/>
  <c r="A2181" i="5" s="1"/>
  <c r="A2182" i="5" s="1"/>
  <c r="A2183" i="5" s="1"/>
  <c r="A2184" i="5" s="1"/>
  <c r="A2185" i="5" s="1"/>
  <c r="A2186" i="5" s="1"/>
  <c r="A2187" i="5" s="1"/>
  <c r="A2188" i="5" s="1"/>
  <c r="A2189" i="5" s="1"/>
  <c r="A2190" i="5" s="1"/>
  <c r="A2191" i="5" s="1"/>
  <c r="A2192" i="5" s="1"/>
  <c r="A2193" i="5" s="1"/>
  <c r="A2194" i="5" s="1"/>
  <c r="A2195" i="5" s="1"/>
  <c r="A2196" i="5" s="1"/>
  <c r="A2197" i="5" s="1"/>
  <c r="A2198" i="5" s="1"/>
  <c r="A2199" i="5" s="1"/>
  <c r="A2200" i="5" s="1"/>
  <c r="A2201" i="5" s="1"/>
  <c r="A2202" i="5" s="1"/>
  <c r="A2203" i="5" s="1"/>
  <c r="A2204" i="5" s="1"/>
  <c r="A2205" i="5" s="1"/>
  <c r="A2206" i="5" s="1"/>
  <c r="A2207" i="5" s="1"/>
  <c r="A2208" i="5" s="1"/>
  <c r="A2209" i="5" s="1"/>
  <c r="A2210" i="5" s="1"/>
  <c r="A2211" i="5" s="1"/>
  <c r="A2212" i="5" s="1"/>
  <c r="A2213" i="5" s="1"/>
  <c r="A2214" i="5" s="1"/>
  <c r="A2215" i="5" s="1"/>
  <c r="A2216" i="5" s="1"/>
  <c r="A2217" i="5" s="1"/>
  <c r="A2218" i="5" s="1"/>
  <c r="A2219" i="5" s="1"/>
  <c r="A2220" i="5" s="1"/>
  <c r="A2221" i="5" s="1"/>
  <c r="A2222" i="5" s="1"/>
  <c r="A2223" i="5" s="1"/>
  <c r="A2224" i="5" s="1"/>
  <c r="A2225" i="5" s="1"/>
  <c r="A2226" i="5" s="1"/>
  <c r="A2227" i="5" s="1"/>
  <c r="A2228" i="5" s="1"/>
  <c r="A2229" i="5" s="1"/>
  <c r="A2230" i="5" s="1"/>
  <c r="A2231" i="5" s="1"/>
  <c r="A2232" i="5" s="1"/>
  <c r="A2233" i="5" s="1"/>
  <c r="A2234" i="5" s="1"/>
  <c r="A2235" i="5" s="1"/>
  <c r="A2236" i="5" s="1"/>
  <c r="A2237" i="5" s="1"/>
  <c r="A2238" i="5" s="1"/>
  <c r="A2239" i="5" s="1"/>
  <c r="A2240" i="5" s="1"/>
  <c r="A2241" i="5" s="1"/>
  <c r="A2242" i="5" s="1"/>
  <c r="A2243" i="5" s="1"/>
  <c r="A2244" i="5" s="1"/>
  <c r="A2245" i="5" s="1"/>
  <c r="A2246" i="5" s="1"/>
  <c r="A2247" i="5" s="1"/>
  <c r="A2248" i="5" s="1"/>
  <c r="A2249" i="5" s="1"/>
  <c r="A2250" i="5" s="1"/>
  <c r="A2251" i="5" s="1"/>
  <c r="A2252" i="5" s="1"/>
  <c r="A2253" i="5" s="1"/>
  <c r="A2254" i="5" s="1"/>
  <c r="A2255" i="5" s="1"/>
  <c r="A2256" i="5" s="1"/>
  <c r="A2257" i="5" s="1"/>
  <c r="A2258" i="5" s="1"/>
  <c r="A2259" i="5" s="1"/>
  <c r="A2260" i="5" s="1"/>
  <c r="A2261" i="5" s="1"/>
  <c r="A2262" i="5" s="1"/>
  <c r="A2263" i="5" s="1"/>
  <c r="A2264" i="5" s="1"/>
  <c r="A2265" i="5" s="1"/>
  <c r="A2266" i="5" s="1"/>
  <c r="A2267" i="5" s="1"/>
  <c r="A2268" i="5" s="1"/>
  <c r="A2269" i="5" s="1"/>
  <c r="A2270" i="5" s="1"/>
  <c r="A2271" i="5" s="1"/>
  <c r="A2272" i="5" s="1"/>
  <c r="A2273" i="5" s="1"/>
  <c r="A2274" i="5" s="1"/>
  <c r="A2275" i="5" s="1"/>
  <c r="A2276" i="5" s="1"/>
  <c r="A2277" i="5" s="1"/>
  <c r="A2278" i="5" s="1"/>
  <c r="A2279" i="5" s="1"/>
  <c r="A2280" i="5" s="1"/>
  <c r="A2281" i="5" s="1"/>
  <c r="A2282" i="5" s="1"/>
  <c r="A2283" i="5" s="1"/>
  <c r="A2284" i="5" s="1"/>
  <c r="A2285" i="5" s="1"/>
  <c r="A2286" i="5" s="1"/>
  <c r="A2287" i="5" s="1"/>
  <c r="A2288" i="5" s="1"/>
  <c r="A2289" i="5" s="1"/>
  <c r="A2290" i="5" s="1"/>
  <c r="A2291" i="5" s="1"/>
  <c r="A2292" i="5" s="1"/>
  <c r="A2293" i="5" s="1"/>
  <c r="A2294" i="5" s="1"/>
  <c r="A2295" i="5" s="1"/>
  <c r="A2296" i="5" s="1"/>
  <c r="A2297" i="5" s="1"/>
  <c r="A2298" i="5" s="1"/>
  <c r="A2299" i="5" s="1"/>
  <c r="A2300" i="5" s="1"/>
  <c r="A2301" i="5" s="1"/>
  <c r="A2302" i="5" s="1"/>
  <c r="A2303" i="5" s="1"/>
  <c r="A2304" i="5" s="1"/>
  <c r="A2305" i="5" s="1"/>
  <c r="A2306" i="5" s="1"/>
  <c r="A2307" i="5" s="1"/>
  <c r="A2308" i="5" s="1"/>
  <c r="A2309" i="5" s="1"/>
  <c r="A2310" i="5" s="1"/>
  <c r="A2311" i="5" s="1"/>
  <c r="A2312" i="5" s="1"/>
  <c r="A2313" i="5" s="1"/>
  <c r="A2314" i="5" s="1"/>
  <c r="A2315" i="5" s="1"/>
  <c r="A2316" i="5" s="1"/>
  <c r="A2317" i="5" s="1"/>
  <c r="A2318" i="5" s="1"/>
  <c r="A2319" i="5" s="1"/>
  <c r="A2320" i="5" s="1"/>
  <c r="A2321" i="5" s="1"/>
  <c r="A2322" i="5" s="1"/>
  <c r="A2323" i="5" s="1"/>
  <c r="A2324" i="5" s="1"/>
  <c r="A2325" i="5" s="1"/>
  <c r="A2326" i="5" s="1"/>
  <c r="A2327" i="5" s="1"/>
  <c r="A2328" i="5" s="1"/>
  <c r="A2329" i="5" s="1"/>
  <c r="A2330" i="5" s="1"/>
  <c r="A2331" i="5" s="1"/>
  <c r="A2332" i="5" s="1"/>
  <c r="A2333" i="5" s="1"/>
  <c r="A2334" i="5" s="1"/>
  <c r="A2335" i="5" s="1"/>
  <c r="A2336" i="5" s="1"/>
  <c r="A2337" i="5" s="1"/>
  <c r="A2338" i="5" s="1"/>
  <c r="A2339" i="5" s="1"/>
  <c r="A2340" i="5" s="1"/>
  <c r="A2341" i="5" s="1"/>
  <c r="A2342" i="5" s="1"/>
  <c r="A2343" i="5" s="1"/>
  <c r="A2344" i="5" s="1"/>
  <c r="A2345" i="5" s="1"/>
  <c r="A2346" i="5" s="1"/>
  <c r="A2347" i="5" s="1"/>
  <c r="A2348" i="5" s="1"/>
  <c r="A2349" i="5" s="1"/>
  <c r="A2350" i="5" s="1"/>
  <c r="A2351" i="5" s="1"/>
  <c r="A2352" i="5" s="1"/>
  <c r="A2353" i="5" s="1"/>
  <c r="A2354" i="5" s="1"/>
  <c r="A2355" i="5" s="1"/>
  <c r="A2356" i="5" s="1"/>
  <c r="A2357" i="5" s="1"/>
  <c r="A2358" i="5" s="1"/>
  <c r="A2359" i="5" s="1"/>
  <c r="A2360" i="5" s="1"/>
  <c r="A2361" i="5" s="1"/>
  <c r="A2362" i="5" s="1"/>
  <c r="A2363" i="5" s="1"/>
  <c r="A2364" i="5" s="1"/>
  <c r="A2365" i="5" s="1"/>
  <c r="A2366" i="5" s="1"/>
  <c r="A2367" i="5" s="1"/>
  <c r="A2368" i="5" s="1"/>
  <c r="A2369" i="5" s="1"/>
  <c r="A2370" i="5" s="1"/>
  <c r="A2371" i="5" s="1"/>
  <c r="A2372" i="5" s="1"/>
  <c r="A2373" i="5" s="1"/>
  <c r="A2374" i="5" s="1"/>
  <c r="A2375" i="5" s="1"/>
  <c r="A2376" i="5" s="1"/>
  <c r="A2377" i="5" s="1"/>
  <c r="A2378" i="5" s="1"/>
  <c r="A2379" i="5" s="1"/>
  <c r="A2380" i="5" s="1"/>
  <c r="A2381" i="5" s="1"/>
  <c r="A2382" i="5" s="1"/>
  <c r="A2383" i="5" s="1"/>
  <c r="A2384" i="5" s="1"/>
  <c r="A2385" i="5" s="1"/>
  <c r="A2386" i="5" s="1"/>
  <c r="A2387" i="5" s="1"/>
  <c r="A2388" i="5" s="1"/>
  <c r="A2389" i="5" s="1"/>
  <c r="A2390" i="5" s="1"/>
  <c r="A2391" i="5" s="1"/>
  <c r="A2392" i="5" s="1"/>
  <c r="A2393" i="5" s="1"/>
  <c r="A2394" i="5" s="1"/>
  <c r="A2395" i="5" s="1"/>
  <c r="A2396" i="5" s="1"/>
  <c r="A2397" i="5" s="1"/>
  <c r="A2398" i="5" s="1"/>
  <c r="A2399" i="5" s="1"/>
  <c r="A2400" i="5" s="1"/>
  <c r="A2401" i="5" s="1"/>
  <c r="A2402" i="5" s="1"/>
  <c r="A2403" i="5" s="1"/>
  <c r="A2404" i="5" s="1"/>
  <c r="A2405" i="5" s="1"/>
  <c r="A2406" i="5" s="1"/>
  <c r="A2407" i="5" s="1"/>
  <c r="A2408" i="5" s="1"/>
  <c r="A2409" i="5" s="1"/>
  <c r="A2410" i="5" s="1"/>
  <c r="A2411" i="5" s="1"/>
  <c r="A2412" i="5" s="1"/>
  <c r="A2413" i="5" s="1"/>
  <c r="A2414" i="5" s="1"/>
  <c r="A2415" i="5" s="1"/>
  <c r="A2416" i="5" s="1"/>
  <c r="A2417" i="5" s="1"/>
  <c r="A2418" i="5" s="1"/>
  <c r="A2419" i="5" s="1"/>
  <c r="A2420" i="5" s="1"/>
  <c r="A2421" i="5" s="1"/>
  <c r="A2422" i="5" s="1"/>
  <c r="A2423" i="5" s="1"/>
  <c r="A2424" i="5" s="1"/>
  <c r="A2425" i="5" s="1"/>
  <c r="A2426" i="5" s="1"/>
  <c r="A2427" i="5" s="1"/>
  <c r="A2428" i="5" s="1"/>
  <c r="A2429" i="5" s="1"/>
  <c r="A2430" i="5" s="1"/>
  <c r="A2431" i="5" s="1"/>
  <c r="A2432" i="5" s="1"/>
  <c r="A2433" i="5" s="1"/>
  <c r="A2434" i="5" s="1"/>
  <c r="A2435" i="5" s="1"/>
  <c r="A2436" i="5" s="1"/>
  <c r="A2437" i="5" s="1"/>
  <c r="A2438" i="5" s="1"/>
  <c r="A2439" i="5" s="1"/>
  <c r="A2440" i="5" s="1"/>
  <c r="A2441" i="5" s="1"/>
  <c r="A2442" i="5" s="1"/>
  <c r="A2443" i="5" s="1"/>
  <c r="A2444" i="5" s="1"/>
  <c r="A2445" i="5" s="1"/>
  <c r="A2446" i="5" s="1"/>
  <c r="A2447" i="5" s="1"/>
  <c r="A2448" i="5" s="1"/>
  <c r="A2449" i="5" s="1"/>
  <c r="A2450" i="5" s="1"/>
  <c r="A2451" i="5" s="1"/>
  <c r="A2452" i="5" s="1"/>
  <c r="A2453" i="5" s="1"/>
  <c r="A2454" i="5" s="1"/>
  <c r="A2455" i="5" s="1"/>
  <c r="A2456" i="5" s="1"/>
  <c r="A2457" i="5" s="1"/>
  <c r="A2458" i="5" s="1"/>
  <c r="A2459" i="5" s="1"/>
  <c r="A2460" i="5" s="1"/>
  <c r="A2461" i="5" s="1"/>
  <c r="A2462" i="5" s="1"/>
  <c r="A2463" i="5" s="1"/>
  <c r="A2464" i="5" s="1"/>
  <c r="A2465" i="5" s="1"/>
  <c r="A2466" i="5" s="1"/>
  <c r="A2467" i="5" s="1"/>
  <c r="A2468" i="5" s="1"/>
  <c r="A2469" i="5" s="1"/>
  <c r="A2470" i="5" s="1"/>
  <c r="A2471" i="5" s="1"/>
  <c r="A2472" i="5" s="1"/>
  <c r="A2473" i="5" s="1"/>
  <c r="A2474" i="5" s="1"/>
  <c r="A2475" i="5" s="1"/>
  <c r="A2476" i="5" s="1"/>
  <c r="A2477" i="5" s="1"/>
  <c r="A2478" i="5" s="1"/>
  <c r="A2479" i="5" s="1"/>
  <c r="A2480" i="5" s="1"/>
  <c r="A2481" i="5" s="1"/>
  <c r="A2482" i="5" s="1"/>
  <c r="A2483" i="5" s="1"/>
  <c r="A2484" i="5" s="1"/>
  <c r="A2485" i="5" s="1"/>
  <c r="A2486" i="5" s="1"/>
  <c r="A2487" i="5" s="1"/>
  <c r="A2488" i="5" s="1"/>
  <c r="A2489" i="5" s="1"/>
  <c r="A2490" i="5" s="1"/>
  <c r="A2491" i="5" s="1"/>
  <c r="A2492" i="5" s="1"/>
  <c r="A2493" i="5" s="1"/>
  <c r="A2494" i="5" s="1"/>
  <c r="A2495" i="5" s="1"/>
  <c r="A2496" i="5" s="1"/>
  <c r="A2497" i="5" s="1"/>
  <c r="A2498" i="5" s="1"/>
  <c r="A2499" i="5" s="1"/>
  <c r="A2500" i="5" s="1"/>
  <c r="A2501" i="5" s="1"/>
  <c r="A2502" i="5" s="1"/>
  <c r="A2503" i="5" s="1"/>
  <c r="A2504" i="5" s="1"/>
  <c r="A2505" i="5" s="1"/>
  <c r="A2506" i="5" s="1"/>
  <c r="A2507" i="5" s="1"/>
  <c r="A2508" i="5" s="1"/>
  <c r="A2509" i="5" s="1"/>
  <c r="A2510" i="5" s="1"/>
  <c r="A2511" i="5" s="1"/>
  <c r="A2512" i="5" s="1"/>
  <c r="A2513" i="5" s="1"/>
  <c r="A2514" i="5" s="1"/>
  <c r="A2515" i="5" s="1"/>
  <c r="A2516" i="5" s="1"/>
  <c r="A2517" i="5" s="1"/>
  <c r="A2518" i="5" s="1"/>
  <c r="A2519" i="5" s="1"/>
  <c r="A2520" i="5" s="1"/>
  <c r="A2521" i="5" s="1"/>
  <c r="A2522" i="5" s="1"/>
  <c r="A2523" i="5" s="1"/>
  <c r="A2524" i="5" s="1"/>
  <c r="A2525" i="5" s="1"/>
  <c r="A2526" i="5" s="1"/>
  <c r="A2527" i="5" s="1"/>
  <c r="A2528" i="5" s="1"/>
  <c r="A2529" i="5" s="1"/>
  <c r="A2530" i="5" s="1"/>
  <c r="A2531" i="5" s="1"/>
  <c r="A2532" i="5" s="1"/>
  <c r="A2533" i="5" s="1"/>
  <c r="A2534" i="5" s="1"/>
  <c r="A2535" i="5" s="1"/>
  <c r="A2536" i="5" s="1"/>
  <c r="A2537" i="5" s="1"/>
  <c r="A2538" i="5" s="1"/>
  <c r="A2539" i="5" s="1"/>
  <c r="A2540" i="5" s="1"/>
  <c r="A2541" i="5" s="1"/>
  <c r="A2542" i="5" s="1"/>
  <c r="A2543" i="5" s="1"/>
  <c r="A2544" i="5" s="1"/>
  <c r="A2545" i="5" s="1"/>
  <c r="A2546" i="5" s="1"/>
  <c r="A2547" i="5" s="1"/>
  <c r="A2548" i="5" s="1"/>
  <c r="A2549" i="5" s="1"/>
  <c r="A2550" i="5" s="1"/>
  <c r="A2551" i="5" s="1"/>
  <c r="A2552" i="5" s="1"/>
  <c r="A2553" i="5" s="1"/>
  <c r="A2554" i="5" s="1"/>
  <c r="A2555" i="5" s="1"/>
  <c r="A2556" i="5" s="1"/>
  <c r="A2557" i="5" s="1"/>
  <c r="A2558" i="5" s="1"/>
  <c r="A2559" i="5" s="1"/>
  <c r="A2560" i="5" s="1"/>
  <c r="A2561" i="5" s="1"/>
  <c r="A2562" i="5" s="1"/>
  <c r="A2563" i="5" s="1"/>
  <c r="A2564" i="5" s="1"/>
  <c r="A2565" i="5" s="1"/>
  <c r="A2566" i="5" s="1"/>
  <c r="A2567" i="5" s="1"/>
  <c r="A2568" i="5" s="1"/>
  <c r="A2569" i="5" s="1"/>
  <c r="A2570" i="5" s="1"/>
  <c r="A2571" i="5" s="1"/>
  <c r="A2572" i="5" s="1"/>
  <c r="A2573" i="5" s="1"/>
  <c r="A2574" i="5" s="1"/>
  <c r="A2575" i="5" s="1"/>
  <c r="A2576" i="5" s="1"/>
  <c r="A2577" i="5" s="1"/>
  <c r="A2578" i="5" s="1"/>
  <c r="A2579" i="5" s="1"/>
  <c r="A2580" i="5" s="1"/>
  <c r="A2581" i="5" s="1"/>
  <c r="A2582" i="5" s="1"/>
  <c r="A2583" i="5" s="1"/>
  <c r="A2584" i="5" s="1"/>
  <c r="A2585" i="5" s="1"/>
  <c r="A2586" i="5" s="1"/>
  <c r="A2587" i="5" s="1"/>
  <c r="A2588" i="5" s="1"/>
  <c r="A2589" i="5" s="1"/>
  <c r="A2590" i="5" s="1"/>
  <c r="A2591" i="5" s="1"/>
  <c r="A2592" i="5" s="1"/>
  <c r="A2593" i="5" s="1"/>
  <c r="A2594" i="5" s="1"/>
  <c r="A2595" i="5" s="1"/>
  <c r="A2596" i="5" s="1"/>
  <c r="A2597" i="5" s="1"/>
  <c r="A2598" i="5" s="1"/>
  <c r="A2599" i="5" s="1"/>
  <c r="A2600" i="5" s="1"/>
  <c r="A2601" i="5" s="1"/>
  <c r="A2602" i="5" s="1"/>
  <c r="A2603" i="5" s="1"/>
  <c r="A2604" i="5" s="1"/>
  <c r="A2605" i="5" s="1"/>
  <c r="A2606" i="5" s="1"/>
  <c r="A2607" i="5" s="1"/>
  <c r="A2608" i="5" s="1"/>
  <c r="A2609" i="5" s="1"/>
  <c r="A2610" i="5" s="1"/>
  <c r="A2611" i="5" s="1"/>
  <c r="A2612" i="5" s="1"/>
  <c r="A2613" i="5" s="1"/>
  <c r="A2614" i="5" s="1"/>
  <c r="A2615" i="5" s="1"/>
  <c r="A2616" i="5" s="1"/>
  <c r="A2617" i="5" s="1"/>
  <c r="A2618" i="5" s="1"/>
  <c r="A2619" i="5" s="1"/>
  <c r="A2620" i="5" s="1"/>
  <c r="A2621" i="5" s="1"/>
  <c r="A2622" i="5" s="1"/>
  <c r="A2623" i="5" s="1"/>
  <c r="A2624" i="5" s="1"/>
  <c r="A2625" i="5" s="1"/>
  <c r="A2626" i="5" s="1"/>
  <c r="A2627" i="5" s="1"/>
  <c r="A2628" i="5" s="1"/>
  <c r="A2629" i="5" s="1"/>
  <c r="A2630" i="5" s="1"/>
  <c r="A2631" i="5" s="1"/>
  <c r="A2632" i="5" s="1"/>
  <c r="A2633" i="5" s="1"/>
  <c r="A2634" i="5" s="1"/>
  <c r="A2635" i="5" s="1"/>
  <c r="A2636" i="5" s="1"/>
  <c r="A2637" i="5" s="1"/>
  <c r="A2638" i="5" s="1"/>
  <c r="A2639" i="5" s="1"/>
  <c r="A2640" i="5" s="1"/>
  <c r="A2641" i="5" s="1"/>
  <c r="A2642" i="5" s="1"/>
  <c r="A2643" i="5" s="1"/>
  <c r="A2644" i="5" s="1"/>
  <c r="A2645" i="5" s="1"/>
  <c r="A2646" i="5" s="1"/>
  <c r="A2647" i="5" s="1"/>
  <c r="A2648" i="5" s="1"/>
  <c r="A2649" i="5" s="1"/>
  <c r="A2650" i="5" s="1"/>
  <c r="A2651" i="5" s="1"/>
  <c r="A2652" i="5" s="1"/>
  <c r="A2653" i="5" s="1"/>
  <c r="A2654" i="5" s="1"/>
  <c r="A2655" i="5" s="1"/>
  <c r="A2656" i="5" s="1"/>
  <c r="A2657" i="5" s="1"/>
  <c r="A2658" i="5" s="1"/>
  <c r="A2659" i="5" s="1"/>
  <c r="A2660" i="5" s="1"/>
  <c r="A2661" i="5" s="1"/>
  <c r="A2662" i="5" s="1"/>
  <c r="A2663" i="5" s="1"/>
  <c r="A2664" i="5" s="1"/>
  <c r="A2665" i="5" s="1"/>
  <c r="A2666" i="5" s="1"/>
  <c r="A2667" i="5" s="1"/>
  <c r="A2668" i="5" s="1"/>
  <c r="A2669" i="5" s="1"/>
  <c r="A2670" i="5" s="1"/>
  <c r="A2671" i="5" s="1"/>
  <c r="A2672" i="5" s="1"/>
  <c r="A2673" i="5" s="1"/>
  <c r="A2674" i="5" s="1"/>
  <c r="A2675" i="5" s="1"/>
  <c r="A2676" i="5" s="1"/>
  <c r="A2677" i="5" s="1"/>
  <c r="A2678" i="5" s="1"/>
  <c r="A2679" i="5" s="1"/>
  <c r="A2680" i="5" s="1"/>
  <c r="A2681" i="5" s="1"/>
  <c r="A2682" i="5" s="1"/>
  <c r="A2683" i="5" s="1"/>
  <c r="A2684" i="5" s="1"/>
  <c r="A2685" i="5" s="1"/>
  <c r="A2686" i="5" s="1"/>
  <c r="A2687" i="5" s="1"/>
  <c r="A2688" i="5" s="1"/>
  <c r="A2689" i="5" s="1"/>
  <c r="A2690" i="5" s="1"/>
  <c r="A2691" i="5" s="1"/>
  <c r="A2692" i="5" s="1"/>
  <c r="A2693" i="5" s="1"/>
  <c r="A2694" i="5" s="1"/>
  <c r="A2695" i="5" s="1"/>
  <c r="A2696" i="5" s="1"/>
  <c r="A2697" i="5" s="1"/>
  <c r="A2698" i="5" s="1"/>
  <c r="A2699" i="5" s="1"/>
  <c r="A2700" i="5" s="1"/>
  <c r="A2701" i="5" s="1"/>
  <c r="A2702" i="5" s="1"/>
  <c r="A2703" i="5" s="1"/>
  <c r="A2704" i="5" s="1"/>
  <c r="A2705" i="5" s="1"/>
  <c r="A2706" i="5" s="1"/>
  <c r="A2707" i="5" s="1"/>
  <c r="A2708" i="5" s="1"/>
  <c r="A2709" i="5" s="1"/>
  <c r="A2710" i="5" s="1"/>
  <c r="A2711" i="5" s="1"/>
  <c r="A2712" i="5" s="1"/>
  <c r="A2713" i="5" s="1"/>
  <c r="A2714" i="5" s="1"/>
  <c r="A2715" i="5" s="1"/>
  <c r="A2716" i="5" s="1"/>
  <c r="A2717" i="5" s="1"/>
  <c r="A2718" i="5" s="1"/>
  <c r="A2719" i="5" s="1"/>
  <c r="A2720" i="5" s="1"/>
  <c r="A2721" i="5" s="1"/>
  <c r="A2722" i="5" s="1"/>
  <c r="A2723" i="5" s="1"/>
  <c r="A2724" i="5" s="1"/>
  <c r="A2725" i="5" s="1"/>
  <c r="A2726" i="5" s="1"/>
  <c r="A2727" i="5" s="1"/>
  <c r="A2728" i="5" s="1"/>
  <c r="A2729" i="5" s="1"/>
  <c r="A2730" i="5" s="1"/>
  <c r="A2731" i="5" s="1"/>
  <c r="A2732" i="5" s="1"/>
  <c r="A2733" i="5" s="1"/>
  <c r="A2734" i="5" s="1"/>
  <c r="A2735" i="5" s="1"/>
  <c r="A2736" i="5" s="1"/>
  <c r="A2737" i="5" s="1"/>
  <c r="A2738" i="5" s="1"/>
  <c r="A2739" i="5" s="1"/>
  <c r="A2740" i="5" s="1"/>
  <c r="A2741" i="5" s="1"/>
  <c r="A2742" i="5" s="1"/>
  <c r="A2743" i="5" s="1"/>
  <c r="A2744" i="5" s="1"/>
  <c r="A2745" i="5" s="1"/>
  <c r="A2746" i="5" s="1"/>
  <c r="A2747" i="5" s="1"/>
  <c r="A2748" i="5" s="1"/>
  <c r="A2749" i="5" s="1"/>
  <c r="A2750" i="5" s="1"/>
  <c r="A2751" i="5" s="1"/>
  <c r="A2752" i="5" s="1"/>
  <c r="A2753" i="5" s="1"/>
  <c r="A2754" i="5" s="1"/>
  <c r="A2755" i="5" s="1"/>
  <c r="A2756" i="5" s="1"/>
  <c r="A2757" i="5" s="1"/>
  <c r="A2758" i="5" s="1"/>
  <c r="A2759" i="5" s="1"/>
  <c r="A2760" i="5" s="1"/>
  <c r="A2761" i="5" s="1"/>
  <c r="A2762" i="5" s="1"/>
  <c r="A2763" i="5" s="1"/>
  <c r="A2764" i="5" s="1"/>
  <c r="A2765" i="5" s="1"/>
  <c r="A2766" i="5" s="1"/>
  <c r="A2767" i="5" s="1"/>
  <c r="A2768" i="5" s="1"/>
  <c r="A2769" i="5" s="1"/>
  <c r="A2770" i="5" s="1"/>
  <c r="A2771" i="5" s="1"/>
  <c r="A2772" i="5" s="1"/>
  <c r="A2773" i="5" s="1"/>
  <c r="A2774" i="5" s="1"/>
  <c r="A2775" i="5" s="1"/>
  <c r="A2776" i="5" s="1"/>
  <c r="A2777" i="5" s="1"/>
  <c r="A2778" i="5" s="1"/>
  <c r="A2779" i="5" s="1"/>
  <c r="A2780" i="5" s="1"/>
  <c r="A2781" i="5" s="1"/>
  <c r="A2782" i="5" s="1"/>
  <c r="A2783" i="5" s="1"/>
  <c r="A2784" i="5" s="1"/>
  <c r="A2785" i="5" s="1"/>
  <c r="A2786" i="5" s="1"/>
  <c r="A2787" i="5" s="1"/>
  <c r="A2788" i="5" s="1"/>
  <c r="A2789" i="5" s="1"/>
  <c r="A2790" i="5" s="1"/>
  <c r="A2791" i="5" s="1"/>
  <c r="A2792" i="5" s="1"/>
  <c r="A2793" i="5" s="1"/>
  <c r="A2794" i="5" s="1"/>
  <c r="A2795" i="5" s="1"/>
  <c r="A2796" i="5" s="1"/>
  <c r="A2797" i="5" s="1"/>
  <c r="A2798" i="5" s="1"/>
  <c r="A2799" i="5" s="1"/>
  <c r="A2800" i="5" s="1"/>
  <c r="A2801" i="5" s="1"/>
  <c r="A2802" i="5" s="1"/>
  <c r="A2803" i="5" s="1"/>
  <c r="A2804" i="5" s="1"/>
  <c r="A2805" i="5" s="1"/>
  <c r="A2806" i="5" s="1"/>
  <c r="A2807" i="5" s="1"/>
  <c r="A2808" i="5" s="1"/>
  <c r="A2809" i="5" s="1"/>
  <c r="A2810" i="5" s="1"/>
  <c r="A2811" i="5" s="1"/>
  <c r="A2812" i="5" s="1"/>
  <c r="A2813" i="5" s="1"/>
  <c r="A2814" i="5" s="1"/>
  <c r="A2815" i="5" s="1"/>
  <c r="A2816" i="5" s="1"/>
  <c r="A2817" i="5" s="1"/>
  <c r="A2818" i="5" s="1"/>
  <c r="A2819" i="5" s="1"/>
  <c r="A2820" i="5" s="1"/>
  <c r="A2821" i="5" s="1"/>
  <c r="A2822" i="5" s="1"/>
  <c r="A2823" i="5" s="1"/>
  <c r="A2824" i="5" s="1"/>
  <c r="A2825" i="5" s="1"/>
  <c r="A2826" i="5" s="1"/>
  <c r="A2827" i="5" s="1"/>
  <c r="A2828" i="5" s="1"/>
  <c r="A2829" i="5" s="1"/>
  <c r="A2830" i="5" s="1"/>
  <c r="A2831" i="5" s="1"/>
  <c r="A2832" i="5" s="1"/>
  <c r="A2833" i="5" s="1"/>
  <c r="A2834" i="5" s="1"/>
  <c r="A2835" i="5" s="1"/>
  <c r="A2836" i="5" s="1"/>
  <c r="A2837" i="5" s="1"/>
  <c r="A2838" i="5" s="1"/>
  <c r="A2839" i="5" s="1"/>
  <c r="A2840" i="5" s="1"/>
  <c r="A2841" i="5" s="1"/>
  <c r="A2842" i="5" s="1"/>
  <c r="A2843" i="5" s="1"/>
  <c r="A2844" i="5" s="1"/>
  <c r="A2845" i="5" s="1"/>
  <c r="A2846" i="5" s="1"/>
  <c r="A2847" i="5" s="1"/>
  <c r="A2848" i="5" s="1"/>
  <c r="A2849" i="5" s="1"/>
  <c r="A2850" i="5" s="1"/>
  <c r="A2851" i="5" s="1"/>
  <c r="A2852" i="5" s="1"/>
  <c r="A2853" i="5" s="1"/>
  <c r="A2854" i="5" s="1"/>
  <c r="A2855" i="5" s="1"/>
  <c r="A2856" i="5" s="1"/>
  <c r="A2857" i="5" s="1"/>
  <c r="A2858" i="5" s="1"/>
  <c r="A2859" i="5" s="1"/>
  <c r="A2860" i="5" s="1"/>
  <c r="A2861" i="5" s="1"/>
  <c r="A2862" i="5" s="1"/>
  <c r="A2863" i="5" s="1"/>
  <c r="A2864" i="5" s="1"/>
  <c r="A2865" i="5" s="1"/>
  <c r="A2866" i="5" s="1"/>
  <c r="A2867" i="5" s="1"/>
  <c r="A2868" i="5" s="1"/>
  <c r="A2869" i="5" s="1"/>
  <c r="A2870" i="5" s="1"/>
  <c r="A2871" i="5" s="1"/>
  <c r="A2872" i="5" s="1"/>
  <c r="A2873" i="5" s="1"/>
  <c r="A2874" i="5" s="1"/>
  <c r="A2875" i="5" s="1"/>
  <c r="A2876" i="5" s="1"/>
  <c r="A2877" i="5" s="1"/>
  <c r="A2878" i="5" s="1"/>
  <c r="A2879" i="5" s="1"/>
  <c r="A2880" i="5" s="1"/>
  <c r="A2881" i="5" s="1"/>
  <c r="A2882" i="5" s="1"/>
  <c r="A2883" i="5" s="1"/>
  <c r="A2884" i="5" s="1"/>
  <c r="A2885" i="5" s="1"/>
  <c r="A2886" i="5" s="1"/>
  <c r="A2887" i="5" s="1"/>
  <c r="A2888" i="5" s="1"/>
  <c r="A2889" i="5" s="1"/>
  <c r="A2890" i="5" s="1"/>
  <c r="A2891" i="5" s="1"/>
  <c r="A2892" i="5" s="1"/>
  <c r="A2893" i="5" s="1"/>
  <c r="A2894" i="5" s="1"/>
  <c r="A2895" i="5" s="1"/>
  <c r="A2896" i="5" s="1"/>
  <c r="A2897" i="5" s="1"/>
  <c r="A2898" i="5" s="1"/>
  <c r="A2899" i="5" s="1"/>
  <c r="A2900" i="5" s="1"/>
  <c r="A2901" i="5" s="1"/>
  <c r="A2902" i="5" s="1"/>
  <c r="A2903" i="5" s="1"/>
  <c r="A2904" i="5" s="1"/>
  <c r="A2905" i="5" s="1"/>
  <c r="A2906" i="5" s="1"/>
  <c r="A2907" i="5" s="1"/>
  <c r="A2908" i="5" s="1"/>
  <c r="A2909" i="5" s="1"/>
  <c r="A2910" i="5" s="1"/>
  <c r="A2911" i="5" s="1"/>
  <c r="A2912" i="5" s="1"/>
  <c r="A2913" i="5" s="1"/>
  <c r="A2914" i="5" s="1"/>
  <c r="A2915" i="5" s="1"/>
  <c r="A2916" i="5" s="1"/>
  <c r="A2917" i="5" s="1"/>
  <c r="A2918" i="5" s="1"/>
  <c r="A2919" i="5" s="1"/>
  <c r="A2920" i="5" s="1"/>
  <c r="A2921" i="5" s="1"/>
  <c r="A2922" i="5" s="1"/>
  <c r="A2923" i="5" s="1"/>
  <c r="A2924" i="5" s="1"/>
  <c r="A2925" i="5" s="1"/>
  <c r="A2926" i="5" s="1"/>
  <c r="A2927" i="5" s="1"/>
  <c r="A2928" i="5" s="1"/>
  <c r="A2929" i="5" s="1"/>
  <c r="A2930" i="5" s="1"/>
  <c r="A2931" i="5" s="1"/>
  <c r="A2932" i="5" s="1"/>
  <c r="A2933" i="5" s="1"/>
  <c r="A2934" i="5" s="1"/>
  <c r="A2935" i="5" s="1"/>
  <c r="A2936" i="5" s="1"/>
  <c r="A2937" i="5" s="1"/>
  <c r="A2938" i="5" s="1"/>
  <c r="A2939" i="5" s="1"/>
  <c r="A2940" i="5" s="1"/>
  <c r="A2941" i="5" s="1"/>
  <c r="A2942" i="5" s="1"/>
  <c r="A2943" i="5" s="1"/>
  <c r="A2944" i="5" s="1"/>
  <c r="A2945" i="5" s="1"/>
  <c r="A2946" i="5" s="1"/>
  <c r="A2947" i="5" s="1"/>
  <c r="A2948" i="5" s="1"/>
  <c r="A2949" i="5" s="1"/>
  <c r="A2950" i="5" s="1"/>
  <c r="A2951" i="5" s="1"/>
  <c r="A2952" i="5" s="1"/>
  <c r="A2953" i="5" s="1"/>
  <c r="A2954" i="5" s="1"/>
  <c r="A2955" i="5" s="1"/>
  <c r="A2956" i="5" s="1"/>
  <c r="A2957" i="5" s="1"/>
  <c r="A2958" i="5" s="1"/>
  <c r="A2959" i="5" s="1"/>
  <c r="A2960" i="5" s="1"/>
  <c r="A2961" i="5" s="1"/>
  <c r="A2962" i="5" s="1"/>
  <c r="A2963" i="5" s="1"/>
  <c r="A2964" i="5" s="1"/>
  <c r="A2965" i="5" s="1"/>
  <c r="A2966" i="5" s="1"/>
  <c r="A2967" i="5" s="1"/>
  <c r="A2968" i="5" s="1"/>
  <c r="A2969" i="5" s="1"/>
  <c r="A2970" i="5" s="1"/>
  <c r="A2971" i="5" s="1"/>
  <c r="A2972" i="5" s="1"/>
  <c r="A2973" i="5" s="1"/>
  <c r="A2974" i="5" s="1"/>
  <c r="A2975" i="5" s="1"/>
  <c r="A2976" i="5" s="1"/>
  <c r="A2977" i="5" s="1"/>
  <c r="A2978" i="5" s="1"/>
  <c r="A2979" i="5" s="1"/>
  <c r="A2980" i="5" s="1"/>
  <c r="A2981" i="5" s="1"/>
  <c r="A2982" i="5" s="1"/>
  <c r="A2983" i="5" s="1"/>
  <c r="A2984" i="5" s="1"/>
  <c r="A2985" i="5" s="1"/>
  <c r="A2986" i="5" s="1"/>
  <c r="A2987" i="5" s="1"/>
  <c r="A2988" i="5" s="1"/>
  <c r="A2989" i="5" s="1"/>
  <c r="A2990" i="5" s="1"/>
  <c r="A2991" i="5" s="1"/>
  <c r="A2992" i="5" s="1"/>
  <c r="A2993" i="5" s="1"/>
  <c r="A2994" i="5" s="1"/>
  <c r="A2995" i="5" s="1"/>
  <c r="A2996" i="5" s="1"/>
  <c r="A2997" i="5" s="1"/>
  <c r="A2998" i="5" s="1"/>
  <c r="A2999" i="5" s="1"/>
  <c r="A3000" i="5" s="1"/>
  <c r="A3001" i="5" s="1"/>
  <c r="A3002" i="5" s="1"/>
  <c r="A3003" i="5" s="1"/>
  <c r="A3004" i="5" s="1"/>
  <c r="A3005" i="5" s="1"/>
  <c r="A3006" i="5" s="1"/>
  <c r="A3007" i="5" s="1"/>
  <c r="A3008" i="5" s="1"/>
  <c r="A3009" i="5" s="1"/>
  <c r="A3010" i="5" s="1"/>
  <c r="A3011" i="5" s="1"/>
  <c r="A3012" i="5" s="1"/>
  <c r="A3013" i="5" s="1"/>
  <c r="A3014" i="5" s="1"/>
  <c r="A3015" i="5" s="1"/>
  <c r="A3016" i="5" s="1"/>
  <c r="A3017" i="5" s="1"/>
  <c r="A3018" i="5" s="1"/>
  <c r="A3019" i="5" s="1"/>
  <c r="A3020" i="5" s="1"/>
  <c r="A3021" i="5" s="1"/>
  <c r="A3022" i="5" s="1"/>
  <c r="A3023" i="5" s="1"/>
  <c r="A3024" i="5" s="1"/>
  <c r="A3025" i="5" s="1"/>
  <c r="A3026" i="5" s="1"/>
  <c r="A3027" i="5" s="1"/>
  <c r="A3028" i="5" s="1"/>
  <c r="A3029" i="5" s="1"/>
  <c r="A3030" i="5" s="1"/>
  <c r="A3031" i="5" s="1"/>
  <c r="A3032" i="5" s="1"/>
  <c r="A3033" i="5" s="1"/>
  <c r="A3034" i="5" s="1"/>
  <c r="A3035" i="5" s="1"/>
  <c r="A3036" i="5" s="1"/>
  <c r="A3037" i="5" s="1"/>
  <c r="A3038" i="5" s="1"/>
  <c r="A3039" i="5" s="1"/>
  <c r="A3040" i="5" s="1"/>
  <c r="A3041" i="5" s="1"/>
  <c r="A3042" i="5" s="1"/>
  <c r="A3043" i="5" s="1"/>
  <c r="A3044" i="5" s="1"/>
  <c r="A3045" i="5" s="1"/>
  <c r="A3046" i="5" s="1"/>
  <c r="A3047" i="5" s="1"/>
  <c r="A3048" i="5" s="1"/>
  <c r="A3049" i="5" s="1"/>
  <c r="A3050" i="5" s="1"/>
  <c r="A3051" i="5" s="1"/>
  <c r="A3052" i="5" s="1"/>
  <c r="A3053" i="5" s="1"/>
  <c r="A3054" i="5" s="1"/>
  <c r="A3055" i="5" s="1"/>
  <c r="A3056" i="5" s="1"/>
  <c r="A3057" i="5" s="1"/>
  <c r="A3058" i="5" s="1"/>
  <c r="A3059" i="5" s="1"/>
  <c r="A3060" i="5" s="1"/>
  <c r="A3061" i="5" s="1"/>
  <c r="A3062" i="5" s="1"/>
  <c r="A3063" i="5" s="1"/>
  <c r="A3064" i="5" s="1"/>
  <c r="A3065" i="5" s="1"/>
  <c r="A3066" i="5" s="1"/>
  <c r="A3067" i="5" s="1"/>
  <c r="A3068" i="5" s="1"/>
  <c r="A3069" i="5" s="1"/>
  <c r="A3070" i="5" s="1"/>
  <c r="A3071" i="5" s="1"/>
  <c r="A3072" i="5" s="1"/>
  <c r="A3073" i="5" s="1"/>
  <c r="A3074" i="5" s="1"/>
  <c r="A3075" i="5" s="1"/>
  <c r="A3076" i="5" s="1"/>
  <c r="A3077" i="5" s="1"/>
  <c r="A3078" i="5" s="1"/>
  <c r="A3079" i="5" s="1"/>
  <c r="A3080" i="5" s="1"/>
  <c r="A3081" i="5" s="1"/>
  <c r="A3082" i="5" s="1"/>
  <c r="A3083" i="5" s="1"/>
  <c r="A3084" i="5" s="1"/>
  <c r="A3085" i="5" s="1"/>
  <c r="A3086" i="5" s="1"/>
  <c r="A3087" i="5" s="1"/>
  <c r="A3088" i="5" s="1"/>
  <c r="A3089" i="5" s="1"/>
  <c r="A3090" i="5" s="1"/>
  <c r="A3091" i="5" s="1"/>
  <c r="A3092" i="5" s="1"/>
  <c r="A3093" i="5" s="1"/>
  <c r="A3094" i="5" s="1"/>
  <c r="A3095" i="5" s="1"/>
  <c r="A3096" i="5" s="1"/>
  <c r="A3097" i="5" s="1"/>
  <c r="A3098" i="5" s="1"/>
  <c r="A3099" i="5" s="1"/>
  <c r="A3100" i="5" s="1"/>
  <c r="A3101" i="5" s="1"/>
  <c r="A3102" i="5" s="1"/>
  <c r="A3103" i="5" s="1"/>
  <c r="A3104" i="5" s="1"/>
  <c r="A3105" i="5" s="1"/>
  <c r="A3106" i="5" s="1"/>
  <c r="A3107" i="5" s="1"/>
  <c r="A3108" i="5" s="1"/>
  <c r="A3109" i="5" s="1"/>
  <c r="A3110" i="5" s="1"/>
  <c r="A3111" i="5" s="1"/>
  <c r="A3112" i="5" s="1"/>
  <c r="A3113" i="5" s="1"/>
  <c r="A3114" i="5" s="1"/>
  <c r="A3115" i="5" s="1"/>
  <c r="A3116" i="5" s="1"/>
  <c r="A3117" i="5" s="1"/>
  <c r="A3118" i="5" s="1"/>
  <c r="A3119" i="5" s="1"/>
  <c r="A3120" i="5" s="1"/>
  <c r="A3121" i="5" s="1"/>
  <c r="A3122" i="5" s="1"/>
  <c r="A3123" i="5" s="1"/>
  <c r="A3124" i="5" s="1"/>
  <c r="A3125" i="5" s="1"/>
  <c r="A3126" i="5" s="1"/>
  <c r="A3127" i="5" s="1"/>
  <c r="A3128" i="5" s="1"/>
  <c r="A3129" i="5" s="1"/>
  <c r="A3130" i="5" s="1"/>
  <c r="A3131" i="5" s="1"/>
  <c r="A3132" i="5" s="1"/>
  <c r="A3133" i="5" s="1"/>
  <c r="A3134" i="5" s="1"/>
  <c r="A3135" i="5" s="1"/>
  <c r="A3136" i="5" s="1"/>
  <c r="A3137" i="5" s="1"/>
  <c r="A3138" i="5" s="1"/>
  <c r="A3139" i="5" s="1"/>
  <c r="A3140" i="5" s="1"/>
  <c r="A3141" i="5" s="1"/>
  <c r="A3142" i="5" s="1"/>
  <c r="A3143" i="5" s="1"/>
  <c r="A3144" i="5" s="1"/>
  <c r="A3145" i="5" s="1"/>
  <c r="A3146" i="5" s="1"/>
  <c r="A3147" i="5" s="1"/>
  <c r="A3148" i="5" s="1"/>
  <c r="A3149" i="5" s="1"/>
  <c r="A3150" i="5" s="1"/>
  <c r="A3151" i="5" s="1"/>
  <c r="A3152" i="5" s="1"/>
  <c r="A3153" i="5" s="1"/>
  <c r="A3154" i="5" s="1"/>
  <c r="A3155" i="5" s="1"/>
  <c r="A3156" i="5" s="1"/>
  <c r="A3157" i="5" s="1"/>
  <c r="A3158" i="5" s="1"/>
  <c r="A3159" i="5" s="1"/>
  <c r="A3160" i="5" s="1"/>
  <c r="A3161" i="5" s="1"/>
  <c r="A3162" i="5" s="1"/>
  <c r="A3163" i="5" s="1"/>
  <c r="A3164" i="5" s="1"/>
  <c r="A3165" i="5" s="1"/>
  <c r="A3166" i="5" s="1"/>
  <c r="A3167" i="5" s="1"/>
  <c r="A3168" i="5" s="1"/>
  <c r="A3169" i="5" s="1"/>
  <c r="A3170" i="5" s="1"/>
  <c r="A3171" i="5" s="1"/>
  <c r="A3172" i="5" s="1"/>
  <c r="A3173" i="5" s="1"/>
  <c r="A3174" i="5" s="1"/>
  <c r="A3175" i="5" s="1"/>
  <c r="A3176" i="5" s="1"/>
  <c r="A3177" i="5" s="1"/>
  <c r="A3178" i="5" s="1"/>
  <c r="A3179" i="5" s="1"/>
  <c r="A3180" i="5" s="1"/>
  <c r="A3181" i="5" s="1"/>
  <c r="A3182" i="5" s="1"/>
  <c r="A3183" i="5" s="1"/>
  <c r="A3184" i="5" s="1"/>
  <c r="A3185" i="5" s="1"/>
  <c r="A3186" i="5" s="1"/>
  <c r="A3187" i="5" s="1"/>
  <c r="A3188" i="5" s="1"/>
  <c r="A3189" i="5" s="1"/>
  <c r="A3190" i="5" s="1"/>
  <c r="A3191" i="5" s="1"/>
  <c r="A3192" i="5" s="1"/>
  <c r="A3193" i="5" s="1"/>
  <c r="A3194" i="5" s="1"/>
  <c r="A3195" i="5" s="1"/>
  <c r="A3196" i="5" s="1"/>
  <c r="A3197" i="5" s="1"/>
  <c r="A3198" i="5" s="1"/>
  <c r="A3199" i="5" s="1"/>
  <c r="A3200" i="5" s="1"/>
  <c r="A3201" i="5" s="1"/>
  <c r="A3202" i="5" s="1"/>
  <c r="A3203" i="5" s="1"/>
  <c r="A3204" i="5" s="1"/>
  <c r="A3205" i="5" s="1"/>
  <c r="A3206" i="5" s="1"/>
  <c r="A3207" i="5" s="1"/>
  <c r="A3208" i="5" s="1"/>
  <c r="A3209" i="5" s="1"/>
  <c r="A3210" i="5" s="1"/>
  <c r="A3211" i="5" s="1"/>
  <c r="A3212" i="5" s="1"/>
  <c r="A3213" i="5" s="1"/>
  <c r="A3214" i="5" s="1"/>
  <c r="A3215" i="5" s="1"/>
  <c r="A3216" i="5" s="1"/>
  <c r="A3217" i="5" s="1"/>
  <c r="A3218" i="5" s="1"/>
  <c r="A3219" i="5" s="1"/>
  <c r="A3220" i="5" s="1"/>
  <c r="A3221" i="5" s="1"/>
  <c r="A3222" i="5" s="1"/>
  <c r="A3223" i="5" s="1"/>
  <c r="A3224" i="5" s="1"/>
  <c r="A3225" i="5" s="1"/>
  <c r="A3226" i="5" s="1"/>
  <c r="A3227" i="5" s="1"/>
  <c r="A3228" i="5" s="1"/>
  <c r="A3229" i="5" s="1"/>
  <c r="A3230" i="5" s="1"/>
  <c r="A3231" i="5" s="1"/>
  <c r="A3232" i="5" s="1"/>
  <c r="A3233" i="5" s="1"/>
  <c r="A3234" i="5" s="1"/>
  <c r="A3235" i="5" s="1"/>
  <c r="A3236" i="5" s="1"/>
  <c r="A3237" i="5" s="1"/>
  <c r="A3238" i="5" s="1"/>
  <c r="A3239" i="5" s="1"/>
  <c r="A3240" i="5" s="1"/>
  <c r="A3241" i="5" s="1"/>
  <c r="A3242" i="5" s="1"/>
  <c r="A3243" i="5" s="1"/>
  <c r="A3244" i="5" s="1"/>
  <c r="A3245" i="5" s="1"/>
  <c r="A3246" i="5" s="1"/>
  <c r="A3247" i="5" s="1"/>
  <c r="A3248" i="5" s="1"/>
  <c r="A3249" i="5" s="1"/>
  <c r="A3250" i="5" s="1"/>
  <c r="A3251" i="5" s="1"/>
  <c r="A3252" i="5" s="1"/>
  <c r="A3253" i="5" s="1"/>
  <c r="A3254" i="5" s="1"/>
  <c r="A3255" i="5" s="1"/>
  <c r="A3256" i="5" s="1"/>
  <c r="A3257" i="5" s="1"/>
  <c r="A3258" i="5" s="1"/>
  <c r="A3259" i="5" s="1"/>
  <c r="A3260" i="5" s="1"/>
  <c r="A3261" i="5" s="1"/>
  <c r="A3262" i="5" s="1"/>
  <c r="A3263" i="5" s="1"/>
  <c r="A3264" i="5" s="1"/>
  <c r="A3265" i="5" s="1"/>
  <c r="A3266" i="5" s="1"/>
  <c r="A3267" i="5" s="1"/>
  <c r="A3268" i="5" s="1"/>
  <c r="A3269" i="5" s="1"/>
  <c r="A3270" i="5" s="1"/>
  <c r="A3271" i="5" s="1"/>
  <c r="A3272" i="5" s="1"/>
  <c r="A3273" i="5" s="1"/>
  <c r="A3274" i="5" s="1"/>
  <c r="A3275" i="5" s="1"/>
  <c r="A3276" i="5" s="1"/>
  <c r="A3277" i="5" s="1"/>
  <c r="A3278" i="5" s="1"/>
  <c r="A3279" i="5" s="1"/>
  <c r="A3280" i="5" s="1"/>
  <c r="A3281" i="5" s="1"/>
  <c r="A3282" i="5" s="1"/>
  <c r="A3283" i="5" s="1"/>
  <c r="A3284" i="5" s="1"/>
  <c r="A3285" i="5" s="1"/>
  <c r="A3286" i="5" s="1"/>
  <c r="A3287" i="5" s="1"/>
  <c r="A3288" i="5" s="1"/>
  <c r="A3289" i="5" s="1"/>
  <c r="A3290" i="5" s="1"/>
  <c r="A3291" i="5" s="1"/>
  <c r="A3292" i="5" s="1"/>
  <c r="A3293" i="5" s="1"/>
  <c r="A3294" i="5" s="1"/>
  <c r="A3295" i="5" s="1"/>
  <c r="A3296" i="5" s="1"/>
  <c r="A3297" i="5" s="1"/>
  <c r="A3298" i="5" s="1"/>
  <c r="A3299" i="5" s="1"/>
  <c r="A3300" i="5" s="1"/>
  <c r="A3301" i="5" s="1"/>
  <c r="A3302" i="5" s="1"/>
  <c r="A3303" i="5" s="1"/>
  <c r="A3304" i="5" s="1"/>
  <c r="A3305" i="5" s="1"/>
  <c r="A3306" i="5" s="1"/>
  <c r="A3307" i="5" s="1"/>
  <c r="A3308" i="5" s="1"/>
  <c r="A3309" i="5" s="1"/>
  <c r="A3310" i="5" s="1"/>
  <c r="A3311" i="5" s="1"/>
  <c r="A3312" i="5" s="1"/>
  <c r="A3313" i="5" s="1"/>
  <c r="A3314" i="5" s="1"/>
  <c r="A3315" i="5" s="1"/>
  <c r="A3316" i="5" s="1"/>
  <c r="A3317" i="5" s="1"/>
  <c r="A3318" i="5" s="1"/>
  <c r="A3319" i="5" s="1"/>
  <c r="A3320" i="5" s="1"/>
  <c r="A3321" i="5" s="1"/>
  <c r="A3322" i="5" s="1"/>
  <c r="A3323" i="5" s="1"/>
  <c r="A3324" i="5" s="1"/>
  <c r="A3325" i="5" s="1"/>
  <c r="A3326" i="5" s="1"/>
  <c r="A3327" i="5" s="1"/>
  <c r="A3328" i="5" s="1"/>
  <c r="A3329" i="5" s="1"/>
  <c r="A3330" i="5" s="1"/>
  <c r="A3331" i="5" s="1"/>
  <c r="A3332" i="5" s="1"/>
  <c r="A3333" i="5" s="1"/>
  <c r="A3334" i="5" s="1"/>
  <c r="A3335" i="5" s="1"/>
  <c r="A3336" i="5" s="1"/>
  <c r="A3337" i="5" s="1"/>
  <c r="A3338" i="5" s="1"/>
  <c r="A3339" i="5" s="1"/>
  <c r="A3340" i="5" s="1"/>
  <c r="A3341" i="5" s="1"/>
  <c r="A3342" i="5" s="1"/>
  <c r="A3343" i="5" s="1"/>
  <c r="A3344" i="5" s="1"/>
  <c r="A3345" i="5" s="1"/>
  <c r="A3346" i="5" s="1"/>
  <c r="A3347" i="5" s="1"/>
  <c r="A3348" i="5" s="1"/>
  <c r="A3349" i="5" s="1"/>
  <c r="A3350" i="5" s="1"/>
  <c r="A3351" i="5" s="1"/>
  <c r="A3352" i="5" s="1"/>
  <c r="A3353" i="5" s="1"/>
  <c r="A3354" i="5" s="1"/>
  <c r="A3355" i="5" s="1"/>
  <c r="A3356" i="5" s="1"/>
  <c r="A3357" i="5" s="1"/>
  <c r="A3358" i="5" s="1"/>
  <c r="A3359" i="5" s="1"/>
  <c r="A3360" i="5" s="1"/>
  <c r="A3361" i="5" s="1"/>
  <c r="A3362" i="5" s="1"/>
  <c r="A3363" i="5" s="1"/>
  <c r="A3364" i="5" s="1"/>
  <c r="A3365" i="5" s="1"/>
  <c r="A3366" i="5" s="1"/>
  <c r="A3367" i="5" s="1"/>
  <c r="A3368" i="5" s="1"/>
  <c r="A3369" i="5" s="1"/>
  <c r="A3370" i="5" s="1"/>
  <c r="A3371" i="5" s="1"/>
  <c r="A3372" i="5" s="1"/>
  <c r="A3373" i="5" s="1"/>
  <c r="A3374" i="5" s="1"/>
  <c r="A3375" i="5" s="1"/>
  <c r="A3376" i="5" s="1"/>
  <c r="A3377" i="5" s="1"/>
  <c r="A3378" i="5" s="1"/>
  <c r="A3379" i="5" s="1"/>
  <c r="A3380" i="5" s="1"/>
  <c r="A3381" i="5" s="1"/>
  <c r="A3382" i="5" s="1"/>
  <c r="A3383" i="5" s="1"/>
  <c r="A3384" i="5" s="1"/>
  <c r="A3385" i="5" s="1"/>
  <c r="A3386" i="5" s="1"/>
  <c r="A3387" i="5" s="1"/>
  <c r="A3388" i="5" s="1"/>
  <c r="A3389" i="5" s="1"/>
  <c r="A3390" i="5" s="1"/>
  <c r="A3391" i="5" s="1"/>
  <c r="A3392" i="5" s="1"/>
  <c r="A3393" i="5" s="1"/>
  <c r="A3394" i="5" s="1"/>
  <c r="A3395" i="5" s="1"/>
  <c r="A3396" i="5" s="1"/>
  <c r="A3397" i="5" s="1"/>
  <c r="A3398" i="5" s="1"/>
  <c r="A3399" i="5" s="1"/>
  <c r="A3400" i="5" s="1"/>
  <c r="A3401" i="5" s="1"/>
  <c r="A3402" i="5" s="1"/>
  <c r="A3403" i="5" s="1"/>
  <c r="A3404" i="5" s="1"/>
  <c r="A3405" i="5" s="1"/>
  <c r="A3406" i="5" s="1"/>
  <c r="A3407" i="5" s="1"/>
  <c r="A3408" i="5" s="1"/>
  <c r="A3409" i="5" s="1"/>
  <c r="A3410" i="5" s="1"/>
  <c r="A3411" i="5" s="1"/>
  <c r="A3412" i="5" s="1"/>
  <c r="A3413" i="5" s="1"/>
  <c r="A3414" i="5" s="1"/>
  <c r="A3415" i="5" s="1"/>
  <c r="A3416" i="5" s="1"/>
  <c r="A3417" i="5" s="1"/>
  <c r="A3418" i="5" s="1"/>
  <c r="A3419" i="5" s="1"/>
  <c r="A3420" i="5" s="1"/>
  <c r="A3421" i="5" s="1"/>
  <c r="A3422" i="5" s="1"/>
  <c r="A3423" i="5" s="1"/>
  <c r="A3424" i="5" s="1"/>
  <c r="A3425" i="5" s="1"/>
  <c r="A3426" i="5" s="1"/>
  <c r="A3427" i="5" s="1"/>
  <c r="A3428" i="5" s="1"/>
  <c r="A3429" i="5" s="1"/>
  <c r="A3430" i="5" s="1"/>
  <c r="A3431" i="5" s="1"/>
  <c r="A3432" i="5" s="1"/>
  <c r="A3433" i="5" s="1"/>
  <c r="A3434" i="5" s="1"/>
  <c r="A3435" i="5" s="1"/>
  <c r="A3436" i="5" s="1"/>
  <c r="A3437" i="5" s="1"/>
  <c r="A3438" i="5" s="1"/>
  <c r="A3439" i="5" s="1"/>
  <c r="A3440" i="5" s="1"/>
  <c r="A3441" i="5" s="1"/>
  <c r="A3442" i="5" s="1"/>
  <c r="A3443" i="5" s="1"/>
  <c r="A3444" i="5" s="1"/>
  <c r="A3445" i="5" s="1"/>
  <c r="A3446" i="5" s="1"/>
  <c r="A3447" i="5" s="1"/>
  <c r="A3448" i="5" s="1"/>
  <c r="A3449" i="5" s="1"/>
  <c r="A3450" i="5" s="1"/>
  <c r="A3451" i="5" s="1"/>
  <c r="A3452" i="5" s="1"/>
  <c r="A3453" i="5" s="1"/>
  <c r="A3454" i="5" s="1"/>
  <c r="A3455" i="5" s="1"/>
  <c r="A3456" i="5" s="1"/>
  <c r="A3457" i="5" s="1"/>
  <c r="A3458" i="5" s="1"/>
  <c r="A3459" i="5" s="1"/>
  <c r="A3460" i="5" s="1"/>
  <c r="A3461" i="5" s="1"/>
  <c r="A3462" i="5" s="1"/>
  <c r="A3463" i="5" s="1"/>
  <c r="A3464" i="5" s="1"/>
  <c r="A3465" i="5" s="1"/>
  <c r="A3466" i="5" s="1"/>
  <c r="A3467" i="5" s="1"/>
  <c r="A3468" i="5" s="1"/>
  <c r="A3469" i="5" s="1"/>
  <c r="A3470" i="5" s="1"/>
  <c r="A3471" i="5" s="1"/>
  <c r="A3472" i="5" s="1"/>
  <c r="A3473" i="5" s="1"/>
  <c r="A3474" i="5" s="1"/>
  <c r="A3475" i="5" s="1"/>
  <c r="A3476" i="5" s="1"/>
  <c r="A3477" i="5" s="1"/>
  <c r="A3478" i="5" s="1"/>
  <c r="A3479" i="5" s="1"/>
  <c r="A3480" i="5" s="1"/>
  <c r="A3481" i="5" s="1"/>
  <c r="A3482" i="5" s="1"/>
  <c r="A3483" i="5" s="1"/>
  <c r="A3484" i="5" s="1"/>
  <c r="A3485" i="5" s="1"/>
  <c r="A3486" i="5" s="1"/>
  <c r="A3487" i="5" s="1"/>
  <c r="A3488" i="5" s="1"/>
  <c r="A3489" i="5" s="1"/>
  <c r="A3490" i="5" s="1"/>
  <c r="A3491" i="5" s="1"/>
  <c r="A3492" i="5" s="1"/>
  <c r="A3493" i="5" s="1"/>
  <c r="A3494" i="5" s="1"/>
  <c r="A3495" i="5" s="1"/>
  <c r="A3496" i="5" s="1"/>
  <c r="A3497" i="5" s="1"/>
  <c r="A3498" i="5" s="1"/>
  <c r="A3499" i="5" s="1"/>
  <c r="A3500" i="5" s="1"/>
  <c r="A3501" i="5" s="1"/>
  <c r="A3502" i="5" s="1"/>
  <c r="A3503" i="5" s="1"/>
  <c r="A3504" i="5" s="1"/>
  <c r="A3505" i="5" s="1"/>
  <c r="A3506" i="5" s="1"/>
  <c r="A3507" i="5" s="1"/>
  <c r="A3508" i="5" s="1"/>
  <c r="A3509" i="5" s="1"/>
  <c r="A3510" i="5" s="1"/>
  <c r="A3511" i="5" s="1"/>
  <c r="A3512" i="5" s="1"/>
  <c r="A3513" i="5" s="1"/>
  <c r="A3514" i="5" s="1"/>
  <c r="A3515" i="5" s="1"/>
  <c r="A3516" i="5" s="1"/>
  <c r="A3517" i="5" s="1"/>
  <c r="A3518" i="5" s="1"/>
  <c r="A3519" i="5" s="1"/>
  <c r="A3520" i="5" s="1"/>
  <c r="A3521" i="5" s="1"/>
  <c r="A3522" i="5" s="1"/>
  <c r="A3523" i="5" s="1"/>
  <c r="A3524" i="5" s="1"/>
  <c r="A3525" i="5" s="1"/>
  <c r="A3526" i="5" s="1"/>
  <c r="A3527" i="5" s="1"/>
  <c r="A3528" i="5" s="1"/>
  <c r="A3529" i="5" s="1"/>
  <c r="A3530" i="5" s="1"/>
  <c r="A3531" i="5" s="1"/>
  <c r="A3532" i="5" s="1"/>
  <c r="A3533" i="5" s="1"/>
  <c r="A3534" i="5" s="1"/>
  <c r="A3535" i="5" s="1"/>
  <c r="A3536" i="5" s="1"/>
  <c r="A3537" i="5" s="1"/>
  <c r="A3538" i="5" s="1"/>
  <c r="A3539" i="5" s="1"/>
  <c r="A3540" i="5" s="1"/>
  <c r="A3541" i="5" s="1"/>
  <c r="A3542" i="5" s="1"/>
  <c r="A3543" i="5" s="1"/>
  <c r="A3544" i="5" s="1"/>
  <c r="A3545" i="5" s="1"/>
  <c r="A3546" i="5" s="1"/>
  <c r="A3547" i="5" s="1"/>
  <c r="A3548" i="5" s="1"/>
  <c r="A3549" i="5" s="1"/>
  <c r="A3550" i="5" s="1"/>
  <c r="A3551" i="5" s="1"/>
  <c r="A3552" i="5" s="1"/>
  <c r="A3553" i="5" s="1"/>
  <c r="A3554" i="5" s="1"/>
  <c r="A3555" i="5" s="1"/>
  <c r="A3556" i="5" s="1"/>
  <c r="A3557" i="5" s="1"/>
  <c r="A3558" i="5" s="1"/>
  <c r="A3559" i="5" s="1"/>
  <c r="A3560" i="5" s="1"/>
  <c r="A3561" i="5" s="1"/>
  <c r="A3562" i="5" s="1"/>
  <c r="A3563" i="5" s="1"/>
  <c r="A3564" i="5" s="1"/>
  <c r="A3565" i="5" s="1"/>
  <c r="A3566" i="5" s="1"/>
  <c r="A3567" i="5" s="1"/>
  <c r="A3568" i="5" s="1"/>
  <c r="A3569" i="5" s="1"/>
  <c r="A3570" i="5" s="1"/>
  <c r="A3571" i="5" s="1"/>
  <c r="A3572" i="5" s="1"/>
  <c r="A3573" i="5" s="1"/>
  <c r="A3574" i="5" s="1"/>
  <c r="A3575" i="5" s="1"/>
  <c r="A3576" i="5" s="1"/>
  <c r="A3577" i="5" s="1"/>
  <c r="A3578" i="5" s="1"/>
  <c r="A3579" i="5" s="1"/>
  <c r="A3580" i="5" s="1"/>
  <c r="A3581" i="5" s="1"/>
  <c r="A3582" i="5" s="1"/>
  <c r="A3583" i="5" s="1"/>
  <c r="A3584" i="5" s="1"/>
  <c r="A3585" i="5" s="1"/>
  <c r="A3586" i="5" s="1"/>
  <c r="A3587" i="5" s="1"/>
  <c r="A3588" i="5" s="1"/>
  <c r="A3589" i="5" s="1"/>
  <c r="A3590" i="5" s="1"/>
  <c r="A3591" i="5" s="1"/>
  <c r="A3592" i="5" s="1"/>
  <c r="A3593" i="5" s="1"/>
  <c r="A3594" i="5" s="1"/>
  <c r="A3595" i="5" s="1"/>
  <c r="A3596" i="5" s="1"/>
  <c r="A3597" i="5" s="1"/>
  <c r="A3598" i="5" s="1"/>
  <c r="A3599" i="5" s="1"/>
  <c r="A3600" i="5" s="1"/>
  <c r="A3601" i="5" s="1"/>
  <c r="A3602" i="5" s="1"/>
  <c r="A3603" i="5" s="1"/>
  <c r="A3604" i="5" s="1"/>
  <c r="A3605" i="5" s="1"/>
  <c r="A3606" i="5" s="1"/>
  <c r="A3607" i="5" s="1"/>
  <c r="A3608" i="5" s="1"/>
  <c r="A3609" i="5" s="1"/>
  <c r="A3610" i="5" s="1"/>
  <c r="A3611" i="5" s="1"/>
  <c r="A3612" i="5" s="1"/>
  <c r="A3613" i="5" s="1"/>
  <c r="A3614" i="5" s="1"/>
  <c r="A3615" i="5" s="1"/>
  <c r="A3616" i="5" s="1"/>
  <c r="A3617" i="5" s="1"/>
  <c r="A3618" i="5" s="1"/>
  <c r="A3619" i="5" s="1"/>
  <c r="A3620" i="5" s="1"/>
  <c r="A3621" i="5" s="1"/>
  <c r="A3622" i="5" s="1"/>
  <c r="A3623" i="5" s="1"/>
  <c r="A3624" i="5" s="1"/>
  <c r="A3625" i="5" s="1"/>
  <c r="A3626" i="5" s="1"/>
  <c r="A3627" i="5" s="1"/>
  <c r="A3628" i="5" s="1"/>
  <c r="A3629" i="5" s="1"/>
  <c r="A3630" i="5" s="1"/>
  <c r="A3631" i="5" s="1"/>
  <c r="A3632" i="5" s="1"/>
  <c r="A3633" i="5" s="1"/>
  <c r="A3634" i="5" s="1"/>
  <c r="A3635" i="5" s="1"/>
  <c r="A3636" i="5" s="1"/>
  <c r="A3637" i="5" s="1"/>
  <c r="A3638" i="5" s="1"/>
  <c r="A3639" i="5" s="1"/>
  <c r="A3640" i="5" s="1"/>
  <c r="A3641" i="5" s="1"/>
  <c r="A3642" i="5" s="1"/>
  <c r="A3643" i="5" s="1"/>
  <c r="A3644" i="5" s="1"/>
  <c r="A3645" i="5" s="1"/>
  <c r="A3646" i="5" s="1"/>
  <c r="A3647" i="5" s="1"/>
  <c r="A3648" i="5" s="1"/>
  <c r="A3649" i="5" s="1"/>
  <c r="A3650" i="5" s="1"/>
  <c r="A3651" i="5" s="1"/>
  <c r="A3652" i="5" s="1"/>
  <c r="A3653" i="5" s="1"/>
  <c r="A3654" i="5" s="1"/>
  <c r="A3655" i="5" s="1"/>
  <c r="A3656" i="5" s="1"/>
  <c r="A3657" i="5" s="1"/>
  <c r="A3658" i="5" s="1"/>
  <c r="A3659" i="5" s="1"/>
  <c r="A3660" i="5" s="1"/>
  <c r="A3661" i="5" s="1"/>
  <c r="A3662" i="5" s="1"/>
  <c r="A3663" i="5" s="1"/>
  <c r="A3664" i="5" s="1"/>
  <c r="A3665" i="5" s="1"/>
  <c r="A3666" i="5" s="1"/>
  <c r="A3667" i="5" s="1"/>
  <c r="A3668" i="5" s="1"/>
  <c r="A3669" i="5" s="1"/>
  <c r="A3670" i="5" s="1"/>
  <c r="A3671" i="5" s="1"/>
  <c r="A3672" i="5" s="1"/>
  <c r="A3673" i="5" s="1"/>
  <c r="A3674" i="5" s="1"/>
  <c r="A3675" i="5" s="1"/>
  <c r="A3676" i="5" s="1"/>
  <c r="A3677" i="5" s="1"/>
  <c r="A3678" i="5" s="1"/>
  <c r="A3679" i="5" s="1"/>
  <c r="A3680" i="5" s="1"/>
  <c r="A3681" i="5" s="1"/>
  <c r="A3682" i="5" s="1"/>
  <c r="A3683" i="5" s="1"/>
  <c r="A3684" i="5" s="1"/>
  <c r="A3685" i="5" s="1"/>
  <c r="A3686" i="5" s="1"/>
  <c r="A3687" i="5" s="1"/>
  <c r="A3688" i="5" s="1"/>
  <c r="A3689" i="5" s="1"/>
  <c r="A3690" i="5" s="1"/>
  <c r="A3691" i="5" s="1"/>
  <c r="A3692" i="5" s="1"/>
  <c r="A3693" i="5" s="1"/>
  <c r="A3694" i="5" s="1"/>
  <c r="A3695" i="5" s="1"/>
  <c r="A3696" i="5" s="1"/>
  <c r="A3697" i="5" s="1"/>
  <c r="A3698" i="5" s="1"/>
  <c r="A3699" i="5" s="1"/>
  <c r="A3700" i="5" s="1"/>
  <c r="A3701" i="5" s="1"/>
  <c r="A3702" i="5" s="1"/>
  <c r="A3703" i="5" s="1"/>
  <c r="A3704" i="5" s="1"/>
  <c r="A3705" i="5" s="1"/>
  <c r="A3706" i="5" s="1"/>
  <c r="A3707" i="5" s="1"/>
  <c r="A3708" i="5" s="1"/>
  <c r="A3709" i="5" s="1"/>
  <c r="A3710" i="5" s="1"/>
  <c r="A3711" i="5" s="1"/>
  <c r="A3712" i="5" s="1"/>
  <c r="A3713" i="5" s="1"/>
  <c r="A3714" i="5" s="1"/>
  <c r="A3715" i="5" s="1"/>
  <c r="A3716" i="5" s="1"/>
  <c r="A3717" i="5" s="1"/>
  <c r="A3718" i="5" s="1"/>
  <c r="A3719" i="5" s="1"/>
  <c r="A3720" i="5" s="1"/>
  <c r="A3721" i="5" s="1"/>
  <c r="A3722" i="5" s="1"/>
  <c r="A3723" i="5" s="1"/>
  <c r="A3724" i="5" s="1"/>
  <c r="A3725" i="5" s="1"/>
  <c r="A3726" i="5" s="1"/>
  <c r="A3727" i="5" s="1"/>
  <c r="A3728" i="5" s="1"/>
  <c r="A3729" i="5" s="1"/>
  <c r="A3730" i="5" s="1"/>
  <c r="A3731" i="5" s="1"/>
  <c r="A3732" i="5" s="1"/>
  <c r="A3733" i="5" s="1"/>
  <c r="A3734" i="5" s="1"/>
  <c r="A3735" i="5" s="1"/>
  <c r="A3736" i="5" s="1"/>
  <c r="A3737" i="5" s="1"/>
  <c r="A3738" i="5" s="1"/>
  <c r="A3739" i="5" s="1"/>
  <c r="A3740" i="5" s="1"/>
  <c r="A3741" i="5" s="1"/>
  <c r="A3742" i="5" s="1"/>
  <c r="A3743" i="5" s="1"/>
  <c r="A3744" i="5" s="1"/>
  <c r="A3745" i="5" s="1"/>
  <c r="A3746" i="5" s="1"/>
  <c r="A3747" i="5" s="1"/>
  <c r="A3748" i="5" s="1"/>
  <c r="A3749" i="5" s="1"/>
  <c r="A3750" i="5" s="1"/>
  <c r="A3751" i="5" s="1"/>
  <c r="A3752" i="5" s="1"/>
  <c r="A3753" i="5" s="1"/>
  <c r="A3754" i="5" s="1"/>
  <c r="A3755" i="5" s="1"/>
  <c r="A3756" i="5" s="1"/>
  <c r="A3757" i="5" s="1"/>
  <c r="A3758" i="5" s="1"/>
  <c r="A3759" i="5" s="1"/>
  <c r="A3760" i="5" s="1"/>
  <c r="A3761" i="5" s="1"/>
  <c r="A3762" i="5" s="1"/>
  <c r="A3763" i="5" s="1"/>
  <c r="A3764" i="5" s="1"/>
  <c r="A3765" i="5" s="1"/>
  <c r="A3766" i="5" s="1"/>
  <c r="A3767" i="5" s="1"/>
  <c r="A3768" i="5" s="1"/>
  <c r="A3769" i="5" s="1"/>
  <c r="A3770" i="5" s="1"/>
  <c r="A3771" i="5" s="1"/>
  <c r="A3772" i="5" s="1"/>
  <c r="A3773" i="5" s="1"/>
  <c r="A3774" i="5" s="1"/>
  <c r="A3775" i="5" s="1"/>
  <c r="A3776" i="5" s="1"/>
  <c r="A3777" i="5" s="1"/>
  <c r="A3778" i="5" s="1"/>
  <c r="A3779" i="5" s="1"/>
  <c r="A3780" i="5" s="1"/>
  <c r="A3781" i="5" s="1"/>
  <c r="A3782" i="5" s="1"/>
  <c r="A3783" i="5" s="1"/>
  <c r="A3784" i="5" s="1"/>
  <c r="A3785" i="5" s="1"/>
  <c r="A3786" i="5" s="1"/>
  <c r="A3787" i="5" s="1"/>
  <c r="A3788" i="5" s="1"/>
  <c r="A3789" i="5" s="1"/>
  <c r="A3790" i="5" s="1"/>
  <c r="A3791" i="5" s="1"/>
  <c r="A3792" i="5" s="1"/>
  <c r="A3793" i="5" s="1"/>
  <c r="A3794" i="5" s="1"/>
  <c r="A3795" i="5" s="1"/>
  <c r="A3796" i="5" s="1"/>
  <c r="A3797" i="5" s="1"/>
  <c r="A3798" i="5" s="1"/>
  <c r="A3799" i="5" s="1"/>
  <c r="A3800" i="5" s="1"/>
  <c r="A3801" i="5" s="1"/>
  <c r="A3802" i="5" s="1"/>
  <c r="A3803" i="5" s="1"/>
  <c r="A3804" i="5" s="1"/>
  <c r="A3805" i="5" s="1"/>
  <c r="A3806" i="5" s="1"/>
  <c r="A3807" i="5" s="1"/>
  <c r="A3808" i="5" s="1"/>
  <c r="A3809" i="5" s="1"/>
  <c r="A3810" i="5" s="1"/>
  <c r="A3811" i="5" s="1"/>
  <c r="A3812" i="5" s="1"/>
  <c r="A3813" i="5" s="1"/>
  <c r="A3814" i="5" s="1"/>
  <c r="A3815" i="5" s="1"/>
  <c r="A3816" i="5" s="1"/>
  <c r="A3817" i="5" s="1"/>
  <c r="A3818" i="5" s="1"/>
  <c r="A3819" i="5" s="1"/>
  <c r="A3820" i="5" s="1"/>
  <c r="A3821" i="5" s="1"/>
  <c r="A3822" i="5" s="1"/>
  <c r="A3823" i="5" s="1"/>
  <c r="A3824" i="5" s="1"/>
  <c r="A3825" i="5" s="1"/>
  <c r="A3826" i="5" s="1"/>
  <c r="A3827" i="5" s="1"/>
  <c r="A3828" i="5" s="1"/>
  <c r="A3829" i="5" s="1"/>
  <c r="A3830" i="5" s="1"/>
  <c r="A3831" i="5" s="1"/>
  <c r="A3832" i="5" s="1"/>
  <c r="A3833" i="5" s="1"/>
  <c r="A3834" i="5" s="1"/>
  <c r="A3835" i="5" s="1"/>
  <c r="A3836" i="5" s="1"/>
  <c r="A3837" i="5" s="1"/>
  <c r="A3838" i="5" s="1"/>
  <c r="A3839" i="5" s="1"/>
  <c r="A3840" i="5" s="1"/>
  <c r="A3841" i="5" s="1"/>
  <c r="A3842" i="5" s="1"/>
  <c r="A3843" i="5" s="1"/>
  <c r="A3844" i="5" s="1"/>
  <c r="A3845" i="5" s="1"/>
  <c r="A3846" i="5" s="1"/>
  <c r="A3847" i="5" s="1"/>
  <c r="A3848" i="5" s="1"/>
  <c r="A3849" i="5" s="1"/>
  <c r="A3850" i="5" s="1"/>
  <c r="A3851" i="5" s="1"/>
  <c r="A3852" i="5" s="1"/>
  <c r="A3853" i="5" s="1"/>
  <c r="A3854" i="5" s="1"/>
  <c r="A3855" i="5" s="1"/>
  <c r="A3856" i="5" s="1"/>
  <c r="A3857" i="5" s="1"/>
  <c r="A3858" i="5" s="1"/>
  <c r="A3859" i="5" s="1"/>
  <c r="A3860" i="5" s="1"/>
  <c r="A3861" i="5" s="1"/>
  <c r="A3862" i="5" s="1"/>
  <c r="A3863" i="5" s="1"/>
  <c r="A3864" i="5" s="1"/>
  <c r="A3865" i="5" s="1"/>
  <c r="A3866" i="5" s="1"/>
  <c r="A3867" i="5" s="1"/>
  <c r="A3868" i="5" s="1"/>
  <c r="A3869" i="5" s="1"/>
  <c r="A3870" i="5" s="1"/>
  <c r="A3871" i="5" s="1"/>
  <c r="A3872" i="5" s="1"/>
  <c r="A3873" i="5" s="1"/>
  <c r="A3874" i="5" s="1"/>
  <c r="A3875" i="5" s="1"/>
  <c r="A3876" i="5" s="1"/>
  <c r="A3877" i="5" s="1"/>
  <c r="A3878" i="5" s="1"/>
  <c r="A3879" i="5" s="1"/>
  <c r="A3880" i="5" s="1"/>
  <c r="A3881" i="5" s="1"/>
  <c r="A3882" i="5" s="1"/>
  <c r="A3883" i="5" s="1"/>
  <c r="A3884" i="5" s="1"/>
  <c r="A3885" i="5" s="1"/>
  <c r="A3886" i="5" s="1"/>
  <c r="A3887" i="5" s="1"/>
  <c r="A3888" i="5" s="1"/>
  <c r="A3889" i="5" s="1"/>
  <c r="A3890" i="5" s="1"/>
  <c r="A3891" i="5" s="1"/>
  <c r="A3892" i="5" s="1"/>
  <c r="A3893" i="5" s="1"/>
  <c r="A3894" i="5" s="1"/>
  <c r="A3895" i="5" s="1"/>
  <c r="A3896" i="5" s="1"/>
  <c r="A3897" i="5" s="1"/>
  <c r="A3898" i="5" s="1"/>
  <c r="A3899" i="5" s="1"/>
  <c r="A3900" i="5" s="1"/>
  <c r="A3901" i="5" s="1"/>
  <c r="A3902" i="5" s="1"/>
  <c r="A3903" i="5" s="1"/>
  <c r="A3904" i="5" s="1"/>
  <c r="A3905" i="5" s="1"/>
  <c r="A3906" i="5" s="1"/>
  <c r="A3907" i="5" s="1"/>
  <c r="A3908" i="5" s="1"/>
  <c r="A3909" i="5" s="1"/>
  <c r="A3910" i="5" s="1"/>
  <c r="A3911" i="5" s="1"/>
  <c r="A3912" i="5" s="1"/>
  <c r="A3913" i="5" s="1"/>
  <c r="A3914" i="5" s="1"/>
  <c r="A3915" i="5" s="1"/>
  <c r="A3916" i="5" s="1"/>
  <c r="A3917" i="5" s="1"/>
  <c r="A3918" i="5" s="1"/>
  <c r="A3919" i="5" s="1"/>
  <c r="A3920" i="5" s="1"/>
  <c r="A3921" i="5" s="1"/>
  <c r="A3922" i="5" s="1"/>
  <c r="A3923" i="5" s="1"/>
  <c r="A3924" i="5" s="1"/>
  <c r="A3925" i="5" s="1"/>
  <c r="A3926" i="5" s="1"/>
  <c r="A3927" i="5" s="1"/>
  <c r="A3928" i="5" s="1"/>
  <c r="A3929" i="5" s="1"/>
  <c r="A3930" i="5" s="1"/>
  <c r="A3931" i="5" s="1"/>
  <c r="A3932" i="5" s="1"/>
  <c r="A3933" i="5" s="1"/>
  <c r="A3934" i="5" s="1"/>
  <c r="A3935" i="5" s="1"/>
  <c r="A3936" i="5" s="1"/>
  <c r="A3937" i="5" s="1"/>
  <c r="A3938" i="5" s="1"/>
  <c r="A3939" i="5" s="1"/>
  <c r="A3940" i="5" s="1"/>
  <c r="A3941" i="5" s="1"/>
  <c r="A3942" i="5" s="1"/>
  <c r="A3943" i="5" s="1"/>
  <c r="A3944" i="5" s="1"/>
  <c r="A3945" i="5" s="1"/>
  <c r="A3946" i="5" s="1"/>
  <c r="A3947" i="5" s="1"/>
  <c r="A3948" i="5" s="1"/>
  <c r="A3949" i="5" s="1"/>
  <c r="A3950" i="5" s="1"/>
  <c r="A3951" i="5" s="1"/>
  <c r="A3952" i="5" s="1"/>
  <c r="A3953" i="5" s="1"/>
  <c r="A3954" i="5" s="1"/>
  <c r="A3955" i="5" s="1"/>
  <c r="A3956" i="5" s="1"/>
  <c r="A3957" i="5" s="1"/>
  <c r="A3958" i="5" s="1"/>
  <c r="A3959" i="5" s="1"/>
  <c r="A3960" i="5" s="1"/>
  <c r="A3961" i="5" s="1"/>
  <c r="A3962" i="5" s="1"/>
  <c r="A3963" i="5" s="1"/>
  <c r="A3964" i="5" s="1"/>
  <c r="A3965" i="5" s="1"/>
  <c r="A3966" i="5" s="1"/>
  <c r="A3967" i="5" s="1"/>
  <c r="A3968" i="5" s="1"/>
  <c r="A3969" i="5" s="1"/>
  <c r="A3970" i="5" s="1"/>
  <c r="A3971" i="5" s="1"/>
  <c r="A3972" i="5" s="1"/>
  <c r="A3973" i="5" s="1"/>
  <c r="A3974" i="5" s="1"/>
  <c r="A3975" i="5" s="1"/>
  <c r="A3976" i="5" s="1"/>
  <c r="A3977" i="5" s="1"/>
  <c r="A3978" i="5" s="1"/>
  <c r="A3979" i="5" s="1"/>
  <c r="A3980" i="5" s="1"/>
  <c r="A3981" i="5" s="1"/>
  <c r="A3982" i="5" s="1"/>
  <c r="A3983" i="5" s="1"/>
  <c r="A3984" i="5" s="1"/>
  <c r="A3985" i="5" s="1"/>
  <c r="A3986" i="5" s="1"/>
  <c r="A3987" i="5" s="1"/>
  <c r="A3988" i="5" s="1"/>
  <c r="A3989" i="5" s="1"/>
  <c r="A3990" i="5" s="1"/>
  <c r="A3991" i="5" s="1"/>
  <c r="A3992" i="5" s="1"/>
  <c r="A3993" i="5" s="1"/>
  <c r="A3994" i="5" s="1"/>
  <c r="A3995" i="5" s="1"/>
  <c r="A3996" i="5" s="1"/>
  <c r="A3997" i="5" s="1"/>
  <c r="A3998" i="5" s="1"/>
  <c r="A3999" i="5" s="1"/>
  <c r="A4000" i="5" s="1"/>
  <c r="A4001" i="5" s="1"/>
  <c r="A4002" i="5" s="1"/>
  <c r="A4003" i="5" s="1"/>
  <c r="A4004" i="5" s="1"/>
  <c r="A4005" i="5" s="1"/>
  <c r="A4006" i="5" s="1"/>
  <c r="A4007" i="5" s="1"/>
  <c r="A4008" i="5" s="1"/>
  <c r="A4009" i="5" s="1"/>
  <c r="A4010" i="5" s="1"/>
  <c r="A4011" i="5" s="1"/>
  <c r="A4012" i="5" s="1"/>
  <c r="A4013" i="5" s="1"/>
  <c r="A4014" i="5" s="1"/>
  <c r="A4015" i="5" s="1"/>
  <c r="A4016" i="5" s="1"/>
  <c r="A4017" i="5" s="1"/>
  <c r="A4018" i="5" s="1"/>
  <c r="A4019" i="5" s="1"/>
  <c r="A4020" i="5" s="1"/>
  <c r="A4021" i="5" s="1"/>
  <c r="A4022" i="5" s="1"/>
  <c r="A4023" i="5" s="1"/>
  <c r="A4024" i="5" s="1"/>
  <c r="A4025" i="5" s="1"/>
  <c r="A4026" i="5" s="1"/>
  <c r="A4027" i="5" s="1"/>
  <c r="A4028" i="5" s="1"/>
  <c r="A4029" i="5" s="1"/>
  <c r="A4030" i="5" s="1"/>
  <c r="A4031" i="5" s="1"/>
  <c r="A4032" i="5" s="1"/>
  <c r="A4033" i="5" s="1"/>
  <c r="A4034" i="5" s="1"/>
  <c r="A4035" i="5" s="1"/>
  <c r="A4036" i="5" s="1"/>
  <c r="A4037" i="5" s="1"/>
  <c r="A4038" i="5" s="1"/>
  <c r="A4039" i="5" s="1"/>
  <c r="A4040" i="5" s="1"/>
  <c r="A4041" i="5" s="1"/>
  <c r="A4042" i="5" s="1"/>
  <c r="A4043" i="5" s="1"/>
  <c r="A4044" i="5" s="1"/>
  <c r="A4045" i="5" s="1"/>
  <c r="A4046" i="5" s="1"/>
  <c r="A4047" i="5" s="1"/>
  <c r="A4048" i="5" s="1"/>
  <c r="A4049" i="5" s="1"/>
  <c r="A4050" i="5" s="1"/>
  <c r="A4051" i="5" s="1"/>
  <c r="A4052" i="5" s="1"/>
  <c r="A4053" i="5" s="1"/>
  <c r="A4054" i="5" s="1"/>
  <c r="A4055" i="5" s="1"/>
  <c r="A4056" i="5" s="1"/>
  <c r="A4057" i="5" s="1"/>
  <c r="A4058" i="5" s="1"/>
  <c r="A4059" i="5" s="1"/>
  <c r="A4060" i="5" s="1"/>
  <c r="A4061" i="5" s="1"/>
  <c r="A4062" i="5" s="1"/>
  <c r="A4063" i="5" s="1"/>
  <c r="A4064" i="5" s="1"/>
  <c r="A4065" i="5" s="1"/>
  <c r="A4066" i="5" s="1"/>
  <c r="A4067" i="5" s="1"/>
  <c r="A4068" i="5" s="1"/>
  <c r="A4069" i="5" s="1"/>
  <c r="A4070" i="5" s="1"/>
  <c r="A4071" i="5" s="1"/>
  <c r="A4072" i="5" s="1"/>
  <c r="A4073" i="5" s="1"/>
  <c r="A4074" i="5" s="1"/>
  <c r="A4075" i="5" s="1"/>
  <c r="A4076" i="5" s="1"/>
  <c r="A4077" i="5" s="1"/>
  <c r="A4078" i="5" s="1"/>
  <c r="A4079" i="5" s="1"/>
  <c r="A4080" i="5" s="1"/>
  <c r="A4081" i="5" s="1"/>
  <c r="A4082" i="5" s="1"/>
  <c r="A4083" i="5" s="1"/>
  <c r="A4084" i="5" s="1"/>
  <c r="A4085" i="5" s="1"/>
  <c r="A4086" i="5" s="1"/>
  <c r="A4087" i="5" s="1"/>
  <c r="A4088" i="5" s="1"/>
  <c r="A4089" i="5" s="1"/>
  <c r="A4090" i="5" s="1"/>
  <c r="A4091" i="5" s="1"/>
  <c r="A4092" i="5" s="1"/>
  <c r="A4093" i="5" s="1"/>
  <c r="A4094" i="5" s="1"/>
  <c r="A4095" i="5" s="1"/>
  <c r="A4096" i="5" s="1"/>
  <c r="A4097" i="5" s="1"/>
  <c r="A4098" i="5" s="1"/>
  <c r="A4099" i="5" s="1"/>
  <c r="A4100" i="5" s="1"/>
  <c r="A4101" i="5" s="1"/>
  <c r="A4102" i="5" s="1"/>
  <c r="A4103" i="5" s="1"/>
  <c r="A4104" i="5" s="1"/>
  <c r="A4105" i="5" s="1"/>
  <c r="A4106" i="5" s="1"/>
  <c r="A4107" i="5" s="1"/>
  <c r="A4108" i="5" s="1"/>
  <c r="A4109" i="5" s="1"/>
  <c r="A4110" i="5" s="1"/>
  <c r="A4111" i="5" s="1"/>
  <c r="A4112" i="5" s="1"/>
  <c r="A4113" i="5" s="1"/>
  <c r="A4114" i="5" s="1"/>
  <c r="A4115" i="5" s="1"/>
  <c r="A4116" i="5" s="1"/>
  <c r="A4117" i="5" s="1"/>
  <c r="A4118" i="5" s="1"/>
  <c r="A4119" i="5" s="1"/>
  <c r="A4120" i="5" s="1"/>
  <c r="A4121" i="5" s="1"/>
  <c r="A4122" i="5" s="1"/>
  <c r="A4123" i="5" s="1"/>
  <c r="A4124" i="5" s="1"/>
  <c r="A4125" i="5" s="1"/>
  <c r="A4126" i="5" s="1"/>
  <c r="A4127" i="5" s="1"/>
  <c r="A4128" i="5" s="1"/>
  <c r="A4129" i="5" s="1"/>
  <c r="A4130" i="5" s="1"/>
  <c r="A4131" i="5" s="1"/>
  <c r="A4132" i="5" s="1"/>
  <c r="A4133" i="5" s="1"/>
  <c r="A4134" i="5" s="1"/>
  <c r="A4135" i="5" s="1"/>
  <c r="A4136" i="5" s="1"/>
  <c r="A4137" i="5" s="1"/>
  <c r="A4138" i="5" s="1"/>
  <c r="A4139" i="5" s="1"/>
  <c r="A4140" i="5" s="1"/>
  <c r="A4141" i="5" s="1"/>
  <c r="A4142" i="5" s="1"/>
  <c r="A4143" i="5" s="1"/>
  <c r="A4144" i="5" s="1"/>
  <c r="A4145" i="5" s="1"/>
  <c r="A4146" i="5" s="1"/>
  <c r="A4147" i="5" s="1"/>
  <c r="A4148" i="5" s="1"/>
  <c r="A4149" i="5" s="1"/>
  <c r="A4150" i="5" s="1"/>
  <c r="A4151" i="5" s="1"/>
  <c r="A4152" i="5" s="1"/>
  <c r="A4153" i="5" s="1"/>
  <c r="A4154" i="5" s="1"/>
  <c r="A4155" i="5" s="1"/>
  <c r="A4156" i="5" s="1"/>
  <c r="A4157" i="5" s="1"/>
  <c r="A4158" i="5" s="1"/>
  <c r="A4159" i="5" s="1"/>
  <c r="A4160" i="5" s="1"/>
  <c r="A4161" i="5" s="1"/>
  <c r="A4162" i="5" s="1"/>
  <c r="A4163" i="5" s="1"/>
  <c r="A4164" i="5" s="1"/>
  <c r="A4165" i="5" s="1"/>
  <c r="A4166" i="5" s="1"/>
  <c r="A4167" i="5" s="1"/>
  <c r="A4168" i="5" s="1"/>
  <c r="A4169" i="5" s="1"/>
  <c r="A4170" i="5" s="1"/>
  <c r="A4171" i="5" s="1"/>
  <c r="A4172" i="5" s="1"/>
  <c r="A4173" i="5" s="1"/>
  <c r="A4174" i="5" s="1"/>
  <c r="A4175" i="5" s="1"/>
  <c r="A4176" i="5" s="1"/>
  <c r="A4177" i="5" s="1"/>
  <c r="A4178" i="5" s="1"/>
  <c r="A4179" i="5" s="1"/>
  <c r="A4180" i="5" s="1"/>
  <c r="A4181" i="5" s="1"/>
  <c r="A4182" i="5" s="1"/>
  <c r="A4183" i="5" s="1"/>
  <c r="A4184" i="5" s="1"/>
  <c r="A4185" i="5" s="1"/>
  <c r="A4186" i="5" s="1"/>
  <c r="A4187" i="5" s="1"/>
  <c r="A4188" i="5" s="1"/>
  <c r="A4189" i="5" s="1"/>
  <c r="A4190" i="5" s="1"/>
  <c r="A4191" i="5" s="1"/>
  <c r="A4192" i="5" s="1"/>
  <c r="A4193" i="5" s="1"/>
  <c r="A4194" i="5" s="1"/>
  <c r="A4195" i="5" s="1"/>
  <c r="A4196" i="5" s="1"/>
  <c r="A4197" i="5" s="1"/>
  <c r="A4198" i="5" s="1"/>
  <c r="A4199" i="5" s="1"/>
  <c r="A4200" i="5" s="1"/>
  <c r="A4201" i="5" s="1"/>
  <c r="A4202" i="5" s="1"/>
  <c r="A4203" i="5" s="1"/>
  <c r="A4204" i="5" s="1"/>
  <c r="A4205" i="5" s="1"/>
  <c r="A4206" i="5" s="1"/>
  <c r="A4207" i="5" s="1"/>
  <c r="A4208" i="5" s="1"/>
  <c r="A4209" i="5" s="1"/>
  <c r="A4210" i="5" s="1"/>
  <c r="A4211" i="5" s="1"/>
  <c r="A4212" i="5" s="1"/>
  <c r="A4213" i="5" s="1"/>
  <c r="A4214" i="5" s="1"/>
  <c r="A4215" i="5" s="1"/>
  <c r="A4216" i="5" s="1"/>
  <c r="A4217" i="5" s="1"/>
  <c r="A4218" i="5" s="1"/>
  <c r="A4219" i="5" s="1"/>
  <c r="A4220" i="5" s="1"/>
  <c r="A4221" i="5" s="1"/>
  <c r="A4222" i="5" s="1"/>
  <c r="A4223" i="5" s="1"/>
  <c r="A4224" i="5" s="1"/>
  <c r="A4225" i="5" s="1"/>
  <c r="A4226" i="5" s="1"/>
  <c r="A4227" i="5" s="1"/>
  <c r="A4228" i="5" s="1"/>
  <c r="A4229" i="5" s="1"/>
  <c r="A4230" i="5" s="1"/>
  <c r="A4231" i="5" s="1"/>
  <c r="A4232" i="5" s="1"/>
  <c r="A4233" i="5" s="1"/>
  <c r="A4234" i="5" s="1"/>
  <c r="A4235" i="5" s="1"/>
  <c r="A4236" i="5" s="1"/>
  <c r="A4237" i="5" s="1"/>
  <c r="A4238" i="5" s="1"/>
  <c r="A4239" i="5" s="1"/>
  <c r="A4240" i="5" s="1"/>
  <c r="A4241" i="5" s="1"/>
  <c r="A4242" i="5" s="1"/>
  <c r="A4243" i="5" s="1"/>
  <c r="A4244" i="5" s="1"/>
  <c r="A4245" i="5" s="1"/>
  <c r="A4246" i="5" s="1"/>
  <c r="A4247" i="5" s="1"/>
  <c r="A4248" i="5" s="1"/>
  <c r="A4249" i="5" s="1"/>
  <c r="A4250" i="5" s="1"/>
  <c r="A4251" i="5" s="1"/>
  <c r="A4252" i="5" s="1"/>
  <c r="A4253" i="5" s="1"/>
  <c r="A4254" i="5" s="1"/>
  <c r="A4255" i="5" s="1"/>
  <c r="A4256" i="5" s="1"/>
  <c r="A4257" i="5" s="1"/>
  <c r="A4258" i="5" s="1"/>
  <c r="A4259" i="5" s="1"/>
  <c r="A4260" i="5" s="1"/>
  <c r="A4261" i="5" s="1"/>
  <c r="A4262" i="5" s="1"/>
  <c r="A4263" i="5" s="1"/>
  <c r="A4264" i="5" s="1"/>
  <c r="A4265" i="5" s="1"/>
  <c r="A4266" i="5" s="1"/>
  <c r="A4267" i="5" s="1"/>
  <c r="A4268" i="5" s="1"/>
  <c r="A4269" i="5" s="1"/>
  <c r="A4270" i="5" s="1"/>
  <c r="A4271" i="5" s="1"/>
  <c r="A4272" i="5" s="1"/>
  <c r="A4273" i="5" s="1"/>
  <c r="A4274" i="5" s="1"/>
  <c r="A4275" i="5" s="1"/>
  <c r="A4276" i="5" s="1"/>
  <c r="A4277" i="5" s="1"/>
  <c r="A4278" i="5" s="1"/>
  <c r="A4279" i="5" s="1"/>
  <c r="A4280" i="5" s="1"/>
  <c r="A4281" i="5" s="1"/>
  <c r="A4282" i="5" s="1"/>
  <c r="A4283" i="5" s="1"/>
  <c r="A4284" i="5" s="1"/>
  <c r="A4285" i="5" s="1"/>
  <c r="A4286" i="5" s="1"/>
  <c r="A4287" i="5" s="1"/>
  <c r="A4288" i="5" s="1"/>
  <c r="A4289" i="5" s="1"/>
  <c r="A4290" i="5" s="1"/>
  <c r="A4291" i="5" s="1"/>
  <c r="A4292" i="5" s="1"/>
  <c r="A4293" i="5" s="1"/>
  <c r="A4294" i="5" s="1"/>
  <c r="A4295" i="5" s="1"/>
  <c r="A4296" i="5" s="1"/>
  <c r="A4297" i="5" s="1"/>
  <c r="A4298" i="5" s="1"/>
  <c r="A4299" i="5" s="1"/>
  <c r="A4300" i="5" s="1"/>
  <c r="A4301" i="5" s="1"/>
  <c r="A4302" i="5" s="1"/>
  <c r="A4303" i="5" s="1"/>
  <c r="A4304" i="5" s="1"/>
  <c r="A4305" i="5" s="1"/>
  <c r="A4306" i="5" s="1"/>
  <c r="A4307" i="5" s="1"/>
  <c r="A4308" i="5" s="1"/>
  <c r="A4309" i="5" s="1"/>
  <c r="A4310" i="5" s="1"/>
  <c r="A4311" i="5" s="1"/>
  <c r="A4312" i="5" s="1"/>
  <c r="A4313" i="5" s="1"/>
  <c r="A4314" i="5" s="1"/>
  <c r="A4315" i="5" s="1"/>
  <c r="A4316" i="5" s="1"/>
  <c r="A4317" i="5" s="1"/>
  <c r="A4318" i="5" s="1"/>
  <c r="A4319" i="5" s="1"/>
  <c r="A4320" i="5" s="1"/>
  <c r="A4321" i="5" s="1"/>
  <c r="A4322" i="5" s="1"/>
  <c r="A4323" i="5" s="1"/>
  <c r="A4324" i="5" s="1"/>
  <c r="A4325" i="5" s="1"/>
  <c r="A4326" i="5" s="1"/>
  <c r="A4327" i="5" s="1"/>
  <c r="A4328" i="5" s="1"/>
  <c r="A4329" i="5" s="1"/>
  <c r="A4330" i="5" s="1"/>
  <c r="A4331" i="5" s="1"/>
  <c r="A4332" i="5" s="1"/>
  <c r="A4333" i="5" s="1"/>
  <c r="A4334" i="5" s="1"/>
  <c r="A4335" i="5" s="1"/>
  <c r="A4336" i="5" s="1"/>
  <c r="A4337" i="5" s="1"/>
  <c r="A4338" i="5" s="1"/>
  <c r="A4339" i="5" s="1"/>
  <c r="A4340" i="5" s="1"/>
  <c r="A4341" i="5" s="1"/>
  <c r="A4342" i="5" s="1"/>
  <c r="A4343" i="5" s="1"/>
  <c r="A4344" i="5" s="1"/>
  <c r="A4345" i="5" s="1"/>
  <c r="A4346" i="5" s="1"/>
  <c r="A4347" i="5" s="1"/>
  <c r="A4348" i="5" s="1"/>
  <c r="A4349" i="5" s="1"/>
  <c r="A4350" i="5" s="1"/>
  <c r="A4351" i="5" s="1"/>
  <c r="A4352" i="5" s="1"/>
  <c r="A4353" i="5" s="1"/>
  <c r="A4354" i="5" s="1"/>
  <c r="A4355" i="5" s="1"/>
  <c r="A4356" i="5" s="1"/>
  <c r="A4357" i="5" s="1"/>
  <c r="A4358" i="5" s="1"/>
  <c r="A4359" i="5" s="1"/>
  <c r="A4360" i="5" s="1"/>
  <c r="A4361" i="5" s="1"/>
  <c r="A4362" i="5" s="1"/>
  <c r="A4363" i="5" s="1"/>
  <c r="A4364" i="5" s="1"/>
  <c r="A4365" i="5" s="1"/>
  <c r="A4366" i="5" s="1"/>
  <c r="A4367" i="5" s="1"/>
  <c r="A4368" i="5" s="1"/>
  <c r="A4369" i="5" s="1"/>
  <c r="A4370" i="5" s="1"/>
  <c r="A4371" i="5" s="1"/>
  <c r="A4372" i="5" s="1"/>
  <c r="A4373" i="5" s="1"/>
  <c r="A4374" i="5" s="1"/>
  <c r="A4375" i="5" s="1"/>
  <c r="A4376" i="5" s="1"/>
  <c r="A4377" i="5" s="1"/>
  <c r="A4378" i="5" s="1"/>
  <c r="A4379" i="5" s="1"/>
  <c r="A4380" i="5" s="1"/>
  <c r="A4381" i="5" s="1"/>
  <c r="A4382" i="5" s="1"/>
  <c r="A4383" i="5" s="1"/>
  <c r="A4384" i="5" s="1"/>
  <c r="A4385" i="5" s="1"/>
  <c r="A4386" i="5" s="1"/>
  <c r="A4387" i="5" s="1"/>
  <c r="A4388" i="5" s="1"/>
  <c r="A4389" i="5" s="1"/>
  <c r="A4390" i="5" s="1"/>
  <c r="A4391" i="5" s="1"/>
  <c r="A4392" i="5" s="1"/>
  <c r="A4393" i="5" s="1"/>
  <c r="A4394" i="5" s="1"/>
  <c r="A4395" i="5" s="1"/>
  <c r="A4396" i="5" s="1"/>
  <c r="A4397" i="5" s="1"/>
  <c r="A4398" i="5" s="1"/>
  <c r="A4399" i="5" s="1"/>
  <c r="A4400" i="5" s="1"/>
  <c r="A4401" i="5" s="1"/>
  <c r="A4402" i="5" s="1"/>
  <c r="A4403" i="5" s="1"/>
  <c r="A4404" i="5" s="1"/>
  <c r="A4405" i="5" s="1"/>
  <c r="A4406" i="5" s="1"/>
  <c r="A4407" i="5" s="1"/>
  <c r="A4408" i="5" s="1"/>
  <c r="A4409" i="5" s="1"/>
  <c r="A4410" i="5" s="1"/>
  <c r="A4411" i="5" s="1"/>
  <c r="A4412" i="5" s="1"/>
  <c r="A4413" i="5" s="1"/>
  <c r="A4414" i="5" s="1"/>
  <c r="A4415" i="5" s="1"/>
  <c r="A4416" i="5" s="1"/>
  <c r="A4417" i="5" s="1"/>
  <c r="A4418" i="5" s="1"/>
  <c r="A4419" i="5" s="1"/>
  <c r="A4420" i="5" s="1"/>
  <c r="A4421" i="5" s="1"/>
  <c r="A4422" i="5" s="1"/>
  <c r="A4423" i="5" s="1"/>
  <c r="A4424" i="5" s="1"/>
  <c r="A4425" i="5" s="1"/>
  <c r="A4426" i="5" s="1"/>
  <c r="A4427" i="5" s="1"/>
  <c r="A4428" i="5" s="1"/>
  <c r="A4429" i="5" s="1"/>
  <c r="A4430" i="5" s="1"/>
  <c r="A4431" i="5" s="1"/>
  <c r="A4432" i="5" s="1"/>
  <c r="A4433" i="5" s="1"/>
  <c r="A4434" i="5" s="1"/>
  <c r="A4435" i="5" s="1"/>
  <c r="A4436" i="5" s="1"/>
  <c r="A4437" i="5" s="1"/>
  <c r="A4438" i="5" s="1"/>
  <c r="A4439" i="5" s="1"/>
  <c r="A4440" i="5" s="1"/>
  <c r="A4441" i="5" s="1"/>
  <c r="A4442" i="5" s="1"/>
  <c r="A4443" i="5" s="1"/>
  <c r="A4444" i="5" s="1"/>
  <c r="A4445" i="5" s="1"/>
  <c r="A4446" i="5" s="1"/>
  <c r="A4447" i="5" s="1"/>
  <c r="A4448" i="5" s="1"/>
  <c r="A4449" i="5" s="1"/>
  <c r="A4450" i="5" s="1"/>
  <c r="A4451" i="5" s="1"/>
  <c r="A4452" i="5" s="1"/>
  <c r="A4453" i="5" s="1"/>
  <c r="A4454" i="5" s="1"/>
  <c r="A4455" i="5" s="1"/>
  <c r="A4456" i="5" s="1"/>
  <c r="A4457" i="5" s="1"/>
  <c r="A4458" i="5" s="1"/>
  <c r="A4459" i="5" s="1"/>
  <c r="A4460" i="5" s="1"/>
  <c r="A4461" i="5" s="1"/>
  <c r="A4462" i="5" s="1"/>
  <c r="A4463" i="5" s="1"/>
  <c r="A4464" i="5" s="1"/>
  <c r="A4465" i="5" s="1"/>
  <c r="A4466" i="5" s="1"/>
  <c r="A4467" i="5" s="1"/>
  <c r="A4468" i="5" s="1"/>
  <c r="A4469" i="5" s="1"/>
  <c r="A4470" i="5" s="1"/>
  <c r="A4471" i="5" s="1"/>
  <c r="A4472" i="5" s="1"/>
  <c r="A4473" i="5" s="1"/>
  <c r="A4474" i="5" s="1"/>
  <c r="A4475" i="5" s="1"/>
  <c r="A4476" i="5" s="1"/>
  <c r="A4477" i="5" s="1"/>
  <c r="A4478" i="5" s="1"/>
  <c r="A4479" i="5" s="1"/>
  <c r="A4480" i="5" s="1"/>
  <c r="A4481" i="5" s="1"/>
  <c r="A4482" i="5" s="1"/>
  <c r="A4483" i="5" s="1"/>
  <c r="A4484" i="5" s="1"/>
  <c r="A4485" i="5" s="1"/>
  <c r="A4486" i="5" s="1"/>
  <c r="A4487" i="5" s="1"/>
  <c r="A4488" i="5" s="1"/>
  <c r="A4489" i="5" s="1"/>
  <c r="A4490" i="5" s="1"/>
  <c r="A4491" i="5" s="1"/>
  <c r="A4492" i="5" s="1"/>
  <c r="A4493" i="5" s="1"/>
  <c r="A4494" i="5" s="1"/>
  <c r="A4495" i="5" s="1"/>
  <c r="A4496" i="5" s="1"/>
  <c r="A4497" i="5" s="1"/>
  <c r="A4498" i="5" s="1"/>
  <c r="A4499" i="5" s="1"/>
  <c r="A4500" i="5" s="1"/>
  <c r="A4501" i="5" s="1"/>
  <c r="A4502" i="5" s="1"/>
  <c r="A4503" i="5" s="1"/>
  <c r="A4504" i="5" s="1"/>
  <c r="A4505" i="5" s="1"/>
  <c r="A4506" i="5" s="1"/>
  <c r="A4507" i="5" s="1"/>
  <c r="A4508" i="5" s="1"/>
  <c r="A4509" i="5" s="1"/>
  <c r="A4510" i="5" s="1"/>
  <c r="A4511" i="5" s="1"/>
  <c r="A4512" i="5" s="1"/>
  <c r="A4513" i="5" s="1"/>
  <c r="A4514" i="5" s="1"/>
  <c r="A4515" i="5" s="1"/>
  <c r="A4516" i="5" s="1"/>
  <c r="A4517" i="5" s="1"/>
  <c r="A4518" i="5" s="1"/>
  <c r="A4519" i="5" s="1"/>
  <c r="A4520" i="5" s="1"/>
  <c r="A4521" i="5" s="1"/>
  <c r="A4522" i="5" s="1"/>
  <c r="A4523" i="5" s="1"/>
  <c r="A4524" i="5" s="1"/>
  <c r="A4525" i="5" s="1"/>
  <c r="A4526" i="5" s="1"/>
  <c r="A4527" i="5" s="1"/>
  <c r="A4528" i="5" s="1"/>
  <c r="A4529" i="5" s="1"/>
  <c r="A4530" i="5" s="1"/>
  <c r="A4531" i="5" s="1"/>
  <c r="A4532" i="5" s="1"/>
  <c r="A4533" i="5" s="1"/>
  <c r="A4534" i="5" s="1"/>
  <c r="A4535" i="5" s="1"/>
  <c r="A4536" i="5" s="1"/>
  <c r="A4537" i="5" s="1"/>
  <c r="A4538" i="5" s="1"/>
  <c r="A4539" i="5" s="1"/>
  <c r="A4540" i="5" s="1"/>
  <c r="A4541" i="5" s="1"/>
  <c r="A4542" i="5" s="1"/>
  <c r="A4543" i="5" s="1"/>
  <c r="A4544" i="5" s="1"/>
  <c r="A4545" i="5" s="1"/>
  <c r="A4546" i="5" s="1"/>
  <c r="A4547" i="5" s="1"/>
  <c r="A4548" i="5" s="1"/>
  <c r="A4549" i="5" s="1"/>
  <c r="A4550" i="5" s="1"/>
  <c r="A4551" i="5" s="1"/>
  <c r="A4552" i="5" s="1"/>
  <c r="A4553" i="5" s="1"/>
  <c r="A4554" i="5" s="1"/>
  <c r="A4555" i="5" s="1"/>
  <c r="A4556" i="5" s="1"/>
  <c r="A4557" i="5" s="1"/>
  <c r="A4558" i="5" s="1"/>
  <c r="A4559" i="5" s="1"/>
  <c r="A4560" i="5" s="1"/>
  <c r="A4561" i="5" s="1"/>
  <c r="A4562" i="5" s="1"/>
  <c r="A4563" i="5" s="1"/>
  <c r="A4564" i="5" s="1"/>
  <c r="A4565" i="5" s="1"/>
  <c r="A4566" i="5" s="1"/>
  <c r="A4567" i="5" s="1"/>
  <c r="A4568" i="5" s="1"/>
  <c r="A4569" i="5" s="1"/>
  <c r="A4570" i="5" s="1"/>
  <c r="A4571" i="5" s="1"/>
  <c r="A4572" i="5" s="1"/>
  <c r="A4573" i="5" s="1"/>
  <c r="A4574" i="5" s="1"/>
  <c r="A4575" i="5" s="1"/>
  <c r="A4576" i="5" s="1"/>
  <c r="A4577" i="5" s="1"/>
  <c r="A4578" i="5" s="1"/>
  <c r="A4579" i="5" s="1"/>
  <c r="A4580" i="5" s="1"/>
  <c r="A4581" i="5" s="1"/>
  <c r="A4582" i="5" s="1"/>
  <c r="A4583" i="5" s="1"/>
  <c r="A4584" i="5" s="1"/>
  <c r="A4585" i="5" s="1"/>
  <c r="A4586" i="5" s="1"/>
  <c r="A4587" i="5" s="1"/>
  <c r="A4588" i="5" s="1"/>
  <c r="A4589" i="5" s="1"/>
  <c r="A4590" i="5" s="1"/>
  <c r="A4591" i="5" s="1"/>
  <c r="A4592" i="5" s="1"/>
  <c r="A4593" i="5" s="1"/>
  <c r="A4594" i="5" s="1"/>
  <c r="A4595" i="5" s="1"/>
  <c r="A4596" i="5" s="1"/>
  <c r="A4597" i="5" s="1"/>
  <c r="A4598" i="5" s="1"/>
  <c r="A4599" i="5" s="1"/>
  <c r="A4600" i="5" s="1"/>
  <c r="A4601" i="5" s="1"/>
  <c r="A4602" i="5" s="1"/>
  <c r="A4603" i="5" s="1"/>
  <c r="A4604" i="5" s="1"/>
  <c r="A4605" i="5" s="1"/>
  <c r="A4606" i="5" s="1"/>
  <c r="A4607" i="5" s="1"/>
  <c r="A4608" i="5" s="1"/>
  <c r="A4609" i="5" s="1"/>
  <c r="A4610" i="5" s="1"/>
  <c r="A4611" i="5" s="1"/>
  <c r="A4612" i="5" s="1"/>
  <c r="A4613" i="5" s="1"/>
  <c r="A4614" i="5" s="1"/>
  <c r="A4615" i="5" s="1"/>
  <c r="A4616" i="5" s="1"/>
  <c r="A4617" i="5" s="1"/>
  <c r="A4618" i="5" s="1"/>
  <c r="A4619" i="5" s="1"/>
  <c r="A4620" i="5" s="1"/>
  <c r="A4621" i="5" s="1"/>
  <c r="A4622" i="5" s="1"/>
  <c r="A4623" i="5" s="1"/>
  <c r="A4624" i="5" s="1"/>
  <c r="A4625" i="5" s="1"/>
  <c r="A4626" i="5" s="1"/>
  <c r="A4627" i="5" s="1"/>
  <c r="A4628" i="5" s="1"/>
  <c r="A4629" i="5" s="1"/>
  <c r="A4630" i="5" s="1"/>
  <c r="A4631" i="5" s="1"/>
  <c r="A4632" i="5" s="1"/>
  <c r="A4633" i="5" s="1"/>
  <c r="A4634" i="5" s="1"/>
  <c r="A4635" i="5" s="1"/>
  <c r="A4636" i="5" s="1"/>
  <c r="A4637" i="5" s="1"/>
  <c r="A4638" i="5" s="1"/>
  <c r="A4639" i="5" s="1"/>
  <c r="A4640" i="5" s="1"/>
  <c r="A4641" i="5" s="1"/>
  <c r="A4642" i="5" s="1"/>
  <c r="A4643" i="5" s="1"/>
  <c r="A4644" i="5" s="1"/>
  <c r="A4645" i="5" s="1"/>
  <c r="A4646" i="5" s="1"/>
  <c r="A4647" i="5" s="1"/>
  <c r="A4648" i="5" s="1"/>
  <c r="A4649" i="5" s="1"/>
  <c r="A4650" i="5" s="1"/>
  <c r="A4651" i="5" s="1"/>
  <c r="A4652" i="5" s="1"/>
  <c r="A4653" i="5" s="1"/>
  <c r="A4654" i="5" s="1"/>
  <c r="A4655" i="5" s="1"/>
  <c r="A4656" i="5" s="1"/>
  <c r="A4657" i="5" s="1"/>
  <c r="A4658" i="5" s="1"/>
  <c r="A4659" i="5" s="1"/>
  <c r="A4660" i="5" s="1"/>
  <c r="A4661" i="5" s="1"/>
  <c r="A4662" i="5" s="1"/>
  <c r="A4663" i="5" s="1"/>
  <c r="A4664" i="5" s="1"/>
  <c r="A4665" i="5" s="1"/>
  <c r="A4666" i="5" s="1"/>
  <c r="A4667" i="5" s="1"/>
  <c r="A4668" i="5" s="1"/>
  <c r="A4669" i="5" s="1"/>
  <c r="A4670" i="5" s="1"/>
  <c r="A4671" i="5" s="1"/>
  <c r="A4672" i="5" s="1"/>
  <c r="A4673" i="5" s="1"/>
  <c r="A4674" i="5" s="1"/>
  <c r="A4675" i="5" s="1"/>
  <c r="A4676" i="5" s="1"/>
  <c r="A4677" i="5" s="1"/>
  <c r="A4678" i="5" s="1"/>
  <c r="A4679" i="5" s="1"/>
  <c r="A4680" i="5" s="1"/>
  <c r="A4681" i="5" s="1"/>
  <c r="A4682" i="5" s="1"/>
  <c r="A4683" i="5" s="1"/>
  <c r="A4684" i="5" s="1"/>
  <c r="A4685" i="5" s="1"/>
  <c r="A4686" i="5" s="1"/>
  <c r="A4687" i="5" s="1"/>
  <c r="A4688" i="5" s="1"/>
  <c r="A4689" i="5" s="1"/>
  <c r="A4690" i="5" s="1"/>
  <c r="A4691" i="5" s="1"/>
  <c r="A4692" i="5" s="1"/>
  <c r="A4693" i="5" s="1"/>
  <c r="A4694" i="5" s="1"/>
  <c r="A4695" i="5" s="1"/>
  <c r="A4696" i="5" s="1"/>
  <c r="A4697" i="5" s="1"/>
  <c r="A4698" i="5" s="1"/>
  <c r="A4699" i="5" s="1"/>
  <c r="A4700" i="5" s="1"/>
  <c r="A4701" i="5" s="1"/>
  <c r="A4702" i="5" s="1"/>
  <c r="A4703" i="5" s="1"/>
  <c r="A4704" i="5" s="1"/>
  <c r="A4705" i="5" s="1"/>
  <c r="A4706" i="5" s="1"/>
  <c r="A4707" i="5" s="1"/>
  <c r="A4708" i="5" s="1"/>
  <c r="A4709" i="5" s="1"/>
  <c r="A4710" i="5" s="1"/>
  <c r="A4711" i="5" s="1"/>
  <c r="A4712" i="5" s="1"/>
  <c r="A4713" i="5" s="1"/>
  <c r="A4714" i="5" s="1"/>
  <c r="A4715" i="5" s="1"/>
  <c r="A4716" i="5" s="1"/>
  <c r="A4717" i="5" s="1"/>
  <c r="A4718" i="5" s="1"/>
  <c r="A4719" i="5" s="1"/>
  <c r="A4720" i="5" s="1"/>
  <c r="A4721" i="5" s="1"/>
  <c r="A4722" i="5" s="1"/>
  <c r="A4723" i="5" s="1"/>
  <c r="A4724" i="5" s="1"/>
  <c r="A4725" i="5" s="1"/>
  <c r="A4726" i="5" s="1"/>
  <c r="A4727" i="5" s="1"/>
  <c r="A4728" i="5" s="1"/>
  <c r="A4729" i="5" s="1"/>
  <c r="A4730" i="5" s="1"/>
  <c r="A4731" i="5" s="1"/>
  <c r="A4732" i="5" s="1"/>
  <c r="A4733" i="5" s="1"/>
  <c r="A4734" i="5" s="1"/>
  <c r="A4735" i="5" s="1"/>
  <c r="A4736" i="5" s="1"/>
  <c r="A4737" i="5" s="1"/>
  <c r="A4738" i="5" s="1"/>
  <c r="A4739" i="5" s="1"/>
  <c r="A4740" i="5" s="1"/>
  <c r="A4741" i="5" s="1"/>
  <c r="A4742" i="5" s="1"/>
  <c r="A4743" i="5" s="1"/>
  <c r="A4744" i="5" s="1"/>
  <c r="A4745" i="5" s="1"/>
  <c r="A4746" i="5" s="1"/>
  <c r="A4747" i="5" s="1"/>
  <c r="A4748" i="5" s="1"/>
  <c r="A4749" i="5" s="1"/>
  <c r="A4750" i="5" s="1"/>
  <c r="A4751" i="5" s="1"/>
  <c r="A4752" i="5" s="1"/>
  <c r="A4753" i="5" s="1"/>
  <c r="A4754" i="5" s="1"/>
  <c r="A4755" i="5" s="1"/>
  <c r="A4756" i="5" s="1"/>
  <c r="A4757" i="5" s="1"/>
  <c r="A4758" i="5" s="1"/>
  <c r="A4759" i="5" s="1"/>
  <c r="A4760" i="5" s="1"/>
  <c r="A4761" i="5" s="1"/>
  <c r="A4762" i="5" s="1"/>
  <c r="A4763" i="5" s="1"/>
  <c r="A4764" i="5" s="1"/>
  <c r="A4765" i="5" s="1"/>
  <c r="A4766" i="5" s="1"/>
  <c r="A4767" i="5" s="1"/>
  <c r="A4768" i="5" s="1"/>
  <c r="A4769" i="5" s="1"/>
  <c r="A4770" i="5" s="1"/>
  <c r="A4771" i="5" s="1"/>
  <c r="A4772" i="5" s="1"/>
  <c r="A4773" i="5" s="1"/>
  <c r="A4774" i="5" s="1"/>
  <c r="A4775" i="5" s="1"/>
  <c r="A4776" i="5" s="1"/>
  <c r="A4777" i="5" s="1"/>
  <c r="A4778" i="5" s="1"/>
  <c r="A4779" i="5" s="1"/>
  <c r="A4780" i="5" s="1"/>
  <c r="A4781" i="5" s="1"/>
  <c r="A4782" i="5" s="1"/>
  <c r="A4783" i="5" s="1"/>
  <c r="A4784" i="5" s="1"/>
  <c r="A4785" i="5" s="1"/>
  <c r="A4786" i="5" s="1"/>
  <c r="A4787" i="5" s="1"/>
  <c r="A4788" i="5" s="1"/>
  <c r="A4789" i="5" s="1"/>
  <c r="A4790" i="5" s="1"/>
  <c r="A4791" i="5" s="1"/>
  <c r="A4792" i="5" s="1"/>
  <c r="A4793" i="5" s="1"/>
  <c r="A4794" i="5" s="1"/>
  <c r="A4795" i="5" s="1"/>
  <c r="A4796" i="5" s="1"/>
  <c r="A4797" i="5" s="1"/>
  <c r="A4798" i="5" s="1"/>
  <c r="A4799" i="5" s="1"/>
  <c r="A4800" i="5" s="1"/>
  <c r="A4801" i="5" s="1"/>
  <c r="A4802" i="5" s="1"/>
  <c r="A4803" i="5" s="1"/>
  <c r="A4804" i="5" s="1"/>
  <c r="A4805" i="5" s="1"/>
  <c r="A4806" i="5" s="1"/>
  <c r="A4807" i="5" s="1"/>
  <c r="A4808" i="5" s="1"/>
  <c r="A4809" i="5" s="1"/>
  <c r="A4810" i="5" s="1"/>
  <c r="A4811" i="5" s="1"/>
  <c r="A4812" i="5" s="1"/>
  <c r="A4813" i="5" s="1"/>
  <c r="A4814" i="5" s="1"/>
  <c r="A4815" i="5" s="1"/>
  <c r="A4816" i="5" s="1"/>
  <c r="A4817" i="5" s="1"/>
  <c r="A4818" i="5" s="1"/>
  <c r="A4819" i="5" s="1"/>
  <c r="A4820" i="5" s="1"/>
  <c r="A4821" i="5" s="1"/>
  <c r="A4822" i="5" s="1"/>
  <c r="A4823" i="5" s="1"/>
  <c r="A4824" i="5" s="1"/>
  <c r="A4825" i="5" s="1"/>
  <c r="A4826" i="5" s="1"/>
  <c r="A4827" i="5" s="1"/>
  <c r="A4828" i="5" s="1"/>
  <c r="A4829" i="5" s="1"/>
  <c r="A4830" i="5" s="1"/>
  <c r="A4831" i="5" s="1"/>
  <c r="A4832" i="5" s="1"/>
  <c r="A4833" i="5" s="1"/>
  <c r="A4834" i="5" s="1"/>
  <c r="A4835" i="5" s="1"/>
  <c r="A4836" i="5" s="1"/>
  <c r="A4837" i="5" s="1"/>
  <c r="A4838" i="5" s="1"/>
  <c r="A4839" i="5" s="1"/>
  <c r="A4840" i="5" s="1"/>
  <c r="A4841" i="5" s="1"/>
  <c r="A4842" i="5" s="1"/>
  <c r="A4843" i="5" s="1"/>
  <c r="A4844" i="5" s="1"/>
  <c r="A4845" i="5" s="1"/>
  <c r="A4846" i="5" s="1"/>
  <c r="A4847" i="5" s="1"/>
  <c r="A4848" i="5" s="1"/>
  <c r="A4849" i="5" s="1"/>
  <c r="A4850" i="5" s="1"/>
  <c r="A4851" i="5" s="1"/>
  <c r="A4852" i="5" s="1"/>
  <c r="A4853" i="5" s="1"/>
  <c r="A4854" i="5" s="1"/>
  <c r="A4855" i="5" s="1"/>
  <c r="A4856" i="5" s="1"/>
  <c r="A4857" i="5" s="1"/>
  <c r="A4858" i="5" s="1"/>
  <c r="A4859" i="5" s="1"/>
  <c r="A4860" i="5" s="1"/>
  <c r="A4861" i="5" s="1"/>
  <c r="A4862" i="5" s="1"/>
  <c r="A4863" i="5" s="1"/>
  <c r="A4864" i="5" s="1"/>
  <c r="A4865" i="5" s="1"/>
  <c r="A4866" i="5" s="1"/>
  <c r="A4867" i="5" s="1"/>
  <c r="A4868" i="5" s="1"/>
  <c r="A4869" i="5" s="1"/>
  <c r="A4870" i="5" s="1"/>
  <c r="A4871" i="5" s="1"/>
  <c r="A4872" i="5" s="1"/>
  <c r="A4873" i="5" s="1"/>
  <c r="A4874" i="5" s="1"/>
  <c r="A4875" i="5" s="1"/>
  <c r="A4876" i="5" s="1"/>
  <c r="A4877" i="5" s="1"/>
  <c r="A4878" i="5" s="1"/>
  <c r="A4879" i="5" s="1"/>
  <c r="A4880" i="5" s="1"/>
  <c r="A4881" i="5" s="1"/>
  <c r="A4882" i="5" s="1"/>
  <c r="A4883" i="5" s="1"/>
  <c r="A4884" i="5" s="1"/>
  <c r="A4885" i="5" s="1"/>
  <c r="A4886" i="5" s="1"/>
  <c r="A4887" i="5" s="1"/>
  <c r="A4888" i="5" s="1"/>
  <c r="A4889" i="5" s="1"/>
  <c r="A4890" i="5" s="1"/>
  <c r="A4891" i="5" s="1"/>
  <c r="A4892" i="5" s="1"/>
  <c r="A4893" i="5" s="1"/>
  <c r="A4894" i="5" s="1"/>
  <c r="A4895" i="5" s="1"/>
  <c r="A4896" i="5" s="1"/>
  <c r="A4897" i="5" s="1"/>
  <c r="A4898" i="5" s="1"/>
  <c r="A4899" i="5" s="1"/>
  <c r="A4900" i="5" s="1"/>
  <c r="A4901" i="5" s="1"/>
  <c r="A4902" i="5" s="1"/>
  <c r="A4903" i="5" s="1"/>
  <c r="A4904" i="5" s="1"/>
  <c r="A4905" i="5" s="1"/>
  <c r="A4906" i="5" s="1"/>
  <c r="A4907" i="5" s="1"/>
  <c r="A4908" i="5" s="1"/>
  <c r="A4909" i="5" s="1"/>
  <c r="A4910" i="5" s="1"/>
  <c r="A4911" i="5" s="1"/>
  <c r="A4912" i="5" s="1"/>
  <c r="A4913" i="5" s="1"/>
  <c r="A4914" i="5" s="1"/>
  <c r="A4915" i="5" s="1"/>
  <c r="A4916" i="5" s="1"/>
  <c r="A4917" i="5" s="1"/>
  <c r="A4918" i="5" s="1"/>
  <c r="A4919" i="5" s="1"/>
  <c r="A4920" i="5" s="1"/>
  <c r="A4921" i="5" s="1"/>
  <c r="A4922" i="5" s="1"/>
  <c r="A4923" i="5" s="1"/>
  <c r="A4924" i="5" s="1"/>
  <c r="A4925" i="5" s="1"/>
  <c r="A4926" i="5" s="1"/>
  <c r="A4927" i="5" s="1"/>
  <c r="A4928" i="5" s="1"/>
  <c r="A4929" i="5" s="1"/>
  <c r="A4930" i="5" s="1"/>
  <c r="A4931" i="5" s="1"/>
  <c r="A4932" i="5" s="1"/>
  <c r="A4933" i="5" s="1"/>
  <c r="A4934" i="5" s="1"/>
  <c r="A4935" i="5" s="1"/>
  <c r="A4936" i="5" s="1"/>
  <c r="A4937" i="5" s="1"/>
  <c r="A4938" i="5" s="1"/>
  <c r="A4939" i="5" s="1"/>
  <c r="A4940" i="5" s="1"/>
  <c r="A4941" i="5" s="1"/>
  <c r="A4942" i="5" s="1"/>
  <c r="A4943" i="5" s="1"/>
  <c r="A4944" i="5" s="1"/>
  <c r="A4945" i="5" s="1"/>
  <c r="A4946" i="5" s="1"/>
  <c r="A4947" i="5" s="1"/>
  <c r="A4948" i="5" s="1"/>
  <c r="A4949" i="5" s="1"/>
  <c r="A4950" i="5" s="1"/>
  <c r="A4951" i="5" s="1"/>
  <c r="A4952" i="5" s="1"/>
  <c r="A4953" i="5" s="1"/>
  <c r="A4954" i="5" s="1"/>
  <c r="A4955" i="5" s="1"/>
  <c r="A4956" i="5" s="1"/>
  <c r="A4957" i="5" s="1"/>
  <c r="A4958" i="5" s="1"/>
  <c r="A4959" i="5" s="1"/>
  <c r="A4960" i="5" s="1"/>
  <c r="A4961" i="5" s="1"/>
  <c r="A4962" i="5" s="1"/>
  <c r="A4963" i="5" s="1"/>
  <c r="A4964" i="5" s="1"/>
  <c r="A4965" i="5" s="1"/>
  <c r="A4966" i="5" s="1"/>
  <c r="A4967" i="5" s="1"/>
  <c r="A4968" i="5" s="1"/>
  <c r="A4969" i="5" s="1"/>
  <c r="A4970" i="5" s="1"/>
  <c r="A4971" i="5" s="1"/>
  <c r="A4972" i="5" s="1"/>
  <c r="A4973" i="5" s="1"/>
  <c r="A4974" i="5" s="1"/>
  <c r="A4975" i="5" s="1"/>
  <c r="A4976" i="5" s="1"/>
  <c r="A4977" i="5" s="1"/>
  <c r="A4978" i="5" s="1"/>
  <c r="A4979" i="5" s="1"/>
  <c r="A4980" i="5" s="1"/>
  <c r="A4981" i="5" s="1"/>
  <c r="A4982" i="5" s="1"/>
  <c r="A4983" i="5" s="1"/>
  <c r="A4984" i="5" s="1"/>
  <c r="A4985" i="5" s="1"/>
  <c r="A4986" i="5" s="1"/>
  <c r="A4987" i="5" s="1"/>
  <c r="A4988" i="5" s="1"/>
  <c r="A4989" i="5" s="1"/>
  <c r="A4990" i="5" s="1"/>
  <c r="A4991" i="5" s="1"/>
  <c r="A4992" i="5" s="1"/>
  <c r="A4993" i="5" s="1"/>
  <c r="A4994" i="5" s="1"/>
  <c r="A4995" i="5" s="1"/>
  <c r="A4996" i="5" s="1"/>
  <c r="A4997" i="5" s="1"/>
  <c r="A4998" i="5" s="1"/>
  <c r="A4999" i="5" s="1"/>
  <c r="A5000" i="5" s="1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M7" i="5" l="1"/>
  <c r="L7" i="5"/>
  <c r="K7" i="5"/>
  <c r="B3" i="5"/>
  <c r="B4" i="5"/>
  <c r="B5" i="5"/>
  <c r="C2" i="5"/>
  <c r="F2" i="5"/>
  <c r="C3" i="5"/>
  <c r="F3" i="5"/>
  <c r="C4" i="5"/>
  <c r="F4" i="5"/>
  <c r="C5" i="5"/>
  <c r="F5" i="5"/>
  <c r="B2" i="5"/>
  <c r="C554" i="4"/>
  <c r="C555" i="4" s="1"/>
  <c r="C553" i="4"/>
  <c r="D553" i="4" s="1"/>
  <c r="D541" i="4"/>
  <c r="D542" i="4"/>
  <c r="D543" i="4"/>
  <c r="D544" i="4"/>
  <c r="D545" i="4"/>
  <c r="D546" i="4"/>
  <c r="D547" i="4"/>
  <c r="D548" i="4"/>
  <c r="D549" i="4"/>
  <c r="D550" i="4"/>
  <c r="D551" i="4"/>
  <c r="D552" i="4"/>
  <c r="D554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292" i="4"/>
  <c r="D293" i="4"/>
  <c r="D294" i="4"/>
  <c r="E2" i="5" l="1"/>
  <c r="E3" i="5"/>
  <c r="E4" i="5"/>
  <c r="E5" i="5"/>
  <c r="C556" i="4"/>
  <c r="D555" i="4"/>
  <c r="H2" i="5"/>
  <c r="I2" i="5"/>
  <c r="G4" i="5"/>
  <c r="G2" i="5"/>
  <c r="G5" i="5"/>
  <c r="G3" i="5"/>
  <c r="I5" i="5"/>
  <c r="I4" i="5"/>
  <c r="I3" i="5"/>
  <c r="H5" i="5"/>
  <c r="H4" i="5"/>
  <c r="H3" i="5"/>
  <c r="E2" i="2"/>
  <c r="E3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D2" i="2"/>
  <c r="D3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A3" i="4"/>
  <c r="D3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2" i="4"/>
  <c r="L3" i="5" l="1"/>
  <c r="L2" i="5"/>
  <c r="L5" i="5"/>
  <c r="L4" i="5"/>
  <c r="K2" i="5"/>
  <c r="K3" i="5"/>
  <c r="K4" i="5"/>
  <c r="K5" i="5"/>
  <c r="M2" i="5"/>
  <c r="M4" i="5"/>
  <c r="M3" i="5"/>
  <c r="M5" i="5"/>
  <c r="D556" i="4"/>
  <c r="C557" i="4"/>
  <c r="J2" i="5"/>
  <c r="J3" i="5"/>
  <c r="J4" i="5"/>
  <c r="J5" i="5"/>
  <c r="D194" i="4"/>
  <c r="A154" i="4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E7" i="1"/>
  <c r="D7" i="1" s="1"/>
  <c r="C558" i="4" l="1"/>
  <c r="D557" i="4"/>
  <c r="D195" i="4"/>
  <c r="C7" i="1"/>
  <c r="D558" i="4" l="1"/>
  <c r="C559" i="4"/>
  <c r="D196" i="4"/>
  <c r="H7" i="1"/>
  <c r="F7" i="1"/>
  <c r="G7" i="1" s="1"/>
  <c r="D559" i="4" l="1"/>
  <c r="C560" i="4"/>
  <c r="D197" i="4"/>
  <c r="I7" i="1"/>
  <c r="C561" i="4" l="1"/>
  <c r="D560" i="4"/>
  <c r="D198" i="4"/>
  <c r="B5" i="1"/>
  <c r="B4" i="1"/>
  <c r="B3" i="1"/>
  <c r="B2" i="1"/>
  <c r="A2" i="1"/>
  <c r="D561" i="4" l="1"/>
  <c r="C562" i="4"/>
  <c r="D199" i="4"/>
  <c r="C4" i="1"/>
  <c r="D2" i="1"/>
  <c r="C2" i="1"/>
  <c r="C5" i="1"/>
  <c r="C3" i="1"/>
  <c r="D4" i="1"/>
  <c r="D5" i="1"/>
  <c r="D3" i="1"/>
  <c r="E2" i="1"/>
  <c r="E4" i="1"/>
  <c r="E3" i="1"/>
  <c r="E5" i="1"/>
  <c r="C563" i="4" l="1"/>
  <c r="D562" i="4"/>
  <c r="D200" i="4"/>
  <c r="H2" i="1"/>
  <c r="H4" i="1"/>
  <c r="H5" i="1"/>
  <c r="H3" i="1"/>
  <c r="G2" i="1"/>
  <c r="G4" i="1"/>
  <c r="G3" i="1"/>
  <c r="G5" i="1"/>
  <c r="F3" i="1"/>
  <c r="F5" i="1"/>
  <c r="F2" i="1"/>
  <c r="F4" i="1"/>
  <c r="D563" i="4" l="1"/>
  <c r="C564" i="4"/>
  <c r="D201" i="4"/>
  <c r="I2" i="1"/>
  <c r="I4" i="1"/>
  <c r="I3" i="1"/>
  <c r="I5" i="1"/>
  <c r="C565" i="4" l="1"/>
  <c r="D564" i="4"/>
  <c r="D202" i="4"/>
  <c r="I604" i="2"/>
  <c r="H604" i="2"/>
  <c r="J604" i="2" s="1"/>
  <c r="F604" i="2" s="1"/>
  <c r="I603" i="2"/>
  <c r="K603" i="2" s="1"/>
  <c r="G603" i="2" s="1"/>
  <c r="H603" i="2"/>
  <c r="J603" i="2" s="1"/>
  <c r="F603" i="2" s="1"/>
  <c r="M603" i="2"/>
  <c r="Q603" i="2" s="1"/>
  <c r="O603" i="2" s="1"/>
  <c r="L603" i="2"/>
  <c r="P603" i="2" s="1"/>
  <c r="N603" i="2" s="1"/>
  <c r="I602" i="2"/>
  <c r="K602" i="2" s="1"/>
  <c r="G602" i="2" s="1"/>
  <c r="H602" i="2"/>
  <c r="J602" i="2" s="1"/>
  <c r="F602" i="2" s="1"/>
  <c r="I601" i="2"/>
  <c r="K601" i="2" s="1"/>
  <c r="G601" i="2" s="1"/>
  <c r="H601" i="2"/>
  <c r="J601" i="2" s="1"/>
  <c r="F601" i="2" s="1"/>
  <c r="M601" i="2"/>
  <c r="Q601" i="2" s="1"/>
  <c r="O601" i="2" s="1"/>
  <c r="L601" i="2"/>
  <c r="P601" i="2" s="1"/>
  <c r="N601" i="2" s="1"/>
  <c r="I600" i="2"/>
  <c r="K600" i="2" s="1"/>
  <c r="G600" i="2" s="1"/>
  <c r="H600" i="2"/>
  <c r="J600" i="2" s="1"/>
  <c r="F600" i="2" s="1"/>
  <c r="M600" i="2"/>
  <c r="Q600" i="2" s="1"/>
  <c r="L600" i="2"/>
  <c r="P600" i="2" s="1"/>
  <c r="N600" i="2" s="1"/>
  <c r="I599" i="2"/>
  <c r="K599" i="2" s="1"/>
  <c r="G599" i="2" s="1"/>
  <c r="H599" i="2"/>
  <c r="J599" i="2" s="1"/>
  <c r="F599" i="2" s="1"/>
  <c r="M599" i="2"/>
  <c r="Q599" i="2" s="1"/>
  <c r="O599" i="2" s="1"/>
  <c r="L599" i="2"/>
  <c r="P599" i="2" s="1"/>
  <c r="N599" i="2" s="1"/>
  <c r="I598" i="2"/>
  <c r="K598" i="2" s="1"/>
  <c r="G598" i="2" s="1"/>
  <c r="H598" i="2"/>
  <c r="J598" i="2" s="1"/>
  <c r="F598" i="2" s="1"/>
  <c r="M598" i="2"/>
  <c r="Q598" i="2" s="1"/>
  <c r="L598" i="2"/>
  <c r="P598" i="2" s="1"/>
  <c r="N598" i="2" s="1"/>
  <c r="I597" i="2"/>
  <c r="K597" i="2" s="1"/>
  <c r="G597" i="2" s="1"/>
  <c r="H597" i="2"/>
  <c r="J597" i="2" s="1"/>
  <c r="F597" i="2" s="1"/>
  <c r="M597" i="2"/>
  <c r="Q597" i="2" s="1"/>
  <c r="O597" i="2" s="1"/>
  <c r="L597" i="2"/>
  <c r="P597" i="2" s="1"/>
  <c r="N597" i="2" s="1"/>
  <c r="I596" i="2"/>
  <c r="K596" i="2" s="1"/>
  <c r="G596" i="2" s="1"/>
  <c r="H596" i="2"/>
  <c r="J596" i="2" s="1"/>
  <c r="F596" i="2" s="1"/>
  <c r="M596" i="2"/>
  <c r="Q596" i="2" s="1"/>
  <c r="L596" i="2"/>
  <c r="P596" i="2" s="1"/>
  <c r="N596" i="2" s="1"/>
  <c r="I595" i="2"/>
  <c r="K595" i="2" s="1"/>
  <c r="G595" i="2" s="1"/>
  <c r="H595" i="2"/>
  <c r="J595" i="2" s="1"/>
  <c r="F595" i="2" s="1"/>
  <c r="M595" i="2"/>
  <c r="Q595" i="2" s="1"/>
  <c r="O595" i="2" s="1"/>
  <c r="L595" i="2"/>
  <c r="P595" i="2" s="1"/>
  <c r="N595" i="2" s="1"/>
  <c r="I594" i="2"/>
  <c r="K594" i="2" s="1"/>
  <c r="G594" i="2" s="1"/>
  <c r="H594" i="2"/>
  <c r="J594" i="2" s="1"/>
  <c r="F594" i="2" s="1"/>
  <c r="M594" i="2"/>
  <c r="Q594" i="2" s="1"/>
  <c r="L594" i="2"/>
  <c r="P594" i="2" s="1"/>
  <c r="N594" i="2" s="1"/>
  <c r="I593" i="2"/>
  <c r="K593" i="2" s="1"/>
  <c r="G593" i="2" s="1"/>
  <c r="H593" i="2"/>
  <c r="J593" i="2" s="1"/>
  <c r="F593" i="2" s="1"/>
  <c r="M593" i="2"/>
  <c r="Q593" i="2" s="1"/>
  <c r="O593" i="2" s="1"/>
  <c r="L593" i="2"/>
  <c r="P593" i="2" s="1"/>
  <c r="N593" i="2" s="1"/>
  <c r="I592" i="2"/>
  <c r="K592" i="2" s="1"/>
  <c r="G592" i="2" s="1"/>
  <c r="H592" i="2"/>
  <c r="J592" i="2" s="1"/>
  <c r="F592" i="2" s="1"/>
  <c r="M592" i="2"/>
  <c r="Q592" i="2" s="1"/>
  <c r="L592" i="2"/>
  <c r="P592" i="2" s="1"/>
  <c r="N592" i="2" s="1"/>
  <c r="I591" i="2"/>
  <c r="K591" i="2" s="1"/>
  <c r="G591" i="2" s="1"/>
  <c r="H591" i="2"/>
  <c r="J591" i="2" s="1"/>
  <c r="F591" i="2" s="1"/>
  <c r="M591" i="2"/>
  <c r="Q591" i="2" s="1"/>
  <c r="O591" i="2" s="1"/>
  <c r="L591" i="2"/>
  <c r="P591" i="2" s="1"/>
  <c r="N591" i="2" s="1"/>
  <c r="I590" i="2"/>
  <c r="K590" i="2" s="1"/>
  <c r="G590" i="2" s="1"/>
  <c r="H590" i="2"/>
  <c r="J590" i="2" s="1"/>
  <c r="F590" i="2" s="1"/>
  <c r="M590" i="2"/>
  <c r="Q590" i="2" s="1"/>
  <c r="L590" i="2"/>
  <c r="P590" i="2" s="1"/>
  <c r="N590" i="2" s="1"/>
  <c r="I589" i="2"/>
  <c r="K589" i="2" s="1"/>
  <c r="G589" i="2" s="1"/>
  <c r="H589" i="2"/>
  <c r="J589" i="2" s="1"/>
  <c r="F589" i="2" s="1"/>
  <c r="M589" i="2"/>
  <c r="Q589" i="2" s="1"/>
  <c r="O589" i="2" s="1"/>
  <c r="L589" i="2"/>
  <c r="P589" i="2" s="1"/>
  <c r="N589" i="2" s="1"/>
  <c r="I588" i="2"/>
  <c r="K588" i="2" s="1"/>
  <c r="G588" i="2" s="1"/>
  <c r="H588" i="2"/>
  <c r="J588" i="2" s="1"/>
  <c r="F588" i="2" s="1"/>
  <c r="M588" i="2"/>
  <c r="Q588" i="2" s="1"/>
  <c r="L588" i="2"/>
  <c r="P588" i="2" s="1"/>
  <c r="N588" i="2" s="1"/>
  <c r="I587" i="2"/>
  <c r="K587" i="2" s="1"/>
  <c r="G587" i="2" s="1"/>
  <c r="H587" i="2"/>
  <c r="J587" i="2" s="1"/>
  <c r="F587" i="2" s="1"/>
  <c r="M587" i="2"/>
  <c r="Q587" i="2" s="1"/>
  <c r="O587" i="2" s="1"/>
  <c r="L587" i="2"/>
  <c r="P587" i="2" s="1"/>
  <c r="N587" i="2" s="1"/>
  <c r="I586" i="2"/>
  <c r="K586" i="2" s="1"/>
  <c r="G586" i="2" s="1"/>
  <c r="H586" i="2"/>
  <c r="J586" i="2" s="1"/>
  <c r="F586" i="2" s="1"/>
  <c r="M586" i="2"/>
  <c r="Q586" i="2" s="1"/>
  <c r="L586" i="2"/>
  <c r="P586" i="2" s="1"/>
  <c r="N586" i="2" s="1"/>
  <c r="I585" i="2"/>
  <c r="K585" i="2" s="1"/>
  <c r="G585" i="2" s="1"/>
  <c r="H585" i="2"/>
  <c r="J585" i="2" s="1"/>
  <c r="F585" i="2" s="1"/>
  <c r="M585" i="2"/>
  <c r="Q585" i="2" s="1"/>
  <c r="O585" i="2" s="1"/>
  <c r="L585" i="2"/>
  <c r="P585" i="2" s="1"/>
  <c r="N585" i="2" s="1"/>
  <c r="I584" i="2"/>
  <c r="K584" i="2" s="1"/>
  <c r="G584" i="2" s="1"/>
  <c r="H584" i="2"/>
  <c r="J584" i="2" s="1"/>
  <c r="F584" i="2" s="1"/>
  <c r="M584" i="2"/>
  <c r="Q584" i="2" s="1"/>
  <c r="L584" i="2"/>
  <c r="P584" i="2" s="1"/>
  <c r="N584" i="2" s="1"/>
  <c r="I583" i="2"/>
  <c r="K583" i="2" s="1"/>
  <c r="G583" i="2" s="1"/>
  <c r="H583" i="2"/>
  <c r="J583" i="2" s="1"/>
  <c r="F583" i="2" s="1"/>
  <c r="I582" i="2"/>
  <c r="K582" i="2" s="1"/>
  <c r="G582" i="2" s="1"/>
  <c r="H582" i="2"/>
  <c r="J582" i="2" s="1"/>
  <c r="F582" i="2" s="1"/>
  <c r="M582" i="2"/>
  <c r="Q582" i="2" s="1"/>
  <c r="O582" i="2" s="1"/>
  <c r="I581" i="2"/>
  <c r="K581" i="2" s="1"/>
  <c r="G581" i="2" s="1"/>
  <c r="H581" i="2"/>
  <c r="J581" i="2" s="1"/>
  <c r="F581" i="2" s="1"/>
  <c r="I580" i="2"/>
  <c r="K580" i="2" s="1"/>
  <c r="G580" i="2" s="1"/>
  <c r="H580" i="2"/>
  <c r="J580" i="2" s="1"/>
  <c r="F580" i="2" s="1"/>
  <c r="M580" i="2"/>
  <c r="Q580" i="2" s="1"/>
  <c r="O580" i="2" s="1"/>
  <c r="I579" i="2"/>
  <c r="K579" i="2" s="1"/>
  <c r="G579" i="2" s="1"/>
  <c r="H579" i="2"/>
  <c r="J579" i="2" s="1"/>
  <c r="F579" i="2" s="1"/>
  <c r="I578" i="2"/>
  <c r="K578" i="2" s="1"/>
  <c r="G578" i="2" s="1"/>
  <c r="H578" i="2"/>
  <c r="J578" i="2" s="1"/>
  <c r="F578" i="2" s="1"/>
  <c r="M578" i="2"/>
  <c r="Q578" i="2" s="1"/>
  <c r="O578" i="2" s="1"/>
  <c r="I577" i="2"/>
  <c r="K577" i="2" s="1"/>
  <c r="G577" i="2" s="1"/>
  <c r="H577" i="2"/>
  <c r="J577" i="2" s="1"/>
  <c r="F577" i="2" s="1"/>
  <c r="I576" i="2"/>
  <c r="K576" i="2" s="1"/>
  <c r="G576" i="2" s="1"/>
  <c r="H576" i="2"/>
  <c r="J576" i="2" s="1"/>
  <c r="F576" i="2" s="1"/>
  <c r="M576" i="2"/>
  <c r="Q576" i="2" s="1"/>
  <c r="O576" i="2" s="1"/>
  <c r="I575" i="2"/>
  <c r="K575" i="2" s="1"/>
  <c r="G575" i="2" s="1"/>
  <c r="H575" i="2"/>
  <c r="J575" i="2" s="1"/>
  <c r="F575" i="2" s="1"/>
  <c r="I574" i="2"/>
  <c r="K574" i="2" s="1"/>
  <c r="G574" i="2" s="1"/>
  <c r="H574" i="2"/>
  <c r="J574" i="2" s="1"/>
  <c r="F574" i="2" s="1"/>
  <c r="M574" i="2"/>
  <c r="Q574" i="2" s="1"/>
  <c r="O574" i="2" s="1"/>
  <c r="I573" i="2"/>
  <c r="K573" i="2" s="1"/>
  <c r="G573" i="2" s="1"/>
  <c r="H573" i="2"/>
  <c r="J573" i="2" s="1"/>
  <c r="F573" i="2" s="1"/>
  <c r="I572" i="2"/>
  <c r="K572" i="2" s="1"/>
  <c r="G572" i="2" s="1"/>
  <c r="H572" i="2"/>
  <c r="J572" i="2" s="1"/>
  <c r="F572" i="2" s="1"/>
  <c r="M572" i="2"/>
  <c r="Q572" i="2" s="1"/>
  <c r="L572" i="2"/>
  <c r="P572" i="2" s="1"/>
  <c r="N572" i="2" s="1"/>
  <c r="I571" i="2"/>
  <c r="K571" i="2" s="1"/>
  <c r="G571" i="2" s="1"/>
  <c r="H571" i="2"/>
  <c r="J571" i="2" s="1"/>
  <c r="F571" i="2" s="1"/>
  <c r="M571" i="2"/>
  <c r="Q571" i="2" s="1"/>
  <c r="O571" i="2" s="1"/>
  <c r="L571" i="2"/>
  <c r="P571" i="2" s="1"/>
  <c r="N571" i="2" s="1"/>
  <c r="I570" i="2"/>
  <c r="K570" i="2" s="1"/>
  <c r="G570" i="2" s="1"/>
  <c r="H570" i="2"/>
  <c r="J570" i="2" s="1"/>
  <c r="F570" i="2" s="1"/>
  <c r="M570" i="2"/>
  <c r="Q570" i="2" s="1"/>
  <c r="L570" i="2"/>
  <c r="P570" i="2" s="1"/>
  <c r="N570" i="2" s="1"/>
  <c r="I569" i="2"/>
  <c r="K569" i="2" s="1"/>
  <c r="G569" i="2" s="1"/>
  <c r="H569" i="2"/>
  <c r="J569" i="2" s="1"/>
  <c r="F569" i="2" s="1"/>
  <c r="M569" i="2"/>
  <c r="Q569" i="2" s="1"/>
  <c r="O569" i="2" s="1"/>
  <c r="L569" i="2"/>
  <c r="P569" i="2" s="1"/>
  <c r="N569" i="2" s="1"/>
  <c r="I568" i="2"/>
  <c r="K568" i="2" s="1"/>
  <c r="G568" i="2" s="1"/>
  <c r="H568" i="2"/>
  <c r="J568" i="2" s="1"/>
  <c r="F568" i="2" s="1"/>
  <c r="M568" i="2"/>
  <c r="Q568" i="2" s="1"/>
  <c r="L568" i="2"/>
  <c r="P568" i="2" s="1"/>
  <c r="N568" i="2" s="1"/>
  <c r="I567" i="2"/>
  <c r="K567" i="2" s="1"/>
  <c r="G567" i="2" s="1"/>
  <c r="H567" i="2"/>
  <c r="J567" i="2" s="1"/>
  <c r="F567" i="2" s="1"/>
  <c r="M567" i="2"/>
  <c r="Q567" i="2" s="1"/>
  <c r="O567" i="2" s="1"/>
  <c r="L567" i="2"/>
  <c r="P567" i="2" s="1"/>
  <c r="N567" i="2" s="1"/>
  <c r="I566" i="2"/>
  <c r="K566" i="2" s="1"/>
  <c r="G566" i="2" s="1"/>
  <c r="H566" i="2"/>
  <c r="J566" i="2" s="1"/>
  <c r="F566" i="2" s="1"/>
  <c r="M566" i="2"/>
  <c r="Q566" i="2" s="1"/>
  <c r="L566" i="2"/>
  <c r="P566" i="2" s="1"/>
  <c r="N566" i="2" s="1"/>
  <c r="I565" i="2"/>
  <c r="K565" i="2" s="1"/>
  <c r="G565" i="2" s="1"/>
  <c r="H565" i="2"/>
  <c r="J565" i="2" s="1"/>
  <c r="F565" i="2" s="1"/>
  <c r="M565" i="2"/>
  <c r="Q565" i="2" s="1"/>
  <c r="O565" i="2" s="1"/>
  <c r="L565" i="2"/>
  <c r="P565" i="2" s="1"/>
  <c r="N565" i="2" s="1"/>
  <c r="I564" i="2"/>
  <c r="K564" i="2" s="1"/>
  <c r="G564" i="2" s="1"/>
  <c r="H564" i="2"/>
  <c r="J564" i="2" s="1"/>
  <c r="F564" i="2" s="1"/>
  <c r="M564" i="2"/>
  <c r="Q564" i="2" s="1"/>
  <c r="L564" i="2"/>
  <c r="P564" i="2" s="1"/>
  <c r="N564" i="2" s="1"/>
  <c r="I563" i="2"/>
  <c r="K563" i="2" s="1"/>
  <c r="G563" i="2" s="1"/>
  <c r="H563" i="2"/>
  <c r="J563" i="2" s="1"/>
  <c r="F563" i="2" s="1"/>
  <c r="M563" i="2"/>
  <c r="Q563" i="2" s="1"/>
  <c r="O563" i="2" s="1"/>
  <c r="L563" i="2"/>
  <c r="P563" i="2" s="1"/>
  <c r="N563" i="2" s="1"/>
  <c r="I562" i="2"/>
  <c r="K562" i="2" s="1"/>
  <c r="G562" i="2" s="1"/>
  <c r="H562" i="2"/>
  <c r="J562" i="2" s="1"/>
  <c r="F562" i="2" s="1"/>
  <c r="M562" i="2"/>
  <c r="Q562" i="2" s="1"/>
  <c r="L562" i="2"/>
  <c r="P562" i="2" s="1"/>
  <c r="N562" i="2" s="1"/>
  <c r="I561" i="2"/>
  <c r="K561" i="2" s="1"/>
  <c r="G561" i="2" s="1"/>
  <c r="H561" i="2"/>
  <c r="J561" i="2" s="1"/>
  <c r="F561" i="2" s="1"/>
  <c r="M561" i="2"/>
  <c r="Q561" i="2" s="1"/>
  <c r="O561" i="2" s="1"/>
  <c r="L561" i="2"/>
  <c r="P561" i="2" s="1"/>
  <c r="N561" i="2" s="1"/>
  <c r="I560" i="2"/>
  <c r="K560" i="2" s="1"/>
  <c r="G560" i="2" s="1"/>
  <c r="H560" i="2"/>
  <c r="J560" i="2" s="1"/>
  <c r="F560" i="2" s="1"/>
  <c r="I559" i="2"/>
  <c r="K559" i="2" s="1"/>
  <c r="G559" i="2" s="1"/>
  <c r="H559" i="2"/>
  <c r="J559" i="2" s="1"/>
  <c r="F559" i="2" s="1"/>
  <c r="M559" i="2"/>
  <c r="Q559" i="2" s="1"/>
  <c r="O559" i="2" s="1"/>
  <c r="L559" i="2"/>
  <c r="P559" i="2" s="1"/>
  <c r="N559" i="2" s="1"/>
  <c r="I558" i="2"/>
  <c r="K558" i="2" s="1"/>
  <c r="G558" i="2" s="1"/>
  <c r="H558" i="2"/>
  <c r="J558" i="2" s="1"/>
  <c r="F558" i="2" s="1"/>
  <c r="M558" i="2"/>
  <c r="Q558" i="2" s="1"/>
  <c r="L558" i="2"/>
  <c r="P558" i="2" s="1"/>
  <c r="N558" i="2" s="1"/>
  <c r="I557" i="2"/>
  <c r="K557" i="2" s="1"/>
  <c r="G557" i="2" s="1"/>
  <c r="H557" i="2"/>
  <c r="J557" i="2" s="1"/>
  <c r="F557" i="2" s="1"/>
  <c r="M557" i="2"/>
  <c r="Q557" i="2" s="1"/>
  <c r="O557" i="2" s="1"/>
  <c r="L557" i="2"/>
  <c r="P557" i="2" s="1"/>
  <c r="N557" i="2" s="1"/>
  <c r="I556" i="2"/>
  <c r="K556" i="2" s="1"/>
  <c r="G556" i="2" s="1"/>
  <c r="H556" i="2"/>
  <c r="J556" i="2" s="1"/>
  <c r="F556" i="2" s="1"/>
  <c r="M556" i="2"/>
  <c r="Q556" i="2" s="1"/>
  <c r="L556" i="2"/>
  <c r="P556" i="2" s="1"/>
  <c r="N556" i="2" s="1"/>
  <c r="I555" i="2"/>
  <c r="K555" i="2" s="1"/>
  <c r="G555" i="2" s="1"/>
  <c r="H555" i="2"/>
  <c r="J555" i="2" s="1"/>
  <c r="F555" i="2" s="1"/>
  <c r="M555" i="2"/>
  <c r="Q555" i="2" s="1"/>
  <c r="O555" i="2" s="1"/>
  <c r="L555" i="2"/>
  <c r="P555" i="2" s="1"/>
  <c r="N555" i="2" s="1"/>
  <c r="I554" i="2"/>
  <c r="K554" i="2" s="1"/>
  <c r="G554" i="2" s="1"/>
  <c r="H554" i="2"/>
  <c r="J554" i="2" s="1"/>
  <c r="F554" i="2" s="1"/>
  <c r="M554" i="2"/>
  <c r="Q554" i="2" s="1"/>
  <c r="L554" i="2"/>
  <c r="P554" i="2" s="1"/>
  <c r="N554" i="2" s="1"/>
  <c r="I553" i="2"/>
  <c r="K553" i="2" s="1"/>
  <c r="G553" i="2" s="1"/>
  <c r="H553" i="2"/>
  <c r="J553" i="2" s="1"/>
  <c r="F553" i="2" s="1"/>
  <c r="M553" i="2"/>
  <c r="Q553" i="2" s="1"/>
  <c r="O553" i="2" s="1"/>
  <c r="L553" i="2"/>
  <c r="P553" i="2" s="1"/>
  <c r="N553" i="2" s="1"/>
  <c r="I552" i="2"/>
  <c r="K552" i="2" s="1"/>
  <c r="G552" i="2" s="1"/>
  <c r="H552" i="2"/>
  <c r="J552" i="2" s="1"/>
  <c r="F552" i="2" s="1"/>
  <c r="M552" i="2"/>
  <c r="Q552" i="2" s="1"/>
  <c r="L552" i="2"/>
  <c r="P552" i="2" s="1"/>
  <c r="N552" i="2" s="1"/>
  <c r="I551" i="2"/>
  <c r="K551" i="2" s="1"/>
  <c r="G551" i="2" s="1"/>
  <c r="H551" i="2"/>
  <c r="J551" i="2" s="1"/>
  <c r="F551" i="2" s="1"/>
  <c r="M551" i="2"/>
  <c r="Q551" i="2" s="1"/>
  <c r="O551" i="2" s="1"/>
  <c r="L551" i="2"/>
  <c r="P551" i="2" s="1"/>
  <c r="N551" i="2" s="1"/>
  <c r="I550" i="2"/>
  <c r="K550" i="2" s="1"/>
  <c r="G550" i="2" s="1"/>
  <c r="H550" i="2"/>
  <c r="J550" i="2" s="1"/>
  <c r="F550" i="2" s="1"/>
  <c r="M550" i="2"/>
  <c r="Q550" i="2" s="1"/>
  <c r="L550" i="2"/>
  <c r="P550" i="2" s="1"/>
  <c r="N550" i="2" s="1"/>
  <c r="I549" i="2"/>
  <c r="K549" i="2" s="1"/>
  <c r="G549" i="2" s="1"/>
  <c r="H549" i="2"/>
  <c r="J549" i="2" s="1"/>
  <c r="F549" i="2" s="1"/>
  <c r="M549" i="2"/>
  <c r="Q549" i="2" s="1"/>
  <c r="O549" i="2" s="1"/>
  <c r="L549" i="2"/>
  <c r="P549" i="2" s="1"/>
  <c r="N549" i="2" s="1"/>
  <c r="I548" i="2"/>
  <c r="K548" i="2" s="1"/>
  <c r="G548" i="2" s="1"/>
  <c r="H548" i="2"/>
  <c r="J548" i="2" s="1"/>
  <c r="F548" i="2" s="1"/>
  <c r="M548" i="2"/>
  <c r="Q548" i="2" s="1"/>
  <c r="L548" i="2"/>
  <c r="P548" i="2" s="1"/>
  <c r="N548" i="2" s="1"/>
  <c r="I547" i="2"/>
  <c r="K547" i="2" s="1"/>
  <c r="G547" i="2" s="1"/>
  <c r="H547" i="2"/>
  <c r="J547" i="2" s="1"/>
  <c r="F547" i="2" s="1"/>
  <c r="M547" i="2"/>
  <c r="Q547" i="2" s="1"/>
  <c r="O547" i="2" s="1"/>
  <c r="L547" i="2"/>
  <c r="P547" i="2" s="1"/>
  <c r="N547" i="2" s="1"/>
  <c r="I546" i="2"/>
  <c r="K546" i="2" s="1"/>
  <c r="G546" i="2" s="1"/>
  <c r="H546" i="2"/>
  <c r="J546" i="2" s="1"/>
  <c r="F546" i="2" s="1"/>
  <c r="M546" i="2"/>
  <c r="Q546" i="2" s="1"/>
  <c r="L546" i="2"/>
  <c r="P546" i="2" s="1"/>
  <c r="N546" i="2" s="1"/>
  <c r="I545" i="2"/>
  <c r="K545" i="2" s="1"/>
  <c r="G545" i="2" s="1"/>
  <c r="H545" i="2"/>
  <c r="J545" i="2" s="1"/>
  <c r="F545" i="2" s="1"/>
  <c r="M545" i="2"/>
  <c r="Q545" i="2" s="1"/>
  <c r="O545" i="2" s="1"/>
  <c r="L545" i="2"/>
  <c r="P545" i="2" s="1"/>
  <c r="N545" i="2" s="1"/>
  <c r="I544" i="2"/>
  <c r="K544" i="2" s="1"/>
  <c r="G544" i="2" s="1"/>
  <c r="H544" i="2"/>
  <c r="J544" i="2" s="1"/>
  <c r="F544" i="2" s="1"/>
  <c r="M544" i="2"/>
  <c r="Q544" i="2" s="1"/>
  <c r="L544" i="2"/>
  <c r="P544" i="2" s="1"/>
  <c r="N544" i="2" s="1"/>
  <c r="I543" i="2"/>
  <c r="K543" i="2" s="1"/>
  <c r="G543" i="2" s="1"/>
  <c r="H543" i="2"/>
  <c r="J543" i="2" s="1"/>
  <c r="F543" i="2" s="1"/>
  <c r="M543" i="2"/>
  <c r="Q543" i="2" s="1"/>
  <c r="O543" i="2" s="1"/>
  <c r="L543" i="2"/>
  <c r="P543" i="2" s="1"/>
  <c r="N543" i="2" s="1"/>
  <c r="I542" i="2"/>
  <c r="K542" i="2" s="1"/>
  <c r="G542" i="2" s="1"/>
  <c r="H542" i="2"/>
  <c r="J542" i="2" s="1"/>
  <c r="F542" i="2" s="1"/>
  <c r="M542" i="2"/>
  <c r="Q542" i="2" s="1"/>
  <c r="L542" i="2"/>
  <c r="P542" i="2" s="1"/>
  <c r="N542" i="2" s="1"/>
  <c r="I541" i="2"/>
  <c r="K541" i="2" s="1"/>
  <c r="G541" i="2" s="1"/>
  <c r="H541" i="2"/>
  <c r="J541" i="2" s="1"/>
  <c r="F541" i="2" s="1"/>
  <c r="M541" i="2"/>
  <c r="Q541" i="2" s="1"/>
  <c r="O541" i="2" s="1"/>
  <c r="L541" i="2"/>
  <c r="P541" i="2" s="1"/>
  <c r="N541" i="2" s="1"/>
  <c r="I540" i="2"/>
  <c r="K540" i="2" s="1"/>
  <c r="G540" i="2" s="1"/>
  <c r="H540" i="2"/>
  <c r="J540" i="2" s="1"/>
  <c r="F540" i="2" s="1"/>
  <c r="M540" i="2"/>
  <c r="Q540" i="2" s="1"/>
  <c r="L540" i="2"/>
  <c r="P540" i="2" s="1"/>
  <c r="N540" i="2" s="1"/>
  <c r="I539" i="2"/>
  <c r="K539" i="2" s="1"/>
  <c r="G539" i="2" s="1"/>
  <c r="H539" i="2"/>
  <c r="J539" i="2" s="1"/>
  <c r="F539" i="2" s="1"/>
  <c r="M539" i="2"/>
  <c r="Q539" i="2" s="1"/>
  <c r="O539" i="2" s="1"/>
  <c r="L539" i="2"/>
  <c r="P539" i="2" s="1"/>
  <c r="N539" i="2" s="1"/>
  <c r="I538" i="2"/>
  <c r="K538" i="2" s="1"/>
  <c r="G538" i="2" s="1"/>
  <c r="H538" i="2"/>
  <c r="J538" i="2" s="1"/>
  <c r="F538" i="2" s="1"/>
  <c r="M538" i="2"/>
  <c r="Q538" i="2" s="1"/>
  <c r="L538" i="2"/>
  <c r="P538" i="2" s="1"/>
  <c r="N538" i="2" s="1"/>
  <c r="I537" i="2"/>
  <c r="K537" i="2" s="1"/>
  <c r="G537" i="2" s="1"/>
  <c r="H537" i="2"/>
  <c r="J537" i="2" s="1"/>
  <c r="F537" i="2" s="1"/>
  <c r="M537" i="2"/>
  <c r="Q537" i="2" s="1"/>
  <c r="O537" i="2" s="1"/>
  <c r="L537" i="2"/>
  <c r="P537" i="2" s="1"/>
  <c r="N537" i="2" s="1"/>
  <c r="I536" i="2"/>
  <c r="K536" i="2" s="1"/>
  <c r="G536" i="2" s="1"/>
  <c r="H536" i="2"/>
  <c r="J536" i="2" s="1"/>
  <c r="F536" i="2" s="1"/>
  <c r="M536" i="2"/>
  <c r="Q536" i="2" s="1"/>
  <c r="L536" i="2"/>
  <c r="P536" i="2" s="1"/>
  <c r="N536" i="2" s="1"/>
  <c r="I535" i="2"/>
  <c r="K535" i="2" s="1"/>
  <c r="G535" i="2" s="1"/>
  <c r="H535" i="2"/>
  <c r="J535" i="2" s="1"/>
  <c r="F535" i="2" s="1"/>
  <c r="M535" i="2"/>
  <c r="Q535" i="2" s="1"/>
  <c r="O535" i="2" s="1"/>
  <c r="L535" i="2"/>
  <c r="P535" i="2" s="1"/>
  <c r="N535" i="2" s="1"/>
  <c r="I534" i="2"/>
  <c r="K534" i="2" s="1"/>
  <c r="G534" i="2" s="1"/>
  <c r="H534" i="2"/>
  <c r="J534" i="2" s="1"/>
  <c r="F534" i="2" s="1"/>
  <c r="M534" i="2"/>
  <c r="Q534" i="2" s="1"/>
  <c r="L534" i="2"/>
  <c r="P534" i="2" s="1"/>
  <c r="N534" i="2" s="1"/>
  <c r="I533" i="2"/>
  <c r="K533" i="2" s="1"/>
  <c r="G533" i="2" s="1"/>
  <c r="H533" i="2"/>
  <c r="J533" i="2" s="1"/>
  <c r="F533" i="2" s="1"/>
  <c r="M533" i="2"/>
  <c r="Q533" i="2" s="1"/>
  <c r="O533" i="2" s="1"/>
  <c r="L533" i="2"/>
  <c r="P533" i="2" s="1"/>
  <c r="N533" i="2" s="1"/>
  <c r="I532" i="2"/>
  <c r="K532" i="2" s="1"/>
  <c r="G532" i="2" s="1"/>
  <c r="H532" i="2"/>
  <c r="J532" i="2" s="1"/>
  <c r="F532" i="2" s="1"/>
  <c r="M532" i="2"/>
  <c r="Q532" i="2" s="1"/>
  <c r="L532" i="2"/>
  <c r="P532" i="2" s="1"/>
  <c r="N532" i="2" s="1"/>
  <c r="I531" i="2"/>
  <c r="K531" i="2" s="1"/>
  <c r="G531" i="2" s="1"/>
  <c r="H531" i="2"/>
  <c r="J531" i="2" s="1"/>
  <c r="F531" i="2" s="1"/>
  <c r="M531" i="2"/>
  <c r="Q531" i="2" s="1"/>
  <c r="O531" i="2" s="1"/>
  <c r="L531" i="2"/>
  <c r="P531" i="2" s="1"/>
  <c r="N531" i="2" s="1"/>
  <c r="I530" i="2"/>
  <c r="K530" i="2" s="1"/>
  <c r="G530" i="2" s="1"/>
  <c r="H530" i="2"/>
  <c r="J530" i="2" s="1"/>
  <c r="F530" i="2" s="1"/>
  <c r="I529" i="2"/>
  <c r="K529" i="2" s="1"/>
  <c r="G529" i="2" s="1"/>
  <c r="H529" i="2"/>
  <c r="J529" i="2" s="1"/>
  <c r="F529" i="2" s="1"/>
  <c r="M529" i="2"/>
  <c r="Q529" i="2" s="1"/>
  <c r="O529" i="2" s="1"/>
  <c r="L529" i="2"/>
  <c r="P529" i="2" s="1"/>
  <c r="N529" i="2" s="1"/>
  <c r="I528" i="2"/>
  <c r="K528" i="2" s="1"/>
  <c r="G528" i="2" s="1"/>
  <c r="H528" i="2"/>
  <c r="J528" i="2" s="1"/>
  <c r="F528" i="2" s="1"/>
  <c r="M528" i="2"/>
  <c r="Q528" i="2" s="1"/>
  <c r="L528" i="2"/>
  <c r="P528" i="2" s="1"/>
  <c r="N528" i="2" s="1"/>
  <c r="I527" i="2"/>
  <c r="K527" i="2" s="1"/>
  <c r="G527" i="2" s="1"/>
  <c r="H527" i="2"/>
  <c r="J527" i="2" s="1"/>
  <c r="F527" i="2" s="1"/>
  <c r="M527" i="2"/>
  <c r="Q527" i="2" s="1"/>
  <c r="O527" i="2" s="1"/>
  <c r="L527" i="2"/>
  <c r="P527" i="2" s="1"/>
  <c r="N527" i="2" s="1"/>
  <c r="I526" i="2"/>
  <c r="K526" i="2" s="1"/>
  <c r="G526" i="2" s="1"/>
  <c r="H526" i="2"/>
  <c r="J526" i="2" s="1"/>
  <c r="F526" i="2" s="1"/>
  <c r="M526" i="2"/>
  <c r="Q526" i="2" s="1"/>
  <c r="L526" i="2"/>
  <c r="P526" i="2" s="1"/>
  <c r="N526" i="2" s="1"/>
  <c r="I525" i="2"/>
  <c r="K525" i="2" s="1"/>
  <c r="G525" i="2" s="1"/>
  <c r="H525" i="2"/>
  <c r="J525" i="2" s="1"/>
  <c r="F525" i="2" s="1"/>
  <c r="M525" i="2"/>
  <c r="Q525" i="2" s="1"/>
  <c r="O525" i="2" s="1"/>
  <c r="L525" i="2"/>
  <c r="P525" i="2" s="1"/>
  <c r="N525" i="2" s="1"/>
  <c r="I524" i="2"/>
  <c r="K524" i="2" s="1"/>
  <c r="G524" i="2" s="1"/>
  <c r="H524" i="2"/>
  <c r="J524" i="2" s="1"/>
  <c r="F524" i="2" s="1"/>
  <c r="M524" i="2"/>
  <c r="Q524" i="2" s="1"/>
  <c r="L524" i="2"/>
  <c r="P524" i="2" s="1"/>
  <c r="N524" i="2" s="1"/>
  <c r="I523" i="2"/>
  <c r="K523" i="2" s="1"/>
  <c r="G523" i="2" s="1"/>
  <c r="H523" i="2"/>
  <c r="J523" i="2" s="1"/>
  <c r="F523" i="2" s="1"/>
  <c r="M523" i="2"/>
  <c r="Q523" i="2" s="1"/>
  <c r="O523" i="2" s="1"/>
  <c r="L523" i="2"/>
  <c r="P523" i="2" s="1"/>
  <c r="N523" i="2" s="1"/>
  <c r="I522" i="2"/>
  <c r="K522" i="2" s="1"/>
  <c r="G522" i="2" s="1"/>
  <c r="H522" i="2"/>
  <c r="J522" i="2" s="1"/>
  <c r="F522" i="2" s="1"/>
  <c r="M522" i="2"/>
  <c r="Q522" i="2" s="1"/>
  <c r="L522" i="2"/>
  <c r="P522" i="2" s="1"/>
  <c r="N522" i="2" s="1"/>
  <c r="I521" i="2"/>
  <c r="K521" i="2" s="1"/>
  <c r="G521" i="2" s="1"/>
  <c r="H521" i="2"/>
  <c r="J521" i="2" s="1"/>
  <c r="F521" i="2" s="1"/>
  <c r="M521" i="2"/>
  <c r="Q521" i="2" s="1"/>
  <c r="O521" i="2" s="1"/>
  <c r="L521" i="2"/>
  <c r="P521" i="2" s="1"/>
  <c r="N521" i="2" s="1"/>
  <c r="I520" i="2"/>
  <c r="K520" i="2" s="1"/>
  <c r="G520" i="2" s="1"/>
  <c r="H520" i="2"/>
  <c r="J520" i="2" s="1"/>
  <c r="F520" i="2" s="1"/>
  <c r="M520" i="2"/>
  <c r="Q520" i="2" s="1"/>
  <c r="L520" i="2"/>
  <c r="P520" i="2" s="1"/>
  <c r="N520" i="2" s="1"/>
  <c r="I519" i="2"/>
  <c r="K519" i="2" s="1"/>
  <c r="G519" i="2" s="1"/>
  <c r="H519" i="2"/>
  <c r="J519" i="2" s="1"/>
  <c r="F519" i="2" s="1"/>
  <c r="M519" i="2"/>
  <c r="Q519" i="2" s="1"/>
  <c r="O519" i="2" s="1"/>
  <c r="L519" i="2"/>
  <c r="P519" i="2" s="1"/>
  <c r="N519" i="2" s="1"/>
  <c r="I518" i="2"/>
  <c r="K518" i="2" s="1"/>
  <c r="G518" i="2" s="1"/>
  <c r="H518" i="2"/>
  <c r="J518" i="2" s="1"/>
  <c r="F518" i="2" s="1"/>
  <c r="M518" i="2"/>
  <c r="Q518" i="2" s="1"/>
  <c r="L518" i="2"/>
  <c r="P518" i="2" s="1"/>
  <c r="N518" i="2" s="1"/>
  <c r="I517" i="2"/>
  <c r="K517" i="2" s="1"/>
  <c r="G517" i="2" s="1"/>
  <c r="H517" i="2"/>
  <c r="J517" i="2" s="1"/>
  <c r="F517" i="2" s="1"/>
  <c r="M517" i="2"/>
  <c r="Q517" i="2" s="1"/>
  <c r="O517" i="2" s="1"/>
  <c r="L517" i="2"/>
  <c r="P517" i="2" s="1"/>
  <c r="N517" i="2" s="1"/>
  <c r="I516" i="2"/>
  <c r="K516" i="2" s="1"/>
  <c r="G516" i="2" s="1"/>
  <c r="H516" i="2"/>
  <c r="J516" i="2" s="1"/>
  <c r="F516" i="2" s="1"/>
  <c r="M516" i="2"/>
  <c r="Q516" i="2" s="1"/>
  <c r="L516" i="2"/>
  <c r="P516" i="2" s="1"/>
  <c r="N516" i="2" s="1"/>
  <c r="I515" i="2"/>
  <c r="K515" i="2" s="1"/>
  <c r="G515" i="2" s="1"/>
  <c r="H515" i="2"/>
  <c r="J515" i="2" s="1"/>
  <c r="F515" i="2" s="1"/>
  <c r="M515" i="2"/>
  <c r="Q515" i="2" s="1"/>
  <c r="O515" i="2" s="1"/>
  <c r="L515" i="2"/>
  <c r="P515" i="2" s="1"/>
  <c r="N515" i="2" s="1"/>
  <c r="I514" i="2"/>
  <c r="K514" i="2" s="1"/>
  <c r="G514" i="2" s="1"/>
  <c r="H514" i="2"/>
  <c r="J514" i="2" s="1"/>
  <c r="F514" i="2" s="1"/>
  <c r="M514" i="2"/>
  <c r="Q514" i="2" s="1"/>
  <c r="L514" i="2"/>
  <c r="P514" i="2" s="1"/>
  <c r="N514" i="2" s="1"/>
  <c r="I513" i="2"/>
  <c r="K513" i="2" s="1"/>
  <c r="G513" i="2" s="1"/>
  <c r="H513" i="2"/>
  <c r="J513" i="2" s="1"/>
  <c r="F513" i="2" s="1"/>
  <c r="M513" i="2"/>
  <c r="Q513" i="2" s="1"/>
  <c r="O513" i="2" s="1"/>
  <c r="L513" i="2"/>
  <c r="P513" i="2" s="1"/>
  <c r="N513" i="2" s="1"/>
  <c r="I512" i="2"/>
  <c r="K512" i="2" s="1"/>
  <c r="G512" i="2" s="1"/>
  <c r="H512" i="2"/>
  <c r="J512" i="2" s="1"/>
  <c r="F512" i="2" s="1"/>
  <c r="M512" i="2"/>
  <c r="Q512" i="2" s="1"/>
  <c r="L512" i="2"/>
  <c r="P512" i="2" s="1"/>
  <c r="N512" i="2" s="1"/>
  <c r="I511" i="2"/>
  <c r="K511" i="2" s="1"/>
  <c r="G511" i="2" s="1"/>
  <c r="H511" i="2"/>
  <c r="J511" i="2" s="1"/>
  <c r="F511" i="2" s="1"/>
  <c r="M511" i="2"/>
  <c r="Q511" i="2" s="1"/>
  <c r="O511" i="2" s="1"/>
  <c r="L511" i="2"/>
  <c r="P511" i="2" s="1"/>
  <c r="N511" i="2" s="1"/>
  <c r="I510" i="2"/>
  <c r="H510" i="2"/>
  <c r="J510" i="2" s="1"/>
  <c r="F510" i="2" s="1"/>
  <c r="I509" i="2"/>
  <c r="K509" i="2" s="1"/>
  <c r="G509" i="2" s="1"/>
  <c r="H509" i="2"/>
  <c r="J509" i="2" s="1"/>
  <c r="F509" i="2" s="1"/>
  <c r="M509" i="2"/>
  <c r="Q509" i="2" s="1"/>
  <c r="O509" i="2" s="1"/>
  <c r="L509" i="2"/>
  <c r="P509" i="2" s="1"/>
  <c r="N509" i="2" s="1"/>
  <c r="I508" i="2"/>
  <c r="K508" i="2" s="1"/>
  <c r="G508" i="2" s="1"/>
  <c r="H508" i="2"/>
  <c r="J508" i="2" s="1"/>
  <c r="F508" i="2" s="1"/>
  <c r="M508" i="2"/>
  <c r="Q508" i="2" s="1"/>
  <c r="L508" i="2"/>
  <c r="P508" i="2" s="1"/>
  <c r="N508" i="2" s="1"/>
  <c r="I507" i="2"/>
  <c r="K507" i="2" s="1"/>
  <c r="G507" i="2" s="1"/>
  <c r="H507" i="2"/>
  <c r="J507" i="2" s="1"/>
  <c r="F507" i="2" s="1"/>
  <c r="M507" i="2"/>
  <c r="Q507" i="2" s="1"/>
  <c r="O507" i="2" s="1"/>
  <c r="L507" i="2"/>
  <c r="P507" i="2" s="1"/>
  <c r="N507" i="2" s="1"/>
  <c r="I506" i="2"/>
  <c r="K506" i="2" s="1"/>
  <c r="G506" i="2" s="1"/>
  <c r="H506" i="2"/>
  <c r="J506" i="2" s="1"/>
  <c r="F506" i="2" s="1"/>
  <c r="I505" i="2"/>
  <c r="K505" i="2" s="1"/>
  <c r="G505" i="2" s="1"/>
  <c r="H505" i="2"/>
  <c r="J505" i="2" s="1"/>
  <c r="F505" i="2" s="1"/>
  <c r="M505" i="2"/>
  <c r="Q505" i="2" s="1"/>
  <c r="O505" i="2" s="1"/>
  <c r="L505" i="2"/>
  <c r="P505" i="2" s="1"/>
  <c r="N505" i="2" s="1"/>
  <c r="I504" i="2"/>
  <c r="K504" i="2" s="1"/>
  <c r="G504" i="2" s="1"/>
  <c r="H504" i="2"/>
  <c r="J504" i="2" s="1"/>
  <c r="F504" i="2" s="1"/>
  <c r="M504" i="2"/>
  <c r="Q504" i="2" s="1"/>
  <c r="L504" i="2"/>
  <c r="P504" i="2" s="1"/>
  <c r="N504" i="2" s="1"/>
  <c r="I503" i="2"/>
  <c r="K503" i="2" s="1"/>
  <c r="G503" i="2" s="1"/>
  <c r="H503" i="2"/>
  <c r="J503" i="2" s="1"/>
  <c r="F503" i="2" s="1"/>
  <c r="M503" i="2"/>
  <c r="Q503" i="2" s="1"/>
  <c r="O503" i="2" s="1"/>
  <c r="L503" i="2"/>
  <c r="P503" i="2" s="1"/>
  <c r="N503" i="2" s="1"/>
  <c r="I502" i="2"/>
  <c r="K502" i="2" s="1"/>
  <c r="G502" i="2" s="1"/>
  <c r="H502" i="2"/>
  <c r="J502" i="2" s="1"/>
  <c r="F502" i="2" s="1"/>
  <c r="M502" i="2"/>
  <c r="Q502" i="2" s="1"/>
  <c r="L502" i="2"/>
  <c r="P502" i="2" s="1"/>
  <c r="N502" i="2" s="1"/>
  <c r="I501" i="2"/>
  <c r="K501" i="2" s="1"/>
  <c r="G501" i="2" s="1"/>
  <c r="H501" i="2"/>
  <c r="J501" i="2" s="1"/>
  <c r="F501" i="2" s="1"/>
  <c r="M501" i="2"/>
  <c r="Q501" i="2" s="1"/>
  <c r="O501" i="2" s="1"/>
  <c r="L501" i="2"/>
  <c r="P501" i="2" s="1"/>
  <c r="N501" i="2" s="1"/>
  <c r="I500" i="2"/>
  <c r="K500" i="2" s="1"/>
  <c r="G500" i="2" s="1"/>
  <c r="H500" i="2"/>
  <c r="J500" i="2" s="1"/>
  <c r="F500" i="2" s="1"/>
  <c r="M500" i="2"/>
  <c r="Q500" i="2" s="1"/>
  <c r="L500" i="2"/>
  <c r="P500" i="2" s="1"/>
  <c r="N500" i="2" s="1"/>
  <c r="I499" i="2"/>
  <c r="K499" i="2" s="1"/>
  <c r="G499" i="2" s="1"/>
  <c r="H499" i="2"/>
  <c r="J499" i="2" s="1"/>
  <c r="F499" i="2" s="1"/>
  <c r="M499" i="2"/>
  <c r="Q499" i="2" s="1"/>
  <c r="O499" i="2" s="1"/>
  <c r="L499" i="2"/>
  <c r="P499" i="2" s="1"/>
  <c r="N499" i="2" s="1"/>
  <c r="I498" i="2"/>
  <c r="K498" i="2" s="1"/>
  <c r="G498" i="2" s="1"/>
  <c r="H498" i="2"/>
  <c r="J498" i="2" s="1"/>
  <c r="F498" i="2" s="1"/>
  <c r="M498" i="2"/>
  <c r="Q498" i="2" s="1"/>
  <c r="L498" i="2"/>
  <c r="P498" i="2" s="1"/>
  <c r="N498" i="2" s="1"/>
  <c r="I497" i="2"/>
  <c r="K497" i="2" s="1"/>
  <c r="G497" i="2" s="1"/>
  <c r="H497" i="2"/>
  <c r="J497" i="2" s="1"/>
  <c r="F497" i="2" s="1"/>
  <c r="M497" i="2"/>
  <c r="Q497" i="2" s="1"/>
  <c r="O497" i="2" s="1"/>
  <c r="L497" i="2"/>
  <c r="P497" i="2" s="1"/>
  <c r="N497" i="2" s="1"/>
  <c r="I496" i="2"/>
  <c r="K496" i="2" s="1"/>
  <c r="G496" i="2" s="1"/>
  <c r="H496" i="2"/>
  <c r="J496" i="2" s="1"/>
  <c r="F496" i="2" s="1"/>
  <c r="M496" i="2"/>
  <c r="Q496" i="2" s="1"/>
  <c r="L496" i="2"/>
  <c r="P496" i="2" s="1"/>
  <c r="N496" i="2" s="1"/>
  <c r="I495" i="2"/>
  <c r="K495" i="2" s="1"/>
  <c r="G495" i="2" s="1"/>
  <c r="H495" i="2"/>
  <c r="J495" i="2" s="1"/>
  <c r="F495" i="2" s="1"/>
  <c r="M495" i="2"/>
  <c r="Q495" i="2" s="1"/>
  <c r="O495" i="2" s="1"/>
  <c r="L495" i="2"/>
  <c r="P495" i="2" s="1"/>
  <c r="N495" i="2" s="1"/>
  <c r="I494" i="2"/>
  <c r="K494" i="2" s="1"/>
  <c r="G494" i="2" s="1"/>
  <c r="H494" i="2"/>
  <c r="J494" i="2" s="1"/>
  <c r="F494" i="2" s="1"/>
  <c r="M494" i="2"/>
  <c r="Q494" i="2" s="1"/>
  <c r="L494" i="2"/>
  <c r="P494" i="2" s="1"/>
  <c r="N494" i="2" s="1"/>
  <c r="I493" i="2"/>
  <c r="K493" i="2" s="1"/>
  <c r="G493" i="2" s="1"/>
  <c r="H493" i="2"/>
  <c r="J493" i="2" s="1"/>
  <c r="F493" i="2" s="1"/>
  <c r="M493" i="2"/>
  <c r="Q493" i="2" s="1"/>
  <c r="O493" i="2" s="1"/>
  <c r="L493" i="2"/>
  <c r="P493" i="2" s="1"/>
  <c r="N493" i="2" s="1"/>
  <c r="I492" i="2"/>
  <c r="K492" i="2" s="1"/>
  <c r="G492" i="2" s="1"/>
  <c r="H492" i="2"/>
  <c r="J492" i="2" s="1"/>
  <c r="F492" i="2" s="1"/>
  <c r="M492" i="2"/>
  <c r="Q492" i="2" s="1"/>
  <c r="L492" i="2"/>
  <c r="P492" i="2" s="1"/>
  <c r="N492" i="2" s="1"/>
  <c r="I491" i="2"/>
  <c r="K491" i="2" s="1"/>
  <c r="G491" i="2" s="1"/>
  <c r="H491" i="2"/>
  <c r="J491" i="2" s="1"/>
  <c r="F491" i="2" s="1"/>
  <c r="I490" i="2"/>
  <c r="K490" i="2" s="1"/>
  <c r="G490" i="2" s="1"/>
  <c r="H490" i="2"/>
  <c r="J490" i="2" s="1"/>
  <c r="F490" i="2" s="1"/>
  <c r="M490" i="2"/>
  <c r="Q490" i="2" s="1"/>
  <c r="L490" i="2"/>
  <c r="P490" i="2" s="1"/>
  <c r="N490" i="2" s="1"/>
  <c r="I489" i="2"/>
  <c r="K489" i="2" s="1"/>
  <c r="G489" i="2" s="1"/>
  <c r="H489" i="2"/>
  <c r="J489" i="2" s="1"/>
  <c r="F489" i="2" s="1"/>
  <c r="M489" i="2"/>
  <c r="Q489" i="2" s="1"/>
  <c r="O489" i="2" s="1"/>
  <c r="I488" i="2"/>
  <c r="K488" i="2" s="1"/>
  <c r="G488" i="2" s="1"/>
  <c r="H488" i="2"/>
  <c r="J488" i="2" s="1"/>
  <c r="F488" i="2" s="1"/>
  <c r="I487" i="2"/>
  <c r="K487" i="2" s="1"/>
  <c r="G487" i="2" s="1"/>
  <c r="H487" i="2"/>
  <c r="J487" i="2" s="1"/>
  <c r="F487" i="2" s="1"/>
  <c r="M487" i="2"/>
  <c r="Q487" i="2" s="1"/>
  <c r="O487" i="2" s="1"/>
  <c r="I486" i="2"/>
  <c r="K486" i="2" s="1"/>
  <c r="G486" i="2" s="1"/>
  <c r="H486" i="2"/>
  <c r="J486" i="2" s="1"/>
  <c r="F486" i="2" s="1"/>
  <c r="I485" i="2"/>
  <c r="K485" i="2" s="1"/>
  <c r="G485" i="2" s="1"/>
  <c r="H485" i="2"/>
  <c r="J485" i="2" s="1"/>
  <c r="F485" i="2" s="1"/>
  <c r="M485" i="2"/>
  <c r="Q485" i="2" s="1"/>
  <c r="O485" i="2" s="1"/>
  <c r="I484" i="2"/>
  <c r="K484" i="2" s="1"/>
  <c r="G484" i="2" s="1"/>
  <c r="H484" i="2"/>
  <c r="J484" i="2" s="1"/>
  <c r="F484" i="2" s="1"/>
  <c r="I483" i="2"/>
  <c r="K483" i="2" s="1"/>
  <c r="G483" i="2" s="1"/>
  <c r="H483" i="2"/>
  <c r="J483" i="2" s="1"/>
  <c r="F483" i="2" s="1"/>
  <c r="M483" i="2"/>
  <c r="Q483" i="2" s="1"/>
  <c r="O483" i="2" s="1"/>
  <c r="I482" i="2"/>
  <c r="K482" i="2" s="1"/>
  <c r="G482" i="2" s="1"/>
  <c r="H482" i="2"/>
  <c r="J482" i="2" s="1"/>
  <c r="F482" i="2" s="1"/>
  <c r="I481" i="2"/>
  <c r="K481" i="2" s="1"/>
  <c r="G481" i="2" s="1"/>
  <c r="H481" i="2"/>
  <c r="J481" i="2" s="1"/>
  <c r="F481" i="2" s="1"/>
  <c r="M481" i="2"/>
  <c r="Q481" i="2" s="1"/>
  <c r="O481" i="2" s="1"/>
  <c r="I480" i="2"/>
  <c r="K480" i="2" s="1"/>
  <c r="G480" i="2" s="1"/>
  <c r="H480" i="2"/>
  <c r="J480" i="2" s="1"/>
  <c r="F480" i="2" s="1"/>
  <c r="I479" i="2"/>
  <c r="K479" i="2" s="1"/>
  <c r="G479" i="2" s="1"/>
  <c r="H479" i="2"/>
  <c r="J479" i="2" s="1"/>
  <c r="F479" i="2" s="1"/>
  <c r="M479" i="2"/>
  <c r="Q479" i="2" s="1"/>
  <c r="O479" i="2" s="1"/>
  <c r="I478" i="2"/>
  <c r="K478" i="2" s="1"/>
  <c r="G478" i="2" s="1"/>
  <c r="H478" i="2"/>
  <c r="J478" i="2" s="1"/>
  <c r="F478" i="2" s="1"/>
  <c r="I477" i="2"/>
  <c r="K477" i="2" s="1"/>
  <c r="G477" i="2" s="1"/>
  <c r="H477" i="2"/>
  <c r="J477" i="2" s="1"/>
  <c r="F477" i="2" s="1"/>
  <c r="M477" i="2"/>
  <c r="Q477" i="2" s="1"/>
  <c r="O477" i="2" s="1"/>
  <c r="I476" i="2"/>
  <c r="K476" i="2" s="1"/>
  <c r="G476" i="2" s="1"/>
  <c r="H476" i="2"/>
  <c r="J476" i="2" s="1"/>
  <c r="F476" i="2" s="1"/>
  <c r="I475" i="2"/>
  <c r="K475" i="2" s="1"/>
  <c r="G475" i="2" s="1"/>
  <c r="H475" i="2"/>
  <c r="J475" i="2" s="1"/>
  <c r="F475" i="2" s="1"/>
  <c r="M475" i="2"/>
  <c r="Q475" i="2" s="1"/>
  <c r="O475" i="2" s="1"/>
  <c r="I474" i="2"/>
  <c r="K474" i="2" s="1"/>
  <c r="G474" i="2" s="1"/>
  <c r="H474" i="2"/>
  <c r="J474" i="2" s="1"/>
  <c r="F474" i="2" s="1"/>
  <c r="I473" i="2"/>
  <c r="K473" i="2" s="1"/>
  <c r="G473" i="2" s="1"/>
  <c r="H473" i="2"/>
  <c r="J473" i="2" s="1"/>
  <c r="F473" i="2" s="1"/>
  <c r="M473" i="2"/>
  <c r="Q473" i="2" s="1"/>
  <c r="O473" i="2" s="1"/>
  <c r="I472" i="2"/>
  <c r="K472" i="2" s="1"/>
  <c r="G472" i="2" s="1"/>
  <c r="H472" i="2"/>
  <c r="J472" i="2" s="1"/>
  <c r="F472" i="2" s="1"/>
  <c r="I471" i="2"/>
  <c r="K471" i="2" s="1"/>
  <c r="G471" i="2" s="1"/>
  <c r="H471" i="2"/>
  <c r="J471" i="2" s="1"/>
  <c r="F471" i="2" s="1"/>
  <c r="M471" i="2"/>
  <c r="Q471" i="2" s="1"/>
  <c r="O471" i="2" s="1"/>
  <c r="I470" i="2"/>
  <c r="K470" i="2" s="1"/>
  <c r="G470" i="2" s="1"/>
  <c r="H470" i="2"/>
  <c r="J470" i="2" s="1"/>
  <c r="F470" i="2" s="1"/>
  <c r="I469" i="2"/>
  <c r="K469" i="2" s="1"/>
  <c r="G469" i="2" s="1"/>
  <c r="H469" i="2"/>
  <c r="J469" i="2" s="1"/>
  <c r="F469" i="2" s="1"/>
  <c r="I468" i="2"/>
  <c r="K468" i="2" s="1"/>
  <c r="G468" i="2" s="1"/>
  <c r="H468" i="2"/>
  <c r="J468" i="2" s="1"/>
  <c r="F468" i="2" s="1"/>
  <c r="I467" i="2"/>
  <c r="K467" i="2" s="1"/>
  <c r="G467" i="2" s="1"/>
  <c r="H467" i="2"/>
  <c r="J467" i="2" s="1"/>
  <c r="F467" i="2" s="1"/>
  <c r="M467" i="2"/>
  <c r="Q467" i="2" s="1"/>
  <c r="O467" i="2" s="1"/>
  <c r="I466" i="2"/>
  <c r="K466" i="2" s="1"/>
  <c r="G466" i="2" s="1"/>
  <c r="H466" i="2"/>
  <c r="J466" i="2" s="1"/>
  <c r="F466" i="2" s="1"/>
  <c r="I465" i="2"/>
  <c r="K465" i="2" s="1"/>
  <c r="G465" i="2" s="1"/>
  <c r="H465" i="2"/>
  <c r="J465" i="2" s="1"/>
  <c r="F465" i="2" s="1"/>
  <c r="M465" i="2"/>
  <c r="Q465" i="2" s="1"/>
  <c r="O465" i="2" s="1"/>
  <c r="I464" i="2"/>
  <c r="K464" i="2" s="1"/>
  <c r="G464" i="2" s="1"/>
  <c r="H464" i="2"/>
  <c r="J464" i="2" s="1"/>
  <c r="F464" i="2" s="1"/>
  <c r="I463" i="2"/>
  <c r="K463" i="2" s="1"/>
  <c r="G463" i="2" s="1"/>
  <c r="H463" i="2"/>
  <c r="J463" i="2" s="1"/>
  <c r="F463" i="2" s="1"/>
  <c r="M463" i="2"/>
  <c r="Q463" i="2" s="1"/>
  <c r="O463" i="2" s="1"/>
  <c r="I462" i="2"/>
  <c r="K462" i="2" s="1"/>
  <c r="G462" i="2" s="1"/>
  <c r="H462" i="2"/>
  <c r="J462" i="2" s="1"/>
  <c r="F462" i="2" s="1"/>
  <c r="I461" i="2"/>
  <c r="K461" i="2" s="1"/>
  <c r="G461" i="2" s="1"/>
  <c r="H461" i="2"/>
  <c r="J461" i="2" s="1"/>
  <c r="F461" i="2" s="1"/>
  <c r="M461" i="2"/>
  <c r="Q461" i="2" s="1"/>
  <c r="O461" i="2" s="1"/>
  <c r="I460" i="2"/>
  <c r="K460" i="2" s="1"/>
  <c r="G460" i="2" s="1"/>
  <c r="H460" i="2"/>
  <c r="J460" i="2" s="1"/>
  <c r="F460" i="2" s="1"/>
  <c r="I459" i="2"/>
  <c r="K459" i="2" s="1"/>
  <c r="G459" i="2" s="1"/>
  <c r="H459" i="2"/>
  <c r="J459" i="2" s="1"/>
  <c r="F459" i="2" s="1"/>
  <c r="M459" i="2"/>
  <c r="Q459" i="2" s="1"/>
  <c r="O459" i="2" s="1"/>
  <c r="I458" i="2"/>
  <c r="K458" i="2" s="1"/>
  <c r="G458" i="2" s="1"/>
  <c r="H458" i="2"/>
  <c r="J458" i="2" s="1"/>
  <c r="F458" i="2" s="1"/>
  <c r="I457" i="2"/>
  <c r="K457" i="2" s="1"/>
  <c r="G457" i="2" s="1"/>
  <c r="H457" i="2"/>
  <c r="J457" i="2" s="1"/>
  <c r="F457" i="2" s="1"/>
  <c r="M457" i="2"/>
  <c r="Q457" i="2" s="1"/>
  <c r="O457" i="2" s="1"/>
  <c r="I456" i="2"/>
  <c r="K456" i="2" s="1"/>
  <c r="G456" i="2" s="1"/>
  <c r="H456" i="2"/>
  <c r="J456" i="2" s="1"/>
  <c r="F456" i="2" s="1"/>
  <c r="I455" i="2"/>
  <c r="K455" i="2" s="1"/>
  <c r="G455" i="2" s="1"/>
  <c r="H455" i="2"/>
  <c r="J455" i="2" s="1"/>
  <c r="F455" i="2" s="1"/>
  <c r="M455" i="2"/>
  <c r="Q455" i="2" s="1"/>
  <c r="O455" i="2" s="1"/>
  <c r="I454" i="2"/>
  <c r="K454" i="2" s="1"/>
  <c r="G454" i="2" s="1"/>
  <c r="H454" i="2"/>
  <c r="J454" i="2" s="1"/>
  <c r="F454" i="2" s="1"/>
  <c r="I453" i="2"/>
  <c r="K453" i="2" s="1"/>
  <c r="G453" i="2" s="1"/>
  <c r="H453" i="2"/>
  <c r="J453" i="2" s="1"/>
  <c r="F453" i="2" s="1"/>
  <c r="M453" i="2"/>
  <c r="Q453" i="2" s="1"/>
  <c r="O453" i="2" s="1"/>
  <c r="I452" i="2"/>
  <c r="K452" i="2" s="1"/>
  <c r="G452" i="2" s="1"/>
  <c r="H452" i="2"/>
  <c r="J452" i="2" s="1"/>
  <c r="F452" i="2" s="1"/>
  <c r="I451" i="2"/>
  <c r="H451" i="2"/>
  <c r="J451" i="2" s="1"/>
  <c r="F451" i="2" s="1"/>
  <c r="I450" i="2"/>
  <c r="K450" i="2" s="1"/>
  <c r="G450" i="2" s="1"/>
  <c r="H450" i="2"/>
  <c r="J450" i="2" s="1"/>
  <c r="F450" i="2" s="1"/>
  <c r="I449" i="2"/>
  <c r="K449" i="2" s="1"/>
  <c r="G449" i="2" s="1"/>
  <c r="H449" i="2"/>
  <c r="J449" i="2" s="1"/>
  <c r="F449" i="2" s="1"/>
  <c r="M449" i="2"/>
  <c r="Q449" i="2" s="1"/>
  <c r="O449" i="2" s="1"/>
  <c r="I448" i="2"/>
  <c r="K448" i="2" s="1"/>
  <c r="G448" i="2" s="1"/>
  <c r="H448" i="2"/>
  <c r="J448" i="2" s="1"/>
  <c r="F448" i="2" s="1"/>
  <c r="I447" i="2"/>
  <c r="K447" i="2" s="1"/>
  <c r="G447" i="2" s="1"/>
  <c r="H447" i="2"/>
  <c r="J447" i="2" s="1"/>
  <c r="F447" i="2" s="1"/>
  <c r="M447" i="2"/>
  <c r="Q447" i="2" s="1"/>
  <c r="O447" i="2" s="1"/>
  <c r="I446" i="2"/>
  <c r="K446" i="2" s="1"/>
  <c r="G446" i="2" s="1"/>
  <c r="H446" i="2"/>
  <c r="J446" i="2" s="1"/>
  <c r="F446" i="2" s="1"/>
  <c r="I445" i="2"/>
  <c r="K445" i="2" s="1"/>
  <c r="G445" i="2" s="1"/>
  <c r="H445" i="2"/>
  <c r="J445" i="2" s="1"/>
  <c r="F445" i="2" s="1"/>
  <c r="M445" i="2"/>
  <c r="Q445" i="2" s="1"/>
  <c r="O445" i="2" s="1"/>
  <c r="I444" i="2"/>
  <c r="K444" i="2" s="1"/>
  <c r="G444" i="2" s="1"/>
  <c r="H444" i="2"/>
  <c r="J444" i="2" s="1"/>
  <c r="F444" i="2" s="1"/>
  <c r="I443" i="2"/>
  <c r="K443" i="2" s="1"/>
  <c r="G443" i="2" s="1"/>
  <c r="H443" i="2"/>
  <c r="J443" i="2" s="1"/>
  <c r="F443" i="2" s="1"/>
  <c r="M443" i="2"/>
  <c r="Q443" i="2" s="1"/>
  <c r="O443" i="2" s="1"/>
  <c r="I442" i="2"/>
  <c r="K442" i="2" s="1"/>
  <c r="G442" i="2" s="1"/>
  <c r="H442" i="2"/>
  <c r="J442" i="2" s="1"/>
  <c r="F442" i="2" s="1"/>
  <c r="I441" i="2"/>
  <c r="K441" i="2" s="1"/>
  <c r="G441" i="2" s="1"/>
  <c r="H441" i="2"/>
  <c r="J441" i="2" s="1"/>
  <c r="F441" i="2" s="1"/>
  <c r="M441" i="2"/>
  <c r="Q441" i="2" s="1"/>
  <c r="O441" i="2" s="1"/>
  <c r="I440" i="2"/>
  <c r="K440" i="2" s="1"/>
  <c r="G440" i="2" s="1"/>
  <c r="H440" i="2"/>
  <c r="J440" i="2" s="1"/>
  <c r="F440" i="2" s="1"/>
  <c r="I439" i="2"/>
  <c r="K439" i="2" s="1"/>
  <c r="G439" i="2" s="1"/>
  <c r="H439" i="2"/>
  <c r="J439" i="2" s="1"/>
  <c r="F439" i="2" s="1"/>
  <c r="M439" i="2"/>
  <c r="Q439" i="2" s="1"/>
  <c r="O439" i="2" s="1"/>
  <c r="I438" i="2"/>
  <c r="K438" i="2" s="1"/>
  <c r="G438" i="2" s="1"/>
  <c r="H438" i="2"/>
  <c r="J438" i="2" s="1"/>
  <c r="F438" i="2" s="1"/>
  <c r="I437" i="2"/>
  <c r="K437" i="2" s="1"/>
  <c r="G437" i="2" s="1"/>
  <c r="H437" i="2"/>
  <c r="J437" i="2" s="1"/>
  <c r="F437" i="2" s="1"/>
  <c r="I436" i="2"/>
  <c r="K436" i="2" s="1"/>
  <c r="G436" i="2" s="1"/>
  <c r="H436" i="2"/>
  <c r="J436" i="2" s="1"/>
  <c r="F436" i="2" s="1"/>
  <c r="I435" i="2"/>
  <c r="K435" i="2" s="1"/>
  <c r="G435" i="2" s="1"/>
  <c r="H435" i="2"/>
  <c r="J435" i="2" s="1"/>
  <c r="F435" i="2" s="1"/>
  <c r="M435" i="2"/>
  <c r="Q435" i="2" s="1"/>
  <c r="O435" i="2" s="1"/>
  <c r="I434" i="2"/>
  <c r="K434" i="2" s="1"/>
  <c r="G434" i="2" s="1"/>
  <c r="H434" i="2"/>
  <c r="J434" i="2" s="1"/>
  <c r="F434" i="2" s="1"/>
  <c r="I433" i="2"/>
  <c r="K433" i="2" s="1"/>
  <c r="G433" i="2" s="1"/>
  <c r="H433" i="2"/>
  <c r="J433" i="2" s="1"/>
  <c r="F433" i="2" s="1"/>
  <c r="M433" i="2"/>
  <c r="Q433" i="2" s="1"/>
  <c r="O433" i="2" s="1"/>
  <c r="I432" i="2"/>
  <c r="K432" i="2" s="1"/>
  <c r="G432" i="2" s="1"/>
  <c r="H432" i="2"/>
  <c r="J432" i="2" s="1"/>
  <c r="F432" i="2" s="1"/>
  <c r="I431" i="2"/>
  <c r="K431" i="2" s="1"/>
  <c r="G431" i="2" s="1"/>
  <c r="H431" i="2"/>
  <c r="J431" i="2" s="1"/>
  <c r="F431" i="2" s="1"/>
  <c r="M431" i="2"/>
  <c r="Q431" i="2" s="1"/>
  <c r="O431" i="2" s="1"/>
  <c r="I430" i="2"/>
  <c r="K430" i="2" s="1"/>
  <c r="G430" i="2" s="1"/>
  <c r="H430" i="2"/>
  <c r="J430" i="2" s="1"/>
  <c r="F430" i="2" s="1"/>
  <c r="I429" i="2"/>
  <c r="K429" i="2" s="1"/>
  <c r="G429" i="2" s="1"/>
  <c r="H429" i="2"/>
  <c r="J429" i="2" s="1"/>
  <c r="F429" i="2" s="1"/>
  <c r="M429" i="2"/>
  <c r="Q429" i="2" s="1"/>
  <c r="O429" i="2" s="1"/>
  <c r="I428" i="2"/>
  <c r="K428" i="2" s="1"/>
  <c r="G428" i="2" s="1"/>
  <c r="H428" i="2"/>
  <c r="J428" i="2" s="1"/>
  <c r="F428" i="2" s="1"/>
  <c r="I427" i="2"/>
  <c r="K427" i="2" s="1"/>
  <c r="G427" i="2" s="1"/>
  <c r="H427" i="2"/>
  <c r="J427" i="2" s="1"/>
  <c r="F427" i="2" s="1"/>
  <c r="M427" i="2"/>
  <c r="Q427" i="2" s="1"/>
  <c r="O427" i="2" s="1"/>
  <c r="I426" i="2"/>
  <c r="K426" i="2" s="1"/>
  <c r="G426" i="2" s="1"/>
  <c r="H426" i="2"/>
  <c r="J426" i="2" s="1"/>
  <c r="F426" i="2" s="1"/>
  <c r="I425" i="2"/>
  <c r="H425" i="2"/>
  <c r="J425" i="2" s="1"/>
  <c r="F425" i="2" s="1"/>
  <c r="I424" i="2"/>
  <c r="K424" i="2" s="1"/>
  <c r="G424" i="2" s="1"/>
  <c r="H424" i="2"/>
  <c r="J424" i="2" s="1"/>
  <c r="F424" i="2" s="1"/>
  <c r="I423" i="2"/>
  <c r="K423" i="2" s="1"/>
  <c r="G423" i="2" s="1"/>
  <c r="H423" i="2"/>
  <c r="J423" i="2" s="1"/>
  <c r="F423" i="2" s="1"/>
  <c r="M423" i="2"/>
  <c r="Q423" i="2" s="1"/>
  <c r="O423" i="2" s="1"/>
  <c r="I422" i="2"/>
  <c r="K422" i="2" s="1"/>
  <c r="G422" i="2" s="1"/>
  <c r="H422" i="2"/>
  <c r="J422" i="2" s="1"/>
  <c r="F422" i="2" s="1"/>
  <c r="I421" i="2"/>
  <c r="K421" i="2" s="1"/>
  <c r="G421" i="2" s="1"/>
  <c r="H421" i="2"/>
  <c r="J421" i="2" s="1"/>
  <c r="F421" i="2" s="1"/>
  <c r="M421" i="2"/>
  <c r="Q421" i="2" s="1"/>
  <c r="O421" i="2" s="1"/>
  <c r="I420" i="2"/>
  <c r="K420" i="2" s="1"/>
  <c r="G420" i="2" s="1"/>
  <c r="H420" i="2"/>
  <c r="J420" i="2" s="1"/>
  <c r="F420" i="2" s="1"/>
  <c r="I419" i="2"/>
  <c r="K419" i="2" s="1"/>
  <c r="G419" i="2" s="1"/>
  <c r="H419" i="2"/>
  <c r="J419" i="2" s="1"/>
  <c r="F419" i="2" s="1"/>
  <c r="M419" i="2"/>
  <c r="Q419" i="2" s="1"/>
  <c r="O419" i="2" s="1"/>
  <c r="I418" i="2"/>
  <c r="K418" i="2" s="1"/>
  <c r="G418" i="2" s="1"/>
  <c r="H418" i="2"/>
  <c r="J418" i="2" s="1"/>
  <c r="F418" i="2" s="1"/>
  <c r="I417" i="2"/>
  <c r="K417" i="2" s="1"/>
  <c r="G417" i="2" s="1"/>
  <c r="H417" i="2"/>
  <c r="J417" i="2" s="1"/>
  <c r="F417" i="2" s="1"/>
  <c r="M417" i="2"/>
  <c r="Q417" i="2" s="1"/>
  <c r="O417" i="2" s="1"/>
  <c r="I416" i="2"/>
  <c r="K416" i="2" s="1"/>
  <c r="G416" i="2" s="1"/>
  <c r="H416" i="2"/>
  <c r="J416" i="2" s="1"/>
  <c r="F416" i="2" s="1"/>
  <c r="I415" i="2"/>
  <c r="K415" i="2" s="1"/>
  <c r="G415" i="2" s="1"/>
  <c r="H415" i="2"/>
  <c r="J415" i="2" s="1"/>
  <c r="F415" i="2" s="1"/>
  <c r="M415" i="2"/>
  <c r="Q415" i="2" s="1"/>
  <c r="O415" i="2" s="1"/>
  <c r="I414" i="2"/>
  <c r="K414" i="2" s="1"/>
  <c r="G414" i="2" s="1"/>
  <c r="H414" i="2"/>
  <c r="J414" i="2" s="1"/>
  <c r="F414" i="2" s="1"/>
  <c r="I413" i="2"/>
  <c r="H413" i="2"/>
  <c r="J413" i="2" s="1"/>
  <c r="F413" i="2" s="1"/>
  <c r="I412" i="2"/>
  <c r="K412" i="2" s="1"/>
  <c r="G412" i="2" s="1"/>
  <c r="H412" i="2"/>
  <c r="J412" i="2" s="1"/>
  <c r="F412" i="2" s="1"/>
  <c r="I411" i="2"/>
  <c r="K411" i="2" s="1"/>
  <c r="G411" i="2" s="1"/>
  <c r="H411" i="2"/>
  <c r="J411" i="2" s="1"/>
  <c r="F411" i="2" s="1"/>
  <c r="I410" i="2"/>
  <c r="K410" i="2" s="1"/>
  <c r="G410" i="2" s="1"/>
  <c r="H410" i="2"/>
  <c r="J410" i="2" s="1"/>
  <c r="F410" i="2" s="1"/>
  <c r="I409" i="2"/>
  <c r="K409" i="2" s="1"/>
  <c r="G409" i="2" s="1"/>
  <c r="H409" i="2"/>
  <c r="J409" i="2" s="1"/>
  <c r="F409" i="2" s="1"/>
  <c r="M409" i="2"/>
  <c r="Q409" i="2" s="1"/>
  <c r="O409" i="2" s="1"/>
  <c r="I408" i="2"/>
  <c r="K408" i="2" s="1"/>
  <c r="G408" i="2" s="1"/>
  <c r="H408" i="2"/>
  <c r="J408" i="2" s="1"/>
  <c r="F408" i="2" s="1"/>
  <c r="I407" i="2"/>
  <c r="K407" i="2" s="1"/>
  <c r="G407" i="2" s="1"/>
  <c r="H407" i="2"/>
  <c r="J407" i="2" s="1"/>
  <c r="F407" i="2" s="1"/>
  <c r="I406" i="2"/>
  <c r="K406" i="2" s="1"/>
  <c r="G406" i="2" s="1"/>
  <c r="H406" i="2"/>
  <c r="J406" i="2" s="1"/>
  <c r="F406" i="2" s="1"/>
  <c r="I405" i="2"/>
  <c r="K405" i="2" s="1"/>
  <c r="G405" i="2" s="1"/>
  <c r="H405" i="2"/>
  <c r="J405" i="2" s="1"/>
  <c r="F405" i="2" s="1"/>
  <c r="M405" i="2"/>
  <c r="Q405" i="2" s="1"/>
  <c r="O405" i="2" s="1"/>
  <c r="I404" i="2"/>
  <c r="K404" i="2" s="1"/>
  <c r="G404" i="2" s="1"/>
  <c r="H404" i="2"/>
  <c r="J404" i="2" s="1"/>
  <c r="F404" i="2" s="1"/>
  <c r="I403" i="2"/>
  <c r="K403" i="2" s="1"/>
  <c r="G403" i="2" s="1"/>
  <c r="H403" i="2"/>
  <c r="J403" i="2" s="1"/>
  <c r="F403" i="2" s="1"/>
  <c r="M403" i="2"/>
  <c r="Q403" i="2" s="1"/>
  <c r="O403" i="2" s="1"/>
  <c r="I402" i="2"/>
  <c r="K402" i="2" s="1"/>
  <c r="G402" i="2" s="1"/>
  <c r="H402" i="2"/>
  <c r="J402" i="2" s="1"/>
  <c r="F402" i="2" s="1"/>
  <c r="I401" i="2"/>
  <c r="K401" i="2" s="1"/>
  <c r="G401" i="2" s="1"/>
  <c r="H401" i="2"/>
  <c r="J401" i="2" s="1"/>
  <c r="F401" i="2" s="1"/>
  <c r="M401" i="2"/>
  <c r="Q401" i="2" s="1"/>
  <c r="O401" i="2" s="1"/>
  <c r="I400" i="2"/>
  <c r="K400" i="2" s="1"/>
  <c r="G400" i="2" s="1"/>
  <c r="H400" i="2"/>
  <c r="J400" i="2" s="1"/>
  <c r="F400" i="2" s="1"/>
  <c r="I399" i="2"/>
  <c r="K399" i="2" s="1"/>
  <c r="G399" i="2" s="1"/>
  <c r="H399" i="2"/>
  <c r="J399" i="2" s="1"/>
  <c r="F399" i="2" s="1"/>
  <c r="M399" i="2"/>
  <c r="Q399" i="2" s="1"/>
  <c r="O399" i="2" s="1"/>
  <c r="I398" i="2"/>
  <c r="K398" i="2" s="1"/>
  <c r="G398" i="2" s="1"/>
  <c r="H398" i="2"/>
  <c r="J398" i="2" s="1"/>
  <c r="F398" i="2" s="1"/>
  <c r="I397" i="2"/>
  <c r="K397" i="2" s="1"/>
  <c r="G397" i="2" s="1"/>
  <c r="H397" i="2"/>
  <c r="J397" i="2" s="1"/>
  <c r="F397" i="2" s="1"/>
  <c r="M397" i="2"/>
  <c r="Q397" i="2" s="1"/>
  <c r="O397" i="2" s="1"/>
  <c r="I396" i="2"/>
  <c r="K396" i="2" s="1"/>
  <c r="G396" i="2" s="1"/>
  <c r="H396" i="2"/>
  <c r="J396" i="2" s="1"/>
  <c r="F396" i="2" s="1"/>
  <c r="I395" i="2"/>
  <c r="K395" i="2" s="1"/>
  <c r="G395" i="2" s="1"/>
  <c r="H395" i="2"/>
  <c r="J395" i="2" s="1"/>
  <c r="F395" i="2" s="1"/>
  <c r="M395" i="2"/>
  <c r="Q395" i="2" s="1"/>
  <c r="O395" i="2" s="1"/>
  <c r="I394" i="2"/>
  <c r="K394" i="2" s="1"/>
  <c r="G394" i="2" s="1"/>
  <c r="H394" i="2"/>
  <c r="J394" i="2" s="1"/>
  <c r="F394" i="2" s="1"/>
  <c r="I393" i="2"/>
  <c r="K393" i="2" s="1"/>
  <c r="G393" i="2" s="1"/>
  <c r="H393" i="2"/>
  <c r="J393" i="2" s="1"/>
  <c r="F393" i="2" s="1"/>
  <c r="M393" i="2"/>
  <c r="Q393" i="2" s="1"/>
  <c r="O393" i="2" s="1"/>
  <c r="I392" i="2"/>
  <c r="K392" i="2" s="1"/>
  <c r="G392" i="2" s="1"/>
  <c r="H392" i="2"/>
  <c r="J392" i="2" s="1"/>
  <c r="F392" i="2" s="1"/>
  <c r="I391" i="2"/>
  <c r="K391" i="2" s="1"/>
  <c r="G391" i="2" s="1"/>
  <c r="H391" i="2"/>
  <c r="J391" i="2" s="1"/>
  <c r="F391" i="2" s="1"/>
  <c r="M391" i="2"/>
  <c r="Q391" i="2" s="1"/>
  <c r="O391" i="2" s="1"/>
  <c r="I390" i="2"/>
  <c r="K390" i="2" s="1"/>
  <c r="G390" i="2" s="1"/>
  <c r="H390" i="2"/>
  <c r="J390" i="2" s="1"/>
  <c r="F390" i="2" s="1"/>
  <c r="I389" i="2"/>
  <c r="K389" i="2" s="1"/>
  <c r="G389" i="2" s="1"/>
  <c r="H389" i="2"/>
  <c r="J389" i="2" s="1"/>
  <c r="F389" i="2" s="1"/>
  <c r="M389" i="2"/>
  <c r="Q389" i="2" s="1"/>
  <c r="O389" i="2" s="1"/>
  <c r="I388" i="2"/>
  <c r="K388" i="2" s="1"/>
  <c r="G388" i="2" s="1"/>
  <c r="H388" i="2"/>
  <c r="J388" i="2" s="1"/>
  <c r="F388" i="2" s="1"/>
  <c r="I387" i="2"/>
  <c r="K387" i="2" s="1"/>
  <c r="G387" i="2" s="1"/>
  <c r="H387" i="2"/>
  <c r="J387" i="2" s="1"/>
  <c r="F387" i="2" s="1"/>
  <c r="I386" i="2"/>
  <c r="K386" i="2" s="1"/>
  <c r="G386" i="2" s="1"/>
  <c r="H386" i="2"/>
  <c r="J386" i="2" s="1"/>
  <c r="F386" i="2" s="1"/>
  <c r="I385" i="2"/>
  <c r="K385" i="2" s="1"/>
  <c r="G385" i="2" s="1"/>
  <c r="H385" i="2"/>
  <c r="J385" i="2" s="1"/>
  <c r="F385" i="2" s="1"/>
  <c r="M385" i="2"/>
  <c r="Q385" i="2" s="1"/>
  <c r="O385" i="2" s="1"/>
  <c r="I384" i="2"/>
  <c r="K384" i="2" s="1"/>
  <c r="G384" i="2" s="1"/>
  <c r="H384" i="2"/>
  <c r="J384" i="2" s="1"/>
  <c r="F384" i="2" s="1"/>
  <c r="I383" i="2"/>
  <c r="K383" i="2" s="1"/>
  <c r="G383" i="2" s="1"/>
  <c r="H383" i="2"/>
  <c r="J383" i="2" s="1"/>
  <c r="F383" i="2" s="1"/>
  <c r="M383" i="2"/>
  <c r="Q383" i="2" s="1"/>
  <c r="O383" i="2" s="1"/>
  <c r="I382" i="2"/>
  <c r="K382" i="2" s="1"/>
  <c r="G382" i="2" s="1"/>
  <c r="H382" i="2"/>
  <c r="J382" i="2" s="1"/>
  <c r="F382" i="2" s="1"/>
  <c r="I381" i="2"/>
  <c r="K381" i="2" s="1"/>
  <c r="G381" i="2" s="1"/>
  <c r="H381" i="2"/>
  <c r="J381" i="2" s="1"/>
  <c r="F381" i="2" s="1"/>
  <c r="M381" i="2"/>
  <c r="Q381" i="2" s="1"/>
  <c r="O381" i="2" s="1"/>
  <c r="I380" i="2"/>
  <c r="K380" i="2" s="1"/>
  <c r="G380" i="2" s="1"/>
  <c r="H380" i="2"/>
  <c r="J380" i="2" s="1"/>
  <c r="F380" i="2" s="1"/>
  <c r="I379" i="2"/>
  <c r="K379" i="2" s="1"/>
  <c r="G379" i="2" s="1"/>
  <c r="H379" i="2"/>
  <c r="J379" i="2" s="1"/>
  <c r="F379" i="2" s="1"/>
  <c r="M379" i="2"/>
  <c r="Q379" i="2" s="1"/>
  <c r="O379" i="2" s="1"/>
  <c r="I378" i="2"/>
  <c r="K378" i="2" s="1"/>
  <c r="G378" i="2" s="1"/>
  <c r="H378" i="2"/>
  <c r="J378" i="2" s="1"/>
  <c r="F378" i="2" s="1"/>
  <c r="I377" i="2"/>
  <c r="K377" i="2" s="1"/>
  <c r="G377" i="2" s="1"/>
  <c r="H377" i="2"/>
  <c r="J377" i="2" s="1"/>
  <c r="F377" i="2" s="1"/>
  <c r="M377" i="2"/>
  <c r="Q377" i="2" s="1"/>
  <c r="O377" i="2" s="1"/>
  <c r="I376" i="2"/>
  <c r="K376" i="2" s="1"/>
  <c r="G376" i="2" s="1"/>
  <c r="H376" i="2"/>
  <c r="J376" i="2" s="1"/>
  <c r="F376" i="2" s="1"/>
  <c r="I375" i="2"/>
  <c r="K375" i="2" s="1"/>
  <c r="G375" i="2" s="1"/>
  <c r="H375" i="2"/>
  <c r="J375" i="2" s="1"/>
  <c r="F375" i="2" s="1"/>
  <c r="I374" i="2"/>
  <c r="K374" i="2" s="1"/>
  <c r="G374" i="2" s="1"/>
  <c r="H374" i="2"/>
  <c r="J374" i="2" s="1"/>
  <c r="F374" i="2" s="1"/>
  <c r="I373" i="2"/>
  <c r="K373" i="2" s="1"/>
  <c r="G373" i="2" s="1"/>
  <c r="H373" i="2"/>
  <c r="J373" i="2" s="1"/>
  <c r="F373" i="2" s="1"/>
  <c r="M373" i="2"/>
  <c r="Q373" i="2" s="1"/>
  <c r="O373" i="2" s="1"/>
  <c r="I372" i="2"/>
  <c r="K372" i="2" s="1"/>
  <c r="G372" i="2" s="1"/>
  <c r="H372" i="2"/>
  <c r="J372" i="2" s="1"/>
  <c r="F372" i="2" s="1"/>
  <c r="I371" i="2"/>
  <c r="K371" i="2" s="1"/>
  <c r="G371" i="2" s="1"/>
  <c r="H371" i="2"/>
  <c r="J371" i="2" s="1"/>
  <c r="F371" i="2" s="1"/>
  <c r="M371" i="2"/>
  <c r="Q371" i="2" s="1"/>
  <c r="O371" i="2" s="1"/>
  <c r="I370" i="2"/>
  <c r="K370" i="2" s="1"/>
  <c r="G370" i="2" s="1"/>
  <c r="H370" i="2"/>
  <c r="J370" i="2" s="1"/>
  <c r="F370" i="2" s="1"/>
  <c r="I369" i="2"/>
  <c r="K369" i="2" s="1"/>
  <c r="G369" i="2" s="1"/>
  <c r="H369" i="2"/>
  <c r="J369" i="2" s="1"/>
  <c r="F369" i="2" s="1"/>
  <c r="M369" i="2"/>
  <c r="Q369" i="2" s="1"/>
  <c r="O369" i="2" s="1"/>
  <c r="I368" i="2"/>
  <c r="K368" i="2" s="1"/>
  <c r="G368" i="2" s="1"/>
  <c r="H368" i="2"/>
  <c r="J368" i="2" s="1"/>
  <c r="F368" i="2" s="1"/>
  <c r="I367" i="2"/>
  <c r="K367" i="2" s="1"/>
  <c r="H367" i="2"/>
  <c r="J367" i="2" s="1"/>
  <c r="I366" i="2"/>
  <c r="K366" i="2" s="1"/>
  <c r="H366" i="2"/>
  <c r="J366" i="2" s="1"/>
  <c r="I365" i="2"/>
  <c r="K365" i="2" s="1"/>
  <c r="H365" i="2"/>
  <c r="J365" i="2" s="1"/>
  <c r="I364" i="2"/>
  <c r="K364" i="2" s="1"/>
  <c r="H364" i="2"/>
  <c r="J364" i="2" s="1"/>
  <c r="I363" i="2"/>
  <c r="K363" i="2" s="1"/>
  <c r="H363" i="2"/>
  <c r="J363" i="2" s="1"/>
  <c r="I362" i="2"/>
  <c r="K362" i="2" s="1"/>
  <c r="H362" i="2"/>
  <c r="J362" i="2" s="1"/>
  <c r="I361" i="2"/>
  <c r="K361" i="2" s="1"/>
  <c r="H361" i="2"/>
  <c r="J361" i="2" s="1"/>
  <c r="I360" i="2"/>
  <c r="K360" i="2" s="1"/>
  <c r="H360" i="2"/>
  <c r="J360" i="2" s="1"/>
  <c r="I359" i="2"/>
  <c r="K359" i="2" s="1"/>
  <c r="H359" i="2"/>
  <c r="J359" i="2" s="1"/>
  <c r="I358" i="2"/>
  <c r="K358" i="2" s="1"/>
  <c r="H358" i="2"/>
  <c r="J358" i="2" s="1"/>
  <c r="I357" i="2"/>
  <c r="K357" i="2" s="1"/>
  <c r="H357" i="2"/>
  <c r="J357" i="2" s="1"/>
  <c r="I356" i="2"/>
  <c r="K356" i="2" s="1"/>
  <c r="H356" i="2"/>
  <c r="J356" i="2" s="1"/>
  <c r="I355" i="2"/>
  <c r="K355" i="2" s="1"/>
  <c r="H355" i="2"/>
  <c r="J355" i="2" s="1"/>
  <c r="I354" i="2"/>
  <c r="K354" i="2" s="1"/>
  <c r="H354" i="2"/>
  <c r="J354" i="2" s="1"/>
  <c r="I353" i="2"/>
  <c r="K353" i="2" s="1"/>
  <c r="H353" i="2"/>
  <c r="J353" i="2" s="1"/>
  <c r="I352" i="2"/>
  <c r="K352" i="2" s="1"/>
  <c r="H352" i="2"/>
  <c r="J352" i="2" s="1"/>
  <c r="I351" i="2"/>
  <c r="K351" i="2" s="1"/>
  <c r="H351" i="2"/>
  <c r="J351" i="2" s="1"/>
  <c r="I350" i="2"/>
  <c r="K350" i="2" s="1"/>
  <c r="H350" i="2"/>
  <c r="J350" i="2" s="1"/>
  <c r="I349" i="2"/>
  <c r="K349" i="2" s="1"/>
  <c r="H349" i="2"/>
  <c r="J349" i="2" s="1"/>
  <c r="I348" i="2"/>
  <c r="K348" i="2" s="1"/>
  <c r="H348" i="2"/>
  <c r="J348" i="2" s="1"/>
  <c r="I347" i="2"/>
  <c r="K347" i="2" s="1"/>
  <c r="H347" i="2"/>
  <c r="J347" i="2" s="1"/>
  <c r="I346" i="2"/>
  <c r="K346" i="2" s="1"/>
  <c r="H346" i="2"/>
  <c r="J346" i="2" s="1"/>
  <c r="I345" i="2"/>
  <c r="K345" i="2" s="1"/>
  <c r="H345" i="2"/>
  <c r="J345" i="2" s="1"/>
  <c r="I344" i="2"/>
  <c r="K344" i="2" s="1"/>
  <c r="H344" i="2"/>
  <c r="J344" i="2" s="1"/>
  <c r="I343" i="2"/>
  <c r="K343" i="2" s="1"/>
  <c r="H343" i="2"/>
  <c r="J343" i="2" s="1"/>
  <c r="I342" i="2"/>
  <c r="K342" i="2" s="1"/>
  <c r="H342" i="2"/>
  <c r="J342" i="2" s="1"/>
  <c r="I341" i="2"/>
  <c r="K341" i="2" s="1"/>
  <c r="H341" i="2"/>
  <c r="J341" i="2" s="1"/>
  <c r="I340" i="2"/>
  <c r="K340" i="2" s="1"/>
  <c r="H340" i="2"/>
  <c r="J340" i="2" s="1"/>
  <c r="I339" i="2"/>
  <c r="K339" i="2" s="1"/>
  <c r="H339" i="2"/>
  <c r="J339" i="2" s="1"/>
  <c r="I338" i="2"/>
  <c r="K338" i="2" s="1"/>
  <c r="H338" i="2"/>
  <c r="J338" i="2" s="1"/>
  <c r="I337" i="2"/>
  <c r="K337" i="2" s="1"/>
  <c r="H337" i="2"/>
  <c r="J337" i="2" s="1"/>
  <c r="I336" i="2"/>
  <c r="K336" i="2" s="1"/>
  <c r="H336" i="2"/>
  <c r="J336" i="2" s="1"/>
  <c r="I335" i="2"/>
  <c r="K335" i="2" s="1"/>
  <c r="H335" i="2"/>
  <c r="J335" i="2" s="1"/>
  <c r="I334" i="2"/>
  <c r="K334" i="2" s="1"/>
  <c r="H334" i="2"/>
  <c r="J334" i="2" s="1"/>
  <c r="I333" i="2"/>
  <c r="K333" i="2" s="1"/>
  <c r="H333" i="2"/>
  <c r="J333" i="2" s="1"/>
  <c r="I332" i="2"/>
  <c r="K332" i="2" s="1"/>
  <c r="H332" i="2"/>
  <c r="J332" i="2" s="1"/>
  <c r="I331" i="2"/>
  <c r="K331" i="2" s="1"/>
  <c r="H331" i="2"/>
  <c r="J331" i="2" s="1"/>
  <c r="I330" i="2"/>
  <c r="K330" i="2" s="1"/>
  <c r="H330" i="2"/>
  <c r="J330" i="2" s="1"/>
  <c r="I329" i="2"/>
  <c r="K329" i="2" s="1"/>
  <c r="H329" i="2"/>
  <c r="J329" i="2" s="1"/>
  <c r="I328" i="2"/>
  <c r="K328" i="2" s="1"/>
  <c r="H328" i="2"/>
  <c r="J328" i="2" s="1"/>
  <c r="I327" i="2"/>
  <c r="K327" i="2" s="1"/>
  <c r="H327" i="2"/>
  <c r="J327" i="2" s="1"/>
  <c r="I326" i="2"/>
  <c r="K326" i="2" s="1"/>
  <c r="H326" i="2"/>
  <c r="J326" i="2" s="1"/>
  <c r="I325" i="2"/>
  <c r="K325" i="2" s="1"/>
  <c r="H325" i="2"/>
  <c r="J325" i="2" s="1"/>
  <c r="I324" i="2"/>
  <c r="K324" i="2" s="1"/>
  <c r="H324" i="2"/>
  <c r="J324" i="2" s="1"/>
  <c r="I323" i="2"/>
  <c r="K323" i="2" s="1"/>
  <c r="H323" i="2"/>
  <c r="J323" i="2" s="1"/>
  <c r="I322" i="2"/>
  <c r="K322" i="2" s="1"/>
  <c r="H322" i="2"/>
  <c r="J322" i="2" s="1"/>
  <c r="I321" i="2"/>
  <c r="K321" i="2" s="1"/>
  <c r="H321" i="2"/>
  <c r="J321" i="2" s="1"/>
  <c r="I320" i="2"/>
  <c r="K320" i="2" s="1"/>
  <c r="H320" i="2"/>
  <c r="J320" i="2" s="1"/>
  <c r="I319" i="2"/>
  <c r="K319" i="2" s="1"/>
  <c r="H319" i="2"/>
  <c r="J319" i="2" s="1"/>
  <c r="I318" i="2"/>
  <c r="K318" i="2" s="1"/>
  <c r="H318" i="2"/>
  <c r="J318" i="2" s="1"/>
  <c r="I317" i="2"/>
  <c r="K317" i="2" s="1"/>
  <c r="H317" i="2"/>
  <c r="J317" i="2" s="1"/>
  <c r="I316" i="2"/>
  <c r="K316" i="2" s="1"/>
  <c r="H316" i="2"/>
  <c r="J316" i="2" s="1"/>
  <c r="I315" i="2"/>
  <c r="K315" i="2" s="1"/>
  <c r="H315" i="2"/>
  <c r="J315" i="2" s="1"/>
  <c r="I314" i="2"/>
  <c r="K314" i="2" s="1"/>
  <c r="H314" i="2"/>
  <c r="J314" i="2" s="1"/>
  <c r="I313" i="2"/>
  <c r="K313" i="2" s="1"/>
  <c r="H313" i="2"/>
  <c r="J313" i="2" s="1"/>
  <c r="I312" i="2"/>
  <c r="K312" i="2" s="1"/>
  <c r="H312" i="2"/>
  <c r="J312" i="2" s="1"/>
  <c r="I311" i="2"/>
  <c r="K311" i="2" s="1"/>
  <c r="H311" i="2"/>
  <c r="J311" i="2" s="1"/>
  <c r="I310" i="2"/>
  <c r="K310" i="2" s="1"/>
  <c r="H310" i="2"/>
  <c r="J310" i="2" s="1"/>
  <c r="I309" i="2"/>
  <c r="K309" i="2" s="1"/>
  <c r="H309" i="2"/>
  <c r="J309" i="2" s="1"/>
  <c r="I308" i="2"/>
  <c r="K308" i="2" s="1"/>
  <c r="H308" i="2"/>
  <c r="J308" i="2" s="1"/>
  <c r="I307" i="2"/>
  <c r="K307" i="2" s="1"/>
  <c r="H307" i="2"/>
  <c r="J307" i="2" s="1"/>
  <c r="I306" i="2"/>
  <c r="K306" i="2" s="1"/>
  <c r="H306" i="2"/>
  <c r="J306" i="2" s="1"/>
  <c r="I305" i="2"/>
  <c r="K305" i="2" s="1"/>
  <c r="H305" i="2"/>
  <c r="J305" i="2" s="1"/>
  <c r="I304" i="2"/>
  <c r="K304" i="2" s="1"/>
  <c r="H304" i="2"/>
  <c r="J304" i="2" s="1"/>
  <c r="I303" i="2"/>
  <c r="K303" i="2" s="1"/>
  <c r="H303" i="2"/>
  <c r="J303" i="2" s="1"/>
  <c r="I302" i="2"/>
  <c r="K302" i="2" s="1"/>
  <c r="H302" i="2"/>
  <c r="J302" i="2" s="1"/>
  <c r="I301" i="2"/>
  <c r="K301" i="2" s="1"/>
  <c r="H301" i="2"/>
  <c r="J301" i="2" s="1"/>
  <c r="I300" i="2"/>
  <c r="K300" i="2" s="1"/>
  <c r="H300" i="2"/>
  <c r="J300" i="2" s="1"/>
  <c r="I299" i="2"/>
  <c r="K299" i="2" s="1"/>
  <c r="H299" i="2"/>
  <c r="J299" i="2" s="1"/>
  <c r="I298" i="2"/>
  <c r="K298" i="2" s="1"/>
  <c r="H298" i="2"/>
  <c r="J298" i="2" s="1"/>
  <c r="I297" i="2"/>
  <c r="K297" i="2" s="1"/>
  <c r="H297" i="2"/>
  <c r="J297" i="2" s="1"/>
  <c r="I296" i="2"/>
  <c r="K296" i="2" s="1"/>
  <c r="H296" i="2"/>
  <c r="J296" i="2" s="1"/>
  <c r="I295" i="2"/>
  <c r="K295" i="2" s="1"/>
  <c r="H295" i="2"/>
  <c r="J295" i="2" s="1"/>
  <c r="I294" i="2"/>
  <c r="K294" i="2" s="1"/>
  <c r="H294" i="2"/>
  <c r="J294" i="2" s="1"/>
  <c r="I293" i="2"/>
  <c r="K293" i="2" s="1"/>
  <c r="H293" i="2"/>
  <c r="J293" i="2" s="1"/>
  <c r="I292" i="2"/>
  <c r="K292" i="2" s="1"/>
  <c r="H292" i="2"/>
  <c r="J292" i="2" s="1"/>
  <c r="I291" i="2"/>
  <c r="K291" i="2" s="1"/>
  <c r="H291" i="2"/>
  <c r="J291" i="2" s="1"/>
  <c r="I290" i="2"/>
  <c r="K290" i="2" s="1"/>
  <c r="H290" i="2"/>
  <c r="J290" i="2" s="1"/>
  <c r="I289" i="2"/>
  <c r="K289" i="2" s="1"/>
  <c r="H289" i="2"/>
  <c r="J289" i="2" s="1"/>
  <c r="I288" i="2"/>
  <c r="K288" i="2" s="1"/>
  <c r="H288" i="2"/>
  <c r="J288" i="2" s="1"/>
  <c r="I287" i="2"/>
  <c r="K287" i="2" s="1"/>
  <c r="H287" i="2"/>
  <c r="J287" i="2" s="1"/>
  <c r="I286" i="2"/>
  <c r="K286" i="2" s="1"/>
  <c r="H286" i="2"/>
  <c r="J286" i="2" s="1"/>
  <c r="I285" i="2"/>
  <c r="K285" i="2" s="1"/>
  <c r="H285" i="2"/>
  <c r="J285" i="2" s="1"/>
  <c r="I284" i="2"/>
  <c r="K284" i="2" s="1"/>
  <c r="H284" i="2"/>
  <c r="J284" i="2" s="1"/>
  <c r="I283" i="2"/>
  <c r="K283" i="2" s="1"/>
  <c r="H283" i="2"/>
  <c r="J283" i="2" s="1"/>
  <c r="I282" i="2"/>
  <c r="K282" i="2" s="1"/>
  <c r="H282" i="2"/>
  <c r="J282" i="2" s="1"/>
  <c r="I281" i="2"/>
  <c r="K281" i="2" s="1"/>
  <c r="H281" i="2"/>
  <c r="J281" i="2" s="1"/>
  <c r="I280" i="2"/>
  <c r="K280" i="2" s="1"/>
  <c r="H280" i="2"/>
  <c r="J280" i="2" s="1"/>
  <c r="I279" i="2"/>
  <c r="K279" i="2" s="1"/>
  <c r="H279" i="2"/>
  <c r="J279" i="2" s="1"/>
  <c r="I278" i="2"/>
  <c r="K278" i="2" s="1"/>
  <c r="H278" i="2"/>
  <c r="J278" i="2" s="1"/>
  <c r="I277" i="2"/>
  <c r="K277" i="2" s="1"/>
  <c r="H277" i="2"/>
  <c r="J277" i="2" s="1"/>
  <c r="I276" i="2"/>
  <c r="K276" i="2" s="1"/>
  <c r="H276" i="2"/>
  <c r="J276" i="2" s="1"/>
  <c r="I275" i="2"/>
  <c r="K275" i="2" s="1"/>
  <c r="H275" i="2"/>
  <c r="J275" i="2" s="1"/>
  <c r="I274" i="2"/>
  <c r="K274" i="2" s="1"/>
  <c r="H274" i="2"/>
  <c r="J274" i="2" s="1"/>
  <c r="I273" i="2"/>
  <c r="K273" i="2" s="1"/>
  <c r="H273" i="2"/>
  <c r="J273" i="2" s="1"/>
  <c r="I272" i="2"/>
  <c r="K272" i="2" s="1"/>
  <c r="H272" i="2"/>
  <c r="J272" i="2" s="1"/>
  <c r="I271" i="2"/>
  <c r="K271" i="2" s="1"/>
  <c r="H271" i="2"/>
  <c r="J271" i="2" s="1"/>
  <c r="I270" i="2"/>
  <c r="K270" i="2" s="1"/>
  <c r="H270" i="2"/>
  <c r="J270" i="2" s="1"/>
  <c r="I269" i="2"/>
  <c r="K269" i="2" s="1"/>
  <c r="H269" i="2"/>
  <c r="J269" i="2" s="1"/>
  <c r="I268" i="2"/>
  <c r="K268" i="2" s="1"/>
  <c r="H268" i="2"/>
  <c r="J268" i="2" s="1"/>
  <c r="I267" i="2"/>
  <c r="K267" i="2" s="1"/>
  <c r="H267" i="2"/>
  <c r="J267" i="2" s="1"/>
  <c r="I266" i="2"/>
  <c r="K266" i="2" s="1"/>
  <c r="H266" i="2"/>
  <c r="J266" i="2" s="1"/>
  <c r="I265" i="2"/>
  <c r="K265" i="2" s="1"/>
  <c r="H265" i="2"/>
  <c r="J265" i="2" s="1"/>
  <c r="I264" i="2"/>
  <c r="K264" i="2" s="1"/>
  <c r="H264" i="2"/>
  <c r="J264" i="2" s="1"/>
  <c r="I263" i="2"/>
  <c r="K263" i="2" s="1"/>
  <c r="H263" i="2"/>
  <c r="J263" i="2" s="1"/>
  <c r="I262" i="2"/>
  <c r="K262" i="2" s="1"/>
  <c r="H262" i="2"/>
  <c r="J262" i="2" s="1"/>
  <c r="I261" i="2"/>
  <c r="K261" i="2" s="1"/>
  <c r="H261" i="2"/>
  <c r="J261" i="2" s="1"/>
  <c r="I260" i="2"/>
  <c r="K260" i="2" s="1"/>
  <c r="H260" i="2"/>
  <c r="J260" i="2" s="1"/>
  <c r="I259" i="2"/>
  <c r="K259" i="2" s="1"/>
  <c r="H259" i="2"/>
  <c r="J259" i="2" s="1"/>
  <c r="I258" i="2"/>
  <c r="K258" i="2" s="1"/>
  <c r="H258" i="2"/>
  <c r="J258" i="2" s="1"/>
  <c r="I257" i="2"/>
  <c r="K257" i="2" s="1"/>
  <c r="H257" i="2"/>
  <c r="J257" i="2" s="1"/>
  <c r="I256" i="2"/>
  <c r="K256" i="2" s="1"/>
  <c r="H256" i="2"/>
  <c r="J256" i="2" s="1"/>
  <c r="I255" i="2"/>
  <c r="K255" i="2" s="1"/>
  <c r="H255" i="2"/>
  <c r="J255" i="2" s="1"/>
  <c r="I254" i="2"/>
  <c r="K254" i="2" s="1"/>
  <c r="H254" i="2"/>
  <c r="J254" i="2" s="1"/>
  <c r="I253" i="2"/>
  <c r="K253" i="2" s="1"/>
  <c r="H253" i="2"/>
  <c r="J253" i="2" s="1"/>
  <c r="I252" i="2"/>
  <c r="K252" i="2" s="1"/>
  <c r="H252" i="2"/>
  <c r="J252" i="2" s="1"/>
  <c r="I251" i="2"/>
  <c r="K251" i="2" s="1"/>
  <c r="H251" i="2"/>
  <c r="J251" i="2" s="1"/>
  <c r="I250" i="2"/>
  <c r="K250" i="2" s="1"/>
  <c r="H250" i="2"/>
  <c r="J250" i="2" s="1"/>
  <c r="I249" i="2"/>
  <c r="K249" i="2" s="1"/>
  <c r="H249" i="2"/>
  <c r="J249" i="2" s="1"/>
  <c r="I248" i="2"/>
  <c r="K248" i="2" s="1"/>
  <c r="H248" i="2"/>
  <c r="J248" i="2" s="1"/>
  <c r="I247" i="2"/>
  <c r="K247" i="2" s="1"/>
  <c r="H247" i="2"/>
  <c r="J247" i="2" s="1"/>
  <c r="I246" i="2"/>
  <c r="K246" i="2" s="1"/>
  <c r="H246" i="2"/>
  <c r="J246" i="2" s="1"/>
  <c r="I245" i="2"/>
  <c r="K245" i="2" s="1"/>
  <c r="H245" i="2"/>
  <c r="J245" i="2" s="1"/>
  <c r="I244" i="2"/>
  <c r="K244" i="2" s="1"/>
  <c r="H244" i="2"/>
  <c r="J244" i="2" s="1"/>
  <c r="I243" i="2"/>
  <c r="K243" i="2" s="1"/>
  <c r="H243" i="2"/>
  <c r="J243" i="2" s="1"/>
  <c r="I242" i="2"/>
  <c r="K242" i="2" s="1"/>
  <c r="H242" i="2"/>
  <c r="J242" i="2" s="1"/>
  <c r="I241" i="2"/>
  <c r="K241" i="2" s="1"/>
  <c r="H241" i="2"/>
  <c r="J241" i="2" s="1"/>
  <c r="I240" i="2"/>
  <c r="K240" i="2" s="1"/>
  <c r="H240" i="2"/>
  <c r="J240" i="2" s="1"/>
  <c r="I239" i="2"/>
  <c r="K239" i="2" s="1"/>
  <c r="H239" i="2"/>
  <c r="J239" i="2" s="1"/>
  <c r="I238" i="2"/>
  <c r="K238" i="2" s="1"/>
  <c r="H238" i="2"/>
  <c r="J238" i="2" s="1"/>
  <c r="I237" i="2"/>
  <c r="K237" i="2" s="1"/>
  <c r="H237" i="2"/>
  <c r="J237" i="2" s="1"/>
  <c r="I236" i="2"/>
  <c r="K236" i="2" s="1"/>
  <c r="H236" i="2"/>
  <c r="J236" i="2" s="1"/>
  <c r="I235" i="2"/>
  <c r="K235" i="2" s="1"/>
  <c r="H235" i="2"/>
  <c r="J235" i="2" s="1"/>
  <c r="I234" i="2"/>
  <c r="K234" i="2" s="1"/>
  <c r="H234" i="2"/>
  <c r="J234" i="2" s="1"/>
  <c r="I233" i="2"/>
  <c r="K233" i="2" s="1"/>
  <c r="H233" i="2"/>
  <c r="J233" i="2" s="1"/>
  <c r="I232" i="2"/>
  <c r="K232" i="2" s="1"/>
  <c r="H232" i="2"/>
  <c r="J232" i="2" s="1"/>
  <c r="I231" i="2"/>
  <c r="K231" i="2" s="1"/>
  <c r="H231" i="2"/>
  <c r="J231" i="2" s="1"/>
  <c r="I230" i="2"/>
  <c r="K230" i="2" s="1"/>
  <c r="H230" i="2"/>
  <c r="J230" i="2" s="1"/>
  <c r="I229" i="2"/>
  <c r="K229" i="2" s="1"/>
  <c r="H229" i="2"/>
  <c r="J229" i="2" s="1"/>
  <c r="I228" i="2"/>
  <c r="K228" i="2" s="1"/>
  <c r="H228" i="2"/>
  <c r="J228" i="2" s="1"/>
  <c r="I227" i="2"/>
  <c r="K227" i="2" s="1"/>
  <c r="H227" i="2"/>
  <c r="J227" i="2" s="1"/>
  <c r="I226" i="2"/>
  <c r="K226" i="2" s="1"/>
  <c r="H226" i="2"/>
  <c r="J226" i="2" s="1"/>
  <c r="I225" i="2"/>
  <c r="K225" i="2" s="1"/>
  <c r="H225" i="2"/>
  <c r="J225" i="2" s="1"/>
  <c r="I224" i="2"/>
  <c r="K224" i="2" s="1"/>
  <c r="H224" i="2"/>
  <c r="J224" i="2" s="1"/>
  <c r="I223" i="2"/>
  <c r="K223" i="2" s="1"/>
  <c r="H223" i="2"/>
  <c r="J223" i="2" s="1"/>
  <c r="I222" i="2"/>
  <c r="K222" i="2" s="1"/>
  <c r="H222" i="2"/>
  <c r="J222" i="2" s="1"/>
  <c r="I221" i="2"/>
  <c r="K221" i="2" s="1"/>
  <c r="H221" i="2"/>
  <c r="J221" i="2" s="1"/>
  <c r="I220" i="2"/>
  <c r="K220" i="2" s="1"/>
  <c r="H220" i="2"/>
  <c r="J220" i="2" s="1"/>
  <c r="I219" i="2"/>
  <c r="K219" i="2" s="1"/>
  <c r="H219" i="2"/>
  <c r="J219" i="2" s="1"/>
  <c r="I218" i="2"/>
  <c r="K218" i="2" s="1"/>
  <c r="H218" i="2"/>
  <c r="J218" i="2" s="1"/>
  <c r="I217" i="2"/>
  <c r="K217" i="2" s="1"/>
  <c r="H217" i="2"/>
  <c r="J217" i="2" s="1"/>
  <c r="I216" i="2"/>
  <c r="K216" i="2" s="1"/>
  <c r="H216" i="2"/>
  <c r="J216" i="2" s="1"/>
  <c r="I215" i="2"/>
  <c r="K215" i="2" s="1"/>
  <c r="H215" i="2"/>
  <c r="J215" i="2" s="1"/>
  <c r="I214" i="2"/>
  <c r="K214" i="2" s="1"/>
  <c r="H214" i="2"/>
  <c r="J214" i="2" s="1"/>
  <c r="I213" i="2"/>
  <c r="K213" i="2" s="1"/>
  <c r="H213" i="2"/>
  <c r="J213" i="2" s="1"/>
  <c r="I212" i="2"/>
  <c r="K212" i="2" s="1"/>
  <c r="H212" i="2"/>
  <c r="J212" i="2" s="1"/>
  <c r="I211" i="2"/>
  <c r="K211" i="2" s="1"/>
  <c r="H211" i="2"/>
  <c r="J211" i="2" s="1"/>
  <c r="I210" i="2"/>
  <c r="K210" i="2" s="1"/>
  <c r="H210" i="2"/>
  <c r="J210" i="2" s="1"/>
  <c r="I209" i="2"/>
  <c r="K209" i="2" s="1"/>
  <c r="H209" i="2"/>
  <c r="J209" i="2" s="1"/>
  <c r="I208" i="2"/>
  <c r="K208" i="2" s="1"/>
  <c r="H208" i="2"/>
  <c r="J208" i="2" s="1"/>
  <c r="I207" i="2"/>
  <c r="K207" i="2" s="1"/>
  <c r="H207" i="2"/>
  <c r="J207" i="2" s="1"/>
  <c r="I206" i="2"/>
  <c r="K206" i="2" s="1"/>
  <c r="H206" i="2"/>
  <c r="J206" i="2" s="1"/>
  <c r="I205" i="2"/>
  <c r="K205" i="2" s="1"/>
  <c r="H205" i="2"/>
  <c r="J205" i="2" s="1"/>
  <c r="I204" i="2"/>
  <c r="K204" i="2" s="1"/>
  <c r="H204" i="2"/>
  <c r="J204" i="2" s="1"/>
  <c r="I203" i="2"/>
  <c r="K203" i="2" s="1"/>
  <c r="H203" i="2"/>
  <c r="J203" i="2" s="1"/>
  <c r="I202" i="2"/>
  <c r="K202" i="2" s="1"/>
  <c r="H202" i="2"/>
  <c r="J202" i="2" s="1"/>
  <c r="I201" i="2"/>
  <c r="K201" i="2" s="1"/>
  <c r="H201" i="2"/>
  <c r="J201" i="2" s="1"/>
  <c r="I200" i="2"/>
  <c r="K200" i="2" s="1"/>
  <c r="H200" i="2"/>
  <c r="J200" i="2" s="1"/>
  <c r="I199" i="2"/>
  <c r="K199" i="2" s="1"/>
  <c r="H199" i="2"/>
  <c r="J199" i="2" s="1"/>
  <c r="I198" i="2"/>
  <c r="K198" i="2" s="1"/>
  <c r="H198" i="2"/>
  <c r="J198" i="2" s="1"/>
  <c r="I197" i="2"/>
  <c r="K197" i="2" s="1"/>
  <c r="H197" i="2"/>
  <c r="J197" i="2" s="1"/>
  <c r="I196" i="2"/>
  <c r="K196" i="2" s="1"/>
  <c r="H196" i="2"/>
  <c r="J196" i="2" s="1"/>
  <c r="I195" i="2"/>
  <c r="K195" i="2" s="1"/>
  <c r="H195" i="2"/>
  <c r="J195" i="2" s="1"/>
  <c r="I194" i="2"/>
  <c r="K194" i="2" s="1"/>
  <c r="H194" i="2"/>
  <c r="J194" i="2" s="1"/>
  <c r="I193" i="2"/>
  <c r="K193" i="2" s="1"/>
  <c r="H193" i="2"/>
  <c r="J193" i="2" s="1"/>
  <c r="I192" i="2"/>
  <c r="K192" i="2" s="1"/>
  <c r="H192" i="2"/>
  <c r="J192" i="2" s="1"/>
  <c r="I191" i="2"/>
  <c r="K191" i="2" s="1"/>
  <c r="H191" i="2"/>
  <c r="J191" i="2" s="1"/>
  <c r="I190" i="2"/>
  <c r="K190" i="2" s="1"/>
  <c r="H190" i="2"/>
  <c r="J190" i="2" s="1"/>
  <c r="I189" i="2"/>
  <c r="K189" i="2" s="1"/>
  <c r="H189" i="2"/>
  <c r="J189" i="2" s="1"/>
  <c r="I188" i="2"/>
  <c r="K188" i="2" s="1"/>
  <c r="H188" i="2"/>
  <c r="J188" i="2" s="1"/>
  <c r="I187" i="2"/>
  <c r="K187" i="2" s="1"/>
  <c r="H187" i="2"/>
  <c r="J187" i="2" s="1"/>
  <c r="I186" i="2"/>
  <c r="K186" i="2" s="1"/>
  <c r="H186" i="2"/>
  <c r="J186" i="2" s="1"/>
  <c r="I185" i="2"/>
  <c r="K185" i="2" s="1"/>
  <c r="H185" i="2"/>
  <c r="J185" i="2" s="1"/>
  <c r="I184" i="2"/>
  <c r="K184" i="2" s="1"/>
  <c r="H184" i="2"/>
  <c r="J184" i="2" s="1"/>
  <c r="I183" i="2"/>
  <c r="K183" i="2" s="1"/>
  <c r="H183" i="2"/>
  <c r="J183" i="2" s="1"/>
  <c r="I182" i="2"/>
  <c r="K182" i="2" s="1"/>
  <c r="H182" i="2"/>
  <c r="J182" i="2" s="1"/>
  <c r="I181" i="2"/>
  <c r="K181" i="2" s="1"/>
  <c r="H181" i="2"/>
  <c r="J181" i="2" s="1"/>
  <c r="I180" i="2"/>
  <c r="K180" i="2" s="1"/>
  <c r="H180" i="2"/>
  <c r="J180" i="2" s="1"/>
  <c r="I179" i="2"/>
  <c r="K179" i="2" s="1"/>
  <c r="H179" i="2"/>
  <c r="J179" i="2" s="1"/>
  <c r="I178" i="2"/>
  <c r="K178" i="2" s="1"/>
  <c r="H178" i="2"/>
  <c r="J178" i="2" s="1"/>
  <c r="I177" i="2"/>
  <c r="K177" i="2" s="1"/>
  <c r="H177" i="2"/>
  <c r="J177" i="2" s="1"/>
  <c r="I176" i="2"/>
  <c r="K176" i="2" s="1"/>
  <c r="H176" i="2"/>
  <c r="J176" i="2" s="1"/>
  <c r="I175" i="2"/>
  <c r="K175" i="2" s="1"/>
  <c r="H175" i="2"/>
  <c r="J175" i="2" s="1"/>
  <c r="I174" i="2"/>
  <c r="K174" i="2" s="1"/>
  <c r="H174" i="2"/>
  <c r="J174" i="2" s="1"/>
  <c r="I173" i="2"/>
  <c r="K173" i="2" s="1"/>
  <c r="H173" i="2"/>
  <c r="J173" i="2" s="1"/>
  <c r="I172" i="2"/>
  <c r="K172" i="2" s="1"/>
  <c r="H172" i="2"/>
  <c r="J172" i="2" s="1"/>
  <c r="I171" i="2"/>
  <c r="K171" i="2" s="1"/>
  <c r="H171" i="2"/>
  <c r="J171" i="2" s="1"/>
  <c r="I170" i="2"/>
  <c r="K170" i="2" s="1"/>
  <c r="H170" i="2"/>
  <c r="J170" i="2" s="1"/>
  <c r="I169" i="2"/>
  <c r="K169" i="2" s="1"/>
  <c r="H169" i="2"/>
  <c r="J169" i="2" s="1"/>
  <c r="I168" i="2"/>
  <c r="K168" i="2" s="1"/>
  <c r="H168" i="2"/>
  <c r="J168" i="2" s="1"/>
  <c r="I167" i="2"/>
  <c r="K167" i="2" s="1"/>
  <c r="H167" i="2"/>
  <c r="J167" i="2" s="1"/>
  <c r="I166" i="2"/>
  <c r="K166" i="2" s="1"/>
  <c r="H166" i="2"/>
  <c r="J166" i="2" s="1"/>
  <c r="I165" i="2"/>
  <c r="K165" i="2" s="1"/>
  <c r="H165" i="2"/>
  <c r="J165" i="2" s="1"/>
  <c r="I164" i="2"/>
  <c r="K164" i="2" s="1"/>
  <c r="H164" i="2"/>
  <c r="J164" i="2" s="1"/>
  <c r="I163" i="2"/>
  <c r="K163" i="2" s="1"/>
  <c r="H163" i="2"/>
  <c r="J163" i="2" s="1"/>
  <c r="I162" i="2"/>
  <c r="K162" i="2" s="1"/>
  <c r="H162" i="2"/>
  <c r="J162" i="2" s="1"/>
  <c r="I161" i="2"/>
  <c r="K161" i="2" s="1"/>
  <c r="H161" i="2"/>
  <c r="J161" i="2" s="1"/>
  <c r="I160" i="2"/>
  <c r="K160" i="2" s="1"/>
  <c r="H160" i="2"/>
  <c r="J160" i="2" s="1"/>
  <c r="I159" i="2"/>
  <c r="K159" i="2" s="1"/>
  <c r="H159" i="2"/>
  <c r="J159" i="2" s="1"/>
  <c r="I158" i="2"/>
  <c r="K158" i="2" s="1"/>
  <c r="H158" i="2"/>
  <c r="J158" i="2" s="1"/>
  <c r="I157" i="2"/>
  <c r="K157" i="2" s="1"/>
  <c r="H157" i="2"/>
  <c r="J157" i="2" s="1"/>
  <c r="I156" i="2"/>
  <c r="K156" i="2" s="1"/>
  <c r="H156" i="2"/>
  <c r="J156" i="2" s="1"/>
  <c r="I155" i="2"/>
  <c r="K155" i="2" s="1"/>
  <c r="H155" i="2"/>
  <c r="J155" i="2" s="1"/>
  <c r="I154" i="2"/>
  <c r="K154" i="2" s="1"/>
  <c r="H154" i="2"/>
  <c r="J154" i="2" s="1"/>
  <c r="I153" i="2"/>
  <c r="K153" i="2" s="1"/>
  <c r="H153" i="2"/>
  <c r="J153" i="2" s="1"/>
  <c r="I152" i="2"/>
  <c r="K152" i="2" s="1"/>
  <c r="H152" i="2"/>
  <c r="J152" i="2" s="1"/>
  <c r="I151" i="2"/>
  <c r="K151" i="2" s="1"/>
  <c r="H151" i="2"/>
  <c r="J151" i="2" s="1"/>
  <c r="I150" i="2"/>
  <c r="K150" i="2" s="1"/>
  <c r="H150" i="2"/>
  <c r="J150" i="2" s="1"/>
  <c r="I149" i="2"/>
  <c r="K149" i="2" s="1"/>
  <c r="H149" i="2"/>
  <c r="J149" i="2" s="1"/>
  <c r="I148" i="2"/>
  <c r="K148" i="2" s="1"/>
  <c r="H148" i="2"/>
  <c r="J148" i="2" s="1"/>
  <c r="I147" i="2"/>
  <c r="K147" i="2" s="1"/>
  <c r="H147" i="2"/>
  <c r="J147" i="2" s="1"/>
  <c r="I146" i="2"/>
  <c r="K146" i="2" s="1"/>
  <c r="H146" i="2"/>
  <c r="J146" i="2" s="1"/>
  <c r="I145" i="2"/>
  <c r="K145" i="2" s="1"/>
  <c r="H145" i="2"/>
  <c r="J145" i="2" s="1"/>
  <c r="I144" i="2"/>
  <c r="K144" i="2" s="1"/>
  <c r="H144" i="2"/>
  <c r="J144" i="2" s="1"/>
  <c r="I143" i="2"/>
  <c r="K143" i="2" s="1"/>
  <c r="H143" i="2"/>
  <c r="J143" i="2" s="1"/>
  <c r="I142" i="2"/>
  <c r="K142" i="2" s="1"/>
  <c r="H142" i="2"/>
  <c r="J142" i="2" s="1"/>
  <c r="I141" i="2"/>
  <c r="K141" i="2" s="1"/>
  <c r="H141" i="2"/>
  <c r="J141" i="2" s="1"/>
  <c r="I140" i="2"/>
  <c r="K140" i="2" s="1"/>
  <c r="H140" i="2"/>
  <c r="J140" i="2" s="1"/>
  <c r="I139" i="2"/>
  <c r="K139" i="2" s="1"/>
  <c r="H139" i="2"/>
  <c r="J139" i="2" s="1"/>
  <c r="I138" i="2"/>
  <c r="K138" i="2" s="1"/>
  <c r="H138" i="2"/>
  <c r="J138" i="2" s="1"/>
  <c r="I137" i="2"/>
  <c r="K137" i="2" s="1"/>
  <c r="H137" i="2"/>
  <c r="J137" i="2" s="1"/>
  <c r="I136" i="2"/>
  <c r="K136" i="2" s="1"/>
  <c r="H136" i="2"/>
  <c r="J136" i="2" s="1"/>
  <c r="I135" i="2"/>
  <c r="K135" i="2" s="1"/>
  <c r="H135" i="2"/>
  <c r="J135" i="2" s="1"/>
  <c r="I134" i="2"/>
  <c r="K134" i="2" s="1"/>
  <c r="H134" i="2"/>
  <c r="J134" i="2" s="1"/>
  <c r="I133" i="2"/>
  <c r="K133" i="2" s="1"/>
  <c r="H133" i="2"/>
  <c r="J133" i="2" s="1"/>
  <c r="I132" i="2"/>
  <c r="K132" i="2" s="1"/>
  <c r="H132" i="2"/>
  <c r="J132" i="2" s="1"/>
  <c r="I131" i="2"/>
  <c r="K131" i="2" s="1"/>
  <c r="H131" i="2"/>
  <c r="J131" i="2" s="1"/>
  <c r="I130" i="2"/>
  <c r="K130" i="2" s="1"/>
  <c r="H130" i="2"/>
  <c r="J130" i="2" s="1"/>
  <c r="I129" i="2"/>
  <c r="K129" i="2" s="1"/>
  <c r="H129" i="2"/>
  <c r="J129" i="2" s="1"/>
  <c r="I128" i="2"/>
  <c r="K128" i="2" s="1"/>
  <c r="H128" i="2"/>
  <c r="J128" i="2" s="1"/>
  <c r="I127" i="2"/>
  <c r="K127" i="2" s="1"/>
  <c r="H127" i="2"/>
  <c r="J127" i="2" s="1"/>
  <c r="I126" i="2"/>
  <c r="K126" i="2" s="1"/>
  <c r="H126" i="2"/>
  <c r="J126" i="2" s="1"/>
  <c r="I125" i="2"/>
  <c r="K125" i="2" s="1"/>
  <c r="H125" i="2"/>
  <c r="J125" i="2" s="1"/>
  <c r="I124" i="2"/>
  <c r="K124" i="2" s="1"/>
  <c r="H124" i="2"/>
  <c r="J124" i="2" s="1"/>
  <c r="I123" i="2"/>
  <c r="K123" i="2" s="1"/>
  <c r="H123" i="2"/>
  <c r="J123" i="2" s="1"/>
  <c r="I122" i="2"/>
  <c r="K122" i="2" s="1"/>
  <c r="H122" i="2"/>
  <c r="J122" i="2" s="1"/>
  <c r="I121" i="2"/>
  <c r="K121" i="2" s="1"/>
  <c r="H121" i="2"/>
  <c r="J121" i="2" s="1"/>
  <c r="I120" i="2"/>
  <c r="K120" i="2" s="1"/>
  <c r="H120" i="2"/>
  <c r="J120" i="2" s="1"/>
  <c r="I119" i="2"/>
  <c r="K119" i="2" s="1"/>
  <c r="H119" i="2"/>
  <c r="J119" i="2" s="1"/>
  <c r="I118" i="2"/>
  <c r="K118" i="2" s="1"/>
  <c r="H118" i="2"/>
  <c r="J118" i="2" s="1"/>
  <c r="I117" i="2"/>
  <c r="K117" i="2" s="1"/>
  <c r="H117" i="2"/>
  <c r="J117" i="2" s="1"/>
  <c r="I116" i="2"/>
  <c r="K116" i="2" s="1"/>
  <c r="H116" i="2"/>
  <c r="J116" i="2" s="1"/>
  <c r="I115" i="2"/>
  <c r="K115" i="2" s="1"/>
  <c r="H115" i="2"/>
  <c r="J115" i="2" s="1"/>
  <c r="I114" i="2"/>
  <c r="K114" i="2" s="1"/>
  <c r="H114" i="2"/>
  <c r="J114" i="2" s="1"/>
  <c r="I113" i="2"/>
  <c r="K113" i="2" s="1"/>
  <c r="H113" i="2"/>
  <c r="J113" i="2" s="1"/>
  <c r="I112" i="2"/>
  <c r="K112" i="2" s="1"/>
  <c r="H112" i="2"/>
  <c r="J112" i="2" s="1"/>
  <c r="I111" i="2"/>
  <c r="K111" i="2" s="1"/>
  <c r="H111" i="2"/>
  <c r="J111" i="2" s="1"/>
  <c r="I110" i="2"/>
  <c r="K110" i="2" s="1"/>
  <c r="H110" i="2"/>
  <c r="J110" i="2" s="1"/>
  <c r="I109" i="2"/>
  <c r="K109" i="2" s="1"/>
  <c r="H109" i="2"/>
  <c r="J109" i="2" s="1"/>
  <c r="I108" i="2"/>
  <c r="K108" i="2" s="1"/>
  <c r="H108" i="2"/>
  <c r="J108" i="2" s="1"/>
  <c r="I107" i="2"/>
  <c r="K107" i="2" s="1"/>
  <c r="H107" i="2"/>
  <c r="J107" i="2" s="1"/>
  <c r="I106" i="2"/>
  <c r="K106" i="2" s="1"/>
  <c r="H106" i="2"/>
  <c r="J106" i="2" s="1"/>
  <c r="I105" i="2"/>
  <c r="K105" i="2" s="1"/>
  <c r="H105" i="2"/>
  <c r="J105" i="2" s="1"/>
  <c r="I104" i="2"/>
  <c r="K104" i="2" s="1"/>
  <c r="H104" i="2"/>
  <c r="J104" i="2" s="1"/>
  <c r="I103" i="2"/>
  <c r="K103" i="2" s="1"/>
  <c r="H103" i="2"/>
  <c r="J103" i="2" s="1"/>
  <c r="I102" i="2"/>
  <c r="K102" i="2" s="1"/>
  <c r="H102" i="2"/>
  <c r="J102" i="2" s="1"/>
  <c r="I101" i="2"/>
  <c r="K101" i="2" s="1"/>
  <c r="H101" i="2"/>
  <c r="J101" i="2" s="1"/>
  <c r="I100" i="2"/>
  <c r="K100" i="2" s="1"/>
  <c r="H100" i="2"/>
  <c r="J100" i="2" s="1"/>
  <c r="I99" i="2"/>
  <c r="K99" i="2" s="1"/>
  <c r="H99" i="2"/>
  <c r="J99" i="2" s="1"/>
  <c r="I98" i="2"/>
  <c r="K98" i="2" s="1"/>
  <c r="H98" i="2"/>
  <c r="J98" i="2" s="1"/>
  <c r="I97" i="2"/>
  <c r="K97" i="2" s="1"/>
  <c r="H97" i="2"/>
  <c r="J97" i="2" s="1"/>
  <c r="I96" i="2"/>
  <c r="K96" i="2" s="1"/>
  <c r="H96" i="2"/>
  <c r="J96" i="2" s="1"/>
  <c r="I95" i="2"/>
  <c r="K95" i="2" s="1"/>
  <c r="H95" i="2"/>
  <c r="J95" i="2" s="1"/>
  <c r="I94" i="2"/>
  <c r="K94" i="2" s="1"/>
  <c r="H94" i="2"/>
  <c r="J94" i="2" s="1"/>
  <c r="I93" i="2"/>
  <c r="K93" i="2" s="1"/>
  <c r="H93" i="2"/>
  <c r="J93" i="2" s="1"/>
  <c r="I92" i="2"/>
  <c r="K92" i="2" s="1"/>
  <c r="H92" i="2"/>
  <c r="J92" i="2" s="1"/>
  <c r="I91" i="2"/>
  <c r="K91" i="2" s="1"/>
  <c r="H91" i="2"/>
  <c r="J91" i="2" s="1"/>
  <c r="I90" i="2"/>
  <c r="K90" i="2" s="1"/>
  <c r="H90" i="2"/>
  <c r="J90" i="2" s="1"/>
  <c r="I89" i="2"/>
  <c r="K89" i="2" s="1"/>
  <c r="H89" i="2"/>
  <c r="J89" i="2" s="1"/>
  <c r="I88" i="2"/>
  <c r="K88" i="2" s="1"/>
  <c r="H88" i="2"/>
  <c r="J88" i="2" s="1"/>
  <c r="I87" i="2"/>
  <c r="K87" i="2" s="1"/>
  <c r="H87" i="2"/>
  <c r="J87" i="2" s="1"/>
  <c r="I86" i="2"/>
  <c r="K86" i="2" s="1"/>
  <c r="H86" i="2"/>
  <c r="J86" i="2" s="1"/>
  <c r="I85" i="2"/>
  <c r="K85" i="2" s="1"/>
  <c r="H85" i="2"/>
  <c r="J85" i="2" s="1"/>
  <c r="I84" i="2"/>
  <c r="K84" i="2" s="1"/>
  <c r="H84" i="2"/>
  <c r="J84" i="2" s="1"/>
  <c r="I83" i="2"/>
  <c r="K83" i="2" s="1"/>
  <c r="H83" i="2"/>
  <c r="J83" i="2" s="1"/>
  <c r="I82" i="2"/>
  <c r="K82" i="2" s="1"/>
  <c r="H82" i="2"/>
  <c r="J82" i="2" s="1"/>
  <c r="I81" i="2"/>
  <c r="K81" i="2" s="1"/>
  <c r="H81" i="2"/>
  <c r="J81" i="2" s="1"/>
  <c r="I80" i="2"/>
  <c r="K80" i="2" s="1"/>
  <c r="H80" i="2"/>
  <c r="J80" i="2" s="1"/>
  <c r="I79" i="2"/>
  <c r="K79" i="2" s="1"/>
  <c r="H79" i="2"/>
  <c r="J79" i="2" s="1"/>
  <c r="I78" i="2"/>
  <c r="K78" i="2" s="1"/>
  <c r="H78" i="2"/>
  <c r="J78" i="2" s="1"/>
  <c r="I77" i="2"/>
  <c r="K77" i="2" s="1"/>
  <c r="H77" i="2"/>
  <c r="J77" i="2" s="1"/>
  <c r="I76" i="2"/>
  <c r="K76" i="2" s="1"/>
  <c r="H76" i="2"/>
  <c r="J76" i="2" s="1"/>
  <c r="I75" i="2"/>
  <c r="K75" i="2" s="1"/>
  <c r="H75" i="2"/>
  <c r="J75" i="2" s="1"/>
  <c r="I74" i="2"/>
  <c r="K74" i="2" s="1"/>
  <c r="H74" i="2"/>
  <c r="J74" i="2" s="1"/>
  <c r="I73" i="2"/>
  <c r="K73" i="2" s="1"/>
  <c r="H73" i="2"/>
  <c r="J73" i="2" s="1"/>
  <c r="I72" i="2"/>
  <c r="K72" i="2" s="1"/>
  <c r="H72" i="2"/>
  <c r="J72" i="2" s="1"/>
  <c r="I71" i="2"/>
  <c r="K71" i="2" s="1"/>
  <c r="H71" i="2"/>
  <c r="J71" i="2" s="1"/>
  <c r="I70" i="2"/>
  <c r="K70" i="2" s="1"/>
  <c r="H70" i="2"/>
  <c r="J70" i="2" s="1"/>
  <c r="I69" i="2"/>
  <c r="K69" i="2" s="1"/>
  <c r="H69" i="2"/>
  <c r="J69" i="2" s="1"/>
  <c r="I68" i="2"/>
  <c r="K68" i="2" s="1"/>
  <c r="H68" i="2"/>
  <c r="J68" i="2" s="1"/>
  <c r="I67" i="2"/>
  <c r="K67" i="2" s="1"/>
  <c r="H67" i="2"/>
  <c r="J67" i="2" s="1"/>
  <c r="I66" i="2"/>
  <c r="K66" i="2" s="1"/>
  <c r="H66" i="2"/>
  <c r="J66" i="2" s="1"/>
  <c r="I65" i="2"/>
  <c r="K65" i="2" s="1"/>
  <c r="H65" i="2"/>
  <c r="J65" i="2" s="1"/>
  <c r="I64" i="2"/>
  <c r="K64" i="2" s="1"/>
  <c r="H64" i="2"/>
  <c r="J64" i="2" s="1"/>
  <c r="I63" i="2"/>
  <c r="K63" i="2" s="1"/>
  <c r="H63" i="2"/>
  <c r="J63" i="2" s="1"/>
  <c r="I62" i="2"/>
  <c r="K62" i="2" s="1"/>
  <c r="H62" i="2"/>
  <c r="J62" i="2" s="1"/>
  <c r="I61" i="2"/>
  <c r="K61" i="2" s="1"/>
  <c r="H61" i="2"/>
  <c r="J61" i="2" s="1"/>
  <c r="I60" i="2"/>
  <c r="K60" i="2" s="1"/>
  <c r="H60" i="2"/>
  <c r="J60" i="2" s="1"/>
  <c r="I59" i="2"/>
  <c r="K59" i="2" s="1"/>
  <c r="H59" i="2"/>
  <c r="J59" i="2" s="1"/>
  <c r="I58" i="2"/>
  <c r="K58" i="2" s="1"/>
  <c r="H58" i="2"/>
  <c r="J58" i="2" s="1"/>
  <c r="I57" i="2"/>
  <c r="K57" i="2" s="1"/>
  <c r="H57" i="2"/>
  <c r="J57" i="2" s="1"/>
  <c r="I56" i="2"/>
  <c r="K56" i="2" s="1"/>
  <c r="H56" i="2"/>
  <c r="J56" i="2" s="1"/>
  <c r="I55" i="2"/>
  <c r="K55" i="2" s="1"/>
  <c r="H55" i="2"/>
  <c r="J55" i="2" s="1"/>
  <c r="I54" i="2"/>
  <c r="K54" i="2" s="1"/>
  <c r="H54" i="2"/>
  <c r="J54" i="2" s="1"/>
  <c r="I53" i="2"/>
  <c r="K53" i="2" s="1"/>
  <c r="H53" i="2"/>
  <c r="J53" i="2" s="1"/>
  <c r="I52" i="2"/>
  <c r="K52" i="2" s="1"/>
  <c r="H52" i="2"/>
  <c r="J52" i="2" s="1"/>
  <c r="I51" i="2"/>
  <c r="K51" i="2" s="1"/>
  <c r="H51" i="2"/>
  <c r="J51" i="2" s="1"/>
  <c r="I50" i="2"/>
  <c r="K50" i="2" s="1"/>
  <c r="H50" i="2"/>
  <c r="J50" i="2" s="1"/>
  <c r="I49" i="2"/>
  <c r="K49" i="2" s="1"/>
  <c r="H49" i="2"/>
  <c r="J49" i="2" s="1"/>
  <c r="I48" i="2"/>
  <c r="K48" i="2" s="1"/>
  <c r="H48" i="2"/>
  <c r="J48" i="2" s="1"/>
  <c r="I47" i="2"/>
  <c r="K47" i="2" s="1"/>
  <c r="H47" i="2"/>
  <c r="J47" i="2" s="1"/>
  <c r="I46" i="2"/>
  <c r="K46" i="2" s="1"/>
  <c r="H46" i="2"/>
  <c r="J46" i="2" s="1"/>
  <c r="I45" i="2"/>
  <c r="K45" i="2" s="1"/>
  <c r="H45" i="2"/>
  <c r="J45" i="2" s="1"/>
  <c r="I44" i="2"/>
  <c r="K44" i="2" s="1"/>
  <c r="H44" i="2"/>
  <c r="J44" i="2" s="1"/>
  <c r="I43" i="2"/>
  <c r="K43" i="2" s="1"/>
  <c r="H43" i="2"/>
  <c r="J43" i="2" s="1"/>
  <c r="I42" i="2"/>
  <c r="K42" i="2" s="1"/>
  <c r="H42" i="2"/>
  <c r="J42" i="2" s="1"/>
  <c r="I41" i="2"/>
  <c r="K41" i="2" s="1"/>
  <c r="H41" i="2"/>
  <c r="J41" i="2" s="1"/>
  <c r="I40" i="2"/>
  <c r="K40" i="2" s="1"/>
  <c r="H40" i="2"/>
  <c r="J40" i="2" s="1"/>
  <c r="I39" i="2"/>
  <c r="K39" i="2" s="1"/>
  <c r="H39" i="2"/>
  <c r="J39" i="2" s="1"/>
  <c r="I38" i="2"/>
  <c r="K38" i="2" s="1"/>
  <c r="H38" i="2"/>
  <c r="J38" i="2" s="1"/>
  <c r="I37" i="2"/>
  <c r="K37" i="2" s="1"/>
  <c r="H37" i="2"/>
  <c r="J37" i="2" s="1"/>
  <c r="I36" i="2"/>
  <c r="K36" i="2" s="1"/>
  <c r="H36" i="2"/>
  <c r="J36" i="2" s="1"/>
  <c r="I35" i="2"/>
  <c r="K35" i="2" s="1"/>
  <c r="H35" i="2"/>
  <c r="J35" i="2" s="1"/>
  <c r="I34" i="2"/>
  <c r="K34" i="2" s="1"/>
  <c r="H34" i="2"/>
  <c r="J34" i="2" s="1"/>
  <c r="I33" i="2"/>
  <c r="K33" i="2" s="1"/>
  <c r="H33" i="2"/>
  <c r="J33" i="2" s="1"/>
  <c r="I32" i="2"/>
  <c r="K32" i="2" s="1"/>
  <c r="H32" i="2"/>
  <c r="J32" i="2" s="1"/>
  <c r="I31" i="2"/>
  <c r="K31" i="2" s="1"/>
  <c r="H31" i="2"/>
  <c r="J31" i="2" s="1"/>
  <c r="I30" i="2"/>
  <c r="K30" i="2" s="1"/>
  <c r="H30" i="2"/>
  <c r="J30" i="2" s="1"/>
  <c r="I29" i="2"/>
  <c r="K29" i="2" s="1"/>
  <c r="H29" i="2"/>
  <c r="J29" i="2" s="1"/>
  <c r="I28" i="2"/>
  <c r="K28" i="2" s="1"/>
  <c r="H28" i="2"/>
  <c r="J28" i="2" s="1"/>
  <c r="I27" i="2"/>
  <c r="K27" i="2" s="1"/>
  <c r="H27" i="2"/>
  <c r="J27" i="2" s="1"/>
  <c r="I26" i="2"/>
  <c r="K26" i="2" s="1"/>
  <c r="H26" i="2"/>
  <c r="J26" i="2" s="1"/>
  <c r="I25" i="2"/>
  <c r="K25" i="2" s="1"/>
  <c r="H25" i="2"/>
  <c r="J25" i="2" s="1"/>
  <c r="I24" i="2"/>
  <c r="K24" i="2" s="1"/>
  <c r="H24" i="2"/>
  <c r="J24" i="2" s="1"/>
  <c r="I23" i="2"/>
  <c r="K23" i="2" s="1"/>
  <c r="H23" i="2"/>
  <c r="J23" i="2" s="1"/>
  <c r="I22" i="2"/>
  <c r="K22" i="2" s="1"/>
  <c r="H22" i="2"/>
  <c r="J22" i="2" s="1"/>
  <c r="I21" i="2"/>
  <c r="K21" i="2" s="1"/>
  <c r="H21" i="2"/>
  <c r="J21" i="2" s="1"/>
  <c r="I20" i="2"/>
  <c r="K20" i="2" s="1"/>
  <c r="H20" i="2"/>
  <c r="J20" i="2" s="1"/>
  <c r="I19" i="2"/>
  <c r="K19" i="2" s="1"/>
  <c r="H19" i="2"/>
  <c r="J19" i="2" s="1"/>
  <c r="I18" i="2"/>
  <c r="K18" i="2" s="1"/>
  <c r="H18" i="2"/>
  <c r="J18" i="2" s="1"/>
  <c r="I17" i="2"/>
  <c r="K17" i="2" s="1"/>
  <c r="H17" i="2"/>
  <c r="J17" i="2" s="1"/>
  <c r="I16" i="2"/>
  <c r="K16" i="2" s="1"/>
  <c r="H16" i="2"/>
  <c r="J16" i="2" s="1"/>
  <c r="I15" i="2"/>
  <c r="K15" i="2" s="1"/>
  <c r="H15" i="2"/>
  <c r="J15" i="2" s="1"/>
  <c r="I14" i="2"/>
  <c r="K14" i="2" s="1"/>
  <c r="H14" i="2"/>
  <c r="J14" i="2" s="1"/>
  <c r="I13" i="2"/>
  <c r="K13" i="2" s="1"/>
  <c r="H13" i="2"/>
  <c r="J13" i="2" s="1"/>
  <c r="I12" i="2"/>
  <c r="K12" i="2" s="1"/>
  <c r="H12" i="2"/>
  <c r="J12" i="2" s="1"/>
  <c r="I11" i="2"/>
  <c r="K11" i="2" s="1"/>
  <c r="H11" i="2"/>
  <c r="J11" i="2" s="1"/>
  <c r="I10" i="2"/>
  <c r="K10" i="2" s="1"/>
  <c r="H10" i="2"/>
  <c r="J10" i="2" s="1"/>
  <c r="I9" i="2"/>
  <c r="K9" i="2" s="1"/>
  <c r="H9" i="2"/>
  <c r="J9" i="2" s="1"/>
  <c r="I8" i="2"/>
  <c r="K8" i="2" s="1"/>
  <c r="H8" i="2"/>
  <c r="J8" i="2" s="1"/>
  <c r="I7" i="2"/>
  <c r="K7" i="2" s="1"/>
  <c r="H7" i="2"/>
  <c r="J7" i="2" s="1"/>
  <c r="I6" i="2"/>
  <c r="K6" i="2" s="1"/>
  <c r="H6" i="2"/>
  <c r="J6" i="2" s="1"/>
  <c r="I5" i="2"/>
  <c r="K5" i="2" s="1"/>
  <c r="H5" i="2"/>
  <c r="J5" i="2" s="1"/>
  <c r="I4" i="2"/>
  <c r="K4" i="2" s="1"/>
  <c r="H4" i="2"/>
  <c r="J4" i="2" s="1"/>
  <c r="A4" i="2"/>
  <c r="I3" i="2"/>
  <c r="K3" i="2" s="1"/>
  <c r="G3" i="2" s="1"/>
  <c r="H3" i="2"/>
  <c r="J3" i="2" s="1"/>
  <c r="F3" i="2" s="1"/>
  <c r="M3" i="2"/>
  <c r="Q3" i="2" s="1"/>
  <c r="O3" i="2" s="1"/>
  <c r="I2" i="2"/>
  <c r="K2" i="2" s="1"/>
  <c r="G2" i="2" s="1"/>
  <c r="H2" i="2"/>
  <c r="J2" i="2" s="1"/>
  <c r="F2" i="2" s="1"/>
  <c r="D565" i="4" l="1"/>
  <c r="C566" i="4"/>
  <c r="D203" i="4"/>
  <c r="E4" i="2"/>
  <c r="G4" i="2" s="1"/>
  <c r="D4" i="2"/>
  <c r="F4" i="2" s="1"/>
  <c r="M2" i="2"/>
  <c r="Q2" i="2" s="1"/>
  <c r="O2" i="2" s="1"/>
  <c r="M425" i="2"/>
  <c r="Q425" i="2" s="1"/>
  <c r="O425" i="2" s="1"/>
  <c r="K425" i="2"/>
  <c r="G425" i="2" s="1"/>
  <c r="L510" i="2"/>
  <c r="P510" i="2" s="1"/>
  <c r="N510" i="2" s="1"/>
  <c r="M510" i="2"/>
  <c r="Q510" i="2" s="1"/>
  <c r="O510" i="2" s="1"/>
  <c r="K510" i="2"/>
  <c r="G510" i="2" s="1"/>
  <c r="M413" i="2"/>
  <c r="Q413" i="2" s="1"/>
  <c r="O413" i="2" s="1"/>
  <c r="K413" i="2"/>
  <c r="G413" i="2" s="1"/>
  <c r="M451" i="2"/>
  <c r="Q451" i="2" s="1"/>
  <c r="O451" i="2" s="1"/>
  <c r="K451" i="2"/>
  <c r="G451" i="2" s="1"/>
  <c r="M604" i="2"/>
  <c r="Q604" i="2" s="1"/>
  <c r="O604" i="2" s="1"/>
  <c r="K604" i="2"/>
  <c r="G604" i="2" s="1"/>
  <c r="M469" i="2"/>
  <c r="Q469" i="2" s="1"/>
  <c r="O469" i="2" s="1"/>
  <c r="M375" i="2"/>
  <c r="Q375" i="2" s="1"/>
  <c r="O375" i="2" s="1"/>
  <c r="M387" i="2"/>
  <c r="Q387" i="2" s="1"/>
  <c r="O387" i="2" s="1"/>
  <c r="L491" i="2"/>
  <c r="P491" i="2" s="1"/>
  <c r="N491" i="2" s="1"/>
  <c r="L506" i="2"/>
  <c r="P506" i="2" s="1"/>
  <c r="N506" i="2" s="1"/>
  <c r="M407" i="2"/>
  <c r="Q407" i="2" s="1"/>
  <c r="O407" i="2" s="1"/>
  <c r="M411" i="2"/>
  <c r="Q411" i="2" s="1"/>
  <c r="O411" i="2" s="1"/>
  <c r="M491" i="2"/>
  <c r="Q491" i="2" s="1"/>
  <c r="O491" i="2" s="1"/>
  <c r="M506" i="2"/>
  <c r="Q506" i="2" s="1"/>
  <c r="O506" i="2" s="1"/>
  <c r="M437" i="2"/>
  <c r="Q437" i="2" s="1"/>
  <c r="O437" i="2" s="1"/>
  <c r="L2" i="2"/>
  <c r="P2" i="2" s="1"/>
  <c r="L602" i="2"/>
  <c r="P602" i="2" s="1"/>
  <c r="N602" i="2" s="1"/>
  <c r="L530" i="2"/>
  <c r="P530" i="2" s="1"/>
  <c r="N530" i="2" s="1"/>
  <c r="L3" i="2"/>
  <c r="P3" i="2" s="1"/>
  <c r="N3" i="2" s="1"/>
  <c r="L560" i="2"/>
  <c r="P560" i="2" s="1"/>
  <c r="N560" i="2" s="1"/>
  <c r="L604" i="2"/>
  <c r="P604" i="2" s="1"/>
  <c r="N604" i="2" s="1"/>
  <c r="M530" i="2"/>
  <c r="Q530" i="2" s="1"/>
  <c r="O530" i="2" s="1"/>
  <c r="M560" i="2"/>
  <c r="Q560" i="2" s="1"/>
  <c r="O560" i="2" s="1"/>
  <c r="M602" i="2"/>
  <c r="Q602" i="2" s="1"/>
  <c r="O602" i="2" s="1"/>
  <c r="L573" i="2"/>
  <c r="P573" i="2" s="1"/>
  <c r="N573" i="2" s="1"/>
  <c r="L575" i="2"/>
  <c r="P575" i="2" s="1"/>
  <c r="N575" i="2" s="1"/>
  <c r="L577" i="2"/>
  <c r="P577" i="2" s="1"/>
  <c r="N577" i="2" s="1"/>
  <c r="L579" i="2"/>
  <c r="P579" i="2" s="1"/>
  <c r="N579" i="2" s="1"/>
  <c r="L581" i="2"/>
  <c r="P581" i="2" s="1"/>
  <c r="N581" i="2" s="1"/>
  <c r="L583" i="2"/>
  <c r="P583" i="2" s="1"/>
  <c r="N583" i="2" s="1"/>
  <c r="L368" i="2"/>
  <c r="P368" i="2" s="1"/>
  <c r="N368" i="2" s="1"/>
  <c r="L370" i="2"/>
  <c r="P370" i="2" s="1"/>
  <c r="N370" i="2" s="1"/>
  <c r="L372" i="2"/>
  <c r="P372" i="2" s="1"/>
  <c r="N372" i="2" s="1"/>
  <c r="L376" i="2"/>
  <c r="P376" i="2" s="1"/>
  <c r="N376" i="2" s="1"/>
  <c r="L380" i="2"/>
  <c r="P380" i="2" s="1"/>
  <c r="N380" i="2" s="1"/>
  <c r="L384" i="2"/>
  <c r="P384" i="2" s="1"/>
  <c r="N384" i="2" s="1"/>
  <c r="L388" i="2"/>
  <c r="P388" i="2" s="1"/>
  <c r="N388" i="2" s="1"/>
  <c r="L392" i="2"/>
  <c r="P392" i="2" s="1"/>
  <c r="N392" i="2" s="1"/>
  <c r="L396" i="2"/>
  <c r="P396" i="2" s="1"/>
  <c r="N396" i="2" s="1"/>
  <c r="L400" i="2"/>
  <c r="P400" i="2" s="1"/>
  <c r="N400" i="2" s="1"/>
  <c r="L404" i="2"/>
  <c r="P404" i="2" s="1"/>
  <c r="N404" i="2" s="1"/>
  <c r="L408" i="2"/>
  <c r="P408" i="2" s="1"/>
  <c r="N408" i="2" s="1"/>
  <c r="L412" i="2"/>
  <c r="P412" i="2" s="1"/>
  <c r="N412" i="2" s="1"/>
  <c r="L416" i="2"/>
  <c r="P416" i="2" s="1"/>
  <c r="N416" i="2" s="1"/>
  <c r="L420" i="2"/>
  <c r="P420" i="2" s="1"/>
  <c r="N420" i="2" s="1"/>
  <c r="L424" i="2"/>
  <c r="P424" i="2" s="1"/>
  <c r="N424" i="2" s="1"/>
  <c r="L428" i="2"/>
  <c r="P428" i="2" s="1"/>
  <c r="N428" i="2" s="1"/>
  <c r="L432" i="2"/>
  <c r="P432" i="2" s="1"/>
  <c r="N432" i="2" s="1"/>
  <c r="L436" i="2"/>
  <c r="P436" i="2" s="1"/>
  <c r="N436" i="2" s="1"/>
  <c r="L440" i="2"/>
  <c r="P440" i="2" s="1"/>
  <c r="N440" i="2" s="1"/>
  <c r="L444" i="2"/>
  <c r="P444" i="2" s="1"/>
  <c r="N444" i="2" s="1"/>
  <c r="L448" i="2"/>
  <c r="P448" i="2" s="1"/>
  <c r="N448" i="2" s="1"/>
  <c r="L452" i="2"/>
  <c r="P452" i="2" s="1"/>
  <c r="N452" i="2" s="1"/>
  <c r="L456" i="2"/>
  <c r="P456" i="2" s="1"/>
  <c r="N456" i="2" s="1"/>
  <c r="L460" i="2"/>
  <c r="P460" i="2" s="1"/>
  <c r="N460" i="2" s="1"/>
  <c r="L464" i="2"/>
  <c r="P464" i="2" s="1"/>
  <c r="N464" i="2" s="1"/>
  <c r="L468" i="2"/>
  <c r="P468" i="2" s="1"/>
  <c r="N468" i="2" s="1"/>
  <c r="L472" i="2"/>
  <c r="P472" i="2" s="1"/>
  <c r="N472" i="2" s="1"/>
  <c r="L476" i="2"/>
  <c r="P476" i="2" s="1"/>
  <c r="N476" i="2" s="1"/>
  <c r="L480" i="2"/>
  <c r="P480" i="2" s="1"/>
  <c r="N480" i="2" s="1"/>
  <c r="L484" i="2"/>
  <c r="P484" i="2" s="1"/>
  <c r="N484" i="2" s="1"/>
  <c r="L488" i="2"/>
  <c r="P488" i="2" s="1"/>
  <c r="N488" i="2" s="1"/>
  <c r="L374" i="2"/>
  <c r="P374" i="2" s="1"/>
  <c r="N374" i="2" s="1"/>
  <c r="L378" i="2"/>
  <c r="P378" i="2" s="1"/>
  <c r="N378" i="2" s="1"/>
  <c r="L382" i="2"/>
  <c r="P382" i="2" s="1"/>
  <c r="N382" i="2" s="1"/>
  <c r="L386" i="2"/>
  <c r="P386" i="2" s="1"/>
  <c r="N386" i="2" s="1"/>
  <c r="L390" i="2"/>
  <c r="P390" i="2" s="1"/>
  <c r="N390" i="2" s="1"/>
  <c r="L394" i="2"/>
  <c r="P394" i="2" s="1"/>
  <c r="N394" i="2" s="1"/>
  <c r="L398" i="2"/>
  <c r="P398" i="2" s="1"/>
  <c r="N398" i="2" s="1"/>
  <c r="L402" i="2"/>
  <c r="P402" i="2" s="1"/>
  <c r="N402" i="2" s="1"/>
  <c r="L406" i="2"/>
  <c r="P406" i="2" s="1"/>
  <c r="N406" i="2" s="1"/>
  <c r="L410" i="2"/>
  <c r="P410" i="2" s="1"/>
  <c r="N410" i="2" s="1"/>
  <c r="L414" i="2"/>
  <c r="P414" i="2" s="1"/>
  <c r="N414" i="2" s="1"/>
  <c r="L418" i="2"/>
  <c r="P418" i="2" s="1"/>
  <c r="N418" i="2" s="1"/>
  <c r="L422" i="2"/>
  <c r="P422" i="2" s="1"/>
  <c r="N422" i="2" s="1"/>
  <c r="L426" i="2"/>
  <c r="P426" i="2" s="1"/>
  <c r="N426" i="2" s="1"/>
  <c r="L430" i="2"/>
  <c r="P430" i="2" s="1"/>
  <c r="N430" i="2" s="1"/>
  <c r="L434" i="2"/>
  <c r="P434" i="2" s="1"/>
  <c r="N434" i="2" s="1"/>
  <c r="L438" i="2"/>
  <c r="P438" i="2" s="1"/>
  <c r="N438" i="2" s="1"/>
  <c r="L442" i="2"/>
  <c r="P442" i="2" s="1"/>
  <c r="N442" i="2" s="1"/>
  <c r="L446" i="2"/>
  <c r="P446" i="2" s="1"/>
  <c r="N446" i="2" s="1"/>
  <c r="L450" i="2"/>
  <c r="P450" i="2" s="1"/>
  <c r="N450" i="2" s="1"/>
  <c r="L454" i="2"/>
  <c r="P454" i="2" s="1"/>
  <c r="N454" i="2" s="1"/>
  <c r="L458" i="2"/>
  <c r="P458" i="2" s="1"/>
  <c r="N458" i="2" s="1"/>
  <c r="L462" i="2"/>
  <c r="P462" i="2" s="1"/>
  <c r="N462" i="2" s="1"/>
  <c r="L466" i="2"/>
  <c r="P466" i="2" s="1"/>
  <c r="N466" i="2" s="1"/>
  <c r="L470" i="2"/>
  <c r="P470" i="2" s="1"/>
  <c r="N470" i="2" s="1"/>
  <c r="L474" i="2"/>
  <c r="P474" i="2" s="1"/>
  <c r="N474" i="2" s="1"/>
  <c r="L478" i="2"/>
  <c r="P478" i="2" s="1"/>
  <c r="N478" i="2" s="1"/>
  <c r="L482" i="2"/>
  <c r="P482" i="2" s="1"/>
  <c r="N482" i="2" s="1"/>
  <c r="L486" i="2"/>
  <c r="P486" i="2" s="1"/>
  <c r="N486" i="2" s="1"/>
  <c r="A5" i="2"/>
  <c r="L4" i="2"/>
  <c r="M4" i="2"/>
  <c r="M368" i="2"/>
  <c r="Q368" i="2" s="1"/>
  <c r="O368" i="2" s="1"/>
  <c r="M372" i="2"/>
  <c r="Q372" i="2" s="1"/>
  <c r="O372" i="2" s="1"/>
  <c r="M376" i="2"/>
  <c r="Q376" i="2" s="1"/>
  <c r="O376" i="2" s="1"/>
  <c r="M380" i="2"/>
  <c r="Q380" i="2" s="1"/>
  <c r="O380" i="2" s="1"/>
  <c r="M384" i="2"/>
  <c r="Q384" i="2" s="1"/>
  <c r="O384" i="2" s="1"/>
  <c r="M388" i="2"/>
  <c r="Q388" i="2" s="1"/>
  <c r="O388" i="2" s="1"/>
  <c r="M392" i="2"/>
  <c r="Q392" i="2" s="1"/>
  <c r="O392" i="2" s="1"/>
  <c r="M396" i="2"/>
  <c r="Q396" i="2" s="1"/>
  <c r="O396" i="2" s="1"/>
  <c r="M400" i="2"/>
  <c r="Q400" i="2" s="1"/>
  <c r="O400" i="2" s="1"/>
  <c r="M404" i="2"/>
  <c r="Q404" i="2" s="1"/>
  <c r="O404" i="2" s="1"/>
  <c r="M408" i="2"/>
  <c r="Q408" i="2" s="1"/>
  <c r="O408" i="2" s="1"/>
  <c r="M412" i="2"/>
  <c r="Q412" i="2" s="1"/>
  <c r="O412" i="2" s="1"/>
  <c r="M416" i="2"/>
  <c r="Q416" i="2" s="1"/>
  <c r="O416" i="2" s="1"/>
  <c r="M420" i="2"/>
  <c r="Q420" i="2" s="1"/>
  <c r="O420" i="2" s="1"/>
  <c r="M424" i="2"/>
  <c r="Q424" i="2" s="1"/>
  <c r="O424" i="2" s="1"/>
  <c r="M428" i="2"/>
  <c r="Q428" i="2" s="1"/>
  <c r="O428" i="2" s="1"/>
  <c r="M432" i="2"/>
  <c r="Q432" i="2" s="1"/>
  <c r="O432" i="2" s="1"/>
  <c r="M436" i="2"/>
  <c r="Q436" i="2" s="1"/>
  <c r="O436" i="2" s="1"/>
  <c r="M440" i="2"/>
  <c r="Q440" i="2" s="1"/>
  <c r="O440" i="2" s="1"/>
  <c r="M444" i="2"/>
  <c r="Q444" i="2" s="1"/>
  <c r="O444" i="2" s="1"/>
  <c r="M448" i="2"/>
  <c r="Q448" i="2" s="1"/>
  <c r="O448" i="2" s="1"/>
  <c r="M452" i="2"/>
  <c r="Q452" i="2" s="1"/>
  <c r="O452" i="2" s="1"/>
  <c r="M456" i="2"/>
  <c r="Q456" i="2" s="1"/>
  <c r="O456" i="2" s="1"/>
  <c r="M460" i="2"/>
  <c r="Q460" i="2" s="1"/>
  <c r="O460" i="2" s="1"/>
  <c r="M464" i="2"/>
  <c r="Q464" i="2" s="1"/>
  <c r="O464" i="2" s="1"/>
  <c r="M468" i="2"/>
  <c r="Q468" i="2" s="1"/>
  <c r="O468" i="2" s="1"/>
  <c r="M472" i="2"/>
  <c r="Q472" i="2" s="1"/>
  <c r="O472" i="2" s="1"/>
  <c r="M476" i="2"/>
  <c r="Q476" i="2" s="1"/>
  <c r="O476" i="2" s="1"/>
  <c r="M482" i="2"/>
  <c r="Q482" i="2" s="1"/>
  <c r="O482" i="2" s="1"/>
  <c r="M370" i="2"/>
  <c r="Q370" i="2" s="1"/>
  <c r="O370" i="2" s="1"/>
  <c r="M374" i="2"/>
  <c r="Q374" i="2" s="1"/>
  <c r="O374" i="2" s="1"/>
  <c r="M378" i="2"/>
  <c r="Q378" i="2" s="1"/>
  <c r="O378" i="2" s="1"/>
  <c r="M382" i="2"/>
  <c r="Q382" i="2" s="1"/>
  <c r="O382" i="2" s="1"/>
  <c r="M386" i="2"/>
  <c r="Q386" i="2" s="1"/>
  <c r="O386" i="2" s="1"/>
  <c r="M390" i="2"/>
  <c r="Q390" i="2" s="1"/>
  <c r="O390" i="2" s="1"/>
  <c r="M394" i="2"/>
  <c r="Q394" i="2" s="1"/>
  <c r="O394" i="2" s="1"/>
  <c r="M398" i="2"/>
  <c r="Q398" i="2" s="1"/>
  <c r="O398" i="2" s="1"/>
  <c r="M402" i="2"/>
  <c r="Q402" i="2" s="1"/>
  <c r="O402" i="2" s="1"/>
  <c r="M406" i="2"/>
  <c r="Q406" i="2" s="1"/>
  <c r="O406" i="2" s="1"/>
  <c r="M410" i="2"/>
  <c r="Q410" i="2" s="1"/>
  <c r="O410" i="2" s="1"/>
  <c r="M414" i="2"/>
  <c r="Q414" i="2" s="1"/>
  <c r="O414" i="2" s="1"/>
  <c r="M418" i="2"/>
  <c r="Q418" i="2" s="1"/>
  <c r="O418" i="2" s="1"/>
  <c r="M422" i="2"/>
  <c r="Q422" i="2" s="1"/>
  <c r="O422" i="2" s="1"/>
  <c r="M426" i="2"/>
  <c r="Q426" i="2" s="1"/>
  <c r="O426" i="2" s="1"/>
  <c r="M430" i="2"/>
  <c r="Q430" i="2" s="1"/>
  <c r="O430" i="2" s="1"/>
  <c r="M434" i="2"/>
  <c r="Q434" i="2" s="1"/>
  <c r="O434" i="2" s="1"/>
  <c r="M438" i="2"/>
  <c r="Q438" i="2" s="1"/>
  <c r="O438" i="2" s="1"/>
  <c r="M442" i="2"/>
  <c r="Q442" i="2" s="1"/>
  <c r="O442" i="2" s="1"/>
  <c r="M446" i="2"/>
  <c r="Q446" i="2" s="1"/>
  <c r="O446" i="2" s="1"/>
  <c r="M450" i="2"/>
  <c r="Q450" i="2" s="1"/>
  <c r="O450" i="2" s="1"/>
  <c r="M454" i="2"/>
  <c r="Q454" i="2" s="1"/>
  <c r="O454" i="2" s="1"/>
  <c r="M458" i="2"/>
  <c r="Q458" i="2" s="1"/>
  <c r="O458" i="2" s="1"/>
  <c r="M462" i="2"/>
  <c r="Q462" i="2" s="1"/>
  <c r="O462" i="2" s="1"/>
  <c r="M466" i="2"/>
  <c r="Q466" i="2" s="1"/>
  <c r="O466" i="2" s="1"/>
  <c r="M470" i="2"/>
  <c r="Q470" i="2" s="1"/>
  <c r="O470" i="2" s="1"/>
  <c r="M474" i="2"/>
  <c r="Q474" i="2" s="1"/>
  <c r="O474" i="2" s="1"/>
  <c r="M478" i="2"/>
  <c r="Q478" i="2" s="1"/>
  <c r="O478" i="2" s="1"/>
  <c r="M486" i="2"/>
  <c r="Q486" i="2" s="1"/>
  <c r="O486" i="2" s="1"/>
  <c r="L369" i="2"/>
  <c r="P369" i="2" s="1"/>
  <c r="N369" i="2" s="1"/>
  <c r="L371" i="2"/>
  <c r="P371" i="2" s="1"/>
  <c r="N371" i="2" s="1"/>
  <c r="L373" i="2"/>
  <c r="P373" i="2" s="1"/>
  <c r="N373" i="2" s="1"/>
  <c r="L375" i="2"/>
  <c r="P375" i="2" s="1"/>
  <c r="N375" i="2" s="1"/>
  <c r="L377" i="2"/>
  <c r="P377" i="2" s="1"/>
  <c r="N377" i="2" s="1"/>
  <c r="L379" i="2"/>
  <c r="P379" i="2" s="1"/>
  <c r="N379" i="2" s="1"/>
  <c r="L381" i="2"/>
  <c r="P381" i="2" s="1"/>
  <c r="N381" i="2" s="1"/>
  <c r="L383" i="2"/>
  <c r="P383" i="2" s="1"/>
  <c r="N383" i="2" s="1"/>
  <c r="L385" i="2"/>
  <c r="P385" i="2" s="1"/>
  <c r="N385" i="2" s="1"/>
  <c r="L387" i="2"/>
  <c r="P387" i="2" s="1"/>
  <c r="N387" i="2" s="1"/>
  <c r="L389" i="2"/>
  <c r="P389" i="2" s="1"/>
  <c r="N389" i="2" s="1"/>
  <c r="L391" i="2"/>
  <c r="P391" i="2" s="1"/>
  <c r="N391" i="2" s="1"/>
  <c r="L393" i="2"/>
  <c r="P393" i="2" s="1"/>
  <c r="N393" i="2" s="1"/>
  <c r="L395" i="2"/>
  <c r="P395" i="2" s="1"/>
  <c r="N395" i="2" s="1"/>
  <c r="L397" i="2"/>
  <c r="P397" i="2" s="1"/>
  <c r="N397" i="2" s="1"/>
  <c r="L399" i="2"/>
  <c r="P399" i="2" s="1"/>
  <c r="N399" i="2" s="1"/>
  <c r="L401" i="2"/>
  <c r="P401" i="2" s="1"/>
  <c r="N401" i="2" s="1"/>
  <c r="L403" i="2"/>
  <c r="P403" i="2" s="1"/>
  <c r="N403" i="2" s="1"/>
  <c r="L405" i="2"/>
  <c r="P405" i="2" s="1"/>
  <c r="N405" i="2" s="1"/>
  <c r="L407" i="2"/>
  <c r="P407" i="2" s="1"/>
  <c r="N407" i="2" s="1"/>
  <c r="L409" i="2"/>
  <c r="P409" i="2" s="1"/>
  <c r="N409" i="2" s="1"/>
  <c r="L411" i="2"/>
  <c r="P411" i="2" s="1"/>
  <c r="N411" i="2" s="1"/>
  <c r="L413" i="2"/>
  <c r="P413" i="2" s="1"/>
  <c r="N413" i="2" s="1"/>
  <c r="L415" i="2"/>
  <c r="P415" i="2" s="1"/>
  <c r="N415" i="2" s="1"/>
  <c r="L417" i="2"/>
  <c r="P417" i="2" s="1"/>
  <c r="N417" i="2" s="1"/>
  <c r="L419" i="2"/>
  <c r="P419" i="2" s="1"/>
  <c r="N419" i="2" s="1"/>
  <c r="L421" i="2"/>
  <c r="P421" i="2" s="1"/>
  <c r="N421" i="2" s="1"/>
  <c r="L423" i="2"/>
  <c r="P423" i="2" s="1"/>
  <c r="N423" i="2" s="1"/>
  <c r="L425" i="2"/>
  <c r="P425" i="2" s="1"/>
  <c r="N425" i="2" s="1"/>
  <c r="L427" i="2"/>
  <c r="P427" i="2" s="1"/>
  <c r="N427" i="2" s="1"/>
  <c r="L429" i="2"/>
  <c r="P429" i="2" s="1"/>
  <c r="N429" i="2" s="1"/>
  <c r="L431" i="2"/>
  <c r="P431" i="2" s="1"/>
  <c r="N431" i="2" s="1"/>
  <c r="L433" i="2"/>
  <c r="P433" i="2" s="1"/>
  <c r="N433" i="2" s="1"/>
  <c r="L435" i="2"/>
  <c r="P435" i="2" s="1"/>
  <c r="N435" i="2" s="1"/>
  <c r="L437" i="2"/>
  <c r="P437" i="2" s="1"/>
  <c r="N437" i="2" s="1"/>
  <c r="L439" i="2"/>
  <c r="P439" i="2" s="1"/>
  <c r="N439" i="2" s="1"/>
  <c r="L441" i="2"/>
  <c r="P441" i="2" s="1"/>
  <c r="N441" i="2" s="1"/>
  <c r="L443" i="2"/>
  <c r="P443" i="2" s="1"/>
  <c r="N443" i="2" s="1"/>
  <c r="L445" i="2"/>
  <c r="P445" i="2" s="1"/>
  <c r="N445" i="2" s="1"/>
  <c r="L447" i="2"/>
  <c r="P447" i="2" s="1"/>
  <c r="N447" i="2" s="1"/>
  <c r="L449" i="2"/>
  <c r="P449" i="2" s="1"/>
  <c r="N449" i="2" s="1"/>
  <c r="L451" i="2"/>
  <c r="P451" i="2" s="1"/>
  <c r="N451" i="2" s="1"/>
  <c r="L453" i="2"/>
  <c r="P453" i="2" s="1"/>
  <c r="N453" i="2" s="1"/>
  <c r="L455" i="2"/>
  <c r="P455" i="2" s="1"/>
  <c r="N455" i="2" s="1"/>
  <c r="L457" i="2"/>
  <c r="P457" i="2" s="1"/>
  <c r="N457" i="2" s="1"/>
  <c r="L459" i="2"/>
  <c r="P459" i="2" s="1"/>
  <c r="N459" i="2" s="1"/>
  <c r="L461" i="2"/>
  <c r="P461" i="2" s="1"/>
  <c r="N461" i="2" s="1"/>
  <c r="L463" i="2"/>
  <c r="P463" i="2" s="1"/>
  <c r="N463" i="2" s="1"/>
  <c r="L465" i="2"/>
  <c r="P465" i="2" s="1"/>
  <c r="N465" i="2" s="1"/>
  <c r="L467" i="2"/>
  <c r="P467" i="2" s="1"/>
  <c r="N467" i="2" s="1"/>
  <c r="L469" i="2"/>
  <c r="P469" i="2" s="1"/>
  <c r="N469" i="2" s="1"/>
  <c r="L471" i="2"/>
  <c r="P471" i="2" s="1"/>
  <c r="N471" i="2" s="1"/>
  <c r="L473" i="2"/>
  <c r="P473" i="2" s="1"/>
  <c r="N473" i="2" s="1"/>
  <c r="L475" i="2"/>
  <c r="P475" i="2" s="1"/>
  <c r="N475" i="2" s="1"/>
  <c r="L477" i="2"/>
  <c r="P477" i="2" s="1"/>
  <c r="N477" i="2" s="1"/>
  <c r="M480" i="2"/>
  <c r="Q480" i="2" s="1"/>
  <c r="O480" i="2" s="1"/>
  <c r="M484" i="2"/>
  <c r="Q484" i="2" s="1"/>
  <c r="O484" i="2" s="1"/>
  <c r="M488" i="2"/>
  <c r="Q488" i="2" s="1"/>
  <c r="O488" i="2" s="1"/>
  <c r="L578" i="2"/>
  <c r="P578" i="2" s="1"/>
  <c r="N578" i="2" s="1"/>
  <c r="L479" i="2"/>
  <c r="P479" i="2" s="1"/>
  <c r="N479" i="2" s="1"/>
  <c r="L481" i="2"/>
  <c r="P481" i="2" s="1"/>
  <c r="N481" i="2" s="1"/>
  <c r="L483" i="2"/>
  <c r="P483" i="2" s="1"/>
  <c r="N483" i="2" s="1"/>
  <c r="L485" i="2"/>
  <c r="P485" i="2" s="1"/>
  <c r="N485" i="2" s="1"/>
  <c r="L487" i="2"/>
  <c r="P487" i="2" s="1"/>
  <c r="N487" i="2" s="1"/>
  <c r="L489" i="2"/>
  <c r="P489" i="2" s="1"/>
  <c r="N489" i="2" s="1"/>
  <c r="L574" i="2"/>
  <c r="P574" i="2" s="1"/>
  <c r="N574" i="2" s="1"/>
  <c r="L582" i="2"/>
  <c r="P582" i="2" s="1"/>
  <c r="N582" i="2" s="1"/>
  <c r="O490" i="2"/>
  <c r="O492" i="2"/>
  <c r="O494" i="2"/>
  <c r="O496" i="2"/>
  <c r="O498" i="2"/>
  <c r="O500" i="2"/>
  <c r="O502" i="2"/>
  <c r="O504" i="2"/>
  <c r="O508" i="2"/>
  <c r="O512" i="2"/>
  <c r="O514" i="2"/>
  <c r="O516" i="2"/>
  <c r="O518" i="2"/>
  <c r="O520" i="2"/>
  <c r="O522" i="2"/>
  <c r="O524" i="2"/>
  <c r="O526" i="2"/>
  <c r="O528" i="2"/>
  <c r="O532" i="2"/>
  <c r="O534" i="2"/>
  <c r="O536" i="2"/>
  <c r="O538" i="2"/>
  <c r="O540" i="2"/>
  <c r="O542" i="2"/>
  <c r="L576" i="2"/>
  <c r="P576" i="2" s="1"/>
  <c r="N576" i="2" s="1"/>
  <c r="L580" i="2"/>
  <c r="P580" i="2" s="1"/>
  <c r="N580" i="2" s="1"/>
  <c r="O544" i="2"/>
  <c r="O546" i="2"/>
  <c r="O548" i="2"/>
  <c r="O550" i="2"/>
  <c r="O552" i="2"/>
  <c r="O554" i="2"/>
  <c r="O556" i="2"/>
  <c r="O558" i="2"/>
  <c r="O562" i="2"/>
  <c r="O564" i="2"/>
  <c r="O566" i="2"/>
  <c r="O568" i="2"/>
  <c r="O570" i="2"/>
  <c r="O572" i="2"/>
  <c r="M573" i="2"/>
  <c r="Q573" i="2" s="1"/>
  <c r="O573" i="2" s="1"/>
  <c r="M575" i="2"/>
  <c r="Q575" i="2" s="1"/>
  <c r="O575" i="2" s="1"/>
  <c r="M577" i="2"/>
  <c r="Q577" i="2" s="1"/>
  <c r="O577" i="2" s="1"/>
  <c r="M579" i="2"/>
  <c r="Q579" i="2" s="1"/>
  <c r="O579" i="2" s="1"/>
  <c r="M581" i="2"/>
  <c r="Q581" i="2" s="1"/>
  <c r="O581" i="2" s="1"/>
  <c r="M583" i="2"/>
  <c r="Q583" i="2" s="1"/>
  <c r="O583" i="2" s="1"/>
  <c r="O584" i="2"/>
  <c r="O586" i="2"/>
  <c r="O588" i="2"/>
  <c r="O590" i="2"/>
  <c r="O592" i="2"/>
  <c r="O594" i="2"/>
  <c r="O596" i="2"/>
  <c r="O598" i="2"/>
  <c r="O600" i="2"/>
  <c r="C567" i="4" l="1"/>
  <c r="D566" i="4"/>
  <c r="D204" i="4"/>
  <c r="E5" i="2"/>
  <c r="G5" i="2" s="1"/>
  <c r="D5" i="2"/>
  <c r="F5" i="2" s="1"/>
  <c r="N2" i="2"/>
  <c r="Q4" i="2"/>
  <c r="P4" i="2"/>
  <c r="M5" i="2"/>
  <c r="Q5" i="2" s="1"/>
  <c r="O5" i="2" s="1"/>
  <c r="A6" i="2"/>
  <c r="L5" i="2"/>
  <c r="D567" i="4" l="1"/>
  <c r="C568" i="4"/>
  <c r="D205" i="4"/>
  <c r="E6" i="2"/>
  <c r="G6" i="2" s="1"/>
  <c r="D6" i="2"/>
  <c r="F6" i="2" s="1"/>
  <c r="P5" i="2"/>
  <c r="N5" i="2" s="1"/>
  <c r="N4" i="2"/>
  <c r="O4" i="2"/>
  <c r="A7" i="2"/>
  <c r="L6" i="2"/>
  <c r="P6" i="2" s="1"/>
  <c r="N6" i="2" s="1"/>
  <c r="M6" i="2"/>
  <c r="Q6" i="2" s="1"/>
  <c r="O6" i="2" s="1"/>
  <c r="C569" i="4" l="1"/>
  <c r="D568" i="4"/>
  <c r="D206" i="4"/>
  <c r="D7" i="2"/>
  <c r="F7" i="2" s="1"/>
  <c r="E7" i="2"/>
  <c r="G7" i="2" s="1"/>
  <c r="M7" i="2"/>
  <c r="L7" i="2"/>
  <c r="P7" i="2" s="1"/>
  <c r="N7" i="2" s="1"/>
  <c r="A8" i="2"/>
  <c r="D569" i="4" l="1"/>
  <c r="C570" i="4"/>
  <c r="D207" i="4"/>
  <c r="E8" i="2"/>
  <c r="G8" i="2" s="1"/>
  <c r="D8" i="2"/>
  <c r="F8" i="2" s="1"/>
  <c r="A9" i="2"/>
  <c r="L8" i="2"/>
  <c r="M8" i="2"/>
  <c r="Q8" i="2" s="1"/>
  <c r="O8" i="2" s="1"/>
  <c r="Q7" i="2"/>
  <c r="C571" i="4" l="1"/>
  <c r="D570" i="4"/>
  <c r="D208" i="4"/>
  <c r="E9" i="2"/>
  <c r="G9" i="2" s="1"/>
  <c r="D9" i="2"/>
  <c r="F9" i="2" s="1"/>
  <c r="O7" i="2"/>
  <c r="P8" i="2"/>
  <c r="M9" i="2"/>
  <c r="A10" i="2"/>
  <c r="L9" i="2"/>
  <c r="D571" i="4" l="1"/>
  <c r="C572" i="4"/>
  <c r="D209" i="4"/>
  <c r="E10" i="2"/>
  <c r="G10" i="2" s="1"/>
  <c r="D10" i="2"/>
  <c r="F10" i="2" s="1"/>
  <c r="A11" i="2"/>
  <c r="L10" i="2"/>
  <c r="P10" i="2" s="1"/>
  <c r="N10" i="2" s="1"/>
  <c r="M10" i="2"/>
  <c r="Q10" i="2" s="1"/>
  <c r="O10" i="2" s="1"/>
  <c r="P9" i="2"/>
  <c r="N9" i="2" s="1"/>
  <c r="Q9" i="2"/>
  <c r="N8" i="2"/>
  <c r="C573" i="4" l="1"/>
  <c r="D572" i="4"/>
  <c r="D210" i="4"/>
  <c r="E11" i="2"/>
  <c r="G11" i="2" s="1"/>
  <c r="D11" i="2"/>
  <c r="F11" i="2" s="1"/>
  <c r="M11" i="2"/>
  <c r="L11" i="2"/>
  <c r="P11" i="2" s="1"/>
  <c r="A12" i="2"/>
  <c r="O9" i="2"/>
  <c r="D573" i="4" l="1"/>
  <c r="C574" i="4"/>
  <c r="D211" i="4"/>
  <c r="E12" i="2"/>
  <c r="G12" i="2" s="1"/>
  <c r="D12" i="2"/>
  <c r="F12" i="2" s="1"/>
  <c r="N11" i="2"/>
  <c r="A13" i="2"/>
  <c r="L12" i="2"/>
  <c r="P12" i="2" s="1"/>
  <c r="N12" i="2" s="1"/>
  <c r="M12" i="2"/>
  <c r="Q12" i="2" s="1"/>
  <c r="O12" i="2" s="1"/>
  <c r="Q11" i="2"/>
  <c r="C575" i="4" l="1"/>
  <c r="D574" i="4"/>
  <c r="D212" i="4"/>
  <c r="E13" i="2"/>
  <c r="G13" i="2" s="1"/>
  <c r="D13" i="2"/>
  <c r="F13" i="2" s="1"/>
  <c r="O11" i="2"/>
  <c r="M13" i="2"/>
  <c r="Q13" i="2" s="1"/>
  <c r="O13" i="2" s="1"/>
  <c r="A14" i="2"/>
  <c r="L13" i="2"/>
  <c r="P13" i="2" s="1"/>
  <c r="N13" i="2" s="1"/>
  <c r="D575" i="4" l="1"/>
  <c r="C576" i="4"/>
  <c r="D213" i="4"/>
  <c r="E14" i="2"/>
  <c r="G14" i="2" s="1"/>
  <c r="D14" i="2"/>
  <c r="F14" i="2" s="1"/>
  <c r="A15" i="2"/>
  <c r="L14" i="2"/>
  <c r="P14" i="2" s="1"/>
  <c r="N14" i="2" s="1"/>
  <c r="M14" i="2"/>
  <c r="Q14" i="2" s="1"/>
  <c r="O14" i="2" s="1"/>
  <c r="C577" i="4" l="1"/>
  <c r="D576" i="4"/>
  <c r="D214" i="4"/>
  <c r="D15" i="2"/>
  <c r="F15" i="2" s="1"/>
  <c r="E15" i="2"/>
  <c r="G15" i="2" s="1"/>
  <c r="M15" i="2"/>
  <c r="Q15" i="2" s="1"/>
  <c r="O15" i="2" s="1"/>
  <c r="L15" i="2"/>
  <c r="P15" i="2" s="1"/>
  <c r="N15" i="2" s="1"/>
  <c r="A16" i="2"/>
  <c r="D577" i="4" l="1"/>
  <c r="C578" i="4"/>
  <c r="D215" i="4"/>
  <c r="E16" i="2"/>
  <c r="G16" i="2" s="1"/>
  <c r="D16" i="2"/>
  <c r="F16" i="2" s="1"/>
  <c r="A17" i="2"/>
  <c r="L16" i="2"/>
  <c r="P16" i="2" s="1"/>
  <c r="N16" i="2" s="1"/>
  <c r="M16" i="2"/>
  <c r="Q16" i="2" s="1"/>
  <c r="O16" i="2" s="1"/>
  <c r="C579" i="4" l="1"/>
  <c r="D578" i="4"/>
  <c r="D216" i="4"/>
  <c r="E17" i="2"/>
  <c r="G17" i="2" s="1"/>
  <c r="D17" i="2"/>
  <c r="F17" i="2" s="1"/>
  <c r="M17" i="2"/>
  <c r="Q17" i="2" s="1"/>
  <c r="O17" i="2" s="1"/>
  <c r="A18" i="2"/>
  <c r="L17" i="2"/>
  <c r="P17" i="2" s="1"/>
  <c r="N17" i="2" s="1"/>
  <c r="D579" i="4" l="1"/>
  <c r="C580" i="4"/>
  <c r="D217" i="4"/>
  <c r="E18" i="2"/>
  <c r="G18" i="2" s="1"/>
  <c r="D18" i="2"/>
  <c r="F18" i="2" s="1"/>
  <c r="A19" i="2"/>
  <c r="L18" i="2"/>
  <c r="P18" i="2" s="1"/>
  <c r="N18" i="2" s="1"/>
  <c r="M18" i="2"/>
  <c r="Q18" i="2" s="1"/>
  <c r="O18" i="2" s="1"/>
  <c r="C581" i="4" l="1"/>
  <c r="D580" i="4"/>
  <c r="D218" i="4"/>
  <c r="E19" i="2"/>
  <c r="G19" i="2" s="1"/>
  <c r="D19" i="2"/>
  <c r="F19" i="2" s="1"/>
  <c r="M19" i="2"/>
  <c r="Q19" i="2" s="1"/>
  <c r="O19" i="2" s="1"/>
  <c r="L19" i="2"/>
  <c r="P19" i="2" s="1"/>
  <c r="N19" i="2" s="1"/>
  <c r="A20" i="2"/>
  <c r="D581" i="4" l="1"/>
  <c r="C582" i="4"/>
  <c r="D219" i="4"/>
  <c r="E20" i="2"/>
  <c r="G20" i="2" s="1"/>
  <c r="D20" i="2"/>
  <c r="F20" i="2" s="1"/>
  <c r="A21" i="2"/>
  <c r="L20" i="2"/>
  <c r="P20" i="2" s="1"/>
  <c r="N20" i="2" s="1"/>
  <c r="M20" i="2"/>
  <c r="Q20" i="2" s="1"/>
  <c r="O20" i="2" s="1"/>
  <c r="C583" i="4" l="1"/>
  <c r="D582" i="4"/>
  <c r="D220" i="4"/>
  <c r="E21" i="2"/>
  <c r="G21" i="2" s="1"/>
  <c r="D21" i="2"/>
  <c r="F21" i="2" s="1"/>
  <c r="M21" i="2"/>
  <c r="Q21" i="2" s="1"/>
  <c r="O21" i="2" s="1"/>
  <c r="A22" i="2"/>
  <c r="L21" i="2"/>
  <c r="P21" i="2" s="1"/>
  <c r="N21" i="2" s="1"/>
  <c r="D583" i="4" l="1"/>
  <c r="C584" i="4"/>
  <c r="D221" i="4"/>
  <c r="E22" i="2"/>
  <c r="G22" i="2" s="1"/>
  <c r="D22" i="2"/>
  <c r="F22" i="2" s="1"/>
  <c r="A23" i="2"/>
  <c r="L22" i="2"/>
  <c r="P22" i="2" s="1"/>
  <c r="N22" i="2" s="1"/>
  <c r="M22" i="2"/>
  <c r="Q22" i="2" s="1"/>
  <c r="O22" i="2" s="1"/>
  <c r="C585" i="4" l="1"/>
  <c r="D584" i="4"/>
  <c r="D222" i="4"/>
  <c r="D23" i="2"/>
  <c r="F23" i="2" s="1"/>
  <c r="E23" i="2"/>
  <c r="G23" i="2" s="1"/>
  <c r="M23" i="2"/>
  <c r="Q23" i="2" s="1"/>
  <c r="O23" i="2" s="1"/>
  <c r="L23" i="2"/>
  <c r="P23" i="2" s="1"/>
  <c r="N23" i="2" s="1"/>
  <c r="A24" i="2"/>
  <c r="D585" i="4" l="1"/>
  <c r="C586" i="4"/>
  <c r="D223" i="4"/>
  <c r="E24" i="2"/>
  <c r="G24" i="2" s="1"/>
  <c r="D24" i="2"/>
  <c r="F24" i="2" s="1"/>
  <c r="A25" i="2"/>
  <c r="L24" i="2"/>
  <c r="P24" i="2" s="1"/>
  <c r="N24" i="2" s="1"/>
  <c r="M24" i="2"/>
  <c r="Q24" i="2" s="1"/>
  <c r="O24" i="2" s="1"/>
  <c r="C587" i="4" l="1"/>
  <c r="D586" i="4"/>
  <c r="D224" i="4"/>
  <c r="E25" i="2"/>
  <c r="G25" i="2" s="1"/>
  <c r="D25" i="2"/>
  <c r="F25" i="2" s="1"/>
  <c r="M25" i="2"/>
  <c r="Q25" i="2" s="1"/>
  <c r="O25" i="2" s="1"/>
  <c r="A26" i="2"/>
  <c r="L25" i="2"/>
  <c r="P25" i="2" s="1"/>
  <c r="N25" i="2" s="1"/>
  <c r="D587" i="4" l="1"/>
  <c r="C588" i="4"/>
  <c r="D225" i="4"/>
  <c r="E26" i="2"/>
  <c r="G26" i="2" s="1"/>
  <c r="D26" i="2"/>
  <c r="F26" i="2" s="1"/>
  <c r="A27" i="2"/>
  <c r="L26" i="2"/>
  <c r="P26" i="2" s="1"/>
  <c r="N26" i="2" s="1"/>
  <c r="M26" i="2"/>
  <c r="Q26" i="2" s="1"/>
  <c r="O26" i="2" s="1"/>
  <c r="C589" i="4" l="1"/>
  <c r="D588" i="4"/>
  <c r="D226" i="4"/>
  <c r="E27" i="2"/>
  <c r="G27" i="2" s="1"/>
  <c r="D27" i="2"/>
  <c r="F27" i="2" s="1"/>
  <c r="M27" i="2"/>
  <c r="Q27" i="2" s="1"/>
  <c r="O27" i="2" s="1"/>
  <c r="L27" i="2"/>
  <c r="P27" i="2" s="1"/>
  <c r="N27" i="2" s="1"/>
  <c r="A28" i="2"/>
  <c r="D589" i="4" l="1"/>
  <c r="C590" i="4"/>
  <c r="D227" i="4"/>
  <c r="E28" i="2"/>
  <c r="G28" i="2" s="1"/>
  <c r="D28" i="2"/>
  <c r="F28" i="2" s="1"/>
  <c r="A29" i="2"/>
  <c r="L28" i="2"/>
  <c r="P28" i="2" s="1"/>
  <c r="N28" i="2" s="1"/>
  <c r="M28" i="2"/>
  <c r="Q28" i="2" s="1"/>
  <c r="O28" i="2" s="1"/>
  <c r="C591" i="4" l="1"/>
  <c r="D590" i="4"/>
  <c r="D228" i="4"/>
  <c r="E29" i="2"/>
  <c r="G29" i="2" s="1"/>
  <c r="D29" i="2"/>
  <c r="F29" i="2" s="1"/>
  <c r="M29" i="2"/>
  <c r="Q29" i="2" s="1"/>
  <c r="O29" i="2" s="1"/>
  <c r="A30" i="2"/>
  <c r="L29" i="2"/>
  <c r="P29" i="2" s="1"/>
  <c r="N29" i="2" s="1"/>
  <c r="D591" i="4" l="1"/>
  <c r="C592" i="4"/>
  <c r="D229" i="4"/>
  <c r="E30" i="2"/>
  <c r="G30" i="2" s="1"/>
  <c r="D30" i="2"/>
  <c r="F30" i="2" s="1"/>
  <c r="A31" i="2"/>
  <c r="L30" i="2"/>
  <c r="P30" i="2" s="1"/>
  <c r="N30" i="2" s="1"/>
  <c r="M30" i="2"/>
  <c r="Q30" i="2" s="1"/>
  <c r="O30" i="2" s="1"/>
  <c r="C593" i="4" l="1"/>
  <c r="D592" i="4"/>
  <c r="D230" i="4"/>
  <c r="D31" i="2"/>
  <c r="F31" i="2" s="1"/>
  <c r="E31" i="2"/>
  <c r="G31" i="2" s="1"/>
  <c r="M31" i="2"/>
  <c r="Q31" i="2" s="1"/>
  <c r="O31" i="2" s="1"/>
  <c r="L31" i="2"/>
  <c r="P31" i="2" s="1"/>
  <c r="N31" i="2" s="1"/>
  <c r="A32" i="2"/>
  <c r="D593" i="4" l="1"/>
  <c r="C594" i="4"/>
  <c r="D231" i="4"/>
  <c r="E32" i="2"/>
  <c r="G32" i="2" s="1"/>
  <c r="D32" i="2"/>
  <c r="F32" i="2" s="1"/>
  <c r="A33" i="2"/>
  <c r="L32" i="2"/>
  <c r="P32" i="2" s="1"/>
  <c r="N32" i="2" s="1"/>
  <c r="M32" i="2"/>
  <c r="Q32" i="2" s="1"/>
  <c r="O32" i="2" s="1"/>
  <c r="C595" i="4" l="1"/>
  <c r="D594" i="4"/>
  <c r="D232" i="4"/>
  <c r="E33" i="2"/>
  <c r="G33" i="2" s="1"/>
  <c r="D33" i="2"/>
  <c r="F33" i="2" s="1"/>
  <c r="M33" i="2"/>
  <c r="Q33" i="2" s="1"/>
  <c r="O33" i="2" s="1"/>
  <c r="A34" i="2"/>
  <c r="L33" i="2"/>
  <c r="P33" i="2" s="1"/>
  <c r="N33" i="2" s="1"/>
  <c r="D595" i="4" l="1"/>
  <c r="C596" i="4"/>
  <c r="D233" i="4"/>
  <c r="E34" i="2"/>
  <c r="G34" i="2" s="1"/>
  <c r="D34" i="2"/>
  <c r="F34" i="2" s="1"/>
  <c r="A35" i="2"/>
  <c r="L34" i="2"/>
  <c r="P34" i="2" s="1"/>
  <c r="N34" i="2" s="1"/>
  <c r="M34" i="2"/>
  <c r="Q34" i="2" s="1"/>
  <c r="O34" i="2" s="1"/>
  <c r="C597" i="4" l="1"/>
  <c r="D596" i="4"/>
  <c r="D234" i="4"/>
  <c r="E35" i="2"/>
  <c r="G35" i="2" s="1"/>
  <c r="D35" i="2"/>
  <c r="F35" i="2" s="1"/>
  <c r="M35" i="2"/>
  <c r="Q35" i="2" s="1"/>
  <c r="O35" i="2" s="1"/>
  <c r="L35" i="2"/>
  <c r="P35" i="2" s="1"/>
  <c r="N35" i="2" s="1"/>
  <c r="A36" i="2"/>
  <c r="D597" i="4" l="1"/>
  <c r="C598" i="4"/>
  <c r="D235" i="4"/>
  <c r="E36" i="2"/>
  <c r="G36" i="2" s="1"/>
  <c r="D36" i="2"/>
  <c r="F36" i="2" s="1"/>
  <c r="A37" i="2"/>
  <c r="L36" i="2"/>
  <c r="P36" i="2" s="1"/>
  <c r="N36" i="2" s="1"/>
  <c r="M36" i="2"/>
  <c r="Q36" i="2" s="1"/>
  <c r="O36" i="2" s="1"/>
  <c r="C599" i="4" l="1"/>
  <c r="D598" i="4"/>
  <c r="D236" i="4"/>
  <c r="E37" i="2"/>
  <c r="G37" i="2" s="1"/>
  <c r="D37" i="2"/>
  <c r="F37" i="2" s="1"/>
  <c r="M37" i="2"/>
  <c r="Q37" i="2" s="1"/>
  <c r="O37" i="2" s="1"/>
  <c r="A38" i="2"/>
  <c r="L37" i="2"/>
  <c r="P37" i="2" s="1"/>
  <c r="N37" i="2" s="1"/>
  <c r="D599" i="4" l="1"/>
  <c r="C600" i="4"/>
  <c r="D237" i="4"/>
  <c r="E38" i="2"/>
  <c r="G38" i="2" s="1"/>
  <c r="D38" i="2"/>
  <c r="F38" i="2" s="1"/>
  <c r="A39" i="2"/>
  <c r="L38" i="2"/>
  <c r="P38" i="2" s="1"/>
  <c r="N38" i="2" s="1"/>
  <c r="M38" i="2"/>
  <c r="Q38" i="2" s="1"/>
  <c r="O38" i="2" s="1"/>
  <c r="C601" i="4" l="1"/>
  <c r="D600" i="4"/>
  <c r="D238" i="4"/>
  <c r="D39" i="2"/>
  <c r="F39" i="2" s="1"/>
  <c r="E39" i="2"/>
  <c r="G39" i="2" s="1"/>
  <c r="M39" i="2"/>
  <c r="Q39" i="2" s="1"/>
  <c r="O39" i="2" s="1"/>
  <c r="L39" i="2"/>
  <c r="P39" i="2" s="1"/>
  <c r="N39" i="2" s="1"/>
  <c r="A40" i="2"/>
  <c r="D601" i="4" l="1"/>
  <c r="C602" i="4"/>
  <c r="D239" i="4"/>
  <c r="E40" i="2"/>
  <c r="G40" i="2" s="1"/>
  <c r="D40" i="2"/>
  <c r="F40" i="2" s="1"/>
  <c r="A41" i="2"/>
  <c r="L40" i="2"/>
  <c r="P40" i="2" s="1"/>
  <c r="N40" i="2" s="1"/>
  <c r="M40" i="2"/>
  <c r="Q40" i="2" s="1"/>
  <c r="O40" i="2" s="1"/>
  <c r="C603" i="4" l="1"/>
  <c r="D602" i="4"/>
  <c r="D240" i="4"/>
  <c r="E41" i="2"/>
  <c r="G41" i="2" s="1"/>
  <c r="D41" i="2"/>
  <c r="F41" i="2" s="1"/>
  <c r="M41" i="2"/>
  <c r="Q41" i="2" s="1"/>
  <c r="O41" i="2" s="1"/>
  <c r="A42" i="2"/>
  <c r="L41" i="2"/>
  <c r="P41" i="2" s="1"/>
  <c r="N41" i="2" s="1"/>
  <c r="D603" i="4" l="1"/>
  <c r="C604" i="4"/>
  <c r="D241" i="4"/>
  <c r="E42" i="2"/>
  <c r="G42" i="2" s="1"/>
  <c r="D42" i="2"/>
  <c r="F42" i="2" s="1"/>
  <c r="A43" i="2"/>
  <c r="L42" i="2"/>
  <c r="P42" i="2" s="1"/>
  <c r="N42" i="2" s="1"/>
  <c r="M42" i="2"/>
  <c r="Q42" i="2" s="1"/>
  <c r="O42" i="2" s="1"/>
  <c r="C605" i="4" l="1"/>
  <c r="D604" i="4"/>
  <c r="D242" i="4"/>
  <c r="E43" i="2"/>
  <c r="G43" i="2" s="1"/>
  <c r="D43" i="2"/>
  <c r="F43" i="2" s="1"/>
  <c r="M43" i="2"/>
  <c r="Q43" i="2" s="1"/>
  <c r="O43" i="2" s="1"/>
  <c r="L43" i="2"/>
  <c r="P43" i="2" s="1"/>
  <c r="N43" i="2" s="1"/>
  <c r="A44" i="2"/>
  <c r="D605" i="4" l="1"/>
  <c r="C606" i="4"/>
  <c r="D243" i="4"/>
  <c r="E44" i="2"/>
  <c r="G44" i="2" s="1"/>
  <c r="D44" i="2"/>
  <c r="F44" i="2" s="1"/>
  <c r="A45" i="2"/>
  <c r="L44" i="2"/>
  <c r="P44" i="2" s="1"/>
  <c r="N44" i="2" s="1"/>
  <c r="M44" i="2"/>
  <c r="Q44" i="2" s="1"/>
  <c r="O44" i="2" s="1"/>
  <c r="D606" i="4" l="1"/>
  <c r="C607" i="4"/>
  <c r="D244" i="4"/>
  <c r="E45" i="2"/>
  <c r="G45" i="2" s="1"/>
  <c r="D45" i="2"/>
  <c r="F45" i="2" s="1"/>
  <c r="M45" i="2"/>
  <c r="Q45" i="2" s="1"/>
  <c r="O45" i="2" s="1"/>
  <c r="A46" i="2"/>
  <c r="L45" i="2"/>
  <c r="P45" i="2" s="1"/>
  <c r="N45" i="2" s="1"/>
  <c r="D607" i="4" l="1"/>
  <c r="C608" i="4"/>
  <c r="D245" i="4"/>
  <c r="E46" i="2"/>
  <c r="G46" i="2" s="1"/>
  <c r="D46" i="2"/>
  <c r="F46" i="2" s="1"/>
  <c r="A47" i="2"/>
  <c r="L46" i="2"/>
  <c r="P46" i="2" s="1"/>
  <c r="N46" i="2" s="1"/>
  <c r="M46" i="2"/>
  <c r="Q46" i="2" s="1"/>
  <c r="O46" i="2" s="1"/>
  <c r="D608" i="4" l="1"/>
  <c r="C609" i="4"/>
  <c r="D246" i="4"/>
  <c r="D47" i="2"/>
  <c r="F47" i="2" s="1"/>
  <c r="E47" i="2"/>
  <c r="G47" i="2" s="1"/>
  <c r="M47" i="2"/>
  <c r="Q47" i="2" s="1"/>
  <c r="O47" i="2" s="1"/>
  <c r="L47" i="2"/>
  <c r="P47" i="2" s="1"/>
  <c r="N47" i="2" s="1"/>
  <c r="A48" i="2"/>
  <c r="D609" i="4" l="1"/>
  <c r="C610" i="4"/>
  <c r="D247" i="4"/>
  <c r="E48" i="2"/>
  <c r="G48" i="2" s="1"/>
  <c r="D48" i="2"/>
  <c r="F48" i="2" s="1"/>
  <c r="A49" i="2"/>
  <c r="L48" i="2"/>
  <c r="P48" i="2" s="1"/>
  <c r="N48" i="2" s="1"/>
  <c r="M48" i="2"/>
  <c r="Q48" i="2" s="1"/>
  <c r="O48" i="2" s="1"/>
  <c r="D610" i="4" l="1"/>
  <c r="C611" i="4"/>
  <c r="D248" i="4"/>
  <c r="E49" i="2"/>
  <c r="G49" i="2" s="1"/>
  <c r="D49" i="2"/>
  <c r="F49" i="2" s="1"/>
  <c r="M49" i="2"/>
  <c r="Q49" i="2" s="1"/>
  <c r="O49" i="2" s="1"/>
  <c r="A50" i="2"/>
  <c r="L49" i="2"/>
  <c r="P49" i="2" s="1"/>
  <c r="N49" i="2" s="1"/>
  <c r="D611" i="4" l="1"/>
  <c r="C612" i="4"/>
  <c r="D249" i="4"/>
  <c r="E50" i="2"/>
  <c r="G50" i="2" s="1"/>
  <c r="D50" i="2"/>
  <c r="F50" i="2" s="1"/>
  <c r="A51" i="2"/>
  <c r="L50" i="2"/>
  <c r="P50" i="2" s="1"/>
  <c r="N50" i="2" s="1"/>
  <c r="M50" i="2"/>
  <c r="Q50" i="2" s="1"/>
  <c r="O50" i="2" s="1"/>
  <c r="D612" i="4" l="1"/>
  <c r="C613" i="4"/>
  <c r="D250" i="4"/>
  <c r="E51" i="2"/>
  <c r="G51" i="2" s="1"/>
  <c r="D51" i="2"/>
  <c r="F51" i="2" s="1"/>
  <c r="M51" i="2"/>
  <c r="Q51" i="2" s="1"/>
  <c r="O51" i="2" s="1"/>
  <c r="L51" i="2"/>
  <c r="P51" i="2" s="1"/>
  <c r="N51" i="2" s="1"/>
  <c r="A52" i="2"/>
  <c r="D613" i="4" l="1"/>
  <c r="C614" i="4"/>
  <c r="D251" i="4"/>
  <c r="E52" i="2"/>
  <c r="G52" i="2" s="1"/>
  <c r="D52" i="2"/>
  <c r="F52" i="2" s="1"/>
  <c r="A53" i="2"/>
  <c r="L52" i="2"/>
  <c r="P52" i="2" s="1"/>
  <c r="N52" i="2" s="1"/>
  <c r="M52" i="2"/>
  <c r="Q52" i="2" s="1"/>
  <c r="O52" i="2" s="1"/>
  <c r="D614" i="4" l="1"/>
  <c r="C615" i="4"/>
  <c r="D252" i="4"/>
  <c r="E53" i="2"/>
  <c r="G53" i="2" s="1"/>
  <c r="D53" i="2"/>
  <c r="F53" i="2" s="1"/>
  <c r="M53" i="2"/>
  <c r="Q53" i="2" s="1"/>
  <c r="O53" i="2" s="1"/>
  <c r="A54" i="2"/>
  <c r="L53" i="2"/>
  <c r="P53" i="2" s="1"/>
  <c r="N53" i="2" s="1"/>
  <c r="D615" i="4" l="1"/>
  <c r="C616" i="4"/>
  <c r="D253" i="4"/>
  <c r="E54" i="2"/>
  <c r="G54" i="2" s="1"/>
  <c r="D54" i="2"/>
  <c r="F54" i="2" s="1"/>
  <c r="A55" i="2"/>
  <c r="L54" i="2"/>
  <c r="P54" i="2" s="1"/>
  <c r="N54" i="2" s="1"/>
  <c r="M54" i="2"/>
  <c r="Q54" i="2" s="1"/>
  <c r="O54" i="2" s="1"/>
  <c r="D616" i="4" l="1"/>
  <c r="C617" i="4"/>
  <c r="D254" i="4"/>
  <c r="D55" i="2"/>
  <c r="F55" i="2" s="1"/>
  <c r="E55" i="2"/>
  <c r="G55" i="2" s="1"/>
  <c r="M55" i="2"/>
  <c r="Q55" i="2" s="1"/>
  <c r="O55" i="2" s="1"/>
  <c r="L55" i="2"/>
  <c r="P55" i="2" s="1"/>
  <c r="N55" i="2" s="1"/>
  <c r="A56" i="2"/>
  <c r="D617" i="4" l="1"/>
  <c r="C618" i="4"/>
  <c r="D255" i="4"/>
  <c r="E56" i="2"/>
  <c r="G56" i="2" s="1"/>
  <c r="D56" i="2"/>
  <c r="F56" i="2" s="1"/>
  <c r="A57" i="2"/>
  <c r="L56" i="2"/>
  <c r="P56" i="2" s="1"/>
  <c r="N56" i="2" s="1"/>
  <c r="M56" i="2"/>
  <c r="Q56" i="2" s="1"/>
  <c r="O56" i="2" s="1"/>
  <c r="D618" i="4" l="1"/>
  <c r="C619" i="4"/>
  <c r="D256" i="4"/>
  <c r="E57" i="2"/>
  <c r="G57" i="2" s="1"/>
  <c r="D57" i="2"/>
  <c r="F57" i="2" s="1"/>
  <c r="M57" i="2"/>
  <c r="Q57" i="2" s="1"/>
  <c r="O57" i="2" s="1"/>
  <c r="A58" i="2"/>
  <c r="L57" i="2"/>
  <c r="P57" i="2" s="1"/>
  <c r="N57" i="2" s="1"/>
  <c r="D619" i="4" l="1"/>
  <c r="C620" i="4"/>
  <c r="D257" i="4"/>
  <c r="E58" i="2"/>
  <c r="G58" i="2" s="1"/>
  <c r="D58" i="2"/>
  <c r="F58" i="2" s="1"/>
  <c r="A59" i="2"/>
  <c r="L58" i="2"/>
  <c r="P58" i="2" s="1"/>
  <c r="N58" i="2" s="1"/>
  <c r="M58" i="2"/>
  <c r="Q58" i="2" s="1"/>
  <c r="O58" i="2" s="1"/>
  <c r="D620" i="4" l="1"/>
  <c r="C621" i="4"/>
  <c r="D258" i="4"/>
  <c r="E59" i="2"/>
  <c r="G59" i="2" s="1"/>
  <c r="D59" i="2"/>
  <c r="F59" i="2" s="1"/>
  <c r="M59" i="2"/>
  <c r="Q59" i="2" s="1"/>
  <c r="O59" i="2" s="1"/>
  <c r="L59" i="2"/>
  <c r="P59" i="2" s="1"/>
  <c r="N59" i="2" s="1"/>
  <c r="A60" i="2"/>
  <c r="D621" i="4" l="1"/>
  <c r="C622" i="4"/>
  <c r="D259" i="4"/>
  <c r="E60" i="2"/>
  <c r="G60" i="2" s="1"/>
  <c r="D60" i="2"/>
  <c r="F60" i="2" s="1"/>
  <c r="A61" i="2"/>
  <c r="L60" i="2"/>
  <c r="P60" i="2" s="1"/>
  <c r="N60" i="2" s="1"/>
  <c r="M60" i="2"/>
  <c r="Q60" i="2" s="1"/>
  <c r="O60" i="2" s="1"/>
  <c r="D622" i="4" l="1"/>
  <c r="C623" i="4"/>
  <c r="D260" i="4"/>
  <c r="E61" i="2"/>
  <c r="G61" i="2" s="1"/>
  <c r="D61" i="2"/>
  <c r="F61" i="2" s="1"/>
  <c r="M61" i="2"/>
  <c r="Q61" i="2" s="1"/>
  <c r="O61" i="2" s="1"/>
  <c r="A62" i="2"/>
  <c r="L61" i="2"/>
  <c r="P61" i="2" s="1"/>
  <c r="N61" i="2" s="1"/>
  <c r="D623" i="4" l="1"/>
  <c r="C624" i="4"/>
  <c r="D261" i="4"/>
  <c r="E62" i="2"/>
  <c r="G62" i="2" s="1"/>
  <c r="D62" i="2"/>
  <c r="F62" i="2" s="1"/>
  <c r="A63" i="2"/>
  <c r="L62" i="2"/>
  <c r="P62" i="2" s="1"/>
  <c r="N62" i="2" s="1"/>
  <c r="M62" i="2"/>
  <c r="Q62" i="2" s="1"/>
  <c r="O62" i="2" s="1"/>
  <c r="D624" i="4" l="1"/>
  <c r="C625" i="4"/>
  <c r="D262" i="4"/>
  <c r="D63" i="2"/>
  <c r="F63" i="2" s="1"/>
  <c r="E63" i="2"/>
  <c r="G63" i="2" s="1"/>
  <c r="M63" i="2"/>
  <c r="Q63" i="2" s="1"/>
  <c r="O63" i="2" s="1"/>
  <c r="L63" i="2"/>
  <c r="P63" i="2" s="1"/>
  <c r="N63" i="2" s="1"/>
  <c r="A64" i="2"/>
  <c r="D625" i="4" l="1"/>
  <c r="C626" i="4"/>
  <c r="D263" i="4"/>
  <c r="E64" i="2"/>
  <c r="G64" i="2" s="1"/>
  <c r="D64" i="2"/>
  <c r="F64" i="2" s="1"/>
  <c r="A65" i="2"/>
  <c r="L64" i="2"/>
  <c r="P64" i="2" s="1"/>
  <c r="N64" i="2" s="1"/>
  <c r="M64" i="2"/>
  <c r="Q64" i="2" s="1"/>
  <c r="O64" i="2" s="1"/>
  <c r="D626" i="4" l="1"/>
  <c r="C627" i="4"/>
  <c r="D264" i="4"/>
  <c r="E65" i="2"/>
  <c r="G65" i="2" s="1"/>
  <c r="D65" i="2"/>
  <c r="F65" i="2" s="1"/>
  <c r="M65" i="2"/>
  <c r="Q65" i="2" s="1"/>
  <c r="O65" i="2" s="1"/>
  <c r="A66" i="2"/>
  <c r="L65" i="2"/>
  <c r="P65" i="2" s="1"/>
  <c r="N65" i="2" s="1"/>
  <c r="D627" i="4" l="1"/>
  <c r="C628" i="4"/>
  <c r="D265" i="4"/>
  <c r="E66" i="2"/>
  <c r="G66" i="2" s="1"/>
  <c r="D66" i="2"/>
  <c r="F66" i="2" s="1"/>
  <c r="A67" i="2"/>
  <c r="L66" i="2"/>
  <c r="P66" i="2" s="1"/>
  <c r="N66" i="2" s="1"/>
  <c r="M66" i="2"/>
  <c r="Q66" i="2" s="1"/>
  <c r="O66" i="2" s="1"/>
  <c r="D628" i="4" l="1"/>
  <c r="C629" i="4"/>
  <c r="D266" i="4"/>
  <c r="E67" i="2"/>
  <c r="G67" i="2" s="1"/>
  <c r="D67" i="2"/>
  <c r="F67" i="2" s="1"/>
  <c r="M67" i="2"/>
  <c r="Q67" i="2" s="1"/>
  <c r="O67" i="2" s="1"/>
  <c r="A68" i="2"/>
  <c r="L67" i="2"/>
  <c r="P67" i="2" s="1"/>
  <c r="N67" i="2" s="1"/>
  <c r="D629" i="4" l="1"/>
  <c r="C630" i="4"/>
  <c r="D267" i="4"/>
  <c r="E68" i="2"/>
  <c r="G68" i="2" s="1"/>
  <c r="D68" i="2"/>
  <c r="F68" i="2" s="1"/>
  <c r="A69" i="2"/>
  <c r="L68" i="2"/>
  <c r="P68" i="2" s="1"/>
  <c r="N68" i="2" s="1"/>
  <c r="M68" i="2"/>
  <c r="Q68" i="2" s="1"/>
  <c r="O68" i="2" s="1"/>
  <c r="D630" i="4" l="1"/>
  <c r="C631" i="4"/>
  <c r="D268" i="4"/>
  <c r="E69" i="2"/>
  <c r="G69" i="2" s="1"/>
  <c r="D69" i="2"/>
  <c r="F69" i="2" s="1"/>
  <c r="M69" i="2"/>
  <c r="Q69" i="2" s="1"/>
  <c r="O69" i="2" s="1"/>
  <c r="A70" i="2"/>
  <c r="L69" i="2"/>
  <c r="P69" i="2" s="1"/>
  <c r="N69" i="2" s="1"/>
  <c r="D631" i="4" l="1"/>
  <c r="C632" i="4"/>
  <c r="D269" i="4"/>
  <c r="E70" i="2"/>
  <c r="G70" i="2" s="1"/>
  <c r="D70" i="2"/>
  <c r="F70" i="2" s="1"/>
  <c r="A71" i="2"/>
  <c r="L70" i="2"/>
  <c r="P70" i="2" s="1"/>
  <c r="N70" i="2" s="1"/>
  <c r="M70" i="2"/>
  <c r="Q70" i="2" s="1"/>
  <c r="O70" i="2" s="1"/>
  <c r="D632" i="4" l="1"/>
  <c r="C633" i="4"/>
  <c r="D270" i="4"/>
  <c r="E71" i="2"/>
  <c r="G71" i="2" s="1"/>
  <c r="D71" i="2"/>
  <c r="F71" i="2" s="1"/>
  <c r="M71" i="2"/>
  <c r="Q71" i="2" s="1"/>
  <c r="O71" i="2" s="1"/>
  <c r="A72" i="2"/>
  <c r="L71" i="2"/>
  <c r="P71" i="2" s="1"/>
  <c r="N71" i="2" s="1"/>
  <c r="D633" i="4" l="1"/>
  <c r="C634" i="4"/>
  <c r="D271" i="4"/>
  <c r="E72" i="2"/>
  <c r="G72" i="2" s="1"/>
  <c r="D72" i="2"/>
  <c r="F72" i="2" s="1"/>
  <c r="A73" i="2"/>
  <c r="L72" i="2"/>
  <c r="P72" i="2" s="1"/>
  <c r="N72" i="2" s="1"/>
  <c r="M72" i="2"/>
  <c r="Q72" i="2" s="1"/>
  <c r="O72" i="2" s="1"/>
  <c r="D634" i="4" l="1"/>
  <c r="C635" i="4"/>
  <c r="D272" i="4"/>
  <c r="E73" i="2"/>
  <c r="G73" i="2" s="1"/>
  <c r="D73" i="2"/>
  <c r="F73" i="2" s="1"/>
  <c r="M73" i="2"/>
  <c r="Q73" i="2" s="1"/>
  <c r="O73" i="2" s="1"/>
  <c r="A74" i="2"/>
  <c r="L73" i="2"/>
  <c r="P73" i="2" s="1"/>
  <c r="N73" i="2" s="1"/>
  <c r="D635" i="4" l="1"/>
  <c r="C636" i="4"/>
  <c r="D273" i="4"/>
  <c r="E74" i="2"/>
  <c r="G74" i="2" s="1"/>
  <c r="D74" i="2"/>
  <c r="F74" i="2" s="1"/>
  <c r="A75" i="2"/>
  <c r="L74" i="2"/>
  <c r="P74" i="2" s="1"/>
  <c r="N74" i="2" s="1"/>
  <c r="M74" i="2"/>
  <c r="Q74" i="2" s="1"/>
  <c r="O74" i="2" s="1"/>
  <c r="D636" i="4" l="1"/>
  <c r="C637" i="4"/>
  <c r="D274" i="4"/>
  <c r="E75" i="2"/>
  <c r="G75" i="2" s="1"/>
  <c r="D75" i="2"/>
  <c r="F75" i="2" s="1"/>
  <c r="M75" i="2"/>
  <c r="Q75" i="2" s="1"/>
  <c r="O75" i="2" s="1"/>
  <c r="A76" i="2"/>
  <c r="L75" i="2"/>
  <c r="P75" i="2" s="1"/>
  <c r="N75" i="2" s="1"/>
  <c r="D637" i="4" l="1"/>
  <c r="C638" i="4"/>
  <c r="D275" i="4"/>
  <c r="E76" i="2"/>
  <c r="G76" i="2" s="1"/>
  <c r="D76" i="2"/>
  <c r="F76" i="2" s="1"/>
  <c r="A77" i="2"/>
  <c r="L76" i="2"/>
  <c r="P76" i="2" s="1"/>
  <c r="N76" i="2" s="1"/>
  <c r="M76" i="2"/>
  <c r="Q76" i="2" s="1"/>
  <c r="O76" i="2" s="1"/>
  <c r="D638" i="4" l="1"/>
  <c r="C639" i="4"/>
  <c r="D276" i="4"/>
  <c r="E77" i="2"/>
  <c r="G77" i="2" s="1"/>
  <c r="D77" i="2"/>
  <c r="F77" i="2" s="1"/>
  <c r="M77" i="2"/>
  <c r="Q77" i="2" s="1"/>
  <c r="O77" i="2" s="1"/>
  <c r="A78" i="2"/>
  <c r="L77" i="2"/>
  <c r="P77" i="2" s="1"/>
  <c r="N77" i="2" s="1"/>
  <c r="D639" i="4" l="1"/>
  <c r="C640" i="4"/>
  <c r="D277" i="4"/>
  <c r="E78" i="2"/>
  <c r="G78" i="2" s="1"/>
  <c r="D78" i="2"/>
  <c r="F78" i="2" s="1"/>
  <c r="A79" i="2"/>
  <c r="L78" i="2"/>
  <c r="P78" i="2" s="1"/>
  <c r="N78" i="2" s="1"/>
  <c r="M78" i="2"/>
  <c r="Q78" i="2" s="1"/>
  <c r="O78" i="2" s="1"/>
  <c r="D640" i="4" l="1"/>
  <c r="C641" i="4"/>
  <c r="D278" i="4"/>
  <c r="D79" i="2"/>
  <c r="F79" i="2" s="1"/>
  <c r="E79" i="2"/>
  <c r="G79" i="2" s="1"/>
  <c r="M79" i="2"/>
  <c r="Q79" i="2" s="1"/>
  <c r="O79" i="2" s="1"/>
  <c r="A80" i="2"/>
  <c r="L79" i="2"/>
  <c r="P79" i="2" s="1"/>
  <c r="N79" i="2" s="1"/>
  <c r="D641" i="4" l="1"/>
  <c r="C642" i="4"/>
  <c r="D279" i="4"/>
  <c r="E80" i="2"/>
  <c r="G80" i="2" s="1"/>
  <c r="D80" i="2"/>
  <c r="F80" i="2" s="1"/>
  <c r="A81" i="2"/>
  <c r="L80" i="2"/>
  <c r="P80" i="2" s="1"/>
  <c r="N80" i="2" s="1"/>
  <c r="M80" i="2"/>
  <c r="Q80" i="2" s="1"/>
  <c r="O80" i="2" s="1"/>
  <c r="D642" i="4" l="1"/>
  <c r="C643" i="4"/>
  <c r="D280" i="4"/>
  <c r="E81" i="2"/>
  <c r="G81" i="2" s="1"/>
  <c r="D81" i="2"/>
  <c r="F81" i="2" s="1"/>
  <c r="M81" i="2"/>
  <c r="Q81" i="2" s="1"/>
  <c r="O81" i="2" s="1"/>
  <c r="A82" i="2"/>
  <c r="L81" i="2"/>
  <c r="P81" i="2" s="1"/>
  <c r="N81" i="2" s="1"/>
  <c r="D643" i="4" l="1"/>
  <c r="C644" i="4"/>
  <c r="D281" i="4"/>
  <c r="E82" i="2"/>
  <c r="G82" i="2" s="1"/>
  <c r="D82" i="2"/>
  <c r="F82" i="2" s="1"/>
  <c r="A83" i="2"/>
  <c r="L82" i="2"/>
  <c r="P82" i="2" s="1"/>
  <c r="N82" i="2" s="1"/>
  <c r="M82" i="2"/>
  <c r="Q82" i="2" s="1"/>
  <c r="O82" i="2" s="1"/>
  <c r="D644" i="4" l="1"/>
  <c r="C645" i="4"/>
  <c r="D282" i="4"/>
  <c r="E83" i="2"/>
  <c r="G83" i="2" s="1"/>
  <c r="D83" i="2"/>
  <c r="F83" i="2" s="1"/>
  <c r="M83" i="2"/>
  <c r="Q83" i="2" s="1"/>
  <c r="O83" i="2" s="1"/>
  <c r="A84" i="2"/>
  <c r="L83" i="2"/>
  <c r="P83" i="2" s="1"/>
  <c r="N83" i="2" s="1"/>
  <c r="D645" i="4" l="1"/>
  <c r="C646" i="4"/>
  <c r="D283" i="4"/>
  <c r="E84" i="2"/>
  <c r="G84" i="2" s="1"/>
  <c r="D84" i="2"/>
  <c r="F84" i="2" s="1"/>
  <c r="A85" i="2"/>
  <c r="L84" i="2"/>
  <c r="P84" i="2" s="1"/>
  <c r="N84" i="2" s="1"/>
  <c r="M84" i="2"/>
  <c r="Q84" i="2" s="1"/>
  <c r="O84" i="2" s="1"/>
  <c r="D646" i="4" l="1"/>
  <c r="C647" i="4"/>
  <c r="D284" i="4"/>
  <c r="E85" i="2"/>
  <c r="G85" i="2" s="1"/>
  <c r="D85" i="2"/>
  <c r="F85" i="2" s="1"/>
  <c r="M85" i="2"/>
  <c r="Q85" i="2" s="1"/>
  <c r="O85" i="2" s="1"/>
  <c r="A86" i="2"/>
  <c r="L85" i="2"/>
  <c r="P85" i="2" s="1"/>
  <c r="N85" i="2" s="1"/>
  <c r="D647" i="4" l="1"/>
  <c r="C648" i="4"/>
  <c r="D285" i="4"/>
  <c r="E86" i="2"/>
  <c r="G86" i="2" s="1"/>
  <c r="D86" i="2"/>
  <c r="F86" i="2" s="1"/>
  <c r="A87" i="2"/>
  <c r="L86" i="2"/>
  <c r="P86" i="2" s="1"/>
  <c r="N86" i="2" s="1"/>
  <c r="M86" i="2"/>
  <c r="Q86" i="2" s="1"/>
  <c r="O86" i="2" s="1"/>
  <c r="D648" i="4" l="1"/>
  <c r="C649" i="4"/>
  <c r="D286" i="4"/>
  <c r="E87" i="2"/>
  <c r="G87" i="2" s="1"/>
  <c r="D87" i="2"/>
  <c r="F87" i="2" s="1"/>
  <c r="M87" i="2"/>
  <c r="Q87" i="2" s="1"/>
  <c r="O87" i="2" s="1"/>
  <c r="A88" i="2"/>
  <c r="L87" i="2"/>
  <c r="P87" i="2" s="1"/>
  <c r="N87" i="2" s="1"/>
  <c r="C650" i="4" l="1"/>
  <c r="D649" i="4"/>
  <c r="D287" i="4"/>
  <c r="E88" i="2"/>
  <c r="G88" i="2" s="1"/>
  <c r="D88" i="2"/>
  <c r="F88" i="2" s="1"/>
  <c r="A89" i="2"/>
  <c r="L88" i="2"/>
  <c r="P88" i="2" s="1"/>
  <c r="N88" i="2" s="1"/>
  <c r="M88" i="2"/>
  <c r="Q88" i="2" s="1"/>
  <c r="O88" i="2" s="1"/>
  <c r="C651" i="4" l="1"/>
  <c r="D651" i="4" s="1"/>
  <c r="D650" i="4"/>
  <c r="D288" i="4"/>
  <c r="E89" i="2"/>
  <c r="G89" i="2" s="1"/>
  <c r="D89" i="2"/>
  <c r="F89" i="2" s="1"/>
  <c r="M89" i="2"/>
  <c r="Q89" i="2" s="1"/>
  <c r="O89" i="2" s="1"/>
  <c r="A90" i="2"/>
  <c r="L89" i="2"/>
  <c r="P89" i="2" s="1"/>
  <c r="N89" i="2" s="1"/>
  <c r="D289" i="4" l="1"/>
  <c r="E90" i="2"/>
  <c r="G90" i="2" s="1"/>
  <c r="D90" i="2"/>
  <c r="F90" i="2" s="1"/>
  <c r="A91" i="2"/>
  <c r="L90" i="2"/>
  <c r="P90" i="2" s="1"/>
  <c r="N90" i="2" s="1"/>
  <c r="M90" i="2"/>
  <c r="Q90" i="2" s="1"/>
  <c r="O90" i="2" s="1"/>
  <c r="D290" i="4" l="1"/>
  <c r="D291" i="4"/>
  <c r="E91" i="2"/>
  <c r="G91" i="2" s="1"/>
  <c r="D91" i="2"/>
  <c r="F91" i="2" s="1"/>
  <c r="M91" i="2"/>
  <c r="Q91" i="2" s="1"/>
  <c r="O91" i="2" s="1"/>
  <c r="A92" i="2"/>
  <c r="L91" i="2"/>
  <c r="P91" i="2" s="1"/>
  <c r="N91" i="2" s="1"/>
  <c r="E92" i="2" l="1"/>
  <c r="G92" i="2" s="1"/>
  <c r="D92" i="2"/>
  <c r="F92" i="2" s="1"/>
  <c r="A93" i="2"/>
  <c r="L92" i="2"/>
  <c r="P92" i="2" s="1"/>
  <c r="N92" i="2" s="1"/>
  <c r="M92" i="2"/>
  <c r="Q92" i="2" s="1"/>
  <c r="O92" i="2" s="1"/>
  <c r="E93" i="2" l="1"/>
  <c r="G93" i="2" s="1"/>
  <c r="D93" i="2"/>
  <c r="F93" i="2" s="1"/>
  <c r="M93" i="2"/>
  <c r="Q93" i="2" s="1"/>
  <c r="O93" i="2" s="1"/>
  <c r="A94" i="2"/>
  <c r="L93" i="2"/>
  <c r="P93" i="2" s="1"/>
  <c r="N93" i="2" s="1"/>
  <c r="E94" i="2" l="1"/>
  <c r="G94" i="2" s="1"/>
  <c r="D94" i="2"/>
  <c r="F94" i="2" s="1"/>
  <c r="A95" i="2"/>
  <c r="L94" i="2"/>
  <c r="P94" i="2" s="1"/>
  <c r="N94" i="2" s="1"/>
  <c r="M94" i="2"/>
  <c r="Q94" i="2" s="1"/>
  <c r="O94" i="2" s="1"/>
  <c r="D95" i="2" l="1"/>
  <c r="F95" i="2" s="1"/>
  <c r="E95" i="2"/>
  <c r="G95" i="2" s="1"/>
  <c r="M95" i="2"/>
  <c r="Q95" i="2" s="1"/>
  <c r="O95" i="2" s="1"/>
  <c r="A96" i="2"/>
  <c r="L95" i="2"/>
  <c r="P95" i="2" s="1"/>
  <c r="N95" i="2" s="1"/>
  <c r="E96" i="2" l="1"/>
  <c r="G96" i="2" s="1"/>
  <c r="D96" i="2"/>
  <c r="F96" i="2" s="1"/>
  <c r="A97" i="2"/>
  <c r="L96" i="2"/>
  <c r="P96" i="2" s="1"/>
  <c r="N96" i="2" s="1"/>
  <c r="M96" i="2"/>
  <c r="Q96" i="2" s="1"/>
  <c r="O96" i="2" s="1"/>
  <c r="E97" i="2" l="1"/>
  <c r="G97" i="2" s="1"/>
  <c r="D97" i="2"/>
  <c r="F97" i="2" s="1"/>
  <c r="M97" i="2"/>
  <c r="Q97" i="2" s="1"/>
  <c r="O97" i="2" s="1"/>
  <c r="A98" i="2"/>
  <c r="L97" i="2"/>
  <c r="P97" i="2" s="1"/>
  <c r="N97" i="2" s="1"/>
  <c r="E98" i="2" l="1"/>
  <c r="G98" i="2" s="1"/>
  <c r="D98" i="2"/>
  <c r="F98" i="2" s="1"/>
  <c r="A99" i="2"/>
  <c r="L98" i="2"/>
  <c r="P98" i="2" s="1"/>
  <c r="N98" i="2" s="1"/>
  <c r="M98" i="2"/>
  <c r="Q98" i="2" s="1"/>
  <c r="O98" i="2" s="1"/>
  <c r="E99" i="2" l="1"/>
  <c r="G99" i="2" s="1"/>
  <c r="D99" i="2"/>
  <c r="F99" i="2" s="1"/>
  <c r="M99" i="2"/>
  <c r="Q99" i="2" s="1"/>
  <c r="O99" i="2" s="1"/>
  <c r="A100" i="2"/>
  <c r="L99" i="2"/>
  <c r="P99" i="2" s="1"/>
  <c r="N99" i="2" s="1"/>
  <c r="E100" i="2" l="1"/>
  <c r="G100" i="2" s="1"/>
  <c r="D100" i="2"/>
  <c r="F100" i="2" s="1"/>
  <c r="A101" i="2"/>
  <c r="L100" i="2"/>
  <c r="P100" i="2" s="1"/>
  <c r="N100" i="2" s="1"/>
  <c r="M100" i="2"/>
  <c r="Q100" i="2" s="1"/>
  <c r="O100" i="2" s="1"/>
  <c r="E101" i="2" l="1"/>
  <c r="G101" i="2" s="1"/>
  <c r="D101" i="2"/>
  <c r="F101" i="2" s="1"/>
  <c r="M101" i="2"/>
  <c r="Q101" i="2" s="1"/>
  <c r="O101" i="2" s="1"/>
  <c r="A102" i="2"/>
  <c r="L101" i="2"/>
  <c r="P101" i="2" s="1"/>
  <c r="N101" i="2" s="1"/>
  <c r="E102" i="2" l="1"/>
  <c r="G102" i="2" s="1"/>
  <c r="D102" i="2"/>
  <c r="F102" i="2" s="1"/>
  <c r="A103" i="2"/>
  <c r="L102" i="2"/>
  <c r="P102" i="2" s="1"/>
  <c r="N102" i="2" s="1"/>
  <c r="M102" i="2"/>
  <c r="Q102" i="2" s="1"/>
  <c r="O102" i="2" s="1"/>
  <c r="E103" i="2" l="1"/>
  <c r="G103" i="2" s="1"/>
  <c r="D103" i="2"/>
  <c r="F103" i="2" s="1"/>
  <c r="M103" i="2"/>
  <c r="Q103" i="2" s="1"/>
  <c r="O103" i="2" s="1"/>
  <c r="A104" i="2"/>
  <c r="L103" i="2"/>
  <c r="P103" i="2" s="1"/>
  <c r="N103" i="2" s="1"/>
  <c r="E104" i="2" l="1"/>
  <c r="G104" i="2" s="1"/>
  <c r="D104" i="2"/>
  <c r="F104" i="2" s="1"/>
  <c r="A105" i="2"/>
  <c r="L104" i="2"/>
  <c r="P104" i="2" s="1"/>
  <c r="N104" i="2" s="1"/>
  <c r="M104" i="2"/>
  <c r="Q104" i="2" s="1"/>
  <c r="O104" i="2" s="1"/>
  <c r="E105" i="2" l="1"/>
  <c r="G105" i="2" s="1"/>
  <c r="D105" i="2"/>
  <c r="F105" i="2" s="1"/>
  <c r="M105" i="2"/>
  <c r="Q105" i="2" s="1"/>
  <c r="O105" i="2" s="1"/>
  <c r="A106" i="2"/>
  <c r="L105" i="2"/>
  <c r="P105" i="2" s="1"/>
  <c r="N105" i="2" s="1"/>
  <c r="E106" i="2" l="1"/>
  <c r="G106" i="2" s="1"/>
  <c r="D106" i="2"/>
  <c r="F106" i="2" s="1"/>
  <c r="A107" i="2"/>
  <c r="L106" i="2"/>
  <c r="P106" i="2" s="1"/>
  <c r="N106" i="2" s="1"/>
  <c r="M106" i="2"/>
  <c r="Q106" i="2" s="1"/>
  <c r="O106" i="2" s="1"/>
  <c r="E107" i="2" l="1"/>
  <c r="G107" i="2" s="1"/>
  <c r="D107" i="2"/>
  <c r="F107" i="2" s="1"/>
  <c r="M107" i="2"/>
  <c r="Q107" i="2" s="1"/>
  <c r="O107" i="2" s="1"/>
  <c r="A108" i="2"/>
  <c r="L107" i="2"/>
  <c r="P107" i="2" s="1"/>
  <c r="N107" i="2" s="1"/>
  <c r="E108" i="2" l="1"/>
  <c r="G108" i="2" s="1"/>
  <c r="D108" i="2"/>
  <c r="F108" i="2" s="1"/>
  <c r="A109" i="2"/>
  <c r="L108" i="2"/>
  <c r="P108" i="2" s="1"/>
  <c r="N108" i="2" s="1"/>
  <c r="M108" i="2"/>
  <c r="Q108" i="2" s="1"/>
  <c r="O108" i="2" s="1"/>
  <c r="E109" i="2" l="1"/>
  <c r="G109" i="2" s="1"/>
  <c r="D109" i="2"/>
  <c r="F109" i="2" s="1"/>
  <c r="M109" i="2"/>
  <c r="Q109" i="2" s="1"/>
  <c r="O109" i="2" s="1"/>
  <c r="A110" i="2"/>
  <c r="L109" i="2"/>
  <c r="P109" i="2" s="1"/>
  <c r="N109" i="2" s="1"/>
  <c r="E110" i="2" l="1"/>
  <c r="G110" i="2" s="1"/>
  <c r="D110" i="2"/>
  <c r="F110" i="2" s="1"/>
  <c r="A111" i="2"/>
  <c r="L110" i="2"/>
  <c r="P110" i="2" s="1"/>
  <c r="N110" i="2" s="1"/>
  <c r="M110" i="2"/>
  <c r="Q110" i="2" s="1"/>
  <c r="O110" i="2" s="1"/>
  <c r="D111" i="2" l="1"/>
  <c r="F111" i="2" s="1"/>
  <c r="E111" i="2"/>
  <c r="G111" i="2" s="1"/>
  <c r="M111" i="2"/>
  <c r="Q111" i="2" s="1"/>
  <c r="O111" i="2" s="1"/>
  <c r="A112" i="2"/>
  <c r="L111" i="2"/>
  <c r="P111" i="2" s="1"/>
  <c r="N111" i="2" s="1"/>
  <c r="E112" i="2" l="1"/>
  <c r="G112" i="2" s="1"/>
  <c r="D112" i="2"/>
  <c r="F112" i="2" s="1"/>
  <c r="A113" i="2"/>
  <c r="L112" i="2"/>
  <c r="P112" i="2" s="1"/>
  <c r="N112" i="2" s="1"/>
  <c r="M112" i="2"/>
  <c r="Q112" i="2" s="1"/>
  <c r="O112" i="2" s="1"/>
  <c r="E113" i="2" l="1"/>
  <c r="G113" i="2" s="1"/>
  <c r="D113" i="2"/>
  <c r="F113" i="2" s="1"/>
  <c r="M113" i="2"/>
  <c r="Q113" i="2" s="1"/>
  <c r="O113" i="2" s="1"/>
  <c r="A114" i="2"/>
  <c r="L113" i="2"/>
  <c r="P113" i="2" s="1"/>
  <c r="N113" i="2" s="1"/>
  <c r="E114" i="2" l="1"/>
  <c r="G114" i="2" s="1"/>
  <c r="D114" i="2"/>
  <c r="F114" i="2" s="1"/>
  <c r="A115" i="2"/>
  <c r="L114" i="2"/>
  <c r="P114" i="2" s="1"/>
  <c r="N114" i="2" s="1"/>
  <c r="M114" i="2"/>
  <c r="Q114" i="2" s="1"/>
  <c r="O114" i="2" s="1"/>
  <c r="E115" i="2" l="1"/>
  <c r="G115" i="2" s="1"/>
  <c r="D115" i="2"/>
  <c r="F115" i="2" s="1"/>
  <c r="M115" i="2"/>
  <c r="Q115" i="2" s="1"/>
  <c r="O115" i="2" s="1"/>
  <c r="A116" i="2"/>
  <c r="L115" i="2"/>
  <c r="P115" i="2" s="1"/>
  <c r="N115" i="2" s="1"/>
  <c r="E116" i="2" l="1"/>
  <c r="G116" i="2" s="1"/>
  <c r="D116" i="2"/>
  <c r="F116" i="2" s="1"/>
  <c r="A117" i="2"/>
  <c r="L116" i="2"/>
  <c r="P116" i="2" s="1"/>
  <c r="N116" i="2" s="1"/>
  <c r="M116" i="2"/>
  <c r="Q116" i="2" s="1"/>
  <c r="O116" i="2" s="1"/>
  <c r="E117" i="2" l="1"/>
  <c r="G117" i="2" s="1"/>
  <c r="D117" i="2"/>
  <c r="F117" i="2" s="1"/>
  <c r="M117" i="2"/>
  <c r="Q117" i="2" s="1"/>
  <c r="O117" i="2" s="1"/>
  <c r="A118" i="2"/>
  <c r="L117" i="2"/>
  <c r="P117" i="2" s="1"/>
  <c r="N117" i="2" s="1"/>
  <c r="E118" i="2" l="1"/>
  <c r="G118" i="2" s="1"/>
  <c r="D118" i="2"/>
  <c r="F118" i="2" s="1"/>
  <c r="A119" i="2"/>
  <c r="L118" i="2"/>
  <c r="P118" i="2" s="1"/>
  <c r="N118" i="2" s="1"/>
  <c r="M118" i="2"/>
  <c r="Q118" i="2" s="1"/>
  <c r="O118" i="2" s="1"/>
  <c r="E119" i="2" l="1"/>
  <c r="G119" i="2" s="1"/>
  <c r="D119" i="2"/>
  <c r="F119" i="2" s="1"/>
  <c r="M119" i="2"/>
  <c r="Q119" i="2" s="1"/>
  <c r="O119" i="2" s="1"/>
  <c r="A120" i="2"/>
  <c r="L119" i="2"/>
  <c r="P119" i="2" s="1"/>
  <c r="N119" i="2" s="1"/>
  <c r="E120" i="2" l="1"/>
  <c r="G120" i="2" s="1"/>
  <c r="D120" i="2"/>
  <c r="F120" i="2" s="1"/>
  <c r="A121" i="2"/>
  <c r="L120" i="2"/>
  <c r="P120" i="2" s="1"/>
  <c r="N120" i="2" s="1"/>
  <c r="M120" i="2"/>
  <c r="Q120" i="2" s="1"/>
  <c r="O120" i="2" s="1"/>
  <c r="E121" i="2" l="1"/>
  <c r="G121" i="2" s="1"/>
  <c r="D121" i="2"/>
  <c r="F121" i="2" s="1"/>
  <c r="M121" i="2"/>
  <c r="Q121" i="2" s="1"/>
  <c r="O121" i="2" s="1"/>
  <c r="A122" i="2"/>
  <c r="L121" i="2"/>
  <c r="P121" i="2" s="1"/>
  <c r="N121" i="2" s="1"/>
  <c r="E122" i="2" l="1"/>
  <c r="G122" i="2" s="1"/>
  <c r="D122" i="2"/>
  <c r="F122" i="2" s="1"/>
  <c r="A123" i="2"/>
  <c r="L122" i="2"/>
  <c r="P122" i="2" s="1"/>
  <c r="N122" i="2" s="1"/>
  <c r="M122" i="2"/>
  <c r="Q122" i="2" s="1"/>
  <c r="O122" i="2" s="1"/>
  <c r="E123" i="2" l="1"/>
  <c r="G123" i="2" s="1"/>
  <c r="D123" i="2"/>
  <c r="F123" i="2" s="1"/>
  <c r="M123" i="2"/>
  <c r="Q123" i="2" s="1"/>
  <c r="O123" i="2" s="1"/>
  <c r="A124" i="2"/>
  <c r="L123" i="2"/>
  <c r="P123" i="2" s="1"/>
  <c r="N123" i="2" s="1"/>
  <c r="E124" i="2" l="1"/>
  <c r="G124" i="2" s="1"/>
  <c r="D124" i="2"/>
  <c r="F124" i="2" s="1"/>
  <c r="A125" i="2"/>
  <c r="L124" i="2"/>
  <c r="P124" i="2" s="1"/>
  <c r="N124" i="2" s="1"/>
  <c r="M124" i="2"/>
  <c r="Q124" i="2" s="1"/>
  <c r="O124" i="2" s="1"/>
  <c r="E125" i="2" l="1"/>
  <c r="G125" i="2" s="1"/>
  <c r="D125" i="2"/>
  <c r="F125" i="2" s="1"/>
  <c r="M125" i="2"/>
  <c r="Q125" i="2" s="1"/>
  <c r="O125" i="2" s="1"/>
  <c r="A126" i="2"/>
  <c r="L125" i="2"/>
  <c r="P125" i="2" s="1"/>
  <c r="N125" i="2" s="1"/>
  <c r="E126" i="2" l="1"/>
  <c r="G126" i="2" s="1"/>
  <c r="D126" i="2"/>
  <c r="F126" i="2" s="1"/>
  <c r="A127" i="2"/>
  <c r="L126" i="2"/>
  <c r="P126" i="2" s="1"/>
  <c r="N126" i="2" s="1"/>
  <c r="M126" i="2"/>
  <c r="Q126" i="2" s="1"/>
  <c r="O126" i="2" s="1"/>
  <c r="D127" i="2" l="1"/>
  <c r="F127" i="2" s="1"/>
  <c r="E127" i="2"/>
  <c r="G127" i="2" s="1"/>
  <c r="M127" i="2"/>
  <c r="Q127" i="2" s="1"/>
  <c r="O127" i="2" s="1"/>
  <c r="A128" i="2"/>
  <c r="L127" i="2"/>
  <c r="P127" i="2" s="1"/>
  <c r="N127" i="2" s="1"/>
  <c r="E128" i="2" l="1"/>
  <c r="G128" i="2" s="1"/>
  <c r="D128" i="2"/>
  <c r="F128" i="2" s="1"/>
  <c r="A129" i="2"/>
  <c r="L128" i="2"/>
  <c r="P128" i="2" s="1"/>
  <c r="N128" i="2" s="1"/>
  <c r="M128" i="2"/>
  <c r="Q128" i="2" s="1"/>
  <c r="O128" i="2" s="1"/>
  <c r="E129" i="2" l="1"/>
  <c r="G129" i="2" s="1"/>
  <c r="D129" i="2"/>
  <c r="F129" i="2" s="1"/>
  <c r="M129" i="2"/>
  <c r="Q129" i="2" s="1"/>
  <c r="O129" i="2" s="1"/>
  <c r="A130" i="2"/>
  <c r="L129" i="2"/>
  <c r="P129" i="2" s="1"/>
  <c r="N129" i="2" s="1"/>
  <c r="E130" i="2" l="1"/>
  <c r="G130" i="2" s="1"/>
  <c r="D130" i="2"/>
  <c r="F130" i="2" s="1"/>
  <c r="A131" i="2"/>
  <c r="L130" i="2"/>
  <c r="P130" i="2" s="1"/>
  <c r="N130" i="2" s="1"/>
  <c r="M130" i="2"/>
  <c r="Q130" i="2" s="1"/>
  <c r="O130" i="2" s="1"/>
  <c r="E131" i="2" l="1"/>
  <c r="G131" i="2" s="1"/>
  <c r="D131" i="2"/>
  <c r="F131" i="2" s="1"/>
  <c r="M131" i="2"/>
  <c r="Q131" i="2" s="1"/>
  <c r="O131" i="2" s="1"/>
  <c r="A132" i="2"/>
  <c r="L131" i="2"/>
  <c r="P131" i="2" s="1"/>
  <c r="N131" i="2" s="1"/>
  <c r="E132" i="2" l="1"/>
  <c r="G132" i="2" s="1"/>
  <c r="D132" i="2"/>
  <c r="F132" i="2" s="1"/>
  <c r="A133" i="2"/>
  <c r="L132" i="2"/>
  <c r="P132" i="2" s="1"/>
  <c r="N132" i="2" s="1"/>
  <c r="M132" i="2"/>
  <c r="Q132" i="2" s="1"/>
  <c r="O132" i="2" s="1"/>
  <c r="E133" i="2" l="1"/>
  <c r="G133" i="2" s="1"/>
  <c r="D133" i="2"/>
  <c r="F133" i="2" s="1"/>
  <c r="M133" i="2"/>
  <c r="Q133" i="2" s="1"/>
  <c r="O133" i="2" s="1"/>
  <c r="A134" i="2"/>
  <c r="L133" i="2"/>
  <c r="P133" i="2" s="1"/>
  <c r="N133" i="2" s="1"/>
  <c r="E134" i="2" l="1"/>
  <c r="G134" i="2" s="1"/>
  <c r="D134" i="2"/>
  <c r="F134" i="2" s="1"/>
  <c r="A135" i="2"/>
  <c r="L134" i="2"/>
  <c r="P134" i="2" s="1"/>
  <c r="N134" i="2" s="1"/>
  <c r="M134" i="2"/>
  <c r="Q134" i="2" s="1"/>
  <c r="O134" i="2" s="1"/>
  <c r="E135" i="2" l="1"/>
  <c r="G135" i="2" s="1"/>
  <c r="D135" i="2"/>
  <c r="F135" i="2" s="1"/>
  <c r="M135" i="2"/>
  <c r="Q135" i="2" s="1"/>
  <c r="O135" i="2" s="1"/>
  <c r="A136" i="2"/>
  <c r="L135" i="2"/>
  <c r="P135" i="2" s="1"/>
  <c r="N135" i="2" s="1"/>
  <c r="E136" i="2" l="1"/>
  <c r="G136" i="2" s="1"/>
  <c r="D136" i="2"/>
  <c r="F136" i="2" s="1"/>
  <c r="A137" i="2"/>
  <c r="L136" i="2"/>
  <c r="P136" i="2" s="1"/>
  <c r="N136" i="2" s="1"/>
  <c r="M136" i="2"/>
  <c r="Q136" i="2" s="1"/>
  <c r="O136" i="2" s="1"/>
  <c r="E137" i="2" l="1"/>
  <c r="G137" i="2" s="1"/>
  <c r="D137" i="2"/>
  <c r="F137" i="2" s="1"/>
  <c r="M137" i="2"/>
  <c r="Q137" i="2" s="1"/>
  <c r="O137" i="2" s="1"/>
  <c r="A138" i="2"/>
  <c r="L137" i="2"/>
  <c r="P137" i="2" s="1"/>
  <c r="N137" i="2" s="1"/>
  <c r="E138" i="2" l="1"/>
  <c r="G138" i="2" s="1"/>
  <c r="D138" i="2"/>
  <c r="F138" i="2" s="1"/>
  <c r="A139" i="2"/>
  <c r="L138" i="2"/>
  <c r="P138" i="2" s="1"/>
  <c r="N138" i="2" s="1"/>
  <c r="M138" i="2"/>
  <c r="Q138" i="2" s="1"/>
  <c r="O138" i="2" s="1"/>
  <c r="E139" i="2" l="1"/>
  <c r="G139" i="2" s="1"/>
  <c r="D139" i="2"/>
  <c r="F139" i="2" s="1"/>
  <c r="M139" i="2"/>
  <c r="Q139" i="2" s="1"/>
  <c r="O139" i="2" s="1"/>
  <c r="A140" i="2"/>
  <c r="L139" i="2"/>
  <c r="P139" i="2" s="1"/>
  <c r="N139" i="2" s="1"/>
  <c r="E140" i="2" l="1"/>
  <c r="G140" i="2" s="1"/>
  <c r="D140" i="2"/>
  <c r="F140" i="2" s="1"/>
  <c r="A141" i="2"/>
  <c r="L140" i="2"/>
  <c r="P140" i="2" s="1"/>
  <c r="N140" i="2" s="1"/>
  <c r="M140" i="2"/>
  <c r="Q140" i="2" s="1"/>
  <c r="O140" i="2" s="1"/>
  <c r="E141" i="2" l="1"/>
  <c r="G141" i="2" s="1"/>
  <c r="D141" i="2"/>
  <c r="F141" i="2" s="1"/>
  <c r="M141" i="2"/>
  <c r="Q141" i="2" s="1"/>
  <c r="O141" i="2" s="1"/>
  <c r="A142" i="2"/>
  <c r="L141" i="2"/>
  <c r="P141" i="2" s="1"/>
  <c r="N141" i="2" s="1"/>
  <c r="E142" i="2" l="1"/>
  <c r="G142" i="2" s="1"/>
  <c r="D142" i="2"/>
  <c r="F142" i="2" s="1"/>
  <c r="A143" i="2"/>
  <c r="L142" i="2"/>
  <c r="P142" i="2" s="1"/>
  <c r="N142" i="2" s="1"/>
  <c r="M142" i="2"/>
  <c r="Q142" i="2" s="1"/>
  <c r="O142" i="2" s="1"/>
  <c r="D143" i="2" l="1"/>
  <c r="F143" i="2" s="1"/>
  <c r="E143" i="2"/>
  <c r="G143" i="2" s="1"/>
  <c r="M143" i="2"/>
  <c r="Q143" i="2" s="1"/>
  <c r="O143" i="2" s="1"/>
  <c r="A144" i="2"/>
  <c r="L143" i="2"/>
  <c r="P143" i="2" s="1"/>
  <c r="N143" i="2" s="1"/>
  <c r="E144" i="2" l="1"/>
  <c r="G144" i="2" s="1"/>
  <c r="D144" i="2"/>
  <c r="F144" i="2" s="1"/>
  <c r="A145" i="2"/>
  <c r="L144" i="2"/>
  <c r="P144" i="2" s="1"/>
  <c r="N144" i="2" s="1"/>
  <c r="M144" i="2"/>
  <c r="Q144" i="2" s="1"/>
  <c r="O144" i="2" s="1"/>
  <c r="E145" i="2" l="1"/>
  <c r="G145" i="2" s="1"/>
  <c r="D145" i="2"/>
  <c r="F145" i="2" s="1"/>
  <c r="M145" i="2"/>
  <c r="Q145" i="2" s="1"/>
  <c r="O145" i="2" s="1"/>
  <c r="A146" i="2"/>
  <c r="L145" i="2"/>
  <c r="P145" i="2" s="1"/>
  <c r="N145" i="2" s="1"/>
  <c r="E146" i="2" l="1"/>
  <c r="G146" i="2" s="1"/>
  <c r="D146" i="2"/>
  <c r="F146" i="2" s="1"/>
  <c r="A147" i="2"/>
  <c r="L146" i="2"/>
  <c r="P146" i="2" s="1"/>
  <c r="N146" i="2" s="1"/>
  <c r="M146" i="2"/>
  <c r="Q146" i="2" s="1"/>
  <c r="O146" i="2" s="1"/>
  <c r="E147" i="2" l="1"/>
  <c r="G147" i="2" s="1"/>
  <c r="D147" i="2"/>
  <c r="F147" i="2" s="1"/>
  <c r="M147" i="2"/>
  <c r="Q147" i="2" s="1"/>
  <c r="O147" i="2" s="1"/>
  <c r="A148" i="2"/>
  <c r="L147" i="2"/>
  <c r="P147" i="2" s="1"/>
  <c r="N147" i="2" s="1"/>
  <c r="E148" i="2" l="1"/>
  <c r="G148" i="2" s="1"/>
  <c r="D148" i="2"/>
  <c r="F148" i="2" s="1"/>
  <c r="A149" i="2"/>
  <c r="L148" i="2"/>
  <c r="P148" i="2" s="1"/>
  <c r="N148" i="2" s="1"/>
  <c r="M148" i="2"/>
  <c r="Q148" i="2" s="1"/>
  <c r="O148" i="2" s="1"/>
  <c r="E149" i="2" l="1"/>
  <c r="G149" i="2" s="1"/>
  <c r="D149" i="2"/>
  <c r="F149" i="2" s="1"/>
  <c r="M149" i="2"/>
  <c r="Q149" i="2" s="1"/>
  <c r="O149" i="2" s="1"/>
  <c r="A150" i="2"/>
  <c r="L149" i="2"/>
  <c r="P149" i="2" s="1"/>
  <c r="N149" i="2" s="1"/>
  <c r="E150" i="2" l="1"/>
  <c r="G150" i="2" s="1"/>
  <c r="D150" i="2"/>
  <c r="F150" i="2" s="1"/>
  <c r="A151" i="2"/>
  <c r="L150" i="2"/>
  <c r="P150" i="2" s="1"/>
  <c r="N150" i="2" s="1"/>
  <c r="M150" i="2"/>
  <c r="Q150" i="2" s="1"/>
  <c r="O150" i="2" s="1"/>
  <c r="E151" i="2" l="1"/>
  <c r="G151" i="2" s="1"/>
  <c r="D151" i="2"/>
  <c r="F151" i="2" s="1"/>
  <c r="M151" i="2"/>
  <c r="Q151" i="2" s="1"/>
  <c r="O151" i="2" s="1"/>
  <c r="A152" i="2"/>
  <c r="L151" i="2"/>
  <c r="P151" i="2" s="1"/>
  <c r="N151" i="2" s="1"/>
  <c r="E152" i="2" l="1"/>
  <c r="G152" i="2" s="1"/>
  <c r="D152" i="2"/>
  <c r="F152" i="2" s="1"/>
  <c r="A153" i="2"/>
  <c r="L152" i="2"/>
  <c r="P152" i="2" s="1"/>
  <c r="N152" i="2" s="1"/>
  <c r="M152" i="2"/>
  <c r="Q152" i="2" s="1"/>
  <c r="O152" i="2" s="1"/>
  <c r="E153" i="2" l="1"/>
  <c r="G153" i="2" s="1"/>
  <c r="D153" i="2"/>
  <c r="F153" i="2" s="1"/>
  <c r="M153" i="2"/>
  <c r="Q153" i="2" s="1"/>
  <c r="O153" i="2" s="1"/>
  <c r="A154" i="2"/>
  <c r="L153" i="2"/>
  <c r="P153" i="2" s="1"/>
  <c r="N153" i="2" s="1"/>
  <c r="E154" i="2" l="1"/>
  <c r="G154" i="2" s="1"/>
  <c r="D154" i="2"/>
  <c r="F154" i="2" s="1"/>
  <c r="A155" i="2"/>
  <c r="L154" i="2"/>
  <c r="P154" i="2" s="1"/>
  <c r="N154" i="2" s="1"/>
  <c r="M154" i="2"/>
  <c r="Q154" i="2" s="1"/>
  <c r="O154" i="2" s="1"/>
  <c r="E155" i="2" l="1"/>
  <c r="G155" i="2" s="1"/>
  <c r="D155" i="2"/>
  <c r="F155" i="2" s="1"/>
  <c r="M155" i="2"/>
  <c r="Q155" i="2" s="1"/>
  <c r="O155" i="2" s="1"/>
  <c r="A156" i="2"/>
  <c r="L155" i="2"/>
  <c r="P155" i="2" s="1"/>
  <c r="N155" i="2" s="1"/>
  <c r="E156" i="2" l="1"/>
  <c r="G156" i="2" s="1"/>
  <c r="D156" i="2"/>
  <c r="F156" i="2" s="1"/>
  <c r="A157" i="2"/>
  <c r="L156" i="2"/>
  <c r="P156" i="2" s="1"/>
  <c r="N156" i="2" s="1"/>
  <c r="M156" i="2"/>
  <c r="Q156" i="2" s="1"/>
  <c r="O156" i="2" s="1"/>
  <c r="E157" i="2" l="1"/>
  <c r="G157" i="2" s="1"/>
  <c r="D157" i="2"/>
  <c r="F157" i="2" s="1"/>
  <c r="M157" i="2"/>
  <c r="Q157" i="2" s="1"/>
  <c r="O157" i="2" s="1"/>
  <c r="A158" i="2"/>
  <c r="L157" i="2"/>
  <c r="P157" i="2" s="1"/>
  <c r="N157" i="2" s="1"/>
  <c r="E158" i="2" l="1"/>
  <c r="G158" i="2" s="1"/>
  <c r="D158" i="2"/>
  <c r="F158" i="2" s="1"/>
  <c r="A159" i="2"/>
  <c r="L158" i="2"/>
  <c r="P158" i="2" s="1"/>
  <c r="N158" i="2" s="1"/>
  <c r="M158" i="2"/>
  <c r="Q158" i="2" s="1"/>
  <c r="O158" i="2" s="1"/>
  <c r="D159" i="2" l="1"/>
  <c r="F159" i="2" s="1"/>
  <c r="E159" i="2"/>
  <c r="G159" i="2" s="1"/>
  <c r="M159" i="2"/>
  <c r="Q159" i="2" s="1"/>
  <c r="O159" i="2" s="1"/>
  <c r="A160" i="2"/>
  <c r="L159" i="2"/>
  <c r="P159" i="2" s="1"/>
  <c r="N159" i="2" s="1"/>
  <c r="E160" i="2" l="1"/>
  <c r="G160" i="2" s="1"/>
  <c r="D160" i="2"/>
  <c r="F160" i="2" s="1"/>
  <c r="A161" i="2"/>
  <c r="L160" i="2"/>
  <c r="P160" i="2" s="1"/>
  <c r="N160" i="2" s="1"/>
  <c r="M160" i="2"/>
  <c r="Q160" i="2" s="1"/>
  <c r="O160" i="2" s="1"/>
  <c r="E161" i="2" l="1"/>
  <c r="G161" i="2" s="1"/>
  <c r="D161" i="2"/>
  <c r="F161" i="2" s="1"/>
  <c r="M161" i="2"/>
  <c r="Q161" i="2" s="1"/>
  <c r="O161" i="2" s="1"/>
  <c r="A162" i="2"/>
  <c r="L161" i="2"/>
  <c r="P161" i="2" s="1"/>
  <c r="N161" i="2" s="1"/>
  <c r="E162" i="2" l="1"/>
  <c r="G162" i="2" s="1"/>
  <c r="D162" i="2"/>
  <c r="F162" i="2" s="1"/>
  <c r="A163" i="2"/>
  <c r="L162" i="2"/>
  <c r="P162" i="2" s="1"/>
  <c r="N162" i="2" s="1"/>
  <c r="M162" i="2"/>
  <c r="Q162" i="2" s="1"/>
  <c r="O162" i="2" s="1"/>
  <c r="E163" i="2" l="1"/>
  <c r="G163" i="2" s="1"/>
  <c r="D163" i="2"/>
  <c r="F163" i="2" s="1"/>
  <c r="M163" i="2"/>
  <c r="Q163" i="2" s="1"/>
  <c r="O163" i="2" s="1"/>
  <c r="A164" i="2"/>
  <c r="L163" i="2"/>
  <c r="P163" i="2" s="1"/>
  <c r="N163" i="2" s="1"/>
  <c r="E164" i="2" l="1"/>
  <c r="G164" i="2" s="1"/>
  <c r="D164" i="2"/>
  <c r="F164" i="2" s="1"/>
  <c r="A165" i="2"/>
  <c r="L164" i="2"/>
  <c r="P164" i="2" s="1"/>
  <c r="N164" i="2" s="1"/>
  <c r="M164" i="2"/>
  <c r="Q164" i="2" s="1"/>
  <c r="O164" i="2" s="1"/>
  <c r="E165" i="2" l="1"/>
  <c r="G165" i="2" s="1"/>
  <c r="D165" i="2"/>
  <c r="F165" i="2" s="1"/>
  <c r="M165" i="2"/>
  <c r="Q165" i="2" s="1"/>
  <c r="O165" i="2" s="1"/>
  <c r="A166" i="2"/>
  <c r="L165" i="2"/>
  <c r="P165" i="2" s="1"/>
  <c r="N165" i="2" s="1"/>
  <c r="E166" i="2" l="1"/>
  <c r="G166" i="2" s="1"/>
  <c r="D166" i="2"/>
  <c r="F166" i="2" s="1"/>
  <c r="A167" i="2"/>
  <c r="L166" i="2"/>
  <c r="P166" i="2" s="1"/>
  <c r="N166" i="2" s="1"/>
  <c r="M166" i="2"/>
  <c r="Q166" i="2" s="1"/>
  <c r="O166" i="2" s="1"/>
  <c r="E167" i="2" l="1"/>
  <c r="G167" i="2" s="1"/>
  <c r="D167" i="2"/>
  <c r="F167" i="2" s="1"/>
  <c r="M167" i="2"/>
  <c r="Q167" i="2" s="1"/>
  <c r="O167" i="2" s="1"/>
  <c r="A168" i="2"/>
  <c r="L167" i="2"/>
  <c r="P167" i="2" s="1"/>
  <c r="N167" i="2" s="1"/>
  <c r="E168" i="2" l="1"/>
  <c r="G168" i="2" s="1"/>
  <c r="D168" i="2"/>
  <c r="F168" i="2" s="1"/>
  <c r="A169" i="2"/>
  <c r="L168" i="2"/>
  <c r="P168" i="2" s="1"/>
  <c r="N168" i="2" s="1"/>
  <c r="M168" i="2"/>
  <c r="Q168" i="2" s="1"/>
  <c r="O168" i="2" s="1"/>
  <c r="E169" i="2" l="1"/>
  <c r="G169" i="2" s="1"/>
  <c r="D169" i="2"/>
  <c r="F169" i="2" s="1"/>
  <c r="M169" i="2"/>
  <c r="Q169" i="2" s="1"/>
  <c r="O169" i="2" s="1"/>
  <c r="A170" i="2"/>
  <c r="L169" i="2"/>
  <c r="P169" i="2" s="1"/>
  <c r="N169" i="2" s="1"/>
  <c r="E170" i="2" l="1"/>
  <c r="G170" i="2" s="1"/>
  <c r="D170" i="2"/>
  <c r="F170" i="2" s="1"/>
  <c r="A171" i="2"/>
  <c r="L170" i="2"/>
  <c r="P170" i="2" s="1"/>
  <c r="N170" i="2" s="1"/>
  <c r="M170" i="2"/>
  <c r="Q170" i="2" s="1"/>
  <c r="O170" i="2" s="1"/>
  <c r="E171" i="2" l="1"/>
  <c r="G171" i="2" s="1"/>
  <c r="D171" i="2"/>
  <c r="F171" i="2" s="1"/>
  <c r="M171" i="2"/>
  <c r="Q171" i="2" s="1"/>
  <c r="O171" i="2" s="1"/>
  <c r="A172" i="2"/>
  <c r="L171" i="2"/>
  <c r="P171" i="2" s="1"/>
  <c r="N171" i="2" s="1"/>
  <c r="E172" i="2" l="1"/>
  <c r="G172" i="2" s="1"/>
  <c r="D172" i="2"/>
  <c r="F172" i="2" s="1"/>
  <c r="A173" i="2"/>
  <c r="L172" i="2"/>
  <c r="P172" i="2" s="1"/>
  <c r="N172" i="2" s="1"/>
  <c r="M172" i="2"/>
  <c r="Q172" i="2" s="1"/>
  <c r="O172" i="2" s="1"/>
  <c r="E173" i="2" l="1"/>
  <c r="G173" i="2" s="1"/>
  <c r="D173" i="2"/>
  <c r="F173" i="2" s="1"/>
  <c r="M173" i="2"/>
  <c r="Q173" i="2" s="1"/>
  <c r="O173" i="2" s="1"/>
  <c r="A174" i="2"/>
  <c r="L173" i="2"/>
  <c r="P173" i="2" s="1"/>
  <c r="N173" i="2" s="1"/>
  <c r="E174" i="2" l="1"/>
  <c r="G174" i="2" s="1"/>
  <c r="D174" i="2"/>
  <c r="F174" i="2" s="1"/>
  <c r="A175" i="2"/>
  <c r="L174" i="2"/>
  <c r="P174" i="2" s="1"/>
  <c r="N174" i="2" s="1"/>
  <c r="M174" i="2"/>
  <c r="Q174" i="2" s="1"/>
  <c r="O174" i="2" s="1"/>
  <c r="E175" i="2" l="1"/>
  <c r="G175" i="2" s="1"/>
  <c r="D175" i="2"/>
  <c r="F175" i="2" s="1"/>
  <c r="M175" i="2"/>
  <c r="Q175" i="2" s="1"/>
  <c r="O175" i="2" s="1"/>
  <c r="A176" i="2"/>
  <c r="L175" i="2"/>
  <c r="P175" i="2" s="1"/>
  <c r="N175" i="2" s="1"/>
  <c r="E176" i="2" l="1"/>
  <c r="G176" i="2" s="1"/>
  <c r="D176" i="2"/>
  <c r="F176" i="2" s="1"/>
  <c r="A177" i="2"/>
  <c r="L176" i="2"/>
  <c r="P176" i="2" s="1"/>
  <c r="N176" i="2" s="1"/>
  <c r="M176" i="2"/>
  <c r="Q176" i="2" s="1"/>
  <c r="O176" i="2" s="1"/>
  <c r="E177" i="2" l="1"/>
  <c r="G177" i="2" s="1"/>
  <c r="D177" i="2"/>
  <c r="F177" i="2" s="1"/>
  <c r="M177" i="2"/>
  <c r="Q177" i="2" s="1"/>
  <c r="O177" i="2" s="1"/>
  <c r="A178" i="2"/>
  <c r="L177" i="2"/>
  <c r="P177" i="2" s="1"/>
  <c r="N177" i="2" s="1"/>
  <c r="E178" i="2" l="1"/>
  <c r="G178" i="2" s="1"/>
  <c r="D178" i="2"/>
  <c r="F178" i="2" s="1"/>
  <c r="A179" i="2"/>
  <c r="L178" i="2"/>
  <c r="P178" i="2" s="1"/>
  <c r="N178" i="2" s="1"/>
  <c r="M178" i="2"/>
  <c r="Q178" i="2" s="1"/>
  <c r="O178" i="2" s="1"/>
  <c r="E179" i="2" l="1"/>
  <c r="G179" i="2" s="1"/>
  <c r="D179" i="2"/>
  <c r="F179" i="2" s="1"/>
  <c r="M179" i="2"/>
  <c r="Q179" i="2" s="1"/>
  <c r="O179" i="2" s="1"/>
  <c r="A180" i="2"/>
  <c r="L179" i="2"/>
  <c r="P179" i="2" s="1"/>
  <c r="N179" i="2" s="1"/>
  <c r="E180" i="2" l="1"/>
  <c r="G180" i="2" s="1"/>
  <c r="D180" i="2"/>
  <c r="F180" i="2" s="1"/>
  <c r="A181" i="2"/>
  <c r="L180" i="2"/>
  <c r="P180" i="2" s="1"/>
  <c r="N180" i="2" s="1"/>
  <c r="M180" i="2"/>
  <c r="Q180" i="2" s="1"/>
  <c r="O180" i="2" s="1"/>
  <c r="E181" i="2" l="1"/>
  <c r="G181" i="2" s="1"/>
  <c r="D181" i="2"/>
  <c r="F181" i="2" s="1"/>
  <c r="M181" i="2"/>
  <c r="Q181" i="2" s="1"/>
  <c r="O181" i="2" s="1"/>
  <c r="A182" i="2"/>
  <c r="L181" i="2"/>
  <c r="P181" i="2" s="1"/>
  <c r="N181" i="2" s="1"/>
  <c r="E182" i="2" l="1"/>
  <c r="G182" i="2" s="1"/>
  <c r="D182" i="2"/>
  <c r="F182" i="2" s="1"/>
  <c r="A183" i="2"/>
  <c r="L182" i="2"/>
  <c r="P182" i="2" s="1"/>
  <c r="N182" i="2" s="1"/>
  <c r="M182" i="2"/>
  <c r="Q182" i="2" s="1"/>
  <c r="O182" i="2" s="1"/>
  <c r="E183" i="2" l="1"/>
  <c r="G183" i="2" s="1"/>
  <c r="D183" i="2"/>
  <c r="F183" i="2" s="1"/>
  <c r="A184" i="2"/>
  <c r="L183" i="2"/>
  <c r="P183" i="2" s="1"/>
  <c r="N183" i="2" s="1"/>
  <c r="M183" i="2"/>
  <c r="Q183" i="2" s="1"/>
  <c r="O183" i="2" s="1"/>
  <c r="E184" i="2" l="1"/>
  <c r="G184" i="2" s="1"/>
  <c r="D184" i="2"/>
  <c r="F184" i="2" s="1"/>
  <c r="M184" i="2"/>
  <c r="Q184" i="2" s="1"/>
  <c r="O184" i="2" s="1"/>
  <c r="L184" i="2"/>
  <c r="P184" i="2" s="1"/>
  <c r="N184" i="2" s="1"/>
  <c r="A185" i="2"/>
  <c r="E185" i="2" l="1"/>
  <c r="G185" i="2" s="1"/>
  <c r="D185" i="2"/>
  <c r="F185" i="2" s="1"/>
  <c r="A186" i="2"/>
  <c r="L185" i="2"/>
  <c r="P185" i="2" s="1"/>
  <c r="N185" i="2" s="1"/>
  <c r="M185" i="2"/>
  <c r="Q185" i="2" s="1"/>
  <c r="O185" i="2" s="1"/>
  <c r="E186" i="2" l="1"/>
  <c r="G186" i="2" s="1"/>
  <c r="D186" i="2"/>
  <c r="F186" i="2" s="1"/>
  <c r="M186" i="2"/>
  <c r="Q186" i="2" s="1"/>
  <c r="O186" i="2" s="1"/>
  <c r="A187" i="2"/>
  <c r="L186" i="2"/>
  <c r="P186" i="2" s="1"/>
  <c r="N186" i="2" s="1"/>
  <c r="E187" i="2" l="1"/>
  <c r="G187" i="2" s="1"/>
  <c r="D187" i="2"/>
  <c r="F187" i="2" s="1"/>
  <c r="A188" i="2"/>
  <c r="L187" i="2"/>
  <c r="P187" i="2" s="1"/>
  <c r="N187" i="2" s="1"/>
  <c r="M187" i="2"/>
  <c r="Q187" i="2" s="1"/>
  <c r="O187" i="2" s="1"/>
  <c r="E188" i="2" l="1"/>
  <c r="G188" i="2" s="1"/>
  <c r="D188" i="2"/>
  <c r="F188" i="2" s="1"/>
  <c r="M188" i="2"/>
  <c r="Q188" i="2" s="1"/>
  <c r="O188" i="2" s="1"/>
  <c r="L188" i="2"/>
  <c r="P188" i="2" s="1"/>
  <c r="N188" i="2" s="1"/>
  <c r="A189" i="2"/>
  <c r="E189" i="2" l="1"/>
  <c r="G189" i="2" s="1"/>
  <c r="D189" i="2"/>
  <c r="F189" i="2" s="1"/>
  <c r="A190" i="2"/>
  <c r="L189" i="2"/>
  <c r="P189" i="2" s="1"/>
  <c r="N189" i="2" s="1"/>
  <c r="M189" i="2"/>
  <c r="Q189" i="2" s="1"/>
  <c r="O189" i="2" s="1"/>
  <c r="E190" i="2" l="1"/>
  <c r="G190" i="2" s="1"/>
  <c r="D190" i="2"/>
  <c r="F190" i="2" s="1"/>
  <c r="M190" i="2"/>
  <c r="Q190" i="2" s="1"/>
  <c r="O190" i="2" s="1"/>
  <c r="A191" i="2"/>
  <c r="L190" i="2"/>
  <c r="P190" i="2" s="1"/>
  <c r="N190" i="2" s="1"/>
  <c r="E191" i="2" l="1"/>
  <c r="G191" i="2" s="1"/>
  <c r="D191" i="2"/>
  <c r="F191" i="2" s="1"/>
  <c r="A192" i="2"/>
  <c r="L191" i="2"/>
  <c r="P191" i="2" s="1"/>
  <c r="N191" i="2" s="1"/>
  <c r="M191" i="2"/>
  <c r="Q191" i="2" s="1"/>
  <c r="O191" i="2" s="1"/>
  <c r="E192" i="2" l="1"/>
  <c r="G192" i="2" s="1"/>
  <c r="D192" i="2"/>
  <c r="F192" i="2" s="1"/>
  <c r="M192" i="2"/>
  <c r="Q192" i="2" s="1"/>
  <c r="O192" i="2" s="1"/>
  <c r="L192" i="2"/>
  <c r="P192" i="2" s="1"/>
  <c r="N192" i="2" s="1"/>
  <c r="A193" i="2"/>
  <c r="E193" i="2" l="1"/>
  <c r="G193" i="2" s="1"/>
  <c r="D193" i="2"/>
  <c r="F193" i="2" s="1"/>
  <c r="A194" i="2"/>
  <c r="L193" i="2"/>
  <c r="P193" i="2" s="1"/>
  <c r="N193" i="2" s="1"/>
  <c r="M193" i="2"/>
  <c r="Q193" i="2" s="1"/>
  <c r="O193" i="2" s="1"/>
  <c r="E194" i="2" l="1"/>
  <c r="G194" i="2" s="1"/>
  <c r="D194" i="2"/>
  <c r="F194" i="2" s="1"/>
  <c r="M194" i="2"/>
  <c r="Q194" i="2" s="1"/>
  <c r="O194" i="2" s="1"/>
  <c r="A195" i="2"/>
  <c r="L194" i="2"/>
  <c r="P194" i="2" s="1"/>
  <c r="N194" i="2" s="1"/>
  <c r="E195" i="2" l="1"/>
  <c r="G195" i="2" s="1"/>
  <c r="D195" i="2"/>
  <c r="F195" i="2" s="1"/>
  <c r="A196" i="2"/>
  <c r="L195" i="2"/>
  <c r="P195" i="2" s="1"/>
  <c r="N195" i="2" s="1"/>
  <c r="M195" i="2"/>
  <c r="Q195" i="2" s="1"/>
  <c r="O195" i="2" s="1"/>
  <c r="E196" i="2" l="1"/>
  <c r="G196" i="2" s="1"/>
  <c r="D196" i="2"/>
  <c r="F196" i="2" s="1"/>
  <c r="M196" i="2"/>
  <c r="Q196" i="2" s="1"/>
  <c r="O196" i="2" s="1"/>
  <c r="L196" i="2"/>
  <c r="P196" i="2" s="1"/>
  <c r="N196" i="2" s="1"/>
  <c r="A197" i="2"/>
  <c r="E197" i="2" l="1"/>
  <c r="G197" i="2" s="1"/>
  <c r="D197" i="2"/>
  <c r="F197" i="2" s="1"/>
  <c r="A198" i="2"/>
  <c r="L197" i="2"/>
  <c r="P197" i="2" s="1"/>
  <c r="N197" i="2" s="1"/>
  <c r="M197" i="2"/>
  <c r="Q197" i="2" s="1"/>
  <c r="O197" i="2" s="1"/>
  <c r="E198" i="2" l="1"/>
  <c r="G198" i="2" s="1"/>
  <c r="D198" i="2"/>
  <c r="F198" i="2" s="1"/>
  <c r="M198" i="2"/>
  <c r="Q198" i="2" s="1"/>
  <c r="O198" i="2" s="1"/>
  <c r="A199" i="2"/>
  <c r="L198" i="2"/>
  <c r="P198" i="2" s="1"/>
  <c r="N198" i="2" s="1"/>
  <c r="E199" i="2" l="1"/>
  <c r="G199" i="2" s="1"/>
  <c r="D199" i="2"/>
  <c r="F199" i="2" s="1"/>
  <c r="A200" i="2"/>
  <c r="L199" i="2"/>
  <c r="P199" i="2" s="1"/>
  <c r="N199" i="2" s="1"/>
  <c r="M199" i="2"/>
  <c r="Q199" i="2" s="1"/>
  <c r="O199" i="2" s="1"/>
  <c r="E200" i="2" l="1"/>
  <c r="G200" i="2" s="1"/>
  <c r="D200" i="2"/>
  <c r="F200" i="2" s="1"/>
  <c r="M200" i="2"/>
  <c r="Q200" i="2" s="1"/>
  <c r="O200" i="2" s="1"/>
  <c r="L200" i="2"/>
  <c r="P200" i="2" s="1"/>
  <c r="N200" i="2" s="1"/>
  <c r="A201" i="2"/>
  <c r="E201" i="2" l="1"/>
  <c r="G201" i="2" s="1"/>
  <c r="D201" i="2"/>
  <c r="F201" i="2" s="1"/>
  <c r="A202" i="2"/>
  <c r="L201" i="2"/>
  <c r="P201" i="2" s="1"/>
  <c r="N201" i="2" s="1"/>
  <c r="M201" i="2"/>
  <c r="Q201" i="2" s="1"/>
  <c r="O201" i="2" s="1"/>
  <c r="E202" i="2" l="1"/>
  <c r="G202" i="2" s="1"/>
  <c r="D202" i="2"/>
  <c r="F202" i="2" s="1"/>
  <c r="M202" i="2"/>
  <c r="Q202" i="2" s="1"/>
  <c r="O202" i="2" s="1"/>
  <c r="A203" i="2"/>
  <c r="L202" i="2"/>
  <c r="P202" i="2" s="1"/>
  <c r="N202" i="2" s="1"/>
  <c r="E203" i="2" l="1"/>
  <c r="G203" i="2" s="1"/>
  <c r="D203" i="2"/>
  <c r="F203" i="2" s="1"/>
  <c r="A204" i="2"/>
  <c r="L203" i="2"/>
  <c r="P203" i="2" s="1"/>
  <c r="N203" i="2" s="1"/>
  <c r="M203" i="2"/>
  <c r="Q203" i="2" s="1"/>
  <c r="O203" i="2" s="1"/>
  <c r="E204" i="2" l="1"/>
  <c r="G204" i="2" s="1"/>
  <c r="D204" i="2"/>
  <c r="F204" i="2" s="1"/>
  <c r="M204" i="2"/>
  <c r="Q204" i="2" s="1"/>
  <c r="O204" i="2" s="1"/>
  <c r="L204" i="2"/>
  <c r="P204" i="2" s="1"/>
  <c r="N204" i="2" s="1"/>
  <c r="A205" i="2"/>
  <c r="E205" i="2" l="1"/>
  <c r="G205" i="2" s="1"/>
  <c r="D205" i="2"/>
  <c r="F205" i="2" s="1"/>
  <c r="A206" i="2"/>
  <c r="L205" i="2"/>
  <c r="P205" i="2" s="1"/>
  <c r="N205" i="2" s="1"/>
  <c r="M205" i="2"/>
  <c r="Q205" i="2" s="1"/>
  <c r="O205" i="2" s="1"/>
  <c r="E206" i="2" l="1"/>
  <c r="G206" i="2" s="1"/>
  <c r="D206" i="2"/>
  <c r="F206" i="2" s="1"/>
  <c r="M206" i="2"/>
  <c r="Q206" i="2" s="1"/>
  <c r="O206" i="2" s="1"/>
  <c r="A207" i="2"/>
  <c r="L206" i="2"/>
  <c r="P206" i="2" s="1"/>
  <c r="N206" i="2" s="1"/>
  <c r="E207" i="2" l="1"/>
  <c r="G207" i="2" s="1"/>
  <c r="D207" i="2"/>
  <c r="F207" i="2" s="1"/>
  <c r="A208" i="2"/>
  <c r="L207" i="2"/>
  <c r="P207" i="2" s="1"/>
  <c r="N207" i="2" s="1"/>
  <c r="M207" i="2"/>
  <c r="Q207" i="2" s="1"/>
  <c r="O207" i="2" s="1"/>
  <c r="E208" i="2" l="1"/>
  <c r="G208" i="2" s="1"/>
  <c r="D208" i="2"/>
  <c r="F208" i="2" s="1"/>
  <c r="M208" i="2"/>
  <c r="Q208" i="2" s="1"/>
  <c r="O208" i="2" s="1"/>
  <c r="L208" i="2"/>
  <c r="P208" i="2" s="1"/>
  <c r="N208" i="2" s="1"/>
  <c r="A209" i="2"/>
  <c r="E209" i="2" l="1"/>
  <c r="G209" i="2" s="1"/>
  <c r="D209" i="2"/>
  <c r="F209" i="2" s="1"/>
  <c r="A210" i="2"/>
  <c r="L209" i="2"/>
  <c r="P209" i="2" s="1"/>
  <c r="N209" i="2" s="1"/>
  <c r="M209" i="2"/>
  <c r="Q209" i="2" s="1"/>
  <c r="O209" i="2" s="1"/>
  <c r="E210" i="2" l="1"/>
  <c r="G210" i="2" s="1"/>
  <c r="D210" i="2"/>
  <c r="F210" i="2" s="1"/>
  <c r="M210" i="2"/>
  <c r="Q210" i="2" s="1"/>
  <c r="O210" i="2" s="1"/>
  <c r="A211" i="2"/>
  <c r="L210" i="2"/>
  <c r="P210" i="2" s="1"/>
  <c r="N210" i="2" s="1"/>
  <c r="E211" i="2" l="1"/>
  <c r="G211" i="2" s="1"/>
  <c r="D211" i="2"/>
  <c r="F211" i="2" s="1"/>
  <c r="A212" i="2"/>
  <c r="L211" i="2"/>
  <c r="P211" i="2" s="1"/>
  <c r="N211" i="2" s="1"/>
  <c r="M211" i="2"/>
  <c r="Q211" i="2" s="1"/>
  <c r="O211" i="2" s="1"/>
  <c r="E212" i="2" l="1"/>
  <c r="G212" i="2" s="1"/>
  <c r="D212" i="2"/>
  <c r="F212" i="2" s="1"/>
  <c r="M212" i="2"/>
  <c r="Q212" i="2" s="1"/>
  <c r="O212" i="2" s="1"/>
  <c r="L212" i="2"/>
  <c r="P212" i="2" s="1"/>
  <c r="N212" i="2" s="1"/>
  <c r="A213" i="2"/>
  <c r="E213" i="2" l="1"/>
  <c r="G213" i="2" s="1"/>
  <c r="D213" i="2"/>
  <c r="F213" i="2" s="1"/>
  <c r="A214" i="2"/>
  <c r="L213" i="2"/>
  <c r="P213" i="2" s="1"/>
  <c r="N213" i="2" s="1"/>
  <c r="M213" i="2"/>
  <c r="Q213" i="2" s="1"/>
  <c r="O213" i="2" s="1"/>
  <c r="E214" i="2" l="1"/>
  <c r="G214" i="2" s="1"/>
  <c r="D214" i="2"/>
  <c r="F214" i="2" s="1"/>
  <c r="M214" i="2"/>
  <c r="Q214" i="2" s="1"/>
  <c r="O214" i="2" s="1"/>
  <c r="A215" i="2"/>
  <c r="L214" i="2"/>
  <c r="P214" i="2" s="1"/>
  <c r="N214" i="2" s="1"/>
  <c r="E215" i="2" l="1"/>
  <c r="G215" i="2" s="1"/>
  <c r="D215" i="2"/>
  <c r="F215" i="2" s="1"/>
  <c r="A216" i="2"/>
  <c r="L215" i="2"/>
  <c r="P215" i="2" s="1"/>
  <c r="N215" i="2" s="1"/>
  <c r="M215" i="2"/>
  <c r="Q215" i="2" s="1"/>
  <c r="O215" i="2" s="1"/>
  <c r="E216" i="2" l="1"/>
  <c r="G216" i="2" s="1"/>
  <c r="D216" i="2"/>
  <c r="F216" i="2" s="1"/>
  <c r="M216" i="2"/>
  <c r="Q216" i="2" s="1"/>
  <c r="O216" i="2" s="1"/>
  <c r="L216" i="2"/>
  <c r="P216" i="2" s="1"/>
  <c r="N216" i="2" s="1"/>
  <c r="A217" i="2"/>
  <c r="E217" i="2" l="1"/>
  <c r="G217" i="2" s="1"/>
  <c r="D217" i="2"/>
  <c r="F217" i="2" s="1"/>
  <c r="A218" i="2"/>
  <c r="L217" i="2"/>
  <c r="P217" i="2" s="1"/>
  <c r="N217" i="2" s="1"/>
  <c r="M217" i="2"/>
  <c r="Q217" i="2" s="1"/>
  <c r="O217" i="2" s="1"/>
  <c r="E218" i="2" l="1"/>
  <c r="G218" i="2" s="1"/>
  <c r="D218" i="2"/>
  <c r="F218" i="2" s="1"/>
  <c r="M218" i="2"/>
  <c r="Q218" i="2" s="1"/>
  <c r="O218" i="2" s="1"/>
  <c r="A219" i="2"/>
  <c r="L218" i="2"/>
  <c r="P218" i="2" s="1"/>
  <c r="N218" i="2" s="1"/>
  <c r="E219" i="2" l="1"/>
  <c r="G219" i="2" s="1"/>
  <c r="D219" i="2"/>
  <c r="F219" i="2" s="1"/>
  <c r="A220" i="2"/>
  <c r="L219" i="2"/>
  <c r="P219" i="2" s="1"/>
  <c r="N219" i="2" s="1"/>
  <c r="M219" i="2"/>
  <c r="Q219" i="2" s="1"/>
  <c r="O219" i="2" s="1"/>
  <c r="E220" i="2" l="1"/>
  <c r="G220" i="2" s="1"/>
  <c r="D220" i="2"/>
  <c r="F220" i="2" s="1"/>
  <c r="M220" i="2"/>
  <c r="Q220" i="2" s="1"/>
  <c r="O220" i="2" s="1"/>
  <c r="L220" i="2"/>
  <c r="P220" i="2" s="1"/>
  <c r="N220" i="2" s="1"/>
  <c r="A221" i="2"/>
  <c r="E221" i="2" l="1"/>
  <c r="G221" i="2" s="1"/>
  <c r="D221" i="2"/>
  <c r="F221" i="2" s="1"/>
  <c r="A222" i="2"/>
  <c r="L221" i="2"/>
  <c r="P221" i="2" s="1"/>
  <c r="N221" i="2" s="1"/>
  <c r="M221" i="2"/>
  <c r="Q221" i="2" s="1"/>
  <c r="O221" i="2" s="1"/>
  <c r="E222" i="2" l="1"/>
  <c r="G222" i="2" s="1"/>
  <c r="D222" i="2"/>
  <c r="F222" i="2" s="1"/>
  <c r="M222" i="2"/>
  <c r="Q222" i="2" s="1"/>
  <c r="O222" i="2" s="1"/>
  <c r="A223" i="2"/>
  <c r="L222" i="2"/>
  <c r="P222" i="2" s="1"/>
  <c r="N222" i="2" s="1"/>
  <c r="E223" i="2" l="1"/>
  <c r="G223" i="2" s="1"/>
  <c r="D223" i="2"/>
  <c r="F223" i="2" s="1"/>
  <c r="A224" i="2"/>
  <c r="L223" i="2"/>
  <c r="P223" i="2" s="1"/>
  <c r="N223" i="2" s="1"/>
  <c r="M223" i="2"/>
  <c r="Q223" i="2" s="1"/>
  <c r="O223" i="2" s="1"/>
  <c r="E224" i="2" l="1"/>
  <c r="G224" i="2" s="1"/>
  <c r="D224" i="2"/>
  <c r="F224" i="2" s="1"/>
  <c r="M224" i="2"/>
  <c r="Q224" i="2" s="1"/>
  <c r="O224" i="2" s="1"/>
  <c r="L224" i="2"/>
  <c r="P224" i="2" s="1"/>
  <c r="N224" i="2" s="1"/>
  <c r="A225" i="2"/>
  <c r="E225" i="2" l="1"/>
  <c r="G225" i="2" s="1"/>
  <c r="D225" i="2"/>
  <c r="F225" i="2" s="1"/>
  <c r="A226" i="2"/>
  <c r="L225" i="2"/>
  <c r="P225" i="2" s="1"/>
  <c r="N225" i="2" s="1"/>
  <c r="M225" i="2"/>
  <c r="Q225" i="2" s="1"/>
  <c r="O225" i="2" s="1"/>
  <c r="E226" i="2" l="1"/>
  <c r="G226" i="2" s="1"/>
  <c r="D226" i="2"/>
  <c r="F226" i="2" s="1"/>
  <c r="M226" i="2"/>
  <c r="Q226" i="2" s="1"/>
  <c r="O226" i="2" s="1"/>
  <c r="A227" i="2"/>
  <c r="L226" i="2"/>
  <c r="P226" i="2" s="1"/>
  <c r="N226" i="2" s="1"/>
  <c r="E227" i="2" l="1"/>
  <c r="G227" i="2" s="1"/>
  <c r="D227" i="2"/>
  <c r="F227" i="2" s="1"/>
  <c r="A228" i="2"/>
  <c r="L227" i="2"/>
  <c r="P227" i="2" s="1"/>
  <c r="N227" i="2" s="1"/>
  <c r="M227" i="2"/>
  <c r="Q227" i="2" s="1"/>
  <c r="O227" i="2" s="1"/>
  <c r="E228" i="2" l="1"/>
  <c r="G228" i="2" s="1"/>
  <c r="D228" i="2"/>
  <c r="F228" i="2" s="1"/>
  <c r="M228" i="2"/>
  <c r="Q228" i="2" s="1"/>
  <c r="O228" i="2" s="1"/>
  <c r="L228" i="2"/>
  <c r="P228" i="2" s="1"/>
  <c r="N228" i="2" s="1"/>
  <c r="A229" i="2"/>
  <c r="E229" i="2" l="1"/>
  <c r="G229" i="2" s="1"/>
  <c r="D229" i="2"/>
  <c r="F229" i="2" s="1"/>
  <c r="A230" i="2"/>
  <c r="L229" i="2"/>
  <c r="P229" i="2" s="1"/>
  <c r="N229" i="2" s="1"/>
  <c r="M229" i="2"/>
  <c r="Q229" i="2" s="1"/>
  <c r="O229" i="2" s="1"/>
  <c r="E230" i="2" l="1"/>
  <c r="G230" i="2" s="1"/>
  <c r="D230" i="2"/>
  <c r="F230" i="2" s="1"/>
  <c r="M230" i="2"/>
  <c r="Q230" i="2" s="1"/>
  <c r="O230" i="2" s="1"/>
  <c r="A231" i="2"/>
  <c r="L230" i="2"/>
  <c r="P230" i="2" s="1"/>
  <c r="N230" i="2" s="1"/>
  <c r="E231" i="2" l="1"/>
  <c r="G231" i="2" s="1"/>
  <c r="D231" i="2"/>
  <c r="F231" i="2" s="1"/>
  <c r="A232" i="2"/>
  <c r="L231" i="2"/>
  <c r="P231" i="2" s="1"/>
  <c r="N231" i="2" s="1"/>
  <c r="M231" i="2"/>
  <c r="Q231" i="2" s="1"/>
  <c r="O231" i="2" s="1"/>
  <c r="E232" i="2" l="1"/>
  <c r="G232" i="2" s="1"/>
  <c r="D232" i="2"/>
  <c r="F232" i="2" s="1"/>
  <c r="M232" i="2"/>
  <c r="Q232" i="2" s="1"/>
  <c r="O232" i="2" s="1"/>
  <c r="L232" i="2"/>
  <c r="P232" i="2" s="1"/>
  <c r="N232" i="2" s="1"/>
  <c r="A233" i="2"/>
  <c r="E233" i="2" l="1"/>
  <c r="G233" i="2" s="1"/>
  <c r="D233" i="2"/>
  <c r="F233" i="2" s="1"/>
  <c r="A234" i="2"/>
  <c r="L233" i="2"/>
  <c r="P233" i="2" s="1"/>
  <c r="N233" i="2" s="1"/>
  <c r="M233" i="2"/>
  <c r="Q233" i="2" s="1"/>
  <c r="O233" i="2" s="1"/>
  <c r="E234" i="2" l="1"/>
  <c r="G234" i="2" s="1"/>
  <c r="D234" i="2"/>
  <c r="F234" i="2" s="1"/>
  <c r="M234" i="2"/>
  <c r="Q234" i="2" s="1"/>
  <c r="O234" i="2" s="1"/>
  <c r="A235" i="2"/>
  <c r="L234" i="2"/>
  <c r="P234" i="2" s="1"/>
  <c r="N234" i="2" s="1"/>
  <c r="E235" i="2" l="1"/>
  <c r="G235" i="2" s="1"/>
  <c r="D235" i="2"/>
  <c r="F235" i="2" s="1"/>
  <c r="A236" i="2"/>
  <c r="L235" i="2"/>
  <c r="P235" i="2" s="1"/>
  <c r="N235" i="2" s="1"/>
  <c r="M235" i="2"/>
  <c r="Q235" i="2" s="1"/>
  <c r="O235" i="2" s="1"/>
  <c r="E236" i="2" l="1"/>
  <c r="G236" i="2" s="1"/>
  <c r="D236" i="2"/>
  <c r="F236" i="2" s="1"/>
  <c r="M236" i="2"/>
  <c r="Q236" i="2" s="1"/>
  <c r="O236" i="2" s="1"/>
  <c r="L236" i="2"/>
  <c r="P236" i="2" s="1"/>
  <c r="N236" i="2" s="1"/>
  <c r="A237" i="2"/>
  <c r="E237" i="2" l="1"/>
  <c r="G237" i="2" s="1"/>
  <c r="D237" i="2"/>
  <c r="F237" i="2" s="1"/>
  <c r="A238" i="2"/>
  <c r="L237" i="2"/>
  <c r="P237" i="2" s="1"/>
  <c r="N237" i="2" s="1"/>
  <c r="M237" i="2"/>
  <c r="Q237" i="2" s="1"/>
  <c r="O237" i="2" s="1"/>
  <c r="E238" i="2" l="1"/>
  <c r="G238" i="2" s="1"/>
  <c r="D238" i="2"/>
  <c r="F238" i="2" s="1"/>
  <c r="M238" i="2"/>
  <c r="Q238" i="2" s="1"/>
  <c r="O238" i="2" s="1"/>
  <c r="A239" i="2"/>
  <c r="L238" i="2"/>
  <c r="P238" i="2" s="1"/>
  <c r="N238" i="2" s="1"/>
  <c r="E239" i="2" l="1"/>
  <c r="G239" i="2" s="1"/>
  <c r="D239" i="2"/>
  <c r="F239" i="2" s="1"/>
  <c r="A240" i="2"/>
  <c r="L239" i="2"/>
  <c r="P239" i="2" s="1"/>
  <c r="N239" i="2" s="1"/>
  <c r="M239" i="2"/>
  <c r="Q239" i="2" s="1"/>
  <c r="O239" i="2" s="1"/>
  <c r="E240" i="2" l="1"/>
  <c r="G240" i="2" s="1"/>
  <c r="D240" i="2"/>
  <c r="F240" i="2" s="1"/>
  <c r="M240" i="2"/>
  <c r="Q240" i="2" s="1"/>
  <c r="O240" i="2" s="1"/>
  <c r="L240" i="2"/>
  <c r="P240" i="2" s="1"/>
  <c r="N240" i="2" s="1"/>
  <c r="A241" i="2"/>
  <c r="E241" i="2" l="1"/>
  <c r="G241" i="2" s="1"/>
  <c r="D241" i="2"/>
  <c r="F241" i="2" s="1"/>
  <c r="A242" i="2"/>
  <c r="L241" i="2"/>
  <c r="P241" i="2" s="1"/>
  <c r="N241" i="2" s="1"/>
  <c r="M241" i="2"/>
  <c r="Q241" i="2" s="1"/>
  <c r="O241" i="2" s="1"/>
  <c r="E242" i="2" l="1"/>
  <c r="G242" i="2" s="1"/>
  <c r="D242" i="2"/>
  <c r="F242" i="2" s="1"/>
  <c r="M242" i="2"/>
  <c r="Q242" i="2" s="1"/>
  <c r="O242" i="2" s="1"/>
  <c r="A243" i="2"/>
  <c r="L242" i="2"/>
  <c r="P242" i="2" s="1"/>
  <c r="N242" i="2" s="1"/>
  <c r="E243" i="2" l="1"/>
  <c r="G243" i="2" s="1"/>
  <c r="D243" i="2"/>
  <c r="F243" i="2" s="1"/>
  <c r="A244" i="2"/>
  <c r="L243" i="2"/>
  <c r="P243" i="2" s="1"/>
  <c r="N243" i="2" s="1"/>
  <c r="M243" i="2"/>
  <c r="Q243" i="2" s="1"/>
  <c r="O243" i="2" s="1"/>
  <c r="E244" i="2" l="1"/>
  <c r="G244" i="2" s="1"/>
  <c r="D244" i="2"/>
  <c r="F244" i="2" s="1"/>
  <c r="M244" i="2"/>
  <c r="Q244" i="2" s="1"/>
  <c r="O244" i="2" s="1"/>
  <c r="L244" i="2"/>
  <c r="P244" i="2" s="1"/>
  <c r="N244" i="2" s="1"/>
  <c r="A245" i="2"/>
  <c r="E245" i="2" l="1"/>
  <c r="G245" i="2" s="1"/>
  <c r="D245" i="2"/>
  <c r="F245" i="2" s="1"/>
  <c r="A246" i="2"/>
  <c r="L245" i="2"/>
  <c r="P245" i="2" s="1"/>
  <c r="N245" i="2" s="1"/>
  <c r="M245" i="2"/>
  <c r="Q245" i="2" s="1"/>
  <c r="O245" i="2" s="1"/>
  <c r="E246" i="2" l="1"/>
  <c r="G246" i="2" s="1"/>
  <c r="D246" i="2"/>
  <c r="F246" i="2" s="1"/>
  <c r="M246" i="2"/>
  <c r="Q246" i="2" s="1"/>
  <c r="O246" i="2" s="1"/>
  <c r="A247" i="2"/>
  <c r="L246" i="2"/>
  <c r="P246" i="2" s="1"/>
  <c r="N246" i="2" s="1"/>
  <c r="E247" i="2" l="1"/>
  <c r="G247" i="2" s="1"/>
  <c r="D247" i="2"/>
  <c r="F247" i="2" s="1"/>
  <c r="A248" i="2"/>
  <c r="L247" i="2"/>
  <c r="P247" i="2" s="1"/>
  <c r="N247" i="2" s="1"/>
  <c r="M247" i="2"/>
  <c r="Q247" i="2" s="1"/>
  <c r="O247" i="2" s="1"/>
  <c r="E248" i="2" l="1"/>
  <c r="G248" i="2" s="1"/>
  <c r="D248" i="2"/>
  <c r="F248" i="2" s="1"/>
  <c r="M248" i="2"/>
  <c r="Q248" i="2" s="1"/>
  <c r="O248" i="2" s="1"/>
  <c r="L248" i="2"/>
  <c r="P248" i="2" s="1"/>
  <c r="N248" i="2" s="1"/>
  <c r="A249" i="2"/>
  <c r="E249" i="2" l="1"/>
  <c r="G249" i="2" s="1"/>
  <c r="D249" i="2"/>
  <c r="F249" i="2" s="1"/>
  <c r="A250" i="2"/>
  <c r="L249" i="2"/>
  <c r="P249" i="2" s="1"/>
  <c r="N249" i="2" s="1"/>
  <c r="M249" i="2"/>
  <c r="Q249" i="2" s="1"/>
  <c r="O249" i="2" s="1"/>
  <c r="E250" i="2" l="1"/>
  <c r="G250" i="2" s="1"/>
  <c r="D250" i="2"/>
  <c r="F250" i="2" s="1"/>
  <c r="M250" i="2"/>
  <c r="Q250" i="2" s="1"/>
  <c r="O250" i="2" s="1"/>
  <c r="A251" i="2"/>
  <c r="L250" i="2"/>
  <c r="P250" i="2" s="1"/>
  <c r="N250" i="2" s="1"/>
  <c r="E251" i="2" l="1"/>
  <c r="G251" i="2" s="1"/>
  <c r="D251" i="2"/>
  <c r="F251" i="2" s="1"/>
  <c r="A252" i="2"/>
  <c r="L251" i="2"/>
  <c r="P251" i="2" s="1"/>
  <c r="N251" i="2" s="1"/>
  <c r="M251" i="2"/>
  <c r="Q251" i="2" s="1"/>
  <c r="O251" i="2" s="1"/>
  <c r="E252" i="2" l="1"/>
  <c r="G252" i="2" s="1"/>
  <c r="D252" i="2"/>
  <c r="F252" i="2" s="1"/>
  <c r="M252" i="2"/>
  <c r="Q252" i="2" s="1"/>
  <c r="O252" i="2" s="1"/>
  <c r="L252" i="2"/>
  <c r="P252" i="2" s="1"/>
  <c r="N252" i="2" s="1"/>
  <c r="A253" i="2"/>
  <c r="E253" i="2" l="1"/>
  <c r="G253" i="2" s="1"/>
  <c r="D253" i="2"/>
  <c r="F253" i="2" s="1"/>
  <c r="A254" i="2"/>
  <c r="L253" i="2"/>
  <c r="P253" i="2" s="1"/>
  <c r="N253" i="2" s="1"/>
  <c r="M253" i="2"/>
  <c r="Q253" i="2" s="1"/>
  <c r="O253" i="2" s="1"/>
  <c r="E254" i="2" l="1"/>
  <c r="G254" i="2" s="1"/>
  <c r="D254" i="2"/>
  <c r="F254" i="2" s="1"/>
  <c r="M254" i="2"/>
  <c r="Q254" i="2" s="1"/>
  <c r="O254" i="2" s="1"/>
  <c r="A255" i="2"/>
  <c r="L254" i="2"/>
  <c r="P254" i="2" s="1"/>
  <c r="N254" i="2" s="1"/>
  <c r="E255" i="2" l="1"/>
  <c r="G255" i="2" s="1"/>
  <c r="D255" i="2"/>
  <c r="F255" i="2" s="1"/>
  <c r="A256" i="2"/>
  <c r="L255" i="2"/>
  <c r="P255" i="2" s="1"/>
  <c r="N255" i="2" s="1"/>
  <c r="M255" i="2"/>
  <c r="Q255" i="2" s="1"/>
  <c r="O255" i="2" s="1"/>
  <c r="E256" i="2" l="1"/>
  <c r="G256" i="2" s="1"/>
  <c r="D256" i="2"/>
  <c r="F256" i="2" s="1"/>
  <c r="M256" i="2"/>
  <c r="Q256" i="2" s="1"/>
  <c r="O256" i="2" s="1"/>
  <c r="L256" i="2"/>
  <c r="P256" i="2" s="1"/>
  <c r="N256" i="2" s="1"/>
  <c r="A257" i="2"/>
  <c r="E257" i="2" l="1"/>
  <c r="G257" i="2" s="1"/>
  <c r="D257" i="2"/>
  <c r="F257" i="2" s="1"/>
  <c r="A258" i="2"/>
  <c r="L257" i="2"/>
  <c r="P257" i="2" s="1"/>
  <c r="N257" i="2" s="1"/>
  <c r="M257" i="2"/>
  <c r="Q257" i="2" s="1"/>
  <c r="O257" i="2" s="1"/>
  <c r="E258" i="2" l="1"/>
  <c r="G258" i="2" s="1"/>
  <c r="D258" i="2"/>
  <c r="F258" i="2" s="1"/>
  <c r="M258" i="2"/>
  <c r="Q258" i="2" s="1"/>
  <c r="O258" i="2" s="1"/>
  <c r="A259" i="2"/>
  <c r="L258" i="2"/>
  <c r="P258" i="2" s="1"/>
  <c r="N258" i="2" s="1"/>
  <c r="E259" i="2" l="1"/>
  <c r="G259" i="2" s="1"/>
  <c r="D259" i="2"/>
  <c r="F259" i="2" s="1"/>
  <c r="A260" i="2"/>
  <c r="L259" i="2"/>
  <c r="P259" i="2" s="1"/>
  <c r="N259" i="2" s="1"/>
  <c r="M259" i="2"/>
  <c r="Q259" i="2" s="1"/>
  <c r="O259" i="2" s="1"/>
  <c r="E260" i="2" l="1"/>
  <c r="G260" i="2" s="1"/>
  <c r="D260" i="2"/>
  <c r="F260" i="2" s="1"/>
  <c r="M260" i="2"/>
  <c r="Q260" i="2" s="1"/>
  <c r="O260" i="2" s="1"/>
  <c r="L260" i="2"/>
  <c r="P260" i="2" s="1"/>
  <c r="N260" i="2" s="1"/>
  <c r="A261" i="2"/>
  <c r="E261" i="2" l="1"/>
  <c r="G261" i="2" s="1"/>
  <c r="D261" i="2"/>
  <c r="F261" i="2" s="1"/>
  <c r="A262" i="2"/>
  <c r="L261" i="2"/>
  <c r="P261" i="2" s="1"/>
  <c r="N261" i="2" s="1"/>
  <c r="M261" i="2"/>
  <c r="Q261" i="2" s="1"/>
  <c r="O261" i="2" s="1"/>
  <c r="E262" i="2" l="1"/>
  <c r="G262" i="2" s="1"/>
  <c r="D262" i="2"/>
  <c r="F262" i="2" s="1"/>
  <c r="M262" i="2"/>
  <c r="Q262" i="2" s="1"/>
  <c r="O262" i="2" s="1"/>
  <c r="A263" i="2"/>
  <c r="L262" i="2"/>
  <c r="P262" i="2" s="1"/>
  <c r="N262" i="2" s="1"/>
  <c r="E263" i="2" l="1"/>
  <c r="G263" i="2" s="1"/>
  <c r="D263" i="2"/>
  <c r="F263" i="2" s="1"/>
  <c r="A264" i="2"/>
  <c r="L263" i="2"/>
  <c r="P263" i="2" s="1"/>
  <c r="N263" i="2" s="1"/>
  <c r="M263" i="2"/>
  <c r="Q263" i="2" s="1"/>
  <c r="O263" i="2" s="1"/>
  <c r="E264" i="2" l="1"/>
  <c r="G264" i="2" s="1"/>
  <c r="D264" i="2"/>
  <c r="F264" i="2" s="1"/>
  <c r="M264" i="2"/>
  <c r="Q264" i="2" s="1"/>
  <c r="O264" i="2" s="1"/>
  <c r="L264" i="2"/>
  <c r="P264" i="2" s="1"/>
  <c r="N264" i="2" s="1"/>
  <c r="A265" i="2"/>
  <c r="E265" i="2" l="1"/>
  <c r="G265" i="2" s="1"/>
  <c r="D265" i="2"/>
  <c r="F265" i="2" s="1"/>
  <c r="A266" i="2"/>
  <c r="L265" i="2"/>
  <c r="P265" i="2" s="1"/>
  <c r="N265" i="2" s="1"/>
  <c r="M265" i="2"/>
  <c r="Q265" i="2" s="1"/>
  <c r="O265" i="2" s="1"/>
  <c r="E266" i="2" l="1"/>
  <c r="G266" i="2" s="1"/>
  <c r="D266" i="2"/>
  <c r="F266" i="2" s="1"/>
  <c r="M266" i="2"/>
  <c r="Q266" i="2" s="1"/>
  <c r="O266" i="2" s="1"/>
  <c r="A267" i="2"/>
  <c r="L266" i="2"/>
  <c r="P266" i="2" s="1"/>
  <c r="N266" i="2" s="1"/>
  <c r="E267" i="2" l="1"/>
  <c r="G267" i="2" s="1"/>
  <c r="D267" i="2"/>
  <c r="F267" i="2" s="1"/>
  <c r="A268" i="2"/>
  <c r="L267" i="2"/>
  <c r="P267" i="2" s="1"/>
  <c r="N267" i="2" s="1"/>
  <c r="M267" i="2"/>
  <c r="Q267" i="2" s="1"/>
  <c r="O267" i="2" s="1"/>
  <c r="E268" i="2" l="1"/>
  <c r="G268" i="2" s="1"/>
  <c r="D268" i="2"/>
  <c r="F268" i="2" s="1"/>
  <c r="M268" i="2"/>
  <c r="Q268" i="2" s="1"/>
  <c r="O268" i="2" s="1"/>
  <c r="L268" i="2"/>
  <c r="P268" i="2" s="1"/>
  <c r="N268" i="2" s="1"/>
  <c r="A269" i="2"/>
  <c r="E269" i="2" l="1"/>
  <c r="G269" i="2" s="1"/>
  <c r="D269" i="2"/>
  <c r="F269" i="2" s="1"/>
  <c r="A270" i="2"/>
  <c r="L269" i="2"/>
  <c r="P269" i="2" s="1"/>
  <c r="N269" i="2" s="1"/>
  <c r="M269" i="2"/>
  <c r="Q269" i="2" s="1"/>
  <c r="O269" i="2" s="1"/>
  <c r="E270" i="2" l="1"/>
  <c r="G270" i="2" s="1"/>
  <c r="D270" i="2"/>
  <c r="F270" i="2" s="1"/>
  <c r="M270" i="2"/>
  <c r="Q270" i="2" s="1"/>
  <c r="O270" i="2" s="1"/>
  <c r="A271" i="2"/>
  <c r="L270" i="2"/>
  <c r="P270" i="2" s="1"/>
  <c r="N270" i="2" s="1"/>
  <c r="E271" i="2" l="1"/>
  <c r="G271" i="2" s="1"/>
  <c r="D271" i="2"/>
  <c r="F271" i="2" s="1"/>
  <c r="A272" i="2"/>
  <c r="L271" i="2"/>
  <c r="P271" i="2" s="1"/>
  <c r="N271" i="2" s="1"/>
  <c r="M271" i="2"/>
  <c r="Q271" i="2" s="1"/>
  <c r="O271" i="2" s="1"/>
  <c r="E272" i="2" l="1"/>
  <c r="G272" i="2" s="1"/>
  <c r="D272" i="2"/>
  <c r="F272" i="2" s="1"/>
  <c r="M272" i="2"/>
  <c r="Q272" i="2" s="1"/>
  <c r="O272" i="2" s="1"/>
  <c r="L272" i="2"/>
  <c r="P272" i="2" s="1"/>
  <c r="N272" i="2" s="1"/>
  <c r="A273" i="2"/>
  <c r="E273" i="2" l="1"/>
  <c r="G273" i="2" s="1"/>
  <c r="D273" i="2"/>
  <c r="F273" i="2" s="1"/>
  <c r="A274" i="2"/>
  <c r="L273" i="2"/>
  <c r="P273" i="2" s="1"/>
  <c r="N273" i="2" s="1"/>
  <c r="M273" i="2"/>
  <c r="Q273" i="2" s="1"/>
  <c r="O273" i="2" s="1"/>
  <c r="E274" i="2" l="1"/>
  <c r="G274" i="2" s="1"/>
  <c r="D274" i="2"/>
  <c r="F274" i="2" s="1"/>
  <c r="M274" i="2"/>
  <c r="Q274" i="2" s="1"/>
  <c r="O274" i="2" s="1"/>
  <c r="A275" i="2"/>
  <c r="L274" i="2"/>
  <c r="P274" i="2" s="1"/>
  <c r="N274" i="2" s="1"/>
  <c r="E275" i="2" l="1"/>
  <c r="G275" i="2" s="1"/>
  <c r="D275" i="2"/>
  <c r="F275" i="2" s="1"/>
  <c r="A276" i="2"/>
  <c r="L275" i="2"/>
  <c r="P275" i="2" s="1"/>
  <c r="N275" i="2" s="1"/>
  <c r="M275" i="2"/>
  <c r="Q275" i="2" s="1"/>
  <c r="O275" i="2" s="1"/>
  <c r="E276" i="2" l="1"/>
  <c r="G276" i="2" s="1"/>
  <c r="D276" i="2"/>
  <c r="F276" i="2" s="1"/>
  <c r="M276" i="2"/>
  <c r="Q276" i="2" s="1"/>
  <c r="O276" i="2" s="1"/>
  <c r="L276" i="2"/>
  <c r="P276" i="2" s="1"/>
  <c r="N276" i="2" s="1"/>
  <c r="A277" i="2"/>
  <c r="E277" i="2" l="1"/>
  <c r="G277" i="2" s="1"/>
  <c r="D277" i="2"/>
  <c r="F277" i="2" s="1"/>
  <c r="A278" i="2"/>
  <c r="L277" i="2"/>
  <c r="P277" i="2" s="1"/>
  <c r="N277" i="2" s="1"/>
  <c r="M277" i="2"/>
  <c r="Q277" i="2" s="1"/>
  <c r="O277" i="2" s="1"/>
  <c r="E278" i="2" l="1"/>
  <c r="G278" i="2" s="1"/>
  <c r="D278" i="2"/>
  <c r="F278" i="2" s="1"/>
  <c r="M278" i="2"/>
  <c r="Q278" i="2" s="1"/>
  <c r="O278" i="2" s="1"/>
  <c r="A279" i="2"/>
  <c r="L278" i="2"/>
  <c r="P278" i="2" s="1"/>
  <c r="N278" i="2" s="1"/>
  <c r="E279" i="2" l="1"/>
  <c r="G279" i="2" s="1"/>
  <c r="D279" i="2"/>
  <c r="F279" i="2" s="1"/>
  <c r="A280" i="2"/>
  <c r="L279" i="2"/>
  <c r="P279" i="2" s="1"/>
  <c r="N279" i="2" s="1"/>
  <c r="M279" i="2"/>
  <c r="Q279" i="2" s="1"/>
  <c r="O279" i="2" s="1"/>
  <c r="E280" i="2" l="1"/>
  <c r="G280" i="2" s="1"/>
  <c r="D280" i="2"/>
  <c r="F280" i="2" s="1"/>
  <c r="M280" i="2"/>
  <c r="Q280" i="2" s="1"/>
  <c r="O280" i="2" s="1"/>
  <c r="L280" i="2"/>
  <c r="P280" i="2" s="1"/>
  <c r="N280" i="2" s="1"/>
  <c r="A281" i="2"/>
  <c r="E281" i="2" l="1"/>
  <c r="G281" i="2" s="1"/>
  <c r="D281" i="2"/>
  <c r="F281" i="2" s="1"/>
  <c r="A282" i="2"/>
  <c r="L281" i="2"/>
  <c r="P281" i="2" s="1"/>
  <c r="N281" i="2" s="1"/>
  <c r="M281" i="2"/>
  <c r="Q281" i="2" s="1"/>
  <c r="O281" i="2" s="1"/>
  <c r="E282" i="2" l="1"/>
  <c r="G282" i="2" s="1"/>
  <c r="D282" i="2"/>
  <c r="F282" i="2" s="1"/>
  <c r="M282" i="2"/>
  <c r="Q282" i="2" s="1"/>
  <c r="O282" i="2" s="1"/>
  <c r="A283" i="2"/>
  <c r="L282" i="2"/>
  <c r="P282" i="2" s="1"/>
  <c r="N282" i="2" s="1"/>
  <c r="E283" i="2" l="1"/>
  <c r="G283" i="2" s="1"/>
  <c r="D283" i="2"/>
  <c r="F283" i="2" s="1"/>
  <c r="A284" i="2"/>
  <c r="L283" i="2"/>
  <c r="P283" i="2" s="1"/>
  <c r="N283" i="2" s="1"/>
  <c r="M283" i="2"/>
  <c r="Q283" i="2" s="1"/>
  <c r="O283" i="2" s="1"/>
  <c r="E284" i="2" l="1"/>
  <c r="G284" i="2" s="1"/>
  <c r="D284" i="2"/>
  <c r="F284" i="2" s="1"/>
  <c r="M284" i="2"/>
  <c r="Q284" i="2" s="1"/>
  <c r="O284" i="2" s="1"/>
  <c r="L284" i="2"/>
  <c r="P284" i="2" s="1"/>
  <c r="N284" i="2" s="1"/>
  <c r="A285" i="2"/>
  <c r="E285" i="2" l="1"/>
  <c r="G285" i="2" s="1"/>
  <c r="D285" i="2"/>
  <c r="F285" i="2" s="1"/>
  <c r="A286" i="2"/>
  <c r="L285" i="2"/>
  <c r="P285" i="2" s="1"/>
  <c r="N285" i="2" s="1"/>
  <c r="M285" i="2"/>
  <c r="Q285" i="2" s="1"/>
  <c r="O285" i="2" s="1"/>
  <c r="E286" i="2" l="1"/>
  <c r="G286" i="2" s="1"/>
  <c r="D286" i="2"/>
  <c r="F286" i="2" s="1"/>
  <c r="M286" i="2"/>
  <c r="Q286" i="2" s="1"/>
  <c r="O286" i="2" s="1"/>
  <c r="A287" i="2"/>
  <c r="L286" i="2"/>
  <c r="P286" i="2" s="1"/>
  <c r="N286" i="2" s="1"/>
  <c r="E287" i="2" l="1"/>
  <c r="G287" i="2" s="1"/>
  <c r="D287" i="2"/>
  <c r="F287" i="2" s="1"/>
  <c r="A288" i="2"/>
  <c r="L287" i="2"/>
  <c r="P287" i="2" s="1"/>
  <c r="N287" i="2" s="1"/>
  <c r="M287" i="2"/>
  <c r="Q287" i="2" s="1"/>
  <c r="O287" i="2" s="1"/>
  <c r="E288" i="2" l="1"/>
  <c r="G288" i="2" s="1"/>
  <c r="D288" i="2"/>
  <c r="F288" i="2" s="1"/>
  <c r="M288" i="2"/>
  <c r="Q288" i="2" s="1"/>
  <c r="O288" i="2" s="1"/>
  <c r="L288" i="2"/>
  <c r="P288" i="2" s="1"/>
  <c r="N288" i="2" s="1"/>
  <c r="A289" i="2"/>
  <c r="E289" i="2" l="1"/>
  <c r="G289" i="2" s="1"/>
  <c r="D289" i="2"/>
  <c r="F289" i="2" s="1"/>
  <c r="A290" i="2"/>
  <c r="L289" i="2"/>
  <c r="P289" i="2" s="1"/>
  <c r="N289" i="2" s="1"/>
  <c r="M289" i="2"/>
  <c r="Q289" i="2" s="1"/>
  <c r="O289" i="2" s="1"/>
  <c r="E290" i="2" l="1"/>
  <c r="G290" i="2" s="1"/>
  <c r="D290" i="2"/>
  <c r="F290" i="2" s="1"/>
  <c r="M290" i="2"/>
  <c r="Q290" i="2" s="1"/>
  <c r="O290" i="2" s="1"/>
  <c r="A291" i="2"/>
  <c r="L290" i="2"/>
  <c r="P290" i="2" s="1"/>
  <c r="N290" i="2" s="1"/>
  <c r="E291" i="2" l="1"/>
  <c r="G291" i="2" s="1"/>
  <c r="D291" i="2"/>
  <c r="F291" i="2" s="1"/>
  <c r="A292" i="2"/>
  <c r="L291" i="2"/>
  <c r="P291" i="2" s="1"/>
  <c r="N291" i="2" s="1"/>
  <c r="M291" i="2"/>
  <c r="Q291" i="2" s="1"/>
  <c r="O291" i="2" s="1"/>
  <c r="E292" i="2" l="1"/>
  <c r="G292" i="2" s="1"/>
  <c r="D292" i="2"/>
  <c r="F292" i="2" s="1"/>
  <c r="M292" i="2"/>
  <c r="Q292" i="2" s="1"/>
  <c r="O292" i="2" s="1"/>
  <c r="L292" i="2"/>
  <c r="P292" i="2" s="1"/>
  <c r="N292" i="2" s="1"/>
  <c r="A293" i="2"/>
  <c r="E293" i="2" l="1"/>
  <c r="G293" i="2" s="1"/>
  <c r="D293" i="2"/>
  <c r="F293" i="2" s="1"/>
  <c r="A294" i="2"/>
  <c r="L293" i="2"/>
  <c r="P293" i="2" s="1"/>
  <c r="N293" i="2" s="1"/>
  <c r="M293" i="2"/>
  <c r="Q293" i="2" s="1"/>
  <c r="O293" i="2" s="1"/>
  <c r="E294" i="2" l="1"/>
  <c r="G294" i="2" s="1"/>
  <c r="D294" i="2"/>
  <c r="F294" i="2" s="1"/>
  <c r="M294" i="2"/>
  <c r="Q294" i="2" s="1"/>
  <c r="O294" i="2" s="1"/>
  <c r="A295" i="2"/>
  <c r="L294" i="2"/>
  <c r="P294" i="2" s="1"/>
  <c r="N294" i="2" s="1"/>
  <c r="E295" i="2" l="1"/>
  <c r="G295" i="2" s="1"/>
  <c r="D295" i="2"/>
  <c r="F295" i="2" s="1"/>
  <c r="A296" i="2"/>
  <c r="L295" i="2"/>
  <c r="P295" i="2" s="1"/>
  <c r="N295" i="2" s="1"/>
  <c r="M295" i="2"/>
  <c r="Q295" i="2" s="1"/>
  <c r="O295" i="2" s="1"/>
  <c r="E296" i="2" l="1"/>
  <c r="G296" i="2" s="1"/>
  <c r="D296" i="2"/>
  <c r="F296" i="2" s="1"/>
  <c r="M296" i="2"/>
  <c r="Q296" i="2" s="1"/>
  <c r="O296" i="2" s="1"/>
  <c r="L296" i="2"/>
  <c r="P296" i="2" s="1"/>
  <c r="N296" i="2" s="1"/>
  <c r="A297" i="2"/>
  <c r="E297" i="2" l="1"/>
  <c r="G297" i="2" s="1"/>
  <c r="D297" i="2"/>
  <c r="F297" i="2" s="1"/>
  <c r="A298" i="2"/>
  <c r="L297" i="2"/>
  <c r="P297" i="2" s="1"/>
  <c r="N297" i="2" s="1"/>
  <c r="M297" i="2"/>
  <c r="Q297" i="2" s="1"/>
  <c r="O297" i="2" s="1"/>
  <c r="E298" i="2" l="1"/>
  <c r="G298" i="2" s="1"/>
  <c r="D298" i="2"/>
  <c r="F298" i="2" s="1"/>
  <c r="M298" i="2"/>
  <c r="Q298" i="2" s="1"/>
  <c r="O298" i="2" s="1"/>
  <c r="A299" i="2"/>
  <c r="L298" i="2"/>
  <c r="P298" i="2" s="1"/>
  <c r="N298" i="2" s="1"/>
  <c r="E299" i="2" l="1"/>
  <c r="G299" i="2" s="1"/>
  <c r="D299" i="2"/>
  <c r="F299" i="2" s="1"/>
  <c r="A300" i="2"/>
  <c r="L299" i="2"/>
  <c r="P299" i="2" s="1"/>
  <c r="N299" i="2" s="1"/>
  <c r="M299" i="2"/>
  <c r="Q299" i="2" s="1"/>
  <c r="O299" i="2" s="1"/>
  <c r="E300" i="2" l="1"/>
  <c r="G300" i="2" s="1"/>
  <c r="D300" i="2"/>
  <c r="F300" i="2" s="1"/>
  <c r="M300" i="2"/>
  <c r="Q300" i="2" s="1"/>
  <c r="O300" i="2" s="1"/>
  <c r="L300" i="2"/>
  <c r="P300" i="2" s="1"/>
  <c r="N300" i="2" s="1"/>
  <c r="A301" i="2"/>
  <c r="E301" i="2" l="1"/>
  <c r="G301" i="2" s="1"/>
  <c r="D301" i="2"/>
  <c r="F301" i="2" s="1"/>
  <c r="A302" i="2"/>
  <c r="L301" i="2"/>
  <c r="P301" i="2" s="1"/>
  <c r="N301" i="2" s="1"/>
  <c r="M301" i="2"/>
  <c r="Q301" i="2" s="1"/>
  <c r="O301" i="2" s="1"/>
  <c r="E302" i="2" l="1"/>
  <c r="G302" i="2" s="1"/>
  <c r="D302" i="2"/>
  <c r="F302" i="2" s="1"/>
  <c r="M302" i="2"/>
  <c r="Q302" i="2" s="1"/>
  <c r="O302" i="2" s="1"/>
  <c r="A303" i="2"/>
  <c r="L302" i="2"/>
  <c r="P302" i="2" s="1"/>
  <c r="N302" i="2" s="1"/>
  <c r="E303" i="2" l="1"/>
  <c r="G303" i="2" s="1"/>
  <c r="D303" i="2"/>
  <c r="F303" i="2" s="1"/>
  <c r="A304" i="2"/>
  <c r="L303" i="2"/>
  <c r="P303" i="2" s="1"/>
  <c r="N303" i="2" s="1"/>
  <c r="M303" i="2"/>
  <c r="Q303" i="2" s="1"/>
  <c r="O303" i="2" s="1"/>
  <c r="E304" i="2" l="1"/>
  <c r="G304" i="2" s="1"/>
  <c r="D304" i="2"/>
  <c r="F304" i="2" s="1"/>
  <c r="M304" i="2"/>
  <c r="Q304" i="2" s="1"/>
  <c r="O304" i="2" s="1"/>
  <c r="L304" i="2"/>
  <c r="P304" i="2" s="1"/>
  <c r="N304" i="2" s="1"/>
  <c r="A305" i="2"/>
  <c r="E305" i="2" l="1"/>
  <c r="G305" i="2" s="1"/>
  <c r="D305" i="2"/>
  <c r="F305" i="2" s="1"/>
  <c r="A306" i="2"/>
  <c r="L305" i="2"/>
  <c r="P305" i="2" s="1"/>
  <c r="N305" i="2" s="1"/>
  <c r="M305" i="2"/>
  <c r="Q305" i="2" s="1"/>
  <c r="O305" i="2" s="1"/>
  <c r="E306" i="2" l="1"/>
  <c r="G306" i="2" s="1"/>
  <c r="D306" i="2"/>
  <c r="F306" i="2" s="1"/>
  <c r="M306" i="2"/>
  <c r="Q306" i="2" s="1"/>
  <c r="O306" i="2" s="1"/>
  <c r="A307" i="2"/>
  <c r="L306" i="2"/>
  <c r="P306" i="2" s="1"/>
  <c r="N306" i="2" s="1"/>
  <c r="E307" i="2" l="1"/>
  <c r="G307" i="2" s="1"/>
  <c r="D307" i="2"/>
  <c r="F307" i="2" s="1"/>
  <c r="A308" i="2"/>
  <c r="L307" i="2"/>
  <c r="P307" i="2" s="1"/>
  <c r="N307" i="2" s="1"/>
  <c r="M307" i="2"/>
  <c r="Q307" i="2" s="1"/>
  <c r="O307" i="2" s="1"/>
  <c r="E308" i="2" l="1"/>
  <c r="G308" i="2" s="1"/>
  <c r="D308" i="2"/>
  <c r="F308" i="2" s="1"/>
  <c r="M308" i="2"/>
  <c r="Q308" i="2" s="1"/>
  <c r="O308" i="2" s="1"/>
  <c r="L308" i="2"/>
  <c r="P308" i="2" s="1"/>
  <c r="N308" i="2" s="1"/>
  <c r="A309" i="2"/>
  <c r="E309" i="2" l="1"/>
  <c r="G309" i="2" s="1"/>
  <c r="D309" i="2"/>
  <c r="F309" i="2" s="1"/>
  <c r="A310" i="2"/>
  <c r="L309" i="2"/>
  <c r="P309" i="2" s="1"/>
  <c r="N309" i="2" s="1"/>
  <c r="M309" i="2"/>
  <c r="Q309" i="2" s="1"/>
  <c r="O309" i="2" s="1"/>
  <c r="E310" i="2" l="1"/>
  <c r="G310" i="2" s="1"/>
  <c r="D310" i="2"/>
  <c r="F310" i="2" s="1"/>
  <c r="M310" i="2"/>
  <c r="Q310" i="2" s="1"/>
  <c r="O310" i="2" s="1"/>
  <c r="A311" i="2"/>
  <c r="L310" i="2"/>
  <c r="P310" i="2" s="1"/>
  <c r="N310" i="2" s="1"/>
  <c r="E311" i="2" l="1"/>
  <c r="G311" i="2" s="1"/>
  <c r="D311" i="2"/>
  <c r="F311" i="2" s="1"/>
  <c r="A312" i="2"/>
  <c r="L311" i="2"/>
  <c r="P311" i="2" s="1"/>
  <c r="N311" i="2" s="1"/>
  <c r="M311" i="2"/>
  <c r="Q311" i="2" s="1"/>
  <c r="O311" i="2" s="1"/>
  <c r="E312" i="2" l="1"/>
  <c r="G312" i="2" s="1"/>
  <c r="D312" i="2"/>
  <c r="F312" i="2" s="1"/>
  <c r="M312" i="2"/>
  <c r="Q312" i="2" s="1"/>
  <c r="O312" i="2" s="1"/>
  <c r="L312" i="2"/>
  <c r="P312" i="2" s="1"/>
  <c r="N312" i="2" s="1"/>
  <c r="A313" i="2"/>
  <c r="E313" i="2" l="1"/>
  <c r="G313" i="2" s="1"/>
  <c r="D313" i="2"/>
  <c r="F313" i="2" s="1"/>
  <c r="A314" i="2"/>
  <c r="L313" i="2"/>
  <c r="P313" i="2" s="1"/>
  <c r="N313" i="2" s="1"/>
  <c r="M313" i="2"/>
  <c r="Q313" i="2" s="1"/>
  <c r="O313" i="2" s="1"/>
  <c r="E314" i="2" l="1"/>
  <c r="G314" i="2" s="1"/>
  <c r="D314" i="2"/>
  <c r="F314" i="2" s="1"/>
  <c r="M314" i="2"/>
  <c r="Q314" i="2" s="1"/>
  <c r="O314" i="2" s="1"/>
  <c r="A315" i="2"/>
  <c r="L314" i="2"/>
  <c r="P314" i="2" s="1"/>
  <c r="N314" i="2" s="1"/>
  <c r="E315" i="2" l="1"/>
  <c r="G315" i="2" s="1"/>
  <c r="D315" i="2"/>
  <c r="F315" i="2" s="1"/>
  <c r="A316" i="2"/>
  <c r="L315" i="2"/>
  <c r="P315" i="2" s="1"/>
  <c r="N315" i="2" s="1"/>
  <c r="M315" i="2"/>
  <c r="Q315" i="2" s="1"/>
  <c r="O315" i="2" s="1"/>
  <c r="E316" i="2" l="1"/>
  <c r="G316" i="2" s="1"/>
  <c r="D316" i="2"/>
  <c r="F316" i="2" s="1"/>
  <c r="M316" i="2"/>
  <c r="Q316" i="2" s="1"/>
  <c r="O316" i="2" s="1"/>
  <c r="L316" i="2"/>
  <c r="P316" i="2" s="1"/>
  <c r="N316" i="2" s="1"/>
  <c r="A317" i="2"/>
  <c r="E317" i="2" l="1"/>
  <c r="G317" i="2" s="1"/>
  <c r="D317" i="2"/>
  <c r="F317" i="2" s="1"/>
  <c r="A318" i="2"/>
  <c r="L317" i="2"/>
  <c r="P317" i="2" s="1"/>
  <c r="N317" i="2" s="1"/>
  <c r="M317" i="2"/>
  <c r="Q317" i="2" s="1"/>
  <c r="O317" i="2" s="1"/>
  <c r="E318" i="2" l="1"/>
  <c r="G318" i="2" s="1"/>
  <c r="D318" i="2"/>
  <c r="F318" i="2" s="1"/>
  <c r="M318" i="2"/>
  <c r="Q318" i="2" s="1"/>
  <c r="O318" i="2" s="1"/>
  <c r="A319" i="2"/>
  <c r="L318" i="2"/>
  <c r="P318" i="2" s="1"/>
  <c r="N318" i="2" s="1"/>
  <c r="E319" i="2" l="1"/>
  <c r="G319" i="2" s="1"/>
  <c r="D319" i="2"/>
  <c r="F319" i="2" s="1"/>
  <c r="A320" i="2"/>
  <c r="L319" i="2"/>
  <c r="P319" i="2" s="1"/>
  <c r="N319" i="2" s="1"/>
  <c r="M319" i="2"/>
  <c r="Q319" i="2" s="1"/>
  <c r="O319" i="2" s="1"/>
  <c r="E320" i="2" l="1"/>
  <c r="G320" i="2" s="1"/>
  <c r="D320" i="2"/>
  <c r="F320" i="2" s="1"/>
  <c r="M320" i="2"/>
  <c r="Q320" i="2" s="1"/>
  <c r="O320" i="2" s="1"/>
  <c r="L320" i="2"/>
  <c r="P320" i="2" s="1"/>
  <c r="N320" i="2" s="1"/>
  <c r="A321" i="2"/>
  <c r="E321" i="2" l="1"/>
  <c r="G321" i="2" s="1"/>
  <c r="D321" i="2"/>
  <c r="F321" i="2" s="1"/>
  <c r="A322" i="2"/>
  <c r="L321" i="2"/>
  <c r="P321" i="2" s="1"/>
  <c r="N321" i="2" s="1"/>
  <c r="M321" i="2"/>
  <c r="Q321" i="2" s="1"/>
  <c r="O321" i="2" s="1"/>
  <c r="E322" i="2" l="1"/>
  <c r="G322" i="2" s="1"/>
  <c r="D322" i="2"/>
  <c r="F322" i="2" s="1"/>
  <c r="M322" i="2"/>
  <c r="Q322" i="2" s="1"/>
  <c r="O322" i="2" s="1"/>
  <c r="A323" i="2"/>
  <c r="L322" i="2"/>
  <c r="P322" i="2" s="1"/>
  <c r="N322" i="2" s="1"/>
  <c r="E323" i="2" l="1"/>
  <c r="G323" i="2" s="1"/>
  <c r="D323" i="2"/>
  <c r="F323" i="2" s="1"/>
  <c r="A324" i="2"/>
  <c r="L323" i="2"/>
  <c r="P323" i="2" s="1"/>
  <c r="N323" i="2" s="1"/>
  <c r="M323" i="2"/>
  <c r="Q323" i="2" s="1"/>
  <c r="O323" i="2" s="1"/>
  <c r="E324" i="2" l="1"/>
  <c r="G324" i="2" s="1"/>
  <c r="D324" i="2"/>
  <c r="F324" i="2" s="1"/>
  <c r="M324" i="2"/>
  <c r="Q324" i="2" s="1"/>
  <c r="O324" i="2" s="1"/>
  <c r="L324" i="2"/>
  <c r="P324" i="2" s="1"/>
  <c r="N324" i="2" s="1"/>
  <c r="A325" i="2"/>
  <c r="E325" i="2" l="1"/>
  <c r="G325" i="2" s="1"/>
  <c r="D325" i="2"/>
  <c r="F325" i="2" s="1"/>
  <c r="A326" i="2"/>
  <c r="L325" i="2"/>
  <c r="P325" i="2" s="1"/>
  <c r="N325" i="2" s="1"/>
  <c r="M325" i="2"/>
  <c r="Q325" i="2" s="1"/>
  <c r="O325" i="2" s="1"/>
  <c r="E326" i="2" l="1"/>
  <c r="G326" i="2" s="1"/>
  <c r="D326" i="2"/>
  <c r="F326" i="2" s="1"/>
  <c r="M326" i="2"/>
  <c r="Q326" i="2" s="1"/>
  <c r="O326" i="2" s="1"/>
  <c r="A327" i="2"/>
  <c r="L326" i="2"/>
  <c r="P326" i="2" s="1"/>
  <c r="N326" i="2" s="1"/>
  <c r="E327" i="2" l="1"/>
  <c r="G327" i="2" s="1"/>
  <c r="D327" i="2"/>
  <c r="F327" i="2" s="1"/>
  <c r="A328" i="2"/>
  <c r="L327" i="2"/>
  <c r="P327" i="2" s="1"/>
  <c r="N327" i="2" s="1"/>
  <c r="M327" i="2"/>
  <c r="Q327" i="2" s="1"/>
  <c r="O327" i="2" s="1"/>
  <c r="E328" i="2" l="1"/>
  <c r="G328" i="2" s="1"/>
  <c r="D328" i="2"/>
  <c r="F328" i="2" s="1"/>
  <c r="M328" i="2"/>
  <c r="Q328" i="2" s="1"/>
  <c r="O328" i="2" s="1"/>
  <c r="L328" i="2"/>
  <c r="P328" i="2" s="1"/>
  <c r="N328" i="2" s="1"/>
  <c r="A329" i="2"/>
  <c r="E329" i="2" l="1"/>
  <c r="G329" i="2" s="1"/>
  <c r="D329" i="2"/>
  <c r="F329" i="2" s="1"/>
  <c r="A330" i="2"/>
  <c r="L329" i="2"/>
  <c r="P329" i="2" s="1"/>
  <c r="N329" i="2" s="1"/>
  <c r="M329" i="2"/>
  <c r="Q329" i="2" s="1"/>
  <c r="O329" i="2" s="1"/>
  <c r="E330" i="2" l="1"/>
  <c r="G330" i="2" s="1"/>
  <c r="D330" i="2"/>
  <c r="F330" i="2" s="1"/>
  <c r="M330" i="2"/>
  <c r="Q330" i="2" s="1"/>
  <c r="O330" i="2" s="1"/>
  <c r="A331" i="2"/>
  <c r="L330" i="2"/>
  <c r="P330" i="2" s="1"/>
  <c r="N330" i="2" s="1"/>
  <c r="E331" i="2" l="1"/>
  <c r="G331" i="2" s="1"/>
  <c r="D331" i="2"/>
  <c r="F331" i="2" s="1"/>
  <c r="A332" i="2"/>
  <c r="L331" i="2"/>
  <c r="P331" i="2" s="1"/>
  <c r="N331" i="2" s="1"/>
  <c r="M331" i="2"/>
  <c r="Q331" i="2" s="1"/>
  <c r="O331" i="2" s="1"/>
  <c r="E332" i="2" l="1"/>
  <c r="G332" i="2" s="1"/>
  <c r="D332" i="2"/>
  <c r="F332" i="2" s="1"/>
  <c r="M332" i="2"/>
  <c r="Q332" i="2" s="1"/>
  <c r="O332" i="2" s="1"/>
  <c r="L332" i="2"/>
  <c r="P332" i="2" s="1"/>
  <c r="N332" i="2" s="1"/>
  <c r="A333" i="2"/>
  <c r="E333" i="2" l="1"/>
  <c r="G333" i="2" s="1"/>
  <c r="D333" i="2"/>
  <c r="F333" i="2" s="1"/>
  <c r="A334" i="2"/>
  <c r="L333" i="2"/>
  <c r="P333" i="2" s="1"/>
  <c r="N333" i="2" s="1"/>
  <c r="M333" i="2"/>
  <c r="Q333" i="2" s="1"/>
  <c r="O333" i="2" s="1"/>
  <c r="E334" i="2" l="1"/>
  <c r="G334" i="2" s="1"/>
  <c r="D334" i="2"/>
  <c r="F334" i="2" s="1"/>
  <c r="M334" i="2"/>
  <c r="Q334" i="2" s="1"/>
  <c r="O334" i="2" s="1"/>
  <c r="A335" i="2"/>
  <c r="L334" i="2"/>
  <c r="P334" i="2" s="1"/>
  <c r="N334" i="2" s="1"/>
  <c r="E335" i="2" l="1"/>
  <c r="G335" i="2" s="1"/>
  <c r="D335" i="2"/>
  <c r="F335" i="2" s="1"/>
  <c r="A336" i="2"/>
  <c r="L335" i="2"/>
  <c r="P335" i="2" s="1"/>
  <c r="N335" i="2" s="1"/>
  <c r="M335" i="2"/>
  <c r="Q335" i="2" s="1"/>
  <c r="O335" i="2" s="1"/>
  <c r="E336" i="2" l="1"/>
  <c r="G336" i="2" s="1"/>
  <c r="D336" i="2"/>
  <c r="F336" i="2" s="1"/>
  <c r="M336" i="2"/>
  <c r="Q336" i="2" s="1"/>
  <c r="O336" i="2" s="1"/>
  <c r="L336" i="2"/>
  <c r="P336" i="2" s="1"/>
  <c r="N336" i="2" s="1"/>
  <c r="A337" i="2"/>
  <c r="E337" i="2" l="1"/>
  <c r="G337" i="2" s="1"/>
  <c r="D337" i="2"/>
  <c r="F337" i="2" s="1"/>
  <c r="A338" i="2"/>
  <c r="L337" i="2"/>
  <c r="P337" i="2" s="1"/>
  <c r="N337" i="2" s="1"/>
  <c r="M337" i="2"/>
  <c r="Q337" i="2" s="1"/>
  <c r="O337" i="2" s="1"/>
  <c r="E338" i="2" l="1"/>
  <c r="G338" i="2" s="1"/>
  <c r="D338" i="2"/>
  <c r="F338" i="2" s="1"/>
  <c r="M338" i="2"/>
  <c r="Q338" i="2" s="1"/>
  <c r="O338" i="2" s="1"/>
  <c r="A339" i="2"/>
  <c r="L338" i="2"/>
  <c r="P338" i="2" s="1"/>
  <c r="N338" i="2" s="1"/>
  <c r="E339" i="2" l="1"/>
  <c r="G339" i="2" s="1"/>
  <c r="D339" i="2"/>
  <c r="F339" i="2" s="1"/>
  <c r="A340" i="2"/>
  <c r="L339" i="2"/>
  <c r="P339" i="2" s="1"/>
  <c r="N339" i="2" s="1"/>
  <c r="M339" i="2"/>
  <c r="Q339" i="2" s="1"/>
  <c r="O339" i="2" s="1"/>
  <c r="E340" i="2" l="1"/>
  <c r="G340" i="2" s="1"/>
  <c r="D340" i="2"/>
  <c r="F340" i="2" s="1"/>
  <c r="M340" i="2"/>
  <c r="Q340" i="2" s="1"/>
  <c r="O340" i="2" s="1"/>
  <c r="L340" i="2"/>
  <c r="P340" i="2" s="1"/>
  <c r="N340" i="2" s="1"/>
  <c r="A341" i="2"/>
  <c r="E341" i="2" l="1"/>
  <c r="G341" i="2" s="1"/>
  <c r="D341" i="2"/>
  <c r="F341" i="2" s="1"/>
  <c r="A342" i="2"/>
  <c r="L341" i="2"/>
  <c r="P341" i="2" s="1"/>
  <c r="N341" i="2" s="1"/>
  <c r="M341" i="2"/>
  <c r="Q341" i="2" s="1"/>
  <c r="O341" i="2" s="1"/>
  <c r="E342" i="2" l="1"/>
  <c r="G342" i="2" s="1"/>
  <c r="D342" i="2"/>
  <c r="F342" i="2" s="1"/>
  <c r="M342" i="2"/>
  <c r="Q342" i="2" s="1"/>
  <c r="O342" i="2" s="1"/>
  <c r="A343" i="2"/>
  <c r="L342" i="2"/>
  <c r="P342" i="2" s="1"/>
  <c r="N342" i="2" s="1"/>
  <c r="E343" i="2" l="1"/>
  <c r="G343" i="2" s="1"/>
  <c r="D343" i="2"/>
  <c r="F343" i="2" s="1"/>
  <c r="A344" i="2"/>
  <c r="L343" i="2"/>
  <c r="P343" i="2" s="1"/>
  <c r="N343" i="2" s="1"/>
  <c r="M343" i="2"/>
  <c r="Q343" i="2" s="1"/>
  <c r="O343" i="2" s="1"/>
  <c r="E344" i="2" l="1"/>
  <c r="G344" i="2" s="1"/>
  <c r="D344" i="2"/>
  <c r="F344" i="2" s="1"/>
  <c r="M344" i="2"/>
  <c r="Q344" i="2" s="1"/>
  <c r="O344" i="2" s="1"/>
  <c r="L344" i="2"/>
  <c r="P344" i="2" s="1"/>
  <c r="N344" i="2" s="1"/>
  <c r="A345" i="2"/>
  <c r="E345" i="2" l="1"/>
  <c r="G345" i="2" s="1"/>
  <c r="D345" i="2"/>
  <c r="F345" i="2" s="1"/>
  <c r="A346" i="2"/>
  <c r="L345" i="2"/>
  <c r="P345" i="2" s="1"/>
  <c r="N345" i="2" s="1"/>
  <c r="M345" i="2"/>
  <c r="Q345" i="2" s="1"/>
  <c r="O345" i="2" s="1"/>
  <c r="E346" i="2" l="1"/>
  <c r="G346" i="2" s="1"/>
  <c r="D346" i="2"/>
  <c r="F346" i="2" s="1"/>
  <c r="M346" i="2"/>
  <c r="Q346" i="2" s="1"/>
  <c r="O346" i="2" s="1"/>
  <c r="L346" i="2"/>
  <c r="P346" i="2" s="1"/>
  <c r="N346" i="2" s="1"/>
  <c r="A347" i="2"/>
  <c r="E347" i="2" l="1"/>
  <c r="G347" i="2" s="1"/>
  <c r="D347" i="2"/>
  <c r="F347" i="2" s="1"/>
  <c r="A348" i="2"/>
  <c r="L347" i="2"/>
  <c r="P347" i="2" s="1"/>
  <c r="N347" i="2" s="1"/>
  <c r="M347" i="2"/>
  <c r="Q347" i="2" s="1"/>
  <c r="O347" i="2" s="1"/>
  <c r="E348" i="2" l="1"/>
  <c r="G348" i="2" s="1"/>
  <c r="D348" i="2"/>
  <c r="F348" i="2" s="1"/>
  <c r="M348" i="2"/>
  <c r="Q348" i="2" s="1"/>
  <c r="O348" i="2" s="1"/>
  <c r="A349" i="2"/>
  <c r="L348" i="2"/>
  <c r="P348" i="2" s="1"/>
  <c r="N348" i="2" s="1"/>
  <c r="E349" i="2" l="1"/>
  <c r="G349" i="2" s="1"/>
  <c r="D349" i="2"/>
  <c r="F349" i="2" s="1"/>
  <c r="A350" i="2"/>
  <c r="L349" i="2"/>
  <c r="P349" i="2" s="1"/>
  <c r="N349" i="2" s="1"/>
  <c r="M349" i="2"/>
  <c r="Q349" i="2" s="1"/>
  <c r="O349" i="2" s="1"/>
  <c r="E350" i="2" l="1"/>
  <c r="G350" i="2" s="1"/>
  <c r="D350" i="2"/>
  <c r="F350" i="2" s="1"/>
  <c r="M350" i="2"/>
  <c r="Q350" i="2" s="1"/>
  <c r="O350" i="2" s="1"/>
  <c r="A351" i="2"/>
  <c r="L350" i="2"/>
  <c r="P350" i="2" s="1"/>
  <c r="N350" i="2" s="1"/>
  <c r="E351" i="2" l="1"/>
  <c r="G351" i="2" s="1"/>
  <c r="D351" i="2"/>
  <c r="F351" i="2" s="1"/>
  <c r="A352" i="2"/>
  <c r="L351" i="2"/>
  <c r="P351" i="2" s="1"/>
  <c r="N351" i="2" s="1"/>
  <c r="M351" i="2"/>
  <c r="Q351" i="2" s="1"/>
  <c r="O351" i="2" s="1"/>
  <c r="E352" i="2" l="1"/>
  <c r="G352" i="2" s="1"/>
  <c r="D352" i="2"/>
  <c r="F352" i="2" s="1"/>
  <c r="M352" i="2"/>
  <c r="Q352" i="2" s="1"/>
  <c r="O352" i="2" s="1"/>
  <c r="L352" i="2"/>
  <c r="P352" i="2" s="1"/>
  <c r="N352" i="2" s="1"/>
  <c r="A353" i="2"/>
  <c r="E353" i="2" l="1"/>
  <c r="G353" i="2" s="1"/>
  <c r="D353" i="2"/>
  <c r="F353" i="2" s="1"/>
  <c r="A354" i="2"/>
  <c r="L353" i="2"/>
  <c r="P353" i="2" s="1"/>
  <c r="N353" i="2" s="1"/>
  <c r="M353" i="2"/>
  <c r="Q353" i="2" s="1"/>
  <c r="O353" i="2" s="1"/>
  <c r="E354" i="2" l="1"/>
  <c r="G354" i="2" s="1"/>
  <c r="D354" i="2"/>
  <c r="F354" i="2" s="1"/>
  <c r="M354" i="2"/>
  <c r="Q354" i="2" s="1"/>
  <c r="O354" i="2" s="1"/>
  <c r="A355" i="2"/>
  <c r="L354" i="2"/>
  <c r="P354" i="2" s="1"/>
  <c r="N354" i="2" s="1"/>
  <c r="E355" i="2" l="1"/>
  <c r="G355" i="2" s="1"/>
  <c r="D355" i="2"/>
  <c r="F355" i="2" s="1"/>
  <c r="A356" i="2"/>
  <c r="L355" i="2"/>
  <c r="P355" i="2" s="1"/>
  <c r="N355" i="2" s="1"/>
  <c r="M355" i="2"/>
  <c r="Q355" i="2" s="1"/>
  <c r="O355" i="2" s="1"/>
  <c r="E356" i="2" l="1"/>
  <c r="G356" i="2" s="1"/>
  <c r="D356" i="2"/>
  <c r="F356" i="2" s="1"/>
  <c r="M356" i="2"/>
  <c r="Q356" i="2" s="1"/>
  <c r="O356" i="2" s="1"/>
  <c r="L356" i="2"/>
  <c r="P356" i="2" s="1"/>
  <c r="N356" i="2" s="1"/>
  <c r="A357" i="2"/>
  <c r="E357" i="2" l="1"/>
  <c r="G357" i="2" s="1"/>
  <c r="D357" i="2"/>
  <c r="F357" i="2" s="1"/>
  <c r="A358" i="2"/>
  <c r="L357" i="2"/>
  <c r="P357" i="2" s="1"/>
  <c r="N357" i="2" s="1"/>
  <c r="M357" i="2"/>
  <c r="Q357" i="2" s="1"/>
  <c r="O357" i="2" s="1"/>
  <c r="E358" i="2" l="1"/>
  <c r="G358" i="2" s="1"/>
  <c r="D358" i="2"/>
  <c r="F358" i="2" s="1"/>
  <c r="M358" i="2"/>
  <c r="Q358" i="2" s="1"/>
  <c r="O358" i="2" s="1"/>
  <c r="A359" i="2"/>
  <c r="L358" i="2"/>
  <c r="P358" i="2" s="1"/>
  <c r="N358" i="2" s="1"/>
  <c r="E359" i="2" l="1"/>
  <c r="G359" i="2" s="1"/>
  <c r="D359" i="2"/>
  <c r="F359" i="2" s="1"/>
  <c r="A360" i="2"/>
  <c r="L359" i="2"/>
  <c r="P359" i="2" s="1"/>
  <c r="N359" i="2" s="1"/>
  <c r="M359" i="2"/>
  <c r="Q359" i="2" s="1"/>
  <c r="O359" i="2" s="1"/>
  <c r="E360" i="2" l="1"/>
  <c r="G360" i="2" s="1"/>
  <c r="D360" i="2"/>
  <c r="F360" i="2" s="1"/>
  <c r="M360" i="2"/>
  <c r="Q360" i="2" s="1"/>
  <c r="O360" i="2" s="1"/>
  <c r="L360" i="2"/>
  <c r="P360" i="2" s="1"/>
  <c r="N360" i="2" s="1"/>
  <c r="A361" i="2"/>
  <c r="E361" i="2" l="1"/>
  <c r="G361" i="2" s="1"/>
  <c r="D361" i="2"/>
  <c r="F361" i="2" s="1"/>
  <c r="A362" i="2"/>
  <c r="L361" i="2"/>
  <c r="P361" i="2" s="1"/>
  <c r="N361" i="2" s="1"/>
  <c r="M361" i="2"/>
  <c r="Q361" i="2" s="1"/>
  <c r="O361" i="2" s="1"/>
  <c r="E362" i="2" l="1"/>
  <c r="G362" i="2" s="1"/>
  <c r="D362" i="2"/>
  <c r="F362" i="2" s="1"/>
  <c r="M362" i="2"/>
  <c r="Q362" i="2" s="1"/>
  <c r="O362" i="2" s="1"/>
  <c r="A363" i="2"/>
  <c r="L362" i="2"/>
  <c r="P362" i="2" s="1"/>
  <c r="N362" i="2" s="1"/>
  <c r="E363" i="2" l="1"/>
  <c r="G363" i="2" s="1"/>
  <c r="D363" i="2"/>
  <c r="F363" i="2" s="1"/>
  <c r="A364" i="2"/>
  <c r="L363" i="2"/>
  <c r="P363" i="2" s="1"/>
  <c r="N363" i="2" s="1"/>
  <c r="M363" i="2"/>
  <c r="Q363" i="2" s="1"/>
  <c r="O363" i="2" s="1"/>
  <c r="E364" i="2" l="1"/>
  <c r="G364" i="2" s="1"/>
  <c r="D364" i="2"/>
  <c r="F364" i="2" s="1"/>
  <c r="M364" i="2"/>
  <c r="Q364" i="2" s="1"/>
  <c r="O364" i="2" s="1"/>
  <c r="L364" i="2"/>
  <c r="P364" i="2" s="1"/>
  <c r="N364" i="2" s="1"/>
  <c r="A365" i="2"/>
  <c r="E365" i="2" l="1"/>
  <c r="G365" i="2" s="1"/>
  <c r="D365" i="2"/>
  <c r="F365" i="2" s="1"/>
  <c r="A366" i="2"/>
  <c r="L365" i="2"/>
  <c r="P365" i="2" s="1"/>
  <c r="N365" i="2" s="1"/>
  <c r="M365" i="2"/>
  <c r="Q365" i="2" s="1"/>
  <c r="O365" i="2" s="1"/>
  <c r="E366" i="2" l="1"/>
  <c r="G366" i="2" s="1"/>
  <c r="D366" i="2"/>
  <c r="F366" i="2" s="1"/>
  <c r="M366" i="2"/>
  <c r="Q366" i="2" s="1"/>
  <c r="O366" i="2" s="1"/>
  <c r="A367" i="2"/>
  <c r="L366" i="2"/>
  <c r="P366" i="2" s="1"/>
  <c r="N366" i="2" s="1"/>
  <c r="E367" i="2" l="1"/>
  <c r="G367" i="2" s="1"/>
  <c r="D367" i="2"/>
  <c r="F367" i="2" s="1"/>
  <c r="L367" i="2"/>
  <c r="M367" i="2"/>
  <c r="Q367" i="2" l="1"/>
  <c r="P367" i="2"/>
  <c r="O367" i="2" l="1"/>
  <c r="N36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bvgsd</author>
  </authors>
  <commentList>
    <comment ref="B6" authorId="0" shapeId="0" xr:uid="{9BE7EE8D-BC50-4135-9AA4-A820A8AB1486}">
      <text>
        <r>
          <rPr>
            <sz val="9"/>
            <color indexed="81"/>
            <rFont val="Tahoma"/>
            <family val="2"/>
          </rPr>
          <t xml:space="preserve">no less 0.35E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bvgsd</author>
  </authors>
  <commentList>
    <comment ref="B6" authorId="0" shapeId="0" xr:uid="{A2578C96-E701-4D24-A833-7CB0B70A9566}">
      <text>
        <r>
          <rPr>
            <b/>
            <sz val="9"/>
            <color indexed="81"/>
            <rFont val="Tahoma"/>
            <family val="2"/>
          </rPr>
          <t>CARS SPECS FIX :
Modifications:= ()
[
A=0-100SEC
M=KG &amp; TON
P=HP
C=
[
KWH/100KM
L/100KM
]
S=KM/H
E=
[
NL,VN
NKWH,VN
]
M=NO MORE 2851KG
P=NO LESS 1000HP
SFC=NO LESS 1.00SFC
S=
[
FIX BY A
RPM/20
]
E=
[
V=FIX E
NL,V(2*N)
NKWH,V(2*N)
]
SFC=S/100
]</t>
        </r>
      </text>
    </comment>
    <comment ref="D6" authorId="0" shapeId="0" xr:uid="{D6BDCED5-8533-4AA6-ACE1-0082307F2175}">
      <text>
        <r>
          <rPr>
            <sz val="9"/>
            <color indexed="81"/>
            <rFont val="Tahoma"/>
            <family val="2"/>
          </rPr>
          <t xml:space="preserve">E(ENGINE BASE):
[
HP/1000
no less 0.35
]
</t>
        </r>
      </text>
    </comment>
    <comment ref="F6" authorId="0" shapeId="0" xr:uid="{E906C615-AC62-4F81-9855-AAF4103D37BE}">
      <text>
        <r>
          <rPr>
            <b/>
            <sz val="9"/>
            <color indexed="81"/>
            <rFont val="Tahoma"/>
            <family val="2"/>
          </rPr>
          <t>no less 1.00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bvgsd</author>
  </authors>
  <commentList>
    <comment ref="D1" authorId="0" shapeId="0" xr:uid="{DEE2122F-8BD7-4E6A-A96F-18307D2B4D0D}">
      <text>
        <r>
          <rPr>
            <b/>
            <sz val="9"/>
            <color indexed="81"/>
            <rFont val="Tahoma"/>
            <family val="2"/>
          </rPr>
          <t>C=KWH/100KM</t>
        </r>
      </text>
    </comment>
    <comment ref="E1" authorId="0" shapeId="0" xr:uid="{876B3429-A47F-4C71-90B1-A844951A2060}">
      <text>
        <r>
          <rPr>
            <b/>
            <sz val="9"/>
            <color indexed="81"/>
            <rFont val="Tahoma"/>
            <family val="2"/>
          </rPr>
          <t>C2=KWH/100KM2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<sst xmlns="http://schemas.openxmlformats.org/spreadsheetml/2006/main" count="48" uniqueCount="33">
  <si>
    <t>CARS</t>
  </si>
  <si>
    <t>0-100</t>
  </si>
  <si>
    <t>SFC</t>
  </si>
  <si>
    <t>SFC2</t>
  </si>
  <si>
    <t>RPM</t>
  </si>
  <si>
    <t>KG</t>
  </si>
  <si>
    <t>KG2</t>
  </si>
  <si>
    <t>HP/TON</t>
  </si>
  <si>
    <t>HP/TON2</t>
  </si>
  <si>
    <t>TON</t>
  </si>
  <si>
    <t>TON2</t>
  </si>
  <si>
    <t>HP</t>
  </si>
  <si>
    <t>HP2</t>
  </si>
  <si>
    <t>RANGE</t>
  </si>
  <si>
    <t>RANGE2</t>
  </si>
  <si>
    <t>KWH</t>
  </si>
  <si>
    <t>KWH2</t>
  </si>
  <si>
    <t>POWER NO LESS 1000HP,REAL CARS FIX &amp; TUNED BY MOTORSIM2,BEST PERFORMANCE CARS,weight all cars real</t>
  </si>
  <si>
    <t>E</t>
  </si>
  <si>
    <t>NM</t>
  </si>
  <si>
    <t>PND</t>
  </si>
  <si>
    <t>AVG</t>
  </si>
  <si>
    <t>RP</t>
  </si>
  <si>
    <t>MIN</t>
  </si>
  <si>
    <t>MAX</t>
  </si>
  <si>
    <t>KM/H</t>
  </si>
  <si>
    <t>C</t>
  </si>
  <si>
    <t>C2</t>
  </si>
  <si>
    <t>REAL CARS TUNED &amp; FIX BY MOTORSIM2 (BEST PERFORMANCE ,ALL CARS TESTS BY MOTORSIM2)</t>
  </si>
  <si>
    <t>REAL CARS</t>
  </si>
  <si>
    <t>KG/HP</t>
  </si>
  <si>
    <t>SFC 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</si>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</sst>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43" fontId="3" fillId="2" borderId="1" xfId="1" applyFont="1" applyFill="1" applyBorder="1" applyAlignment="1">
      <alignment vertical="top"/>
    </xf>
    <xf numFmtId="164" fontId="3" fillId="2" borderId="1" xfId="1" applyNumberFormat="1" applyFont="1" applyFill="1" applyBorder="1" applyAlignment="1">
      <alignment vertical="top"/>
    </xf>
    <xf numFmtId="43" fontId="3" fillId="2" borderId="1" xfId="1" applyFont="1" applyFill="1" applyBorder="1" applyAlignment="1">
      <alignment horizontal="left" vertical="top"/>
    </xf>
    <xf numFmtId="43" fontId="3" fillId="2" borderId="1" xfId="1" applyFont="1" applyFill="1" applyBorder="1" applyAlignment="1">
      <alignment horizontal="left" vertical="top" wrapText="1"/>
    </xf>
    <xf numFmtId="43" fontId="2" fillId="2" borderId="1" xfId="1" applyFont="1" applyFill="1" applyBorder="1" applyAlignment="1">
      <alignment horizontal="left" vertical="top"/>
    </xf>
    <xf numFmtId="164" fontId="2" fillId="2" borderId="1" xfId="1" applyNumberFormat="1" applyFont="1" applyFill="1" applyBorder="1" applyAlignment="1">
      <alignment horizontal="left" vertical="top"/>
    </xf>
    <xf numFmtId="43" fontId="2" fillId="2" borderId="1" xfId="1" applyNumberFormat="1" applyFont="1" applyFill="1" applyBorder="1" applyAlignment="1">
      <alignment horizontal="left" vertical="top"/>
    </xf>
    <xf numFmtId="43" fontId="2" fillId="2" borderId="4" xfId="1" applyFont="1" applyFill="1" applyBorder="1" applyAlignment="1">
      <alignment horizontal="left" vertical="top"/>
    </xf>
    <xf numFmtId="43" fontId="2" fillId="2" borderId="2" xfId="1" applyNumberFormat="1" applyFont="1" applyFill="1" applyBorder="1" applyAlignment="1">
      <alignment horizontal="left" vertical="top"/>
    </xf>
    <xf numFmtId="43" fontId="2" fillId="2" borderId="5" xfId="1" applyFont="1" applyFill="1" applyBorder="1" applyAlignment="1">
      <alignment horizontal="left" vertical="top"/>
    </xf>
    <xf numFmtId="43" fontId="2" fillId="2" borderId="6" xfId="1" applyFont="1" applyFill="1" applyBorder="1" applyAlignment="1">
      <alignment horizontal="left" vertical="top"/>
    </xf>
    <xf numFmtId="164" fontId="2" fillId="2" borderId="6" xfId="1" applyNumberFormat="1" applyFont="1" applyFill="1" applyBorder="1" applyAlignment="1">
      <alignment horizontal="left" vertical="top"/>
    </xf>
    <xf numFmtId="43" fontId="2" fillId="2" borderId="7" xfId="1" applyNumberFormat="1" applyFont="1" applyFill="1" applyBorder="1" applyAlignment="1">
      <alignment horizontal="left" vertical="top"/>
    </xf>
    <xf numFmtId="43" fontId="2" fillId="2" borderId="6" xfId="1" applyNumberFormat="1" applyFont="1" applyFill="1" applyBorder="1" applyAlignment="1">
      <alignment horizontal="left" vertical="top"/>
    </xf>
    <xf numFmtId="164" fontId="3" fillId="2" borderId="1" xfId="1" applyNumberFormat="1" applyFont="1" applyFill="1" applyBorder="1" applyAlignment="1">
      <alignment horizontal="left" vertical="top"/>
    </xf>
    <xf numFmtId="164" fontId="3" fillId="2" borderId="1" xfId="1" applyNumberFormat="1" applyFont="1" applyFill="1" applyBorder="1" applyAlignment="1">
      <alignment horizontal="left" vertical="top" wrapText="1"/>
    </xf>
    <xf numFmtId="4" fontId="2" fillId="2" borderId="1" xfId="0" applyNumberFormat="1" applyFont="1" applyFill="1" applyBorder="1"/>
    <xf numFmtId="4" fontId="2" fillId="2" borderId="4" xfId="0" applyNumberFormat="1" applyFont="1" applyFill="1" applyBorder="1"/>
    <xf numFmtId="4" fontId="2" fillId="2" borderId="9" xfId="0" applyNumberFormat="1" applyFont="1" applyFill="1" applyBorder="1"/>
    <xf numFmtId="3" fontId="2" fillId="2" borderId="6" xfId="0" applyNumberFormat="1" applyFont="1" applyFill="1" applyBorder="1"/>
    <xf numFmtId="3" fontId="2" fillId="2" borderId="1" xfId="0" applyNumberFormat="1" applyFont="1" applyFill="1" applyBorder="1"/>
    <xf numFmtId="3" fontId="2" fillId="2" borderId="8" xfId="0" applyNumberFormat="1" applyFont="1" applyFill="1" applyBorder="1"/>
    <xf numFmtId="3" fontId="2" fillId="2" borderId="2" xfId="0" applyNumberFormat="1" applyFont="1" applyFill="1" applyBorder="1"/>
    <xf numFmtId="3" fontId="2" fillId="2" borderId="4" xfId="0" applyNumberFormat="1" applyFont="1" applyFill="1" applyBorder="1"/>
    <xf numFmtId="165" fontId="2" fillId="2" borderId="1" xfId="1" applyNumberFormat="1" applyFont="1" applyFill="1" applyBorder="1" applyAlignment="1">
      <alignment horizontal="left" vertical="top"/>
    </xf>
    <xf numFmtId="4" fontId="2" fillId="2" borderId="10" xfId="0" applyNumberFormat="1" applyFont="1" applyFill="1" applyBorder="1"/>
    <xf numFmtId="4" fontId="2" fillId="2" borderId="3" xfId="0" applyNumberFormat="1" applyFont="1" applyFill="1" applyBorder="1"/>
    <xf numFmtId="43" fontId="2" fillId="2" borderId="1" xfId="1" applyFont="1" applyFill="1" applyBorder="1" applyAlignment="1">
      <alignment horizontal="left" vertical="top"/>
    </xf>
    <xf numFmtId="43" fontId="2" fillId="2" borderId="1" xfId="1" applyFont="1" applyFill="1" applyBorder="1" applyAlignment="1">
      <alignment horizontal="left" vertical="top"/>
    </xf>
    <xf numFmtId="165" fontId="2" fillId="2" borderId="2" xfId="1" applyNumberFormat="1" applyFont="1" applyFill="1" applyBorder="1" applyAlignment="1">
      <alignment horizontal="left" vertical="top"/>
    </xf>
    <xf numFmtId="165" fontId="2" fillId="2" borderId="6" xfId="1" applyNumberFormat="1" applyFont="1" applyFill="1" applyBorder="1" applyAlignment="1">
      <alignment horizontal="left" vertical="top"/>
    </xf>
    <xf numFmtId="165" fontId="2" fillId="2" borderId="7" xfId="1" applyNumberFormat="1" applyFont="1" applyFill="1" applyBorder="1" applyAlignment="1">
      <alignment horizontal="left" vertical="top"/>
    </xf>
    <xf numFmtId="43" fontId="2" fillId="2" borderId="11" xfId="1" applyFont="1" applyFill="1" applyBorder="1" applyAlignment="1">
      <alignment horizontal="left" vertical="top"/>
    </xf>
    <xf numFmtId="43" fontId="2" fillId="2" borderId="3" xfId="1" applyFont="1" applyFill="1" applyBorder="1" applyAlignment="1">
      <alignment horizontal="center" vertical="top"/>
    </xf>
    <xf numFmtId="43" fontId="2" fillId="2" borderId="4" xfId="1" applyFont="1" applyFill="1" applyBorder="1" applyAlignment="1">
      <alignment horizontal="center" vertical="top"/>
    </xf>
    <xf numFmtId="43" fontId="2" fillId="2" borderId="1" xfId="1" applyFont="1" applyFill="1" applyBorder="1" applyAlignment="1">
      <alignment horizontal="left" vertical="top"/>
    </xf>
  </cellXfs>
  <cellStyles count="2">
    <cellStyle name="Comma" xfId="1" builtinId="3"/>
    <cellStyle name="Normal" xfId="0" builtinId="0"/>
  </cellStyles>
  <dxfs count="58">
    <dxf>
      <font>
        <b/>
        <i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/>
        <horizontal/>
      </border>
    </dxf>
    <dxf>
      <font>
        <b/>
        <i/>
        <strike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vertical="top" textRotation="0" indent="0" justifyLastLine="0" shrinkToFit="0" readingOrder="0"/>
      <border diagonalUp="0" diagonalDown="0">
        <left style="thick">
          <color auto="1"/>
        </left>
        <right/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font>
        <strike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vertical="top" textRotation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font>
        <strike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vertical="top" textRotation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font>
        <strike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vertical="top" textRotation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top" textRotation="0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font>
        <b/>
        <i/>
        <strike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>
        <left/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 outline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font>
        <strike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top" textRotation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 style="thick">
          <color auto="1"/>
        </horizontal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border diagonalUp="0" diagonalDown="0" outline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border diagonalUp="0" diagonalDown="0">
        <left style="thick">
          <color auto="1"/>
        </left>
        <right/>
        <top style="thick">
          <color auto="1"/>
        </top>
        <bottom style="thick">
          <color auto="1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border diagonalUp="0" diagonalDown="0">
        <left/>
        <right/>
        <top style="thick">
          <color auto="1"/>
        </top>
        <bottom style="thick">
          <color auto="1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border diagonalUp="0" diagonalDown="0">
        <left/>
        <right style="thick">
          <color auto="1"/>
        </right>
        <top style="thick">
          <color auto="1"/>
        </top>
        <bottom style="thick">
          <color auto="1"/>
        </bottom>
        <vertical/>
        <horizontal/>
      </border>
    </dxf>
    <dxf>
      <border outline="0">
        <top style="thick">
          <color auto="1"/>
        </top>
      </border>
    </dxf>
    <dxf>
      <border outline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border outline="0">
        <bottom style="thick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_(* #,##0.000_);_(* \(#,##0.000\);_(* &quot;-&quot;??_);_(@_)"/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>
        <left style="thick">
          <color auto="1"/>
        </left>
        <right/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_(* #,##0.000_);_(* \(#,##0.000\);_(* &quot;-&quot;??_);_(@_)"/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>
        <left/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border outline="0">
        <top style="thick">
          <color auto="1"/>
        </top>
      </border>
    </dxf>
    <dxf>
      <border outline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 style="thick">
          <color auto="1"/>
        </horizontal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 style="thick">
          <color auto="1"/>
        </left>
        <right/>
        <top style="thick">
          <color auto="1"/>
        </top>
        <bottom style="thick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thick">
          <color auto="1"/>
        </right>
        <top style="thick">
          <color auto="1"/>
        </top>
        <bottom style="thick">
          <color auto="1"/>
        </bottom>
      </border>
    </dxf>
    <dxf>
      <border outline="0">
        <top style="thick">
          <color auto="1"/>
        </top>
      </border>
    </dxf>
    <dxf>
      <border outline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</dxf>
    <dxf>
      <border outline="0">
        <bottom style="thick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1F7E28-6C9D-403F-864A-2CDF9050B2CB}" name="Table2" displayName="Table2" ref="A6:I7" totalsRowShown="0" headerRowDxfId="57" dataDxfId="55" headerRowBorderDxfId="56" tableBorderDxfId="54" totalsRowBorderDxfId="53" headerRowCellStyle="Comma" dataCellStyle="Comma">
  <autoFilter ref="A6:I7" xr:uid="{F7C3EE7E-A922-4F2A-BBD3-915008BA742E}"/>
  <sortState xmlns:xlrd2="http://schemas.microsoft.com/office/spreadsheetml/2017/richdata2" ref="A7:I21">
    <sortCondition descending="1" ref="B6:B21"/>
  </sortState>
  <tableColumns count="9">
    <tableColumn id="1" xr3:uid="{0F0A01E5-C7F2-4296-917B-AB6FB69241B9}" name="CARS" dataDxfId="52" dataCellStyle="Comma"/>
    <tableColumn id="3" xr3:uid="{5F3EB12D-9515-44D1-BD21-61D5FBFCE477}" name="E" dataDxfId="51" dataCellStyle="Comma"/>
    <tableColumn id="2" xr3:uid="{FF226E46-F302-4586-B27E-85CF1CA2BD01}" name="PND" dataDxfId="50" dataCellStyle="Comma">
      <calculatedColumnFormula>Table2[[#This Row],[E]]*100</calculatedColumnFormula>
    </tableColumn>
    <tableColumn id="4" xr3:uid="{07FBD17C-0D9F-47A6-A659-B91DEBB5A858}" name="SFC" dataDxfId="49" dataCellStyle="Comma">
      <calculatedColumnFormula>Table2[[#This Row],[HP]]/1000</calculatedColumnFormula>
    </tableColumn>
    <tableColumn id="5" xr3:uid="{05086E5B-E480-4FC1-8877-4F89831947CA}" name="HP" dataDxfId="48" dataCellStyle="Comma">
      <calculatedColumnFormula>Table2[[#This Row],[E]]*3000+4</calculatedColumnFormula>
    </tableColumn>
    <tableColumn id="6" xr3:uid="{165AC86F-40A0-4C7A-9B93-33FF558F7E3E}" name="KWH" dataDxfId="47" dataCellStyle="Comma">
      <calculatedColumnFormula>Table2[[#This Row],[HP]]*1</calculatedColumnFormula>
    </tableColumn>
    <tableColumn id="7" xr3:uid="{21EA8317-9BA4-4021-BDD3-E876B56AB572}" name="NM" dataDxfId="46" dataCellStyle="Comma">
      <calculatedColumnFormula>Table2[[#This Row],[KWH]]*10</calculatedColumnFormula>
    </tableColumn>
    <tableColumn id="9" xr3:uid="{ADDE1BB7-011A-425E-94DA-2CA904AD500A}" name="RP" dataDxfId="45" dataCellStyle="Comma">
      <calculatedColumnFormula>ROUNDDOWN(Table2[[#This Row],[SFC]],0)</calculatedColumnFormula>
    </tableColumn>
    <tableColumn id="8" xr3:uid="{44C4CA0B-5802-44BF-956F-9DC34BA0094E}" name="AVG" dataDxfId="44" dataCellStyle="Comma">
      <calculatedColumnFormula>AVERAGE(Table2[[#This Row],[E]:[RP]])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2477B2-CF13-4A58-A8B7-00A4E13D7B0F}" name="Table3" displayName="Table3" ref="B6:M7" totalsRowShown="0" headerRowDxfId="43" dataDxfId="41" headerRowBorderDxfId="42" tableBorderDxfId="40" totalsRowBorderDxfId="39" headerRowCellStyle="Comma" dataCellStyle="Comma">
  <autoFilter ref="B6:M7" xr:uid="{F66999DA-74E5-413D-B29B-2729158E99B0}"/>
  <sortState xmlns:xlrd2="http://schemas.microsoft.com/office/spreadsheetml/2017/richdata2" ref="B7:M205">
    <sortCondition descending="1" ref="J6:J205"/>
  </sortState>
  <tableColumns count="12">
    <tableColumn id="1" xr3:uid="{94927AC3-6E29-4D2B-9BC4-50CFCF85D021}" name="REAL CARS" dataDxfId="38" dataCellStyle="Comma"/>
    <tableColumn id="2" xr3:uid="{AFD51155-8B95-484E-8DC3-E24A00C13036}" name="KG" dataDxfId="37" dataCellStyle="Comma"/>
    <tableColumn id="9" xr3:uid="{49F2037F-E0E2-4ACA-A505-5F73D9962775}" name="E" dataDxfId="36" dataCellStyle="Comma"/>
    <tableColumn id="8" xr3:uid="{7C807EB3-A3D6-42BB-8E8B-A9B2B38E54FC}" name="PND" dataDxfId="35" dataCellStyle="Comma">
      <calculatedColumnFormula>Table3[[#This Row],[HP]]/100</calculatedColumnFormula>
    </tableColumn>
    <tableColumn id="3" xr3:uid="{362719C5-0C95-47AE-8A7D-C05D2EB28E3A}" name="SFC" dataDxfId="34" dataCellStyle="Comma">
      <calculatedColumnFormula>Table3[[#This Row],[HP]]/1000</calculatedColumnFormula>
    </tableColumn>
    <tableColumn id="4" xr3:uid="{23131DDC-15AC-4D06-84AD-A9476EBAC11F}" name="HP" dataDxfId="33" dataCellStyle="Comma">
      <calculatedColumnFormula>Table3[[#This Row],[E]]*2000+4</calculatedColumnFormula>
    </tableColumn>
    <tableColumn id="5" xr3:uid="{58582B5F-F926-4218-998C-F47BDD226C99}" name="TON" dataDxfId="32" dataCellStyle="Comma">
      <calculatedColumnFormula>Table3[[#This Row],[KG]]/1000</calculatedColumnFormula>
    </tableColumn>
    <tableColumn id="6" xr3:uid="{50D6F1EC-9027-40E2-BF5A-C0920A14EF2C}" name="KG/HP" dataDxfId="31" dataCellStyle="Comma">
      <calculatedColumnFormula>Table3[[#This Row],[KG]]/Table3[[#This Row],[HP]]</calculatedColumnFormula>
    </tableColumn>
    <tableColumn id="7" xr3:uid="{46B0F800-A6E3-4BD7-A2DA-7F011205047C}" name="HP/TON" dataDxfId="30" dataCellStyle="Comma">
      <calculatedColumnFormula>Table3[[#This Row],[HP]]/Table3[[#This Row],[TON]]</calculatedColumnFormula>
    </tableColumn>
    <tableColumn id="10" xr3:uid="{D837B718-2AB5-4E80-8DDB-B47649E1B925}" name="AVG" dataDxfId="29" dataCellStyle="Comma">
      <calculatedColumnFormula>AVERAGE(Table3[[#This Row],[KG]:[HP/TON]])</calculatedColumnFormula>
    </tableColumn>
    <tableColumn id="11" xr3:uid="{2AD43FA5-5FE8-4ED0-9FD2-FB351C3C3A5A}" name="MIN" dataDxfId="28" dataCellStyle="Comma">
      <calculatedColumnFormula>MIN(Table3[[#This Row],[KG]:[HP/TON]])</calculatedColumnFormula>
    </tableColumn>
    <tableColumn id="12" xr3:uid="{CE4C07F8-38CB-4393-90C3-89DF224B8EA7}" name="MAX" dataDxfId="27" dataCellStyle="Comma">
      <calculatedColumnFormula>MAX(Table3[[#This Row],[KG]:[HP/TON]])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01B936D-C4DF-43F1-AA7E-02579FC2CCC2}" name="Table6" displayName="Table6" ref="A1:D651" totalsRowShown="0" headerRowBorderDxfId="26" tableBorderDxfId="25" totalsRowBorderDxfId="24">
  <autoFilter ref="A1:D651" xr:uid="{DDDD1D2C-B8BD-402F-895C-FF09ADF87092}"/>
  <tableColumns count="4">
    <tableColumn id="1" xr3:uid="{F5A1DD01-6723-400B-B78E-A5FDCDC4B6DF}" name="0-100" dataDxfId="23">
      <calculatedColumnFormula>A1-0.1</calculatedColumnFormula>
    </tableColumn>
    <tableColumn id="4" xr3:uid="{DC1D2B28-AB9D-4DDD-B274-8C32C638ADE8}" name="SFC S" dataDxfId="22">
      <calculatedColumnFormula>Table6[[#This Row],[KM/H]]/100</calculatedColumnFormula>
    </tableColumn>
    <tableColumn id="2" xr3:uid="{4FD82B1E-B535-4946-BBAF-56546DEB9F62}" name="KM/H" dataDxfId="21"/>
    <tableColumn id="3" xr3:uid="{56E7EBF5-5CE2-4077-B05F-7D217833EDF0}" name="RPM" dataDxfId="20">
      <calculatedColumnFormula>Table6[[#This Row],[KM/H]]*20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B40FF4-B210-450E-8518-98C067F3D5A3}" name="Table5" displayName="Table5" ref="A1:Q604" totalsRowShown="0" headerRowDxfId="19" dataDxfId="18" tableBorderDxfId="17" headerRowCellStyle="Comma" dataCellStyle="Comma">
  <autoFilter ref="A1:Q604" xr:uid="{1801A30A-B94A-40FF-86DD-5A0D8F8C5C3F}"/>
  <tableColumns count="17">
    <tableColumn id="1" xr3:uid="{33D0B6E6-6D9E-481A-B51F-27235802731F}" name="0-100" dataDxfId="16" dataCellStyle="Comma"/>
    <tableColumn id="5" xr3:uid="{9398C7AD-8E85-4032-A5F8-1193F702E52A}" name="SFC" dataDxfId="15" dataCellStyle="Comma"/>
    <tableColumn id="4" xr3:uid="{FB5A6FFC-66F2-4C9F-B529-ACE9C5F2B807}" name="SFC2" dataDxfId="14" dataCellStyle="Comma"/>
    <tableColumn id="22" xr3:uid="{453A2AF8-743C-4937-ACCA-F23FFF07A1E2}" name="C" dataDxfId="13" dataCellStyle="Comma">
      <calculatedColumnFormula>Table5[[#This Row],[0-100]]/2</calculatedColumnFormula>
    </tableColumn>
    <tableColumn id="23" xr3:uid="{46B9B420-F9E8-4BB3-A63A-184DE10E1D4F}" name="C2" dataDxfId="12" dataCellStyle="Comma">
      <calculatedColumnFormula>Table5[[#This Row],[0-100]]/2</calculatedColumnFormula>
    </tableColumn>
    <tableColumn id="25" xr3:uid="{E00DBF94-3805-4B1E-81D5-BE6F7AA9BF75}" name="RANGE" dataDxfId="11" dataCellStyle="Comma">
      <calculatedColumnFormula>1000*(Table5[[#This Row],[KWH]]/Table5[[#This Row],[C]])</calculatedColumnFormula>
    </tableColumn>
    <tableColumn id="24" xr3:uid="{FF51B621-3DB6-4871-A343-8D15E94BE528}" name="RANGE2" dataDxfId="10" dataCellStyle="Comma">
      <calculatedColumnFormula>1000*(Table5[[#This Row],[KWH2]]/Table5[[#This Row],[C2]])</calculatedColumnFormula>
    </tableColumn>
    <tableColumn id="8" xr3:uid="{7A3321A0-D6F8-4927-B8E8-F7F63DDBC2D2}" name="HP" dataDxfId="9" dataCellStyle="Comma">
      <calculatedColumnFormula>Table5[[#This Row],[SFC2]]*1000+4</calculatedColumnFormula>
    </tableColumn>
    <tableColumn id="9" xr3:uid="{68BBA766-860F-4EC0-AF41-3750CD6F2D82}" name="HP2" dataDxfId="8" dataCellStyle="Comma">
      <calculatedColumnFormula>Table5[[#This Row],[SFC]]*1000+4</calculatedColumnFormula>
    </tableColumn>
    <tableColumn id="11" xr3:uid="{14072E9D-7DFB-477C-A820-5CE68E7EA74A}" name="KWH" dataDxfId="7" dataCellStyle="Comma">
      <calculatedColumnFormula>Table5[[#This Row],[HP]]*1</calculatedColumnFormula>
    </tableColumn>
    <tableColumn id="12" xr3:uid="{30984CE3-492C-4E45-B7F2-232A9A094C98}" name="KWH2" dataDxfId="6" dataCellStyle="Comma">
      <calculatedColumnFormula>Table5[[#This Row],[HP2]]*1</calculatedColumnFormula>
    </tableColumn>
    <tableColumn id="7" xr3:uid="{02D3A891-D495-43AE-A3F1-4A36C12510BA}" name="KG" dataDxfId="5" dataCellStyle="Comma">
      <calculatedColumnFormula>Table5[[#This Row],[0-100]]*Table5[[#This Row],[HP]]</calculatedColumnFormula>
    </tableColumn>
    <tableColumn id="10" xr3:uid="{C0A97667-A5EC-481D-BFB3-CCEA402430F2}" name="KG2" dataDxfId="4" dataCellStyle="Comma">
      <calculatedColumnFormula>Table5[[#This Row],[0-100]]*Table5[[#This Row],[HP2]]</calculatedColumnFormula>
    </tableColumn>
    <tableColumn id="18" xr3:uid="{A5AA5866-DB47-44C2-8131-821DC3B595D5}" name="HP/TON" dataDxfId="3" dataCellStyle="Comma">
      <calculatedColumnFormula>Table5[[#This Row],[HP]]/Table5[[#This Row],[TON]]</calculatedColumnFormula>
    </tableColumn>
    <tableColumn id="17" xr3:uid="{54099B36-4E99-44CC-A032-7848EB9C6BDF}" name="HP/TON2" dataDxfId="2" dataCellStyle="Comma">
      <calculatedColumnFormula>Table5[[#This Row],[HP2]]/Table5[[#This Row],[TON2]]</calculatedColumnFormula>
    </tableColumn>
    <tableColumn id="16" xr3:uid="{29CCD3A2-298A-4BE8-B5F8-AD268913670A}" name="TON" dataDxfId="1" dataCellStyle="Comma">
      <calculatedColumnFormula>Table5[[#This Row],[KG]]/1000</calculatedColumnFormula>
    </tableColumn>
    <tableColumn id="15" xr3:uid="{579285EA-A633-4E77-9B36-2AEC4B8602A1}" name="TON2" dataDxfId="0" dataCellStyle="Comma">
      <calculatedColumnFormula>Table5[[#This Row],[KG2]]/1000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5"/>
  <sheetViews>
    <sheetView topLeftCell="A2" zoomScale="160" zoomScaleNormal="160" workbookViewId="0">
      <selection activeCell="A7" sqref="A7"/>
    </sheetView>
  </sheetViews>
  <sheetFormatPr defaultColWidth="6.7109375" defaultRowHeight="12.75" thickTop="1" thickBottom="1" x14ac:dyDescent="0.3"/>
  <cols>
    <col min="1" max="1" width="8.140625" style="5" bestFit="1" customWidth="1"/>
    <col min="2" max="2" width="5.42578125" style="5" bestFit="1" customWidth="1"/>
    <col min="3" max="3" width="7.5703125" style="6" bestFit="1" customWidth="1"/>
    <col min="4" max="4" width="7" style="5" bestFit="1" customWidth="1"/>
    <col min="5" max="6" width="9.28515625" style="6" bestFit="1" customWidth="1"/>
    <col min="7" max="7" width="10.140625" style="6" bestFit="1" customWidth="1"/>
    <col min="8" max="8" width="6.42578125" style="5" bestFit="1" customWidth="1"/>
    <col min="9" max="9" width="9.28515625" style="5" bestFit="1" customWidth="1"/>
    <col min="10" max="16384" width="6.7109375" style="5"/>
  </cols>
  <sheetData>
    <row r="1" spans="1:9" thickTop="1" thickBot="1" x14ac:dyDescent="0.3">
      <c r="A1" s="34" t="s">
        <v>17</v>
      </c>
      <c r="B1" s="34"/>
      <c r="C1" s="34"/>
      <c r="D1" s="34"/>
      <c r="E1" s="34"/>
      <c r="F1" s="34"/>
      <c r="G1" s="34"/>
      <c r="H1" s="34"/>
      <c r="I1" s="35"/>
    </row>
    <row r="2" spans="1:9" thickTop="1" thickBot="1" x14ac:dyDescent="0.3">
      <c r="A2" s="6">
        <f>COUNTA(Table2[CARS])</f>
        <v>0</v>
      </c>
      <c r="B2" s="6">
        <f>COUNTA(Table2[E])</f>
        <v>0</v>
      </c>
      <c r="C2" s="6">
        <f>COUNTA(Table2[PND])</f>
        <v>1</v>
      </c>
      <c r="D2" s="6">
        <f>COUNTA(Table2[SFC])</f>
        <v>1</v>
      </c>
      <c r="E2" s="6">
        <f>COUNTA(Table2[HP])</f>
        <v>1</v>
      </c>
      <c r="F2" s="6">
        <f>COUNTA(Table2[KWH])</f>
        <v>1</v>
      </c>
      <c r="G2" s="6">
        <f>COUNTA(Table2[NM])</f>
        <v>1</v>
      </c>
      <c r="H2" s="6">
        <f>COUNTA(Table2[RP])</f>
        <v>1</v>
      </c>
      <c r="I2" s="6">
        <f>COUNTA(Table2[AVG])</f>
        <v>1</v>
      </c>
    </row>
    <row r="3" spans="1:9" thickTop="1" thickBot="1" x14ac:dyDescent="0.3">
      <c r="A3" s="6" t="s">
        <v>21</v>
      </c>
      <c r="B3" s="5" t="e">
        <f>AVERAGE(Table2[E])</f>
        <v>#DIV/0!</v>
      </c>
      <c r="C3" s="5">
        <f>AVERAGE(Table2[PND])</f>
        <v>0</v>
      </c>
      <c r="D3" s="5">
        <f>AVERAGE(Table2[SFC])</f>
        <v>4.0000000000000001E-3</v>
      </c>
      <c r="E3" s="5">
        <f>AVERAGE(Table2[HP])</f>
        <v>4</v>
      </c>
      <c r="F3" s="5">
        <f>AVERAGE(Table2[KWH])</f>
        <v>4</v>
      </c>
      <c r="G3" s="5">
        <f>AVERAGE(Table2[NM])</f>
        <v>40</v>
      </c>
      <c r="H3" s="5">
        <f>AVERAGE(Table2[RP])</f>
        <v>0</v>
      </c>
      <c r="I3" s="5">
        <f>AVERAGE(Table2[AVG])</f>
        <v>8.0006666666666657</v>
      </c>
    </row>
    <row r="4" spans="1:9" thickTop="1" thickBot="1" x14ac:dyDescent="0.3">
      <c r="A4" s="6" t="s">
        <v>23</v>
      </c>
      <c r="B4" s="5">
        <f>MIN(Table2[E])</f>
        <v>0</v>
      </c>
      <c r="C4" s="6">
        <f>MIN(Table2[PND])</f>
        <v>0</v>
      </c>
      <c r="D4" s="5">
        <f>MIN(Table2[SFC])</f>
        <v>4.0000000000000001E-3</v>
      </c>
      <c r="E4" s="6">
        <f>MIN(Table2[HP])</f>
        <v>4</v>
      </c>
      <c r="F4" s="6">
        <f>MIN(Table2[KWH])</f>
        <v>4</v>
      </c>
      <c r="G4" s="6">
        <f>MIN(Table2[NM])</f>
        <v>40</v>
      </c>
      <c r="H4" s="6">
        <f>MIN(Table2[RP])</f>
        <v>0</v>
      </c>
      <c r="I4" s="5">
        <f>MIN(Table2[AVG])</f>
        <v>8.0006666666666657</v>
      </c>
    </row>
    <row r="5" spans="1:9" thickTop="1" thickBot="1" x14ac:dyDescent="0.3">
      <c r="A5" s="6" t="s">
        <v>24</v>
      </c>
      <c r="B5" s="5">
        <f>MAX(Table2[E])</f>
        <v>0</v>
      </c>
      <c r="C5" s="6">
        <f>MAX(Table2[PND])</f>
        <v>0</v>
      </c>
      <c r="D5" s="5">
        <f>MAX(Table2[SFC])</f>
        <v>4.0000000000000001E-3</v>
      </c>
      <c r="E5" s="6">
        <f>MAX(Table2[HP])</f>
        <v>4</v>
      </c>
      <c r="F5" s="6">
        <f>MAX(Table2[KWH])</f>
        <v>4</v>
      </c>
      <c r="G5" s="6">
        <f>MAX(Table2[NM])</f>
        <v>40</v>
      </c>
      <c r="H5" s="6">
        <f>MAX(Table2[RP])</f>
        <v>0</v>
      </c>
      <c r="I5" s="5">
        <f>MAX(Table2[AVG])</f>
        <v>8.0006666666666657</v>
      </c>
    </row>
    <row r="6" spans="1:9" thickTop="1" thickBot="1" x14ac:dyDescent="0.3">
      <c r="A6" s="5" t="s">
        <v>0</v>
      </c>
      <c r="B6" s="5" t="s">
        <v>18</v>
      </c>
      <c r="C6" s="6" t="s">
        <v>20</v>
      </c>
      <c r="D6" s="5" t="s">
        <v>2</v>
      </c>
      <c r="E6" s="6" t="s">
        <v>11</v>
      </c>
      <c r="F6" s="6" t="s">
        <v>15</v>
      </c>
      <c r="G6" s="6" t="s">
        <v>19</v>
      </c>
      <c r="H6" s="6" t="s">
        <v>22</v>
      </c>
      <c r="I6" s="5" t="s">
        <v>21</v>
      </c>
    </row>
    <row r="7" spans="1:9" thickTop="1" thickBot="1" x14ac:dyDescent="0.3">
      <c r="C7" s="6">
        <f>Table2[[#This Row],[E]]*100</f>
        <v>0</v>
      </c>
      <c r="D7" s="7">
        <f>Table2[[#This Row],[HP]]/1000</f>
        <v>4.0000000000000001E-3</v>
      </c>
      <c r="E7" s="6">
        <f>Table2[[#This Row],[E]]*3000+4</f>
        <v>4</v>
      </c>
      <c r="F7" s="6">
        <f>Table2[[#This Row],[HP]]*1</f>
        <v>4</v>
      </c>
      <c r="G7" s="6">
        <f>Table2[[#This Row],[KWH]]*10</f>
        <v>40</v>
      </c>
      <c r="H7" s="6">
        <f>ROUNDDOWN(Table2[[#This Row],[SFC]],0)</f>
        <v>0</v>
      </c>
      <c r="I7" s="7">
        <f>AVERAGE(Table2[[#This Row],[E]:[RP]])</f>
        <v>8.0006666666666657</v>
      </c>
    </row>
    <row r="8" spans="1:9" thickTop="1" thickBot="1" x14ac:dyDescent="0.3">
      <c r="A8" s="8"/>
      <c r="D8" s="7"/>
      <c r="H8" s="6"/>
      <c r="I8" s="9"/>
    </row>
    <row r="9" spans="1:9" thickTop="1" thickBot="1" x14ac:dyDescent="0.3">
      <c r="D9" s="7"/>
      <c r="H9" s="6"/>
      <c r="I9" s="9"/>
    </row>
    <row r="10" spans="1:9" thickTop="1" thickBot="1" x14ac:dyDescent="0.3">
      <c r="A10" s="8"/>
      <c r="D10" s="7"/>
      <c r="H10" s="6"/>
      <c r="I10" s="9"/>
    </row>
    <row r="11" spans="1:9" thickTop="1" thickBot="1" x14ac:dyDescent="0.3">
      <c r="D11" s="7"/>
      <c r="H11" s="6"/>
      <c r="I11" s="9"/>
    </row>
    <row r="12" spans="1:9" thickTop="1" thickBot="1" x14ac:dyDescent="0.3">
      <c r="A12" s="8"/>
      <c r="D12" s="7"/>
      <c r="H12" s="6"/>
      <c r="I12" s="9"/>
    </row>
    <row r="13" spans="1:9" thickTop="1" thickBot="1" x14ac:dyDescent="0.3">
      <c r="D13" s="7"/>
      <c r="H13" s="6"/>
      <c r="I13" s="9"/>
    </row>
    <row r="14" spans="1:9" thickTop="1" thickBot="1" x14ac:dyDescent="0.3">
      <c r="A14" s="8"/>
      <c r="D14" s="7"/>
      <c r="H14" s="6"/>
      <c r="I14" s="9"/>
    </row>
    <row r="15" spans="1:9" thickTop="1" thickBot="1" x14ac:dyDescent="0.3">
      <c r="D15" s="7"/>
      <c r="H15" s="6"/>
      <c r="I15" s="9"/>
    </row>
    <row r="16" spans="1:9" thickTop="1" thickBot="1" x14ac:dyDescent="0.3">
      <c r="A16" s="8"/>
      <c r="D16" s="7"/>
      <c r="H16" s="6"/>
      <c r="I16" s="9"/>
    </row>
    <row r="17" spans="1:9" thickTop="1" thickBot="1" x14ac:dyDescent="0.3">
      <c r="D17" s="7"/>
      <c r="H17" s="6"/>
      <c r="I17" s="9"/>
    </row>
    <row r="18" spans="1:9" thickTop="1" thickBot="1" x14ac:dyDescent="0.3">
      <c r="A18" s="8"/>
      <c r="D18" s="7"/>
      <c r="H18" s="6"/>
      <c r="I18" s="9"/>
    </row>
    <row r="19" spans="1:9" thickTop="1" thickBot="1" x14ac:dyDescent="0.3">
      <c r="D19" s="7"/>
      <c r="H19" s="6"/>
      <c r="I19" s="9"/>
    </row>
    <row r="20" spans="1:9" thickTop="1" thickBot="1" x14ac:dyDescent="0.3">
      <c r="A20" s="8"/>
      <c r="D20" s="7"/>
      <c r="H20" s="6"/>
      <c r="I20" s="9"/>
    </row>
    <row r="21" spans="1:9" thickTop="1" thickBot="1" x14ac:dyDescent="0.3">
      <c r="D21" s="7"/>
      <c r="H21" s="6"/>
      <c r="I21" s="9"/>
    </row>
    <row r="22" spans="1:9" thickTop="1" thickBot="1" x14ac:dyDescent="0.3">
      <c r="A22" s="8"/>
      <c r="D22" s="7"/>
      <c r="H22" s="6"/>
      <c r="I22" s="9"/>
    </row>
    <row r="23" spans="1:9" thickTop="1" thickBot="1" x14ac:dyDescent="0.3">
      <c r="D23" s="7"/>
      <c r="H23" s="6"/>
      <c r="I23" s="9"/>
    </row>
    <row r="24" spans="1:9" thickTop="1" thickBot="1" x14ac:dyDescent="0.3">
      <c r="A24" s="10"/>
      <c r="B24" s="11"/>
      <c r="C24" s="12"/>
      <c r="D24" s="14"/>
      <c r="E24" s="12"/>
      <c r="F24" s="12"/>
      <c r="G24" s="12"/>
      <c r="H24" s="12"/>
      <c r="I24" s="13"/>
    </row>
    <row r="25" spans="1:9" thickTop="1" thickBot="1" x14ac:dyDescent="0.3">
      <c r="A25" s="10"/>
      <c r="B25" s="11"/>
      <c r="C25" s="12"/>
      <c r="D25" s="14"/>
      <c r="E25" s="12"/>
      <c r="F25" s="12"/>
      <c r="G25" s="12"/>
      <c r="H25" s="12"/>
      <c r="I25" s="13"/>
    </row>
    <row r="26" spans="1:9" thickTop="1" thickBot="1" x14ac:dyDescent="0.3">
      <c r="A26" s="10"/>
      <c r="B26" s="11"/>
      <c r="C26" s="12"/>
      <c r="D26" s="14"/>
      <c r="E26" s="12"/>
      <c r="F26" s="12"/>
      <c r="G26" s="12"/>
      <c r="H26" s="12"/>
      <c r="I26" s="13"/>
    </row>
    <row r="27" spans="1:9" thickTop="1" thickBot="1" x14ac:dyDescent="0.3">
      <c r="A27" s="10"/>
      <c r="B27" s="11"/>
      <c r="C27" s="12"/>
      <c r="D27" s="14"/>
      <c r="E27" s="12"/>
      <c r="F27" s="12"/>
      <c r="G27" s="12"/>
      <c r="H27" s="12"/>
      <c r="I27" s="13"/>
    </row>
    <row r="28" spans="1:9" thickTop="1" thickBot="1" x14ac:dyDescent="0.3">
      <c r="A28" s="10"/>
      <c r="B28" s="11"/>
      <c r="C28" s="12"/>
      <c r="D28" s="14"/>
      <c r="E28" s="12"/>
      <c r="F28" s="12"/>
      <c r="G28" s="12"/>
      <c r="H28" s="12"/>
      <c r="I28" s="13"/>
    </row>
    <row r="29" spans="1:9" thickTop="1" thickBot="1" x14ac:dyDescent="0.3">
      <c r="A29" s="10"/>
      <c r="B29" s="11"/>
      <c r="C29" s="12"/>
      <c r="D29" s="14"/>
      <c r="E29" s="12"/>
      <c r="F29" s="12"/>
      <c r="G29" s="12"/>
      <c r="H29" s="12"/>
      <c r="I29" s="13"/>
    </row>
    <row r="30" spans="1:9" thickTop="1" thickBot="1" x14ac:dyDescent="0.3">
      <c r="A30" s="10"/>
      <c r="B30" s="11"/>
      <c r="C30" s="12"/>
      <c r="D30" s="14"/>
      <c r="E30" s="12"/>
      <c r="F30" s="12"/>
      <c r="G30" s="12"/>
      <c r="H30" s="12"/>
      <c r="I30" s="13"/>
    </row>
    <row r="31" spans="1:9" thickTop="1" thickBot="1" x14ac:dyDescent="0.3">
      <c r="A31" s="10"/>
      <c r="B31" s="11"/>
      <c r="C31" s="12"/>
      <c r="D31" s="14"/>
      <c r="E31" s="12"/>
      <c r="F31" s="12"/>
      <c r="G31" s="12"/>
      <c r="H31" s="12"/>
      <c r="I31" s="13"/>
    </row>
    <row r="32" spans="1:9" thickTop="1" thickBot="1" x14ac:dyDescent="0.3">
      <c r="A32" s="10"/>
      <c r="B32" s="11"/>
      <c r="C32" s="12"/>
      <c r="D32" s="14"/>
      <c r="E32" s="12"/>
      <c r="F32" s="12"/>
      <c r="G32" s="12"/>
      <c r="H32" s="12"/>
      <c r="I32" s="13"/>
    </row>
    <row r="33" spans="1:9" thickTop="1" thickBot="1" x14ac:dyDescent="0.3">
      <c r="A33" s="10"/>
      <c r="B33" s="11"/>
      <c r="C33" s="12"/>
      <c r="D33" s="14"/>
      <c r="E33" s="12"/>
      <c r="F33" s="12"/>
      <c r="G33" s="12"/>
      <c r="H33" s="12"/>
      <c r="I33" s="13"/>
    </row>
    <row r="34" spans="1:9" thickTop="1" thickBot="1" x14ac:dyDescent="0.3">
      <c r="A34" s="10"/>
      <c r="B34" s="11"/>
      <c r="C34" s="12"/>
      <c r="D34" s="14"/>
      <c r="E34" s="12"/>
      <c r="F34" s="12"/>
      <c r="G34" s="12"/>
      <c r="H34" s="12"/>
      <c r="I34" s="13"/>
    </row>
    <row r="35" spans="1:9" thickTop="1" thickBot="1" x14ac:dyDescent="0.3">
      <c r="A35" s="10"/>
      <c r="B35" s="11"/>
      <c r="C35" s="12"/>
      <c r="D35" s="14"/>
      <c r="E35" s="12"/>
      <c r="F35" s="12"/>
      <c r="G35" s="12"/>
      <c r="H35" s="12"/>
      <c r="I35" s="13"/>
    </row>
    <row r="36" spans="1:9" thickTop="1" thickBot="1" x14ac:dyDescent="0.3">
      <c r="A36" s="10"/>
      <c r="B36" s="11"/>
      <c r="C36" s="12"/>
      <c r="D36" s="14"/>
      <c r="E36" s="12"/>
      <c r="F36" s="12"/>
      <c r="G36" s="12"/>
      <c r="H36" s="12"/>
      <c r="I36" s="13"/>
    </row>
    <row r="37" spans="1:9" thickTop="1" thickBot="1" x14ac:dyDescent="0.3">
      <c r="A37" s="10"/>
      <c r="B37" s="11"/>
      <c r="C37" s="12"/>
      <c r="D37" s="14"/>
      <c r="E37" s="12"/>
      <c r="F37" s="12"/>
      <c r="G37" s="12"/>
      <c r="H37" s="12"/>
      <c r="I37" s="13"/>
    </row>
    <row r="38" spans="1:9" thickTop="1" thickBot="1" x14ac:dyDescent="0.3">
      <c r="A38" s="10"/>
      <c r="B38" s="11"/>
      <c r="C38" s="12"/>
      <c r="D38" s="14"/>
      <c r="E38" s="12"/>
      <c r="F38" s="12"/>
      <c r="G38" s="12"/>
      <c r="H38" s="12"/>
      <c r="I38" s="13"/>
    </row>
    <row r="39" spans="1:9" thickTop="1" thickBot="1" x14ac:dyDescent="0.3">
      <c r="A39" s="10"/>
      <c r="B39" s="11"/>
      <c r="C39" s="12"/>
      <c r="D39" s="14"/>
      <c r="E39" s="12"/>
      <c r="F39" s="12"/>
      <c r="G39" s="12"/>
      <c r="H39" s="12"/>
      <c r="I39" s="13"/>
    </row>
    <row r="40" spans="1:9" thickTop="1" thickBot="1" x14ac:dyDescent="0.3">
      <c r="A40" s="10"/>
      <c r="B40" s="11"/>
      <c r="C40" s="12"/>
      <c r="D40" s="14"/>
      <c r="E40" s="12"/>
      <c r="F40" s="12"/>
      <c r="G40" s="12"/>
      <c r="H40" s="12"/>
      <c r="I40" s="13"/>
    </row>
    <row r="41" spans="1:9" thickTop="1" thickBot="1" x14ac:dyDescent="0.3">
      <c r="A41" s="10"/>
      <c r="B41" s="11"/>
      <c r="C41" s="12"/>
      <c r="D41" s="14"/>
      <c r="E41" s="12"/>
      <c r="F41" s="12"/>
      <c r="G41" s="12"/>
      <c r="H41" s="12"/>
      <c r="I41" s="13"/>
    </row>
    <row r="42" spans="1:9" thickTop="1" thickBot="1" x14ac:dyDescent="0.3">
      <c r="A42" s="10"/>
      <c r="B42" s="11"/>
      <c r="C42" s="12"/>
      <c r="D42" s="14"/>
      <c r="E42" s="12"/>
      <c r="F42" s="12"/>
      <c r="G42" s="12"/>
      <c r="H42" s="12"/>
      <c r="I42" s="13"/>
    </row>
    <row r="43" spans="1:9" thickTop="1" thickBot="1" x14ac:dyDescent="0.3">
      <c r="A43" s="10"/>
      <c r="B43" s="11"/>
      <c r="C43" s="12"/>
      <c r="D43" s="14"/>
      <c r="E43" s="12"/>
      <c r="F43" s="12"/>
      <c r="G43" s="12"/>
      <c r="H43" s="12"/>
      <c r="I43" s="13"/>
    </row>
    <row r="44" spans="1:9" thickTop="1" thickBot="1" x14ac:dyDescent="0.3">
      <c r="A44" s="10"/>
      <c r="B44" s="11"/>
      <c r="C44" s="12"/>
      <c r="D44" s="14"/>
      <c r="E44" s="12"/>
      <c r="F44" s="12"/>
      <c r="G44" s="12"/>
      <c r="H44" s="12"/>
      <c r="I44" s="13"/>
    </row>
    <row r="45" spans="1:9" thickTop="1" thickBot="1" x14ac:dyDescent="0.3">
      <c r="A45" s="10"/>
      <c r="B45" s="11"/>
      <c r="C45" s="12"/>
      <c r="D45" s="14"/>
      <c r="E45" s="12"/>
      <c r="F45" s="12"/>
      <c r="G45" s="12"/>
      <c r="H45" s="12"/>
      <c r="I45" s="13"/>
    </row>
    <row r="46" spans="1:9" thickTop="1" thickBot="1" x14ac:dyDescent="0.3">
      <c r="A46" s="10"/>
      <c r="B46" s="11"/>
      <c r="C46" s="12"/>
      <c r="D46" s="14"/>
      <c r="E46" s="12"/>
      <c r="F46" s="12"/>
      <c r="G46" s="12"/>
      <c r="H46" s="12"/>
      <c r="I46" s="13"/>
    </row>
    <row r="47" spans="1:9" thickTop="1" thickBot="1" x14ac:dyDescent="0.3">
      <c r="A47" s="10"/>
      <c r="B47" s="11"/>
      <c r="C47" s="12"/>
      <c r="D47" s="14"/>
      <c r="E47" s="12"/>
      <c r="F47" s="12"/>
      <c r="G47" s="12"/>
      <c r="H47" s="12"/>
      <c r="I47" s="13"/>
    </row>
    <row r="48" spans="1:9" thickTop="1" thickBot="1" x14ac:dyDescent="0.3">
      <c r="A48" s="10"/>
      <c r="B48" s="11"/>
      <c r="C48" s="12"/>
      <c r="D48" s="14"/>
      <c r="E48" s="12"/>
      <c r="F48" s="12"/>
      <c r="G48" s="12"/>
      <c r="H48" s="12"/>
      <c r="I48" s="13"/>
    </row>
    <row r="49" spans="1:9" thickTop="1" thickBot="1" x14ac:dyDescent="0.3">
      <c r="A49" s="10"/>
      <c r="B49" s="11"/>
      <c r="C49" s="12"/>
      <c r="D49" s="14"/>
      <c r="E49" s="12"/>
      <c r="F49" s="12"/>
      <c r="G49" s="12"/>
      <c r="H49" s="12"/>
      <c r="I49" s="13"/>
    </row>
    <row r="50" spans="1:9" thickTop="1" thickBot="1" x14ac:dyDescent="0.3">
      <c r="A50" s="10"/>
      <c r="B50" s="11"/>
      <c r="C50" s="12"/>
      <c r="D50" s="14"/>
      <c r="E50" s="12"/>
      <c r="F50" s="12"/>
      <c r="G50" s="12"/>
      <c r="H50" s="12"/>
      <c r="I50" s="13"/>
    </row>
    <row r="51" spans="1:9" thickTop="1" thickBot="1" x14ac:dyDescent="0.3">
      <c r="A51" s="10"/>
      <c r="B51" s="11"/>
      <c r="C51" s="12"/>
      <c r="D51" s="14"/>
      <c r="E51" s="12"/>
      <c r="F51" s="12"/>
      <c r="G51" s="12"/>
      <c r="H51" s="12"/>
      <c r="I51" s="13"/>
    </row>
    <row r="52" spans="1:9" thickTop="1" thickBot="1" x14ac:dyDescent="0.3">
      <c r="A52" s="10"/>
      <c r="B52" s="11"/>
      <c r="C52" s="12"/>
      <c r="D52" s="14"/>
      <c r="E52" s="12"/>
      <c r="F52" s="12"/>
      <c r="G52" s="12"/>
      <c r="H52" s="12"/>
      <c r="I52" s="13"/>
    </row>
    <row r="53" spans="1:9" thickTop="1" thickBot="1" x14ac:dyDescent="0.3">
      <c r="A53" s="10"/>
      <c r="B53" s="11"/>
      <c r="C53" s="12"/>
      <c r="D53" s="14"/>
      <c r="E53" s="12"/>
      <c r="F53" s="12"/>
      <c r="G53" s="12"/>
      <c r="H53" s="12"/>
      <c r="I53" s="13"/>
    </row>
    <row r="54" spans="1:9" thickTop="1" thickBot="1" x14ac:dyDescent="0.3">
      <c r="A54" s="10"/>
      <c r="B54" s="11"/>
      <c r="C54" s="12"/>
      <c r="D54" s="14"/>
      <c r="E54" s="12"/>
      <c r="F54" s="12"/>
      <c r="G54" s="12"/>
      <c r="H54" s="12"/>
      <c r="I54" s="13"/>
    </row>
    <row r="55" spans="1:9" thickTop="1" thickBot="1" x14ac:dyDescent="0.3">
      <c r="A55" s="10"/>
      <c r="B55" s="11"/>
      <c r="C55" s="12"/>
      <c r="D55" s="14"/>
      <c r="E55" s="12"/>
      <c r="F55" s="12"/>
      <c r="G55" s="12"/>
      <c r="H55" s="12"/>
      <c r="I55" s="13"/>
    </row>
    <row r="56" spans="1:9" thickTop="1" thickBot="1" x14ac:dyDescent="0.3">
      <c r="A56" s="10"/>
      <c r="B56" s="11"/>
      <c r="C56" s="12"/>
      <c r="D56" s="14"/>
      <c r="E56" s="12"/>
      <c r="F56" s="12"/>
      <c r="G56" s="12"/>
      <c r="H56" s="12"/>
      <c r="I56" s="13"/>
    </row>
    <row r="57" spans="1:9" thickTop="1" thickBot="1" x14ac:dyDescent="0.3">
      <c r="A57" s="10"/>
      <c r="B57" s="11"/>
      <c r="C57" s="12"/>
      <c r="D57" s="14"/>
      <c r="E57" s="12"/>
      <c r="F57" s="12"/>
      <c r="G57" s="12"/>
      <c r="H57" s="12"/>
      <c r="I57" s="13"/>
    </row>
    <row r="58" spans="1:9" thickTop="1" thickBot="1" x14ac:dyDescent="0.3">
      <c r="A58" s="10"/>
      <c r="B58" s="11"/>
      <c r="C58" s="12"/>
      <c r="D58" s="14"/>
      <c r="E58" s="12"/>
      <c r="F58" s="12"/>
      <c r="G58" s="12"/>
      <c r="H58" s="12"/>
      <c r="I58" s="13"/>
    </row>
    <row r="59" spans="1:9" thickTop="1" thickBot="1" x14ac:dyDescent="0.3">
      <c r="A59" s="10"/>
      <c r="B59" s="11"/>
      <c r="C59" s="12"/>
      <c r="D59" s="14"/>
      <c r="E59" s="12"/>
      <c r="F59" s="12"/>
      <c r="G59" s="12"/>
      <c r="H59" s="12"/>
      <c r="I59" s="13"/>
    </row>
    <row r="60" spans="1:9" thickTop="1" thickBot="1" x14ac:dyDescent="0.3">
      <c r="A60" s="10"/>
      <c r="B60" s="11"/>
      <c r="C60" s="12"/>
      <c r="D60" s="14"/>
      <c r="E60" s="12"/>
      <c r="F60" s="12"/>
      <c r="G60" s="12"/>
      <c r="H60" s="12"/>
      <c r="I60" s="13"/>
    </row>
    <row r="61" spans="1:9" thickTop="1" thickBot="1" x14ac:dyDescent="0.3">
      <c r="A61" s="10"/>
      <c r="B61" s="11"/>
      <c r="C61" s="12"/>
      <c r="D61" s="14"/>
      <c r="E61" s="12"/>
      <c r="F61" s="12"/>
      <c r="G61" s="12"/>
      <c r="H61" s="12"/>
      <c r="I61" s="13"/>
    </row>
    <row r="62" spans="1:9" thickTop="1" thickBot="1" x14ac:dyDescent="0.3">
      <c r="A62" s="10"/>
      <c r="B62" s="11"/>
      <c r="C62" s="12"/>
      <c r="D62" s="14"/>
      <c r="E62" s="12"/>
      <c r="F62" s="12"/>
      <c r="G62" s="12"/>
      <c r="H62" s="12"/>
      <c r="I62" s="13"/>
    </row>
    <row r="63" spans="1:9" thickTop="1" thickBot="1" x14ac:dyDescent="0.3">
      <c r="A63" s="10"/>
      <c r="B63" s="11"/>
      <c r="C63" s="12"/>
      <c r="D63" s="14"/>
      <c r="E63" s="12"/>
      <c r="F63" s="12"/>
      <c r="G63" s="12"/>
      <c r="H63" s="12"/>
      <c r="I63" s="13"/>
    </row>
    <row r="64" spans="1:9" thickTop="1" thickBot="1" x14ac:dyDescent="0.3">
      <c r="A64" s="10"/>
      <c r="B64" s="11"/>
      <c r="C64" s="12"/>
      <c r="D64" s="14"/>
      <c r="E64" s="12"/>
      <c r="F64" s="12"/>
      <c r="G64" s="12"/>
      <c r="H64" s="12"/>
      <c r="I64" s="13"/>
    </row>
    <row r="65" spans="1:9" thickTop="1" thickBot="1" x14ac:dyDescent="0.3">
      <c r="A65" s="10"/>
      <c r="B65" s="11"/>
      <c r="C65" s="12"/>
      <c r="D65" s="14"/>
      <c r="E65" s="12"/>
      <c r="F65" s="12"/>
      <c r="G65" s="12"/>
      <c r="H65" s="12"/>
      <c r="I65" s="13"/>
    </row>
    <row r="66" spans="1:9" thickTop="1" thickBot="1" x14ac:dyDescent="0.3">
      <c r="A66" s="10"/>
      <c r="B66" s="11"/>
      <c r="C66" s="12"/>
      <c r="D66" s="14"/>
      <c r="E66" s="12"/>
      <c r="F66" s="12"/>
      <c r="G66" s="12"/>
      <c r="H66" s="12"/>
      <c r="I66" s="13"/>
    </row>
    <row r="67" spans="1:9" thickTop="1" thickBot="1" x14ac:dyDescent="0.3">
      <c r="A67" s="10"/>
      <c r="B67" s="11"/>
      <c r="C67" s="12"/>
      <c r="D67" s="14"/>
      <c r="E67" s="12"/>
      <c r="F67" s="12"/>
      <c r="G67" s="12"/>
      <c r="H67" s="12"/>
      <c r="I67" s="13"/>
    </row>
    <row r="68" spans="1:9" thickTop="1" thickBot="1" x14ac:dyDescent="0.3">
      <c r="A68" s="10"/>
      <c r="B68" s="11"/>
      <c r="C68" s="12"/>
      <c r="D68" s="14"/>
      <c r="E68" s="12"/>
      <c r="F68" s="12"/>
      <c r="G68" s="12"/>
      <c r="H68" s="12"/>
      <c r="I68" s="13"/>
    </row>
    <row r="69" spans="1:9" thickTop="1" thickBot="1" x14ac:dyDescent="0.3">
      <c r="A69" s="10"/>
      <c r="B69" s="11"/>
      <c r="C69" s="12"/>
      <c r="D69" s="14"/>
      <c r="E69" s="12"/>
      <c r="F69" s="12"/>
      <c r="G69" s="12"/>
      <c r="H69" s="12"/>
      <c r="I69" s="13"/>
    </row>
    <row r="70" spans="1:9" thickTop="1" thickBot="1" x14ac:dyDescent="0.3">
      <c r="A70" s="10"/>
      <c r="B70" s="11"/>
      <c r="C70" s="12"/>
      <c r="D70" s="14"/>
      <c r="E70" s="12"/>
      <c r="F70" s="12"/>
      <c r="G70" s="12"/>
      <c r="H70" s="12"/>
      <c r="I70" s="13"/>
    </row>
    <row r="71" spans="1:9" thickTop="1" thickBot="1" x14ac:dyDescent="0.3">
      <c r="A71" s="10"/>
      <c r="B71" s="11"/>
      <c r="C71" s="12"/>
      <c r="D71" s="14"/>
      <c r="E71" s="12"/>
      <c r="F71" s="12"/>
      <c r="G71" s="12"/>
      <c r="H71" s="12"/>
      <c r="I71" s="13"/>
    </row>
    <row r="72" spans="1:9" thickTop="1" thickBot="1" x14ac:dyDescent="0.3">
      <c r="A72" s="10"/>
      <c r="B72" s="11"/>
      <c r="C72" s="12"/>
      <c r="D72" s="14"/>
      <c r="E72" s="12"/>
      <c r="F72" s="12"/>
      <c r="G72" s="12"/>
      <c r="H72" s="12"/>
      <c r="I72" s="13"/>
    </row>
    <row r="73" spans="1:9" thickTop="1" thickBot="1" x14ac:dyDescent="0.3">
      <c r="A73" s="10"/>
      <c r="B73" s="11"/>
      <c r="C73" s="12"/>
      <c r="D73" s="14"/>
      <c r="E73" s="12"/>
      <c r="F73" s="12"/>
      <c r="G73" s="12"/>
      <c r="H73" s="12"/>
      <c r="I73" s="13"/>
    </row>
    <row r="74" spans="1:9" thickTop="1" thickBot="1" x14ac:dyDescent="0.3">
      <c r="A74" s="10"/>
      <c r="B74" s="11"/>
      <c r="C74" s="12"/>
      <c r="D74" s="14"/>
      <c r="E74" s="12"/>
      <c r="F74" s="12"/>
      <c r="G74" s="12"/>
      <c r="H74" s="12"/>
      <c r="I74" s="13"/>
    </row>
    <row r="75" spans="1:9" thickTop="1" thickBot="1" x14ac:dyDescent="0.3">
      <c r="A75" s="10"/>
      <c r="B75" s="11"/>
      <c r="C75" s="12"/>
      <c r="D75" s="14"/>
      <c r="E75" s="12"/>
      <c r="F75" s="12"/>
      <c r="G75" s="12"/>
      <c r="H75" s="12"/>
      <c r="I75" s="13"/>
    </row>
    <row r="76" spans="1:9" thickTop="1" thickBot="1" x14ac:dyDescent="0.3">
      <c r="A76" s="10"/>
      <c r="B76" s="11"/>
      <c r="C76" s="12"/>
      <c r="D76" s="14"/>
      <c r="E76" s="12"/>
      <c r="F76" s="12"/>
      <c r="G76" s="12"/>
      <c r="H76" s="12"/>
      <c r="I76" s="13"/>
    </row>
    <row r="77" spans="1:9" thickTop="1" thickBot="1" x14ac:dyDescent="0.3">
      <c r="A77" s="10"/>
      <c r="B77" s="11"/>
      <c r="C77" s="12"/>
      <c r="D77" s="14"/>
      <c r="E77" s="12"/>
      <c r="F77" s="12"/>
      <c r="G77" s="12"/>
      <c r="H77" s="12"/>
      <c r="I77" s="13"/>
    </row>
    <row r="78" spans="1:9" thickTop="1" thickBot="1" x14ac:dyDescent="0.3">
      <c r="A78" s="10"/>
      <c r="B78" s="11"/>
      <c r="C78" s="12"/>
      <c r="D78" s="14"/>
      <c r="E78" s="12"/>
      <c r="F78" s="12"/>
      <c r="G78" s="12"/>
      <c r="H78" s="12"/>
      <c r="I78" s="13"/>
    </row>
    <row r="79" spans="1:9" thickTop="1" thickBot="1" x14ac:dyDescent="0.3">
      <c r="A79" s="10"/>
      <c r="B79" s="11"/>
      <c r="C79" s="12"/>
      <c r="D79" s="14"/>
      <c r="E79" s="12"/>
      <c r="F79" s="12"/>
      <c r="G79" s="12"/>
      <c r="H79" s="12"/>
      <c r="I79" s="13"/>
    </row>
    <row r="80" spans="1:9" thickTop="1" thickBot="1" x14ac:dyDescent="0.3">
      <c r="A80" s="10"/>
      <c r="B80" s="11"/>
      <c r="C80" s="12"/>
      <c r="D80" s="14"/>
      <c r="E80" s="12"/>
      <c r="F80" s="12"/>
      <c r="G80" s="12"/>
      <c r="H80" s="12"/>
      <c r="I80" s="13"/>
    </row>
    <row r="81" spans="1:9" thickTop="1" thickBot="1" x14ac:dyDescent="0.3">
      <c r="A81" s="10"/>
      <c r="B81" s="11"/>
      <c r="C81" s="12"/>
      <c r="D81" s="14"/>
      <c r="E81" s="12"/>
      <c r="F81" s="12"/>
      <c r="G81" s="12"/>
      <c r="H81" s="12"/>
      <c r="I81" s="13"/>
    </row>
    <row r="82" spans="1:9" thickTop="1" thickBot="1" x14ac:dyDescent="0.3">
      <c r="A82" s="10"/>
      <c r="B82" s="11"/>
      <c r="C82" s="12"/>
      <c r="D82" s="14"/>
      <c r="E82" s="12"/>
      <c r="F82" s="12"/>
      <c r="G82" s="12"/>
      <c r="H82" s="12"/>
      <c r="I82" s="13"/>
    </row>
    <row r="83" spans="1:9" thickTop="1" thickBot="1" x14ac:dyDescent="0.3">
      <c r="A83" s="10"/>
      <c r="B83" s="11"/>
      <c r="C83" s="12"/>
      <c r="D83" s="14"/>
      <c r="E83" s="12"/>
      <c r="F83" s="12"/>
      <c r="G83" s="12"/>
      <c r="H83" s="12"/>
      <c r="I83" s="13"/>
    </row>
    <row r="84" spans="1:9" thickTop="1" thickBot="1" x14ac:dyDescent="0.3">
      <c r="A84" s="10"/>
      <c r="B84" s="11"/>
      <c r="C84" s="12"/>
      <c r="D84" s="14"/>
      <c r="E84" s="12"/>
      <c r="F84" s="12"/>
      <c r="G84" s="12"/>
      <c r="H84" s="12"/>
      <c r="I84" s="13"/>
    </row>
    <row r="85" spans="1:9" thickTop="1" thickBot="1" x14ac:dyDescent="0.3">
      <c r="A85" s="10"/>
      <c r="B85" s="11"/>
      <c r="C85" s="12"/>
      <c r="D85" s="14"/>
      <c r="E85" s="12"/>
      <c r="F85" s="12"/>
      <c r="G85" s="12"/>
      <c r="H85" s="12"/>
      <c r="I85" s="13"/>
    </row>
    <row r="86" spans="1:9" thickTop="1" thickBot="1" x14ac:dyDescent="0.3">
      <c r="A86" s="10"/>
      <c r="B86" s="11"/>
      <c r="C86" s="12"/>
      <c r="D86" s="14"/>
      <c r="E86" s="12"/>
      <c r="F86" s="12"/>
      <c r="G86" s="12"/>
      <c r="H86" s="12"/>
      <c r="I86" s="13"/>
    </row>
    <row r="87" spans="1:9" thickTop="1" thickBot="1" x14ac:dyDescent="0.3">
      <c r="A87" s="10"/>
      <c r="B87" s="11"/>
      <c r="C87" s="12"/>
      <c r="D87" s="14"/>
      <c r="E87" s="12"/>
      <c r="F87" s="12"/>
      <c r="G87" s="12"/>
      <c r="H87" s="12"/>
      <c r="I87" s="13"/>
    </row>
    <row r="88" spans="1:9" thickTop="1" thickBot="1" x14ac:dyDescent="0.3">
      <c r="A88" s="10"/>
      <c r="B88" s="11"/>
      <c r="C88" s="12"/>
      <c r="D88" s="14"/>
      <c r="E88" s="12"/>
      <c r="F88" s="12"/>
      <c r="G88" s="12"/>
      <c r="H88" s="12"/>
      <c r="I88" s="13"/>
    </row>
    <row r="89" spans="1:9" thickTop="1" thickBot="1" x14ac:dyDescent="0.3">
      <c r="A89" s="10"/>
      <c r="B89" s="11"/>
      <c r="C89" s="12"/>
      <c r="D89" s="14"/>
      <c r="E89" s="12"/>
      <c r="F89" s="12"/>
      <c r="G89" s="12"/>
      <c r="H89" s="12"/>
      <c r="I89" s="13"/>
    </row>
    <row r="90" spans="1:9" thickTop="1" thickBot="1" x14ac:dyDescent="0.3">
      <c r="A90" s="10"/>
      <c r="B90" s="11"/>
      <c r="C90" s="12"/>
      <c r="D90" s="11"/>
      <c r="E90" s="12"/>
      <c r="F90" s="12"/>
      <c r="G90" s="12"/>
      <c r="H90" s="12"/>
      <c r="I90" s="13"/>
    </row>
    <row r="91" spans="1:9" thickTop="1" thickBot="1" x14ac:dyDescent="0.3">
      <c r="A91" s="10"/>
      <c r="B91" s="11"/>
      <c r="C91" s="12"/>
      <c r="D91" s="14"/>
      <c r="E91" s="12"/>
      <c r="F91" s="12"/>
      <c r="G91" s="12"/>
      <c r="H91" s="12"/>
      <c r="I91" s="13"/>
    </row>
    <row r="92" spans="1:9" thickTop="1" thickBot="1" x14ac:dyDescent="0.3">
      <c r="A92" s="10"/>
      <c r="B92" s="11"/>
      <c r="C92" s="12"/>
      <c r="D92" s="14"/>
      <c r="E92" s="12"/>
      <c r="F92" s="12"/>
      <c r="G92" s="12"/>
      <c r="H92" s="12"/>
      <c r="I92" s="13"/>
    </row>
    <row r="93" spans="1:9" thickTop="1" thickBot="1" x14ac:dyDescent="0.3">
      <c r="A93" s="10"/>
      <c r="B93" s="11"/>
      <c r="C93" s="12"/>
      <c r="D93" s="14"/>
      <c r="E93" s="12"/>
      <c r="F93" s="12"/>
      <c r="G93" s="12"/>
      <c r="H93" s="12"/>
      <c r="I93" s="13"/>
    </row>
    <row r="94" spans="1:9" thickTop="1" thickBot="1" x14ac:dyDescent="0.3">
      <c r="A94" s="10"/>
      <c r="B94" s="11"/>
      <c r="C94" s="12"/>
      <c r="D94" s="14"/>
      <c r="E94" s="12"/>
      <c r="F94" s="12"/>
      <c r="G94" s="12"/>
      <c r="H94" s="12"/>
      <c r="I94" s="13"/>
    </row>
    <row r="95" spans="1:9" thickTop="1" thickBot="1" x14ac:dyDescent="0.3">
      <c r="A95" s="10"/>
      <c r="B95" s="11"/>
      <c r="C95" s="12"/>
      <c r="D95" s="14"/>
      <c r="E95" s="12"/>
      <c r="F95" s="12"/>
      <c r="G95" s="12"/>
      <c r="H95" s="12"/>
      <c r="I95" s="13"/>
    </row>
    <row r="96" spans="1:9" thickTop="1" thickBot="1" x14ac:dyDescent="0.3">
      <c r="A96" s="10"/>
      <c r="B96" s="11"/>
      <c r="C96" s="12"/>
      <c r="D96" s="14"/>
      <c r="E96" s="12"/>
      <c r="F96" s="12"/>
      <c r="G96" s="12"/>
      <c r="H96" s="12"/>
      <c r="I96" s="13"/>
    </row>
    <row r="97" spans="1:9" thickTop="1" thickBot="1" x14ac:dyDescent="0.3">
      <c r="A97" s="10"/>
      <c r="B97" s="11"/>
      <c r="C97" s="12"/>
      <c r="D97" s="14"/>
      <c r="E97" s="12"/>
      <c r="F97" s="12"/>
      <c r="G97" s="12"/>
      <c r="H97" s="12"/>
      <c r="I97" s="13"/>
    </row>
    <row r="98" spans="1:9" thickTop="1" thickBot="1" x14ac:dyDescent="0.3">
      <c r="A98" s="10"/>
      <c r="B98" s="11"/>
      <c r="C98" s="12"/>
      <c r="D98" s="14"/>
      <c r="E98" s="12"/>
      <c r="F98" s="12"/>
      <c r="G98" s="12"/>
      <c r="H98" s="12"/>
      <c r="I98" s="13"/>
    </row>
    <row r="99" spans="1:9" thickTop="1" thickBot="1" x14ac:dyDescent="0.3">
      <c r="A99" s="10"/>
      <c r="B99" s="11"/>
      <c r="C99" s="12"/>
      <c r="D99" s="14"/>
      <c r="E99" s="12"/>
      <c r="F99" s="12"/>
      <c r="G99" s="12"/>
      <c r="H99" s="12"/>
      <c r="I99" s="13"/>
    </row>
    <row r="100" spans="1:9" thickTop="1" thickBot="1" x14ac:dyDescent="0.3">
      <c r="A100" s="10"/>
      <c r="B100" s="11"/>
      <c r="C100" s="12"/>
      <c r="D100" s="14"/>
      <c r="E100" s="12"/>
      <c r="F100" s="12"/>
      <c r="G100" s="12"/>
      <c r="H100" s="12"/>
      <c r="I100" s="13"/>
    </row>
    <row r="101" spans="1:9" thickTop="1" thickBot="1" x14ac:dyDescent="0.3">
      <c r="A101" s="10"/>
      <c r="B101" s="11"/>
      <c r="C101" s="12"/>
      <c r="D101" s="14"/>
      <c r="E101" s="12"/>
      <c r="F101" s="12"/>
      <c r="G101" s="12"/>
      <c r="H101" s="12"/>
      <c r="I101" s="13"/>
    </row>
    <row r="102" spans="1:9" thickTop="1" thickBot="1" x14ac:dyDescent="0.3">
      <c r="A102" s="10"/>
      <c r="B102" s="11"/>
      <c r="C102" s="12"/>
      <c r="D102" s="14"/>
      <c r="E102" s="12"/>
      <c r="F102" s="12"/>
      <c r="G102" s="12"/>
      <c r="H102" s="12"/>
      <c r="I102" s="13"/>
    </row>
    <row r="103" spans="1:9" thickTop="1" thickBot="1" x14ac:dyDescent="0.3">
      <c r="A103" s="10"/>
      <c r="B103" s="11"/>
      <c r="C103" s="12"/>
      <c r="D103" s="14"/>
      <c r="E103" s="12"/>
      <c r="F103" s="12"/>
      <c r="G103" s="12"/>
      <c r="H103" s="12"/>
      <c r="I103" s="13"/>
    </row>
    <row r="104" spans="1:9" thickTop="1" thickBot="1" x14ac:dyDescent="0.3">
      <c r="A104" s="10"/>
      <c r="B104" s="11"/>
      <c r="C104" s="12"/>
      <c r="D104" s="14"/>
      <c r="E104" s="12"/>
      <c r="F104" s="12"/>
      <c r="G104" s="12"/>
      <c r="H104" s="12"/>
      <c r="I104" s="13"/>
    </row>
    <row r="105" spans="1:9" thickTop="1" thickBot="1" x14ac:dyDescent="0.3">
      <c r="A105" s="10"/>
      <c r="B105" s="11"/>
      <c r="C105" s="12"/>
      <c r="D105" s="14"/>
      <c r="E105" s="12"/>
      <c r="F105" s="12"/>
      <c r="G105" s="12"/>
      <c r="H105" s="12"/>
      <c r="I105" s="13"/>
    </row>
    <row r="106" spans="1:9" thickTop="1" thickBot="1" x14ac:dyDescent="0.3">
      <c r="A106" s="10"/>
      <c r="B106" s="11"/>
      <c r="C106" s="12"/>
      <c r="D106" s="14"/>
      <c r="E106" s="12"/>
      <c r="F106" s="12"/>
      <c r="G106" s="12"/>
      <c r="H106" s="12"/>
      <c r="I106" s="13"/>
    </row>
    <row r="107" spans="1:9" thickTop="1" thickBot="1" x14ac:dyDescent="0.3">
      <c r="A107" s="10"/>
      <c r="B107" s="11"/>
      <c r="C107" s="12"/>
      <c r="D107" s="14"/>
      <c r="E107" s="12"/>
      <c r="F107" s="12"/>
      <c r="G107" s="12"/>
      <c r="H107" s="12"/>
      <c r="I107" s="13"/>
    </row>
    <row r="108" spans="1:9" thickTop="1" thickBot="1" x14ac:dyDescent="0.3">
      <c r="A108" s="10"/>
      <c r="B108" s="11"/>
      <c r="C108" s="12"/>
      <c r="D108" s="14"/>
      <c r="E108" s="12"/>
      <c r="F108" s="12"/>
      <c r="G108" s="12"/>
      <c r="H108" s="12"/>
      <c r="I108" s="13"/>
    </row>
    <row r="109" spans="1:9" thickTop="1" thickBot="1" x14ac:dyDescent="0.3">
      <c r="A109" s="10"/>
      <c r="B109" s="11"/>
      <c r="C109" s="12"/>
      <c r="D109" s="14"/>
      <c r="E109" s="12"/>
      <c r="F109" s="12"/>
      <c r="G109" s="12"/>
      <c r="H109" s="12"/>
      <c r="I109" s="13"/>
    </row>
    <row r="110" spans="1:9" thickTop="1" thickBot="1" x14ac:dyDescent="0.3">
      <c r="A110" s="10"/>
      <c r="B110" s="11"/>
      <c r="C110" s="12"/>
      <c r="D110" s="14"/>
      <c r="E110" s="12"/>
      <c r="F110" s="12"/>
      <c r="G110" s="12"/>
      <c r="H110" s="12"/>
      <c r="I110" s="13"/>
    </row>
    <row r="111" spans="1:9" thickTop="1" thickBot="1" x14ac:dyDescent="0.3">
      <c r="A111" s="10"/>
      <c r="B111" s="11"/>
      <c r="C111" s="12"/>
      <c r="D111" s="14"/>
      <c r="E111" s="12"/>
      <c r="F111" s="12"/>
      <c r="G111" s="12"/>
      <c r="H111" s="12"/>
      <c r="I111" s="13"/>
    </row>
    <row r="112" spans="1:9" thickTop="1" thickBot="1" x14ac:dyDescent="0.3">
      <c r="A112" s="10"/>
      <c r="B112" s="11"/>
      <c r="C112" s="12"/>
      <c r="D112" s="14"/>
      <c r="E112" s="12"/>
      <c r="F112" s="12"/>
      <c r="G112" s="12"/>
      <c r="H112" s="12"/>
      <c r="I112" s="13"/>
    </row>
    <row r="113" spans="1:9" thickTop="1" thickBot="1" x14ac:dyDescent="0.3">
      <c r="A113" s="10"/>
      <c r="B113" s="11"/>
      <c r="C113" s="12"/>
      <c r="D113" s="14"/>
      <c r="E113" s="12"/>
      <c r="F113" s="12"/>
      <c r="G113" s="12"/>
      <c r="H113" s="12"/>
      <c r="I113" s="13"/>
    </row>
    <row r="114" spans="1:9" thickTop="1" thickBot="1" x14ac:dyDescent="0.3">
      <c r="A114" s="10"/>
      <c r="B114" s="11"/>
      <c r="C114" s="12"/>
      <c r="D114" s="14"/>
      <c r="E114" s="12"/>
      <c r="F114" s="12"/>
      <c r="G114" s="12"/>
      <c r="H114" s="12"/>
      <c r="I114" s="13"/>
    </row>
    <row r="115" spans="1:9" thickTop="1" thickBot="1" x14ac:dyDescent="0.3">
      <c r="A115" s="10"/>
      <c r="B115" s="11"/>
      <c r="C115" s="12"/>
      <c r="D115" s="14"/>
      <c r="E115" s="12"/>
      <c r="F115" s="12"/>
      <c r="G115" s="12"/>
      <c r="H115" s="12"/>
      <c r="I115" s="13"/>
    </row>
    <row r="116" spans="1:9" thickTop="1" thickBot="1" x14ac:dyDescent="0.3">
      <c r="A116" s="10"/>
      <c r="B116" s="11"/>
      <c r="C116" s="12"/>
      <c r="D116" s="14"/>
      <c r="E116" s="12"/>
      <c r="F116" s="12"/>
      <c r="G116" s="12"/>
      <c r="H116" s="12"/>
      <c r="I116" s="13"/>
    </row>
    <row r="117" spans="1:9" thickTop="1" thickBot="1" x14ac:dyDescent="0.3">
      <c r="A117" s="10"/>
      <c r="B117" s="11"/>
      <c r="C117" s="12"/>
      <c r="D117" s="11"/>
      <c r="E117" s="12"/>
      <c r="F117" s="12"/>
      <c r="G117" s="12"/>
      <c r="H117" s="12"/>
      <c r="I117" s="13"/>
    </row>
    <row r="118" spans="1:9" thickTop="1" thickBot="1" x14ac:dyDescent="0.3">
      <c r="A118" s="8"/>
      <c r="H118" s="6"/>
      <c r="I118" s="9"/>
    </row>
    <row r="119" spans="1:9" thickTop="1" thickBot="1" x14ac:dyDescent="0.3">
      <c r="A119" s="8"/>
      <c r="H119" s="6"/>
      <c r="I119" s="9"/>
    </row>
    <row r="120" spans="1:9" thickTop="1" thickBot="1" x14ac:dyDescent="0.3">
      <c r="A120" s="10"/>
      <c r="B120" s="11"/>
      <c r="C120" s="12"/>
      <c r="D120" s="11"/>
      <c r="E120" s="12"/>
      <c r="F120" s="12"/>
      <c r="G120" s="12"/>
      <c r="H120" s="12"/>
      <c r="I120" s="13"/>
    </row>
    <row r="121" spans="1:9" thickTop="1" thickBot="1" x14ac:dyDescent="0.3">
      <c r="A121" s="10"/>
      <c r="B121" s="11"/>
      <c r="C121" s="12"/>
      <c r="D121" s="11"/>
      <c r="E121" s="12"/>
      <c r="F121" s="12"/>
      <c r="G121" s="12"/>
      <c r="H121" s="12"/>
      <c r="I121" s="13"/>
    </row>
    <row r="122" spans="1:9" thickTop="1" thickBot="1" x14ac:dyDescent="0.3">
      <c r="A122" s="8"/>
      <c r="H122" s="6"/>
      <c r="I122" s="9"/>
    </row>
    <row r="123" spans="1:9" thickTop="1" thickBot="1" x14ac:dyDescent="0.3">
      <c r="A123" s="10"/>
      <c r="B123" s="11"/>
      <c r="C123" s="12"/>
      <c r="D123" s="11"/>
      <c r="E123" s="12"/>
      <c r="F123" s="12"/>
      <c r="G123" s="12"/>
      <c r="H123" s="12"/>
      <c r="I123" s="13"/>
    </row>
    <row r="124" spans="1:9" thickTop="1" thickBot="1" x14ac:dyDescent="0.3">
      <c r="A124" s="8"/>
      <c r="H124" s="6"/>
      <c r="I124" s="9"/>
    </row>
    <row r="125" spans="1:9" thickTop="1" thickBot="1" x14ac:dyDescent="0.3">
      <c r="A125" s="10"/>
      <c r="B125" s="11"/>
      <c r="C125" s="12"/>
      <c r="D125" s="11"/>
      <c r="E125" s="12"/>
      <c r="F125" s="12"/>
      <c r="G125" s="12"/>
      <c r="H125" s="12"/>
      <c r="I125" s="13"/>
    </row>
    <row r="126" spans="1:9" thickTop="1" thickBot="1" x14ac:dyDescent="0.3">
      <c r="A126" s="10"/>
      <c r="B126" s="11"/>
      <c r="C126" s="12"/>
      <c r="D126" s="11"/>
      <c r="E126" s="12"/>
      <c r="F126" s="12"/>
      <c r="G126" s="12"/>
      <c r="H126" s="12"/>
      <c r="I126" s="13"/>
    </row>
    <row r="127" spans="1:9" thickTop="1" thickBot="1" x14ac:dyDescent="0.3">
      <c r="A127" s="10"/>
      <c r="B127" s="11"/>
      <c r="C127" s="12"/>
      <c r="D127" s="11"/>
      <c r="E127" s="12"/>
      <c r="F127" s="12"/>
      <c r="G127" s="12"/>
      <c r="H127" s="12"/>
      <c r="I127" s="13"/>
    </row>
    <row r="128" spans="1:9" thickTop="1" thickBot="1" x14ac:dyDescent="0.3">
      <c r="A128" s="10"/>
      <c r="B128" s="11"/>
      <c r="C128" s="12"/>
      <c r="D128" s="11"/>
      <c r="E128" s="12"/>
      <c r="F128" s="12"/>
      <c r="G128" s="12"/>
      <c r="H128" s="12"/>
      <c r="I128" s="13"/>
    </row>
    <row r="129" spans="1:9" thickTop="1" thickBot="1" x14ac:dyDescent="0.3">
      <c r="A129" s="8"/>
      <c r="H129" s="6"/>
      <c r="I129" s="9"/>
    </row>
    <row r="130" spans="1:9" thickTop="1" thickBot="1" x14ac:dyDescent="0.3">
      <c r="A130" s="10"/>
      <c r="B130" s="11"/>
      <c r="C130" s="12"/>
      <c r="D130" s="11"/>
      <c r="E130" s="12"/>
      <c r="F130" s="12"/>
      <c r="G130" s="12"/>
      <c r="H130" s="12"/>
      <c r="I130" s="13"/>
    </row>
    <row r="131" spans="1:9" thickTop="1" thickBot="1" x14ac:dyDescent="0.3">
      <c r="A131" s="8"/>
      <c r="H131" s="6"/>
      <c r="I131" s="9"/>
    </row>
    <row r="132" spans="1:9" thickTop="1" thickBot="1" x14ac:dyDescent="0.3">
      <c r="A132" s="8"/>
      <c r="H132" s="6"/>
      <c r="I132" s="9"/>
    </row>
    <row r="133" spans="1:9" thickTop="1" thickBot="1" x14ac:dyDescent="0.3">
      <c r="A133" s="8"/>
      <c r="H133" s="6"/>
      <c r="I133" s="9"/>
    </row>
    <row r="134" spans="1:9" thickTop="1" thickBot="1" x14ac:dyDescent="0.3">
      <c r="A134" s="10"/>
      <c r="B134" s="11"/>
      <c r="C134" s="12"/>
      <c r="D134" s="11"/>
      <c r="E134" s="12"/>
      <c r="F134" s="12"/>
      <c r="G134" s="12"/>
      <c r="H134" s="12"/>
      <c r="I134" s="13"/>
    </row>
    <row r="135" spans="1:9" thickTop="1" thickBot="1" x14ac:dyDescent="0.3">
      <c r="A135" s="10"/>
      <c r="B135" s="11"/>
      <c r="C135" s="12"/>
      <c r="D135" s="11"/>
      <c r="E135" s="12"/>
      <c r="F135" s="12"/>
      <c r="G135" s="12"/>
      <c r="H135" s="12"/>
      <c r="I135" s="13"/>
    </row>
    <row r="136" spans="1:9" thickTop="1" thickBot="1" x14ac:dyDescent="0.3">
      <c r="A136" s="8"/>
      <c r="H136" s="6"/>
      <c r="I136" s="9"/>
    </row>
    <row r="137" spans="1:9" thickTop="1" thickBot="1" x14ac:dyDescent="0.3">
      <c r="A137" s="10"/>
      <c r="B137" s="11"/>
      <c r="C137" s="12"/>
      <c r="D137" s="11"/>
      <c r="E137" s="12"/>
      <c r="F137" s="12"/>
      <c r="G137" s="12"/>
      <c r="H137" s="12"/>
      <c r="I137" s="13"/>
    </row>
    <row r="138" spans="1:9" thickTop="1" thickBot="1" x14ac:dyDescent="0.3">
      <c r="A138" s="10"/>
      <c r="B138" s="11"/>
      <c r="C138" s="12"/>
      <c r="D138" s="11"/>
      <c r="E138" s="12"/>
      <c r="F138" s="12"/>
      <c r="G138" s="12"/>
      <c r="H138" s="12"/>
      <c r="I138" s="13"/>
    </row>
    <row r="139" spans="1:9" thickTop="1" thickBot="1" x14ac:dyDescent="0.3">
      <c r="A139" s="10"/>
      <c r="B139" s="11"/>
      <c r="C139" s="12"/>
      <c r="D139" s="11"/>
      <c r="E139" s="12"/>
      <c r="F139" s="12"/>
      <c r="G139" s="12"/>
      <c r="H139" s="12"/>
      <c r="I139" s="13"/>
    </row>
    <row r="140" spans="1:9" thickTop="1" thickBot="1" x14ac:dyDescent="0.3">
      <c r="A140" s="10"/>
      <c r="B140" s="11"/>
      <c r="C140" s="12"/>
      <c r="D140" s="11"/>
      <c r="E140" s="12"/>
      <c r="F140" s="12"/>
      <c r="G140" s="12"/>
      <c r="H140" s="12"/>
      <c r="I140" s="13"/>
    </row>
    <row r="141" spans="1:9" thickTop="1" thickBot="1" x14ac:dyDescent="0.3">
      <c r="A141" s="10"/>
      <c r="B141" s="11"/>
      <c r="C141" s="12"/>
      <c r="D141" s="11"/>
      <c r="E141" s="12"/>
      <c r="F141" s="12"/>
      <c r="G141" s="12"/>
      <c r="H141" s="12"/>
      <c r="I141" s="13"/>
    </row>
    <row r="142" spans="1:9" thickTop="1" thickBot="1" x14ac:dyDescent="0.3">
      <c r="A142" s="8"/>
      <c r="H142" s="6"/>
      <c r="I142" s="9"/>
    </row>
    <row r="143" spans="1:9" thickTop="1" thickBot="1" x14ac:dyDescent="0.3">
      <c r="A143" s="8"/>
      <c r="H143" s="6"/>
      <c r="I143" s="9"/>
    </row>
    <row r="144" spans="1:9" thickTop="1" thickBot="1" x14ac:dyDescent="0.3">
      <c r="A144" s="10"/>
      <c r="B144" s="11"/>
      <c r="C144" s="12"/>
      <c r="D144" s="11"/>
      <c r="E144" s="12"/>
      <c r="F144" s="12"/>
      <c r="G144" s="12"/>
      <c r="H144" s="12"/>
      <c r="I144" s="13"/>
    </row>
    <row r="145" spans="1:9" thickTop="1" thickBot="1" x14ac:dyDescent="0.3">
      <c r="A145" s="10"/>
      <c r="B145" s="11"/>
      <c r="C145" s="12"/>
      <c r="D145" s="11"/>
      <c r="E145" s="12"/>
      <c r="F145" s="12"/>
      <c r="G145" s="12"/>
      <c r="H145" s="12"/>
      <c r="I145" s="13"/>
    </row>
    <row r="146" spans="1:9" thickTop="1" thickBot="1" x14ac:dyDescent="0.3">
      <c r="A146" s="8"/>
      <c r="H146" s="6"/>
      <c r="I146" s="9"/>
    </row>
    <row r="147" spans="1:9" thickTop="1" thickBot="1" x14ac:dyDescent="0.3">
      <c r="A147" s="8"/>
      <c r="H147" s="6"/>
      <c r="I147" s="9"/>
    </row>
    <row r="148" spans="1:9" thickTop="1" thickBot="1" x14ac:dyDescent="0.3">
      <c r="A148" s="8"/>
      <c r="H148" s="6"/>
      <c r="I148" s="9"/>
    </row>
    <row r="149" spans="1:9" thickTop="1" thickBot="1" x14ac:dyDescent="0.3">
      <c r="A149" s="8"/>
      <c r="H149" s="6"/>
      <c r="I149" s="9"/>
    </row>
    <row r="150" spans="1:9" thickTop="1" thickBot="1" x14ac:dyDescent="0.3">
      <c r="A150" s="8"/>
      <c r="H150" s="6"/>
      <c r="I150" s="9"/>
    </row>
    <row r="151" spans="1:9" thickTop="1" thickBot="1" x14ac:dyDescent="0.3">
      <c r="A151" s="8"/>
      <c r="H151" s="6"/>
      <c r="I151" s="9"/>
    </row>
    <row r="152" spans="1:9" thickTop="1" thickBot="1" x14ac:dyDescent="0.3">
      <c r="A152" s="10"/>
      <c r="B152" s="11"/>
      <c r="C152" s="12"/>
      <c r="D152" s="11"/>
      <c r="E152" s="12"/>
      <c r="F152" s="12"/>
      <c r="G152" s="12"/>
      <c r="H152" s="12"/>
      <c r="I152" s="13"/>
    </row>
    <row r="153" spans="1:9" thickTop="1" thickBot="1" x14ac:dyDescent="0.3">
      <c r="A153" s="10"/>
      <c r="B153" s="11"/>
      <c r="C153" s="12"/>
      <c r="D153" s="11"/>
      <c r="E153" s="12"/>
      <c r="F153" s="12"/>
      <c r="G153" s="12"/>
      <c r="H153" s="12"/>
      <c r="I153" s="13"/>
    </row>
    <row r="154" spans="1:9" thickTop="1" thickBot="1" x14ac:dyDescent="0.3">
      <c r="A154" s="10"/>
      <c r="B154" s="11"/>
      <c r="C154" s="12"/>
      <c r="D154" s="11"/>
      <c r="E154" s="12"/>
      <c r="F154" s="12"/>
      <c r="G154" s="12"/>
      <c r="H154" s="12"/>
      <c r="I154" s="13"/>
    </row>
    <row r="155" spans="1:9" thickTop="1" thickBot="1" x14ac:dyDescent="0.3">
      <c r="A155" s="8"/>
      <c r="H155" s="6"/>
      <c r="I155" s="9"/>
    </row>
    <row r="156" spans="1:9" thickTop="1" thickBot="1" x14ac:dyDescent="0.3">
      <c r="A156" s="8"/>
      <c r="H156" s="6"/>
      <c r="I156" s="9"/>
    </row>
    <row r="157" spans="1:9" thickTop="1" thickBot="1" x14ac:dyDescent="0.3">
      <c r="A157" s="10"/>
      <c r="B157" s="11"/>
      <c r="C157" s="12"/>
      <c r="D157" s="11"/>
      <c r="E157" s="12"/>
      <c r="F157" s="12"/>
      <c r="G157" s="12"/>
      <c r="H157" s="12"/>
      <c r="I157" s="13"/>
    </row>
    <row r="158" spans="1:9" thickTop="1" thickBot="1" x14ac:dyDescent="0.3">
      <c r="A158" s="8"/>
      <c r="H158" s="6"/>
      <c r="I158" s="9"/>
    </row>
    <row r="159" spans="1:9" thickTop="1" thickBot="1" x14ac:dyDescent="0.3">
      <c r="A159" s="8"/>
      <c r="H159" s="6"/>
      <c r="I159" s="9"/>
    </row>
    <row r="160" spans="1:9" thickTop="1" thickBot="1" x14ac:dyDescent="0.3">
      <c r="A160" s="10"/>
      <c r="B160" s="11"/>
      <c r="C160" s="12"/>
      <c r="D160" s="11"/>
      <c r="E160" s="12"/>
      <c r="F160" s="12"/>
      <c r="G160" s="12"/>
      <c r="H160" s="12"/>
      <c r="I160" s="13"/>
    </row>
    <row r="161" spans="1:9" thickTop="1" thickBot="1" x14ac:dyDescent="0.3">
      <c r="A161" s="10"/>
      <c r="B161" s="11"/>
      <c r="C161" s="12"/>
      <c r="D161" s="11"/>
      <c r="E161" s="12"/>
      <c r="F161" s="12"/>
      <c r="G161" s="12"/>
      <c r="H161" s="12"/>
      <c r="I161" s="13"/>
    </row>
    <row r="162" spans="1:9" thickTop="1" thickBot="1" x14ac:dyDescent="0.3">
      <c r="A162" s="8"/>
      <c r="H162" s="6"/>
      <c r="I162" s="9"/>
    </row>
    <row r="163" spans="1:9" thickTop="1" thickBot="1" x14ac:dyDescent="0.3">
      <c r="A163" s="8"/>
      <c r="H163" s="6"/>
      <c r="I163" s="9"/>
    </row>
    <row r="164" spans="1:9" thickTop="1" thickBot="1" x14ac:dyDescent="0.3">
      <c r="A164" s="8"/>
      <c r="H164" s="6"/>
      <c r="I164" s="9"/>
    </row>
    <row r="165" spans="1:9" thickTop="1" thickBot="1" x14ac:dyDescent="0.3">
      <c r="A165" s="8"/>
      <c r="H165" s="6"/>
      <c r="I165" s="9"/>
    </row>
    <row r="166" spans="1:9" thickTop="1" thickBot="1" x14ac:dyDescent="0.3">
      <c r="A166" s="8"/>
      <c r="H166" s="6"/>
      <c r="I166" s="9"/>
    </row>
    <row r="167" spans="1:9" thickTop="1" thickBot="1" x14ac:dyDescent="0.3">
      <c r="A167" s="10"/>
      <c r="B167" s="11"/>
      <c r="C167" s="12"/>
      <c r="D167" s="11"/>
      <c r="E167" s="12"/>
      <c r="F167" s="12"/>
      <c r="G167" s="12"/>
      <c r="H167" s="12"/>
      <c r="I167" s="13"/>
    </row>
    <row r="168" spans="1:9" thickTop="1" thickBot="1" x14ac:dyDescent="0.3">
      <c r="A168" s="8"/>
      <c r="H168" s="6"/>
      <c r="I168" s="9"/>
    </row>
    <row r="169" spans="1:9" thickTop="1" thickBot="1" x14ac:dyDescent="0.3">
      <c r="A169" s="8"/>
      <c r="H169" s="6"/>
      <c r="I169" s="9"/>
    </row>
    <row r="170" spans="1:9" thickTop="1" thickBot="1" x14ac:dyDescent="0.3">
      <c r="A170" s="8"/>
      <c r="H170" s="6"/>
      <c r="I170" s="9"/>
    </row>
    <row r="171" spans="1:9" thickTop="1" thickBot="1" x14ac:dyDescent="0.3">
      <c r="A171" s="8"/>
      <c r="H171" s="6"/>
      <c r="I171" s="9"/>
    </row>
    <row r="172" spans="1:9" thickTop="1" thickBot="1" x14ac:dyDescent="0.3">
      <c r="A172" s="10"/>
      <c r="B172" s="11"/>
      <c r="C172" s="12"/>
      <c r="D172" s="11"/>
      <c r="E172" s="12"/>
      <c r="F172" s="12"/>
      <c r="G172" s="12"/>
      <c r="H172" s="12"/>
      <c r="I172" s="13"/>
    </row>
    <row r="173" spans="1:9" thickTop="1" thickBot="1" x14ac:dyDescent="0.3">
      <c r="A173" s="8"/>
      <c r="H173" s="6"/>
      <c r="I173" s="9"/>
    </row>
    <row r="174" spans="1:9" thickTop="1" thickBot="1" x14ac:dyDescent="0.3">
      <c r="A174" s="8"/>
      <c r="H174" s="6"/>
      <c r="I174" s="9"/>
    </row>
    <row r="175" spans="1:9" thickTop="1" thickBot="1" x14ac:dyDescent="0.3">
      <c r="A175" s="8"/>
      <c r="H175" s="6"/>
      <c r="I175" s="9"/>
    </row>
    <row r="176" spans="1:9" thickTop="1" thickBot="1" x14ac:dyDescent="0.3">
      <c r="A176" s="8"/>
      <c r="H176" s="6"/>
      <c r="I176" s="9"/>
    </row>
    <row r="177" spans="1:9" thickTop="1" thickBot="1" x14ac:dyDescent="0.3">
      <c r="A177" s="8"/>
      <c r="H177" s="6"/>
      <c r="I177" s="9"/>
    </row>
    <row r="178" spans="1:9" thickTop="1" thickBot="1" x14ac:dyDescent="0.3">
      <c r="A178" s="10"/>
      <c r="B178" s="11"/>
      <c r="C178" s="12"/>
      <c r="D178" s="11"/>
      <c r="E178" s="12"/>
      <c r="F178" s="12"/>
      <c r="G178" s="12"/>
      <c r="H178" s="12"/>
      <c r="I178" s="13"/>
    </row>
    <row r="179" spans="1:9" thickTop="1" thickBot="1" x14ac:dyDescent="0.3">
      <c r="A179" s="8"/>
      <c r="H179" s="6"/>
      <c r="I179" s="9"/>
    </row>
    <row r="180" spans="1:9" thickTop="1" thickBot="1" x14ac:dyDescent="0.3">
      <c r="A180" s="8"/>
      <c r="H180" s="6"/>
      <c r="I180" s="9"/>
    </row>
    <row r="181" spans="1:9" thickTop="1" thickBot="1" x14ac:dyDescent="0.3">
      <c r="A181" s="8"/>
      <c r="H181" s="6"/>
      <c r="I181" s="9"/>
    </row>
    <row r="182" spans="1:9" thickTop="1" thickBot="1" x14ac:dyDescent="0.3">
      <c r="A182" s="10"/>
      <c r="B182" s="11"/>
      <c r="C182" s="12"/>
      <c r="D182" s="11"/>
      <c r="E182" s="12"/>
      <c r="F182" s="12"/>
      <c r="G182" s="12"/>
      <c r="H182" s="12"/>
      <c r="I182" s="13"/>
    </row>
    <row r="183" spans="1:9" thickTop="1" thickBot="1" x14ac:dyDescent="0.3">
      <c r="A183" s="8"/>
      <c r="H183" s="6"/>
      <c r="I183" s="9"/>
    </row>
    <row r="184" spans="1:9" thickTop="1" thickBot="1" x14ac:dyDescent="0.3">
      <c r="A184" s="8"/>
      <c r="H184" s="6"/>
      <c r="I184" s="9"/>
    </row>
    <row r="185" spans="1:9" thickTop="1" thickBot="1" x14ac:dyDescent="0.3">
      <c r="A185" s="8"/>
      <c r="H185" s="6"/>
      <c r="I185" s="9"/>
    </row>
    <row r="186" spans="1:9" thickTop="1" thickBot="1" x14ac:dyDescent="0.3">
      <c r="A186" s="10"/>
      <c r="C186" s="12"/>
      <c r="D186" s="11"/>
      <c r="E186" s="12"/>
      <c r="F186" s="12"/>
      <c r="G186" s="12"/>
      <c r="H186" s="12"/>
      <c r="I186" s="13"/>
    </row>
    <row r="187" spans="1:9" thickTop="1" thickBot="1" x14ac:dyDescent="0.3">
      <c r="A187" s="8"/>
      <c r="H187" s="6"/>
      <c r="I187" s="9"/>
    </row>
    <row r="188" spans="1:9" thickTop="1" thickBot="1" x14ac:dyDescent="0.3">
      <c r="A188" s="10"/>
      <c r="B188" s="11"/>
      <c r="C188" s="12"/>
      <c r="D188" s="11"/>
      <c r="E188" s="12"/>
      <c r="F188" s="12"/>
      <c r="G188" s="12"/>
      <c r="H188" s="12"/>
      <c r="I188" s="13"/>
    </row>
    <row r="189" spans="1:9" thickTop="1" thickBot="1" x14ac:dyDescent="0.3">
      <c r="A189" s="8"/>
      <c r="H189" s="6"/>
      <c r="I189" s="9"/>
    </row>
    <row r="190" spans="1:9" thickTop="1" thickBot="1" x14ac:dyDescent="0.3">
      <c r="A190" s="10"/>
      <c r="B190" s="11"/>
      <c r="C190" s="12"/>
      <c r="D190" s="11"/>
      <c r="E190" s="12"/>
      <c r="F190" s="12"/>
      <c r="G190" s="12"/>
      <c r="H190" s="12"/>
      <c r="I190" s="13"/>
    </row>
    <row r="191" spans="1:9" thickTop="1" thickBot="1" x14ac:dyDescent="0.3">
      <c r="A191" s="8"/>
      <c r="H191" s="6"/>
      <c r="I191" s="9"/>
    </row>
    <row r="192" spans="1:9" thickTop="1" thickBot="1" x14ac:dyDescent="0.3">
      <c r="A192" s="10"/>
      <c r="C192" s="12"/>
      <c r="D192" s="11"/>
      <c r="E192" s="12"/>
      <c r="F192" s="12"/>
      <c r="G192" s="12"/>
      <c r="H192" s="12"/>
      <c r="I192" s="13"/>
    </row>
    <row r="193" spans="1:9" thickTop="1" thickBot="1" x14ac:dyDescent="0.3">
      <c r="A193" s="8"/>
      <c r="H193" s="6"/>
      <c r="I193" s="9"/>
    </row>
    <row r="194" spans="1:9" thickTop="1" thickBot="1" x14ac:dyDescent="0.3">
      <c r="A194" s="10"/>
      <c r="C194" s="12"/>
      <c r="D194" s="11"/>
      <c r="E194" s="12"/>
      <c r="F194" s="12"/>
      <c r="G194" s="12"/>
      <c r="H194" s="12"/>
      <c r="I194" s="13"/>
    </row>
    <row r="195" spans="1:9" thickTop="1" thickBot="1" x14ac:dyDescent="0.3">
      <c r="A195" s="10"/>
      <c r="B195" s="11"/>
      <c r="C195" s="12"/>
      <c r="D195" s="11"/>
      <c r="E195" s="12"/>
      <c r="F195" s="12"/>
      <c r="G195" s="12"/>
      <c r="H195" s="12"/>
      <c r="I195" s="13"/>
    </row>
    <row r="196" spans="1:9" thickTop="1" thickBot="1" x14ac:dyDescent="0.3">
      <c r="A196" s="10"/>
      <c r="B196" s="11"/>
      <c r="C196" s="12"/>
      <c r="D196" s="11"/>
      <c r="E196" s="12"/>
      <c r="F196" s="12"/>
      <c r="G196" s="12"/>
      <c r="H196" s="12"/>
      <c r="I196" s="13"/>
    </row>
    <row r="197" spans="1:9" thickTop="1" thickBot="1" x14ac:dyDescent="0.3">
      <c r="A197" s="8"/>
      <c r="H197" s="6"/>
      <c r="I197" s="9"/>
    </row>
    <row r="198" spans="1:9" thickTop="1" thickBot="1" x14ac:dyDescent="0.3">
      <c r="A198" s="10"/>
      <c r="C198" s="12"/>
      <c r="D198" s="11"/>
      <c r="E198" s="12"/>
      <c r="F198" s="12"/>
      <c r="G198" s="12"/>
      <c r="H198" s="12"/>
      <c r="I198" s="13"/>
    </row>
    <row r="199" spans="1:9" thickTop="1" thickBot="1" x14ac:dyDescent="0.3">
      <c r="A199" s="8"/>
      <c r="H199" s="6"/>
      <c r="I199" s="9"/>
    </row>
    <row r="200" spans="1:9" thickTop="1" thickBot="1" x14ac:dyDescent="0.3">
      <c r="A200" s="10"/>
      <c r="C200" s="12"/>
      <c r="D200" s="11"/>
      <c r="E200" s="12"/>
      <c r="F200" s="12"/>
      <c r="G200" s="12"/>
      <c r="H200" s="12"/>
      <c r="I200" s="13"/>
    </row>
    <row r="201" spans="1:9" thickTop="1" thickBot="1" x14ac:dyDescent="0.3">
      <c r="A201" s="8"/>
      <c r="H201" s="6"/>
      <c r="I201" s="9"/>
    </row>
    <row r="202" spans="1:9" thickTop="1" thickBot="1" x14ac:dyDescent="0.3">
      <c r="A202" s="10"/>
      <c r="C202" s="12"/>
      <c r="D202" s="11"/>
      <c r="E202" s="12"/>
      <c r="F202" s="12"/>
      <c r="G202" s="12"/>
      <c r="H202" s="12"/>
      <c r="I202" s="13"/>
    </row>
    <row r="203" spans="1:9" thickTop="1" thickBot="1" x14ac:dyDescent="0.3">
      <c r="A203" s="8"/>
      <c r="H203" s="6"/>
      <c r="I203" s="9"/>
    </row>
    <row r="204" spans="1:9" thickTop="1" thickBot="1" x14ac:dyDescent="0.3">
      <c r="A204" s="8"/>
      <c r="H204" s="6"/>
      <c r="I204" s="9"/>
    </row>
    <row r="205" spans="1:9" thickTop="1" thickBot="1" x14ac:dyDescent="0.3">
      <c r="A205" s="10"/>
      <c r="C205" s="12"/>
      <c r="D205" s="11"/>
      <c r="E205" s="12"/>
      <c r="F205" s="12"/>
      <c r="G205" s="12"/>
      <c r="H205" s="12"/>
      <c r="I205" s="13"/>
    </row>
    <row r="206" spans="1:9" thickTop="1" thickBot="1" x14ac:dyDescent="0.3">
      <c r="A206" s="8"/>
      <c r="H206" s="6"/>
      <c r="I206" s="9"/>
    </row>
    <row r="207" spans="1:9" thickTop="1" thickBot="1" x14ac:dyDescent="0.3">
      <c r="A207" s="8"/>
      <c r="H207" s="6"/>
      <c r="I207" s="9"/>
    </row>
    <row r="208" spans="1:9" thickTop="1" thickBot="1" x14ac:dyDescent="0.3">
      <c r="A208" s="8"/>
      <c r="H208" s="6"/>
      <c r="I208" s="9"/>
    </row>
    <row r="209" spans="1:9" thickTop="1" thickBot="1" x14ac:dyDescent="0.3">
      <c r="A209" s="10"/>
      <c r="B209" s="11"/>
      <c r="C209" s="12"/>
      <c r="D209" s="11"/>
      <c r="E209" s="12"/>
      <c r="F209" s="12"/>
      <c r="G209" s="12"/>
      <c r="H209" s="12"/>
      <c r="I209" s="13"/>
    </row>
    <row r="210" spans="1:9" thickTop="1" thickBot="1" x14ac:dyDescent="0.3">
      <c r="A210" s="10"/>
      <c r="B210" s="11"/>
      <c r="C210" s="12"/>
      <c r="D210" s="11"/>
      <c r="E210" s="12"/>
      <c r="F210" s="12"/>
      <c r="G210" s="12"/>
      <c r="H210" s="12"/>
      <c r="I210" s="13"/>
    </row>
    <row r="211" spans="1:9" thickTop="1" thickBot="1" x14ac:dyDescent="0.3">
      <c r="A211" s="8"/>
      <c r="H211" s="6"/>
      <c r="I211" s="9"/>
    </row>
    <row r="212" spans="1:9" thickTop="1" thickBot="1" x14ac:dyDescent="0.3">
      <c r="A212" s="10"/>
      <c r="B212" s="11"/>
      <c r="C212" s="12"/>
      <c r="D212" s="11"/>
      <c r="E212" s="12"/>
      <c r="F212" s="12"/>
      <c r="G212" s="12"/>
      <c r="H212" s="12"/>
      <c r="I212" s="13"/>
    </row>
    <row r="213" spans="1:9" thickTop="1" thickBot="1" x14ac:dyDescent="0.3">
      <c r="A213" s="8"/>
      <c r="H213" s="6"/>
      <c r="I213" s="9"/>
    </row>
    <row r="214" spans="1:9" thickTop="1" thickBot="1" x14ac:dyDescent="0.3">
      <c r="A214" s="8"/>
      <c r="H214" s="6"/>
      <c r="I214" s="9"/>
    </row>
    <row r="215" spans="1:9" thickTop="1" thickBot="1" x14ac:dyDescent="0.3">
      <c r="A215" s="10"/>
      <c r="B215" s="11"/>
      <c r="C215" s="12"/>
      <c r="D215" s="11"/>
      <c r="E215" s="12"/>
      <c r="F215" s="12"/>
      <c r="G215" s="12"/>
      <c r="H215" s="12"/>
      <c r="I215" s="13"/>
    </row>
    <row r="216" spans="1:9" thickTop="1" thickBot="1" x14ac:dyDescent="0.3">
      <c r="A216" s="10"/>
      <c r="B216" s="11"/>
      <c r="C216" s="12"/>
      <c r="D216" s="11"/>
      <c r="E216" s="12"/>
      <c r="F216" s="12"/>
      <c r="G216" s="12"/>
      <c r="H216" s="12"/>
      <c r="I216" s="13"/>
    </row>
    <row r="217" spans="1:9" thickTop="1" thickBot="1" x14ac:dyDescent="0.3">
      <c r="A217" s="10"/>
      <c r="B217" s="11"/>
      <c r="C217" s="12"/>
      <c r="D217" s="11"/>
      <c r="E217" s="12"/>
      <c r="F217" s="12"/>
      <c r="G217" s="12"/>
      <c r="H217" s="12"/>
      <c r="I217" s="13"/>
    </row>
    <row r="218" spans="1:9" thickTop="1" thickBot="1" x14ac:dyDescent="0.3">
      <c r="A218" s="8"/>
      <c r="H218" s="6"/>
      <c r="I218" s="9"/>
    </row>
    <row r="219" spans="1:9" thickTop="1" thickBot="1" x14ac:dyDescent="0.3">
      <c r="A219" s="10"/>
      <c r="C219" s="12"/>
      <c r="D219" s="11"/>
      <c r="E219" s="12"/>
      <c r="F219" s="12"/>
      <c r="G219" s="12"/>
      <c r="H219" s="12"/>
      <c r="I219" s="13"/>
    </row>
    <row r="220" spans="1:9" thickTop="1" thickBot="1" x14ac:dyDescent="0.3">
      <c r="A220" s="10"/>
      <c r="B220" s="11"/>
      <c r="C220" s="12"/>
      <c r="D220" s="11"/>
      <c r="E220" s="12"/>
      <c r="F220" s="12"/>
      <c r="G220" s="12"/>
      <c r="H220" s="12"/>
      <c r="I220" s="13"/>
    </row>
    <row r="221" spans="1:9" thickTop="1" thickBot="1" x14ac:dyDescent="0.3">
      <c r="A221" s="10"/>
      <c r="B221" s="11"/>
      <c r="C221" s="12"/>
      <c r="D221" s="11"/>
      <c r="E221" s="12"/>
      <c r="F221" s="12"/>
      <c r="G221" s="12"/>
      <c r="H221" s="12"/>
      <c r="I221" s="13"/>
    </row>
    <row r="222" spans="1:9" thickTop="1" thickBot="1" x14ac:dyDescent="0.3">
      <c r="A222" s="10"/>
      <c r="B222" s="11"/>
      <c r="C222" s="12"/>
      <c r="D222" s="11"/>
      <c r="E222" s="12"/>
      <c r="F222" s="12"/>
      <c r="G222" s="12"/>
      <c r="H222" s="12"/>
      <c r="I222" s="13"/>
    </row>
    <row r="223" spans="1:9" thickTop="1" thickBot="1" x14ac:dyDescent="0.3">
      <c r="A223" s="10"/>
      <c r="B223" s="11"/>
      <c r="C223" s="12"/>
      <c r="D223" s="11"/>
      <c r="E223" s="12"/>
      <c r="F223" s="12"/>
      <c r="G223" s="12"/>
      <c r="H223" s="12"/>
      <c r="I223" s="13"/>
    </row>
    <row r="224" spans="1:9" thickTop="1" thickBot="1" x14ac:dyDescent="0.3">
      <c r="A224" s="10"/>
      <c r="B224" s="11"/>
      <c r="C224" s="12"/>
      <c r="D224" s="11"/>
      <c r="E224" s="12"/>
      <c r="F224" s="12"/>
      <c r="G224" s="12"/>
      <c r="H224" s="12"/>
      <c r="I224" s="13"/>
    </row>
    <row r="225" spans="1:9" thickTop="1" thickBot="1" x14ac:dyDescent="0.3">
      <c r="A225" s="8"/>
      <c r="H225" s="6"/>
      <c r="I225" s="9"/>
    </row>
    <row r="226" spans="1:9" thickTop="1" thickBot="1" x14ac:dyDescent="0.3">
      <c r="A226" s="10"/>
      <c r="C226" s="12"/>
      <c r="D226" s="11"/>
      <c r="E226" s="12"/>
      <c r="F226" s="12"/>
      <c r="G226" s="12"/>
      <c r="H226" s="12"/>
      <c r="I226" s="13"/>
    </row>
    <row r="227" spans="1:9" thickTop="1" thickBot="1" x14ac:dyDescent="0.3">
      <c r="A227" s="10"/>
      <c r="B227" s="11"/>
      <c r="C227" s="12"/>
      <c r="D227" s="11"/>
      <c r="E227" s="12"/>
      <c r="F227" s="12"/>
      <c r="G227" s="12"/>
      <c r="H227" s="12"/>
      <c r="I227" s="13"/>
    </row>
    <row r="228" spans="1:9" thickTop="1" thickBot="1" x14ac:dyDescent="0.3">
      <c r="A228" s="8"/>
      <c r="H228" s="6"/>
      <c r="I228" s="9"/>
    </row>
    <row r="229" spans="1:9" thickTop="1" thickBot="1" x14ac:dyDescent="0.3">
      <c r="A229" s="8"/>
      <c r="H229" s="6"/>
      <c r="I229" s="9"/>
    </row>
    <row r="230" spans="1:9" thickTop="1" thickBot="1" x14ac:dyDescent="0.3">
      <c r="A230" s="8"/>
      <c r="H230" s="6"/>
      <c r="I230" s="9"/>
    </row>
    <row r="231" spans="1:9" thickTop="1" thickBot="1" x14ac:dyDescent="0.3">
      <c r="A231" s="10"/>
      <c r="C231" s="12"/>
      <c r="D231" s="11"/>
      <c r="E231" s="12"/>
      <c r="F231" s="12"/>
      <c r="G231" s="12"/>
      <c r="H231" s="12"/>
      <c r="I231" s="13"/>
    </row>
    <row r="232" spans="1:9" thickTop="1" thickBot="1" x14ac:dyDescent="0.3">
      <c r="A232" s="8"/>
      <c r="H232" s="6"/>
      <c r="I232" s="9"/>
    </row>
    <row r="233" spans="1:9" thickTop="1" thickBot="1" x14ac:dyDescent="0.3">
      <c r="A233" s="8"/>
      <c r="H233" s="6"/>
      <c r="I233" s="9"/>
    </row>
    <row r="234" spans="1:9" thickTop="1" thickBot="1" x14ac:dyDescent="0.3">
      <c r="A234" s="8"/>
      <c r="H234" s="6"/>
      <c r="I234" s="9"/>
    </row>
    <row r="235" spans="1:9" thickTop="1" thickBot="1" x14ac:dyDescent="0.3">
      <c r="A235" s="10"/>
      <c r="B235" s="11"/>
      <c r="C235" s="12"/>
      <c r="D235" s="11"/>
      <c r="E235" s="12"/>
      <c r="F235" s="12"/>
      <c r="G235" s="12"/>
      <c r="H235" s="12"/>
      <c r="I235" s="13"/>
    </row>
    <row r="236" spans="1:9" thickTop="1" thickBot="1" x14ac:dyDescent="0.3">
      <c r="A236" s="8"/>
      <c r="H236" s="6"/>
      <c r="I236" s="9"/>
    </row>
    <row r="237" spans="1:9" thickTop="1" thickBot="1" x14ac:dyDescent="0.3">
      <c r="A237" s="10"/>
      <c r="B237" s="11"/>
      <c r="C237" s="12"/>
      <c r="D237" s="11"/>
      <c r="E237" s="12"/>
      <c r="F237" s="12"/>
      <c r="G237" s="12"/>
      <c r="H237" s="12"/>
      <c r="I237" s="13"/>
    </row>
    <row r="238" spans="1:9" thickTop="1" thickBot="1" x14ac:dyDescent="0.3">
      <c r="A238" s="8"/>
      <c r="H238" s="6"/>
      <c r="I238" s="9"/>
    </row>
    <row r="239" spans="1:9" thickTop="1" thickBot="1" x14ac:dyDescent="0.3">
      <c r="A239" s="8"/>
      <c r="H239" s="6"/>
      <c r="I239" s="9"/>
    </row>
    <row r="240" spans="1:9" thickTop="1" thickBot="1" x14ac:dyDescent="0.3">
      <c r="A240" s="8"/>
      <c r="H240" s="6"/>
      <c r="I240" s="9"/>
    </row>
    <row r="241" spans="1:9" thickTop="1" thickBot="1" x14ac:dyDescent="0.3">
      <c r="A241" s="8"/>
      <c r="H241" s="6"/>
      <c r="I241" s="9"/>
    </row>
    <row r="242" spans="1:9" thickTop="1" thickBot="1" x14ac:dyDescent="0.3">
      <c r="A242" s="10"/>
      <c r="B242" s="11"/>
      <c r="C242" s="12"/>
      <c r="D242" s="11"/>
      <c r="E242" s="12"/>
      <c r="F242" s="12"/>
      <c r="G242" s="12"/>
      <c r="H242" s="12"/>
      <c r="I242" s="13"/>
    </row>
    <row r="243" spans="1:9" thickTop="1" thickBot="1" x14ac:dyDescent="0.3">
      <c r="A243" s="8"/>
      <c r="H243" s="6"/>
      <c r="I243" s="9"/>
    </row>
    <row r="244" spans="1:9" thickTop="1" thickBot="1" x14ac:dyDescent="0.3">
      <c r="A244" s="8"/>
      <c r="H244" s="6"/>
      <c r="I244" s="9"/>
    </row>
    <row r="245" spans="1:9" thickTop="1" thickBot="1" x14ac:dyDescent="0.3">
      <c r="A245" s="8"/>
      <c r="H245" s="6"/>
      <c r="I245" s="9"/>
    </row>
    <row r="246" spans="1:9" thickTop="1" thickBot="1" x14ac:dyDescent="0.3">
      <c r="A246" s="10"/>
      <c r="B246" s="11"/>
      <c r="C246" s="12"/>
      <c r="D246" s="11"/>
      <c r="E246" s="12"/>
      <c r="F246" s="12"/>
      <c r="G246" s="12"/>
      <c r="H246" s="12"/>
      <c r="I246" s="13"/>
    </row>
    <row r="247" spans="1:9" thickTop="1" thickBot="1" x14ac:dyDescent="0.3">
      <c r="A247" s="8"/>
      <c r="H247" s="6"/>
      <c r="I247" s="9"/>
    </row>
    <row r="248" spans="1:9" thickTop="1" thickBot="1" x14ac:dyDescent="0.3">
      <c r="A248" s="8"/>
      <c r="H248" s="6"/>
      <c r="I248" s="9"/>
    </row>
    <row r="249" spans="1:9" thickTop="1" thickBot="1" x14ac:dyDescent="0.3">
      <c r="A249" s="8"/>
      <c r="H249" s="6"/>
      <c r="I249" s="9"/>
    </row>
    <row r="250" spans="1:9" thickTop="1" thickBot="1" x14ac:dyDescent="0.3">
      <c r="A250" s="8"/>
      <c r="H250" s="6"/>
      <c r="I250" s="9"/>
    </row>
    <row r="251" spans="1:9" thickTop="1" thickBot="1" x14ac:dyDescent="0.3">
      <c r="A251" s="10"/>
      <c r="B251" s="11"/>
      <c r="C251" s="12"/>
      <c r="D251" s="11"/>
      <c r="E251" s="12"/>
      <c r="F251" s="12"/>
      <c r="G251" s="12"/>
      <c r="H251" s="12"/>
      <c r="I251" s="13"/>
    </row>
    <row r="252" spans="1:9" thickTop="1" thickBot="1" x14ac:dyDescent="0.3">
      <c r="A252" s="8"/>
      <c r="H252" s="6"/>
      <c r="I252" s="9"/>
    </row>
    <row r="253" spans="1:9" thickTop="1" thickBot="1" x14ac:dyDescent="0.3">
      <c r="A253" s="8"/>
      <c r="H253" s="6"/>
      <c r="I253" s="9"/>
    </row>
    <row r="254" spans="1:9" thickTop="1" thickBot="1" x14ac:dyDescent="0.3">
      <c r="A254" s="10"/>
      <c r="B254" s="11"/>
      <c r="C254" s="12"/>
      <c r="D254" s="11"/>
      <c r="E254" s="12"/>
      <c r="F254" s="12"/>
      <c r="G254" s="12"/>
      <c r="H254" s="12"/>
      <c r="I254" s="13"/>
    </row>
    <row r="255" spans="1:9" thickTop="1" thickBot="1" x14ac:dyDescent="0.3">
      <c r="A255" s="10"/>
      <c r="B255" s="11"/>
      <c r="C255" s="12"/>
      <c r="D255" s="11"/>
      <c r="E255" s="12"/>
      <c r="F255" s="12"/>
      <c r="G255" s="12"/>
      <c r="H255" s="12"/>
      <c r="I255" s="13"/>
    </row>
    <row r="256" spans="1:9" thickTop="1" thickBot="1" x14ac:dyDescent="0.3">
      <c r="A256" s="8"/>
      <c r="H256" s="6"/>
      <c r="I256" s="9"/>
    </row>
    <row r="257" spans="1:9" thickTop="1" thickBot="1" x14ac:dyDescent="0.3">
      <c r="A257" s="10"/>
      <c r="B257" s="11"/>
      <c r="C257" s="12"/>
      <c r="D257" s="11"/>
      <c r="E257" s="12"/>
      <c r="F257" s="12"/>
      <c r="G257" s="12"/>
      <c r="H257" s="12"/>
      <c r="I257" s="13"/>
    </row>
    <row r="258" spans="1:9" thickTop="1" thickBot="1" x14ac:dyDescent="0.3">
      <c r="A258" s="8"/>
      <c r="H258" s="6"/>
      <c r="I258" s="9"/>
    </row>
    <row r="259" spans="1:9" thickTop="1" thickBot="1" x14ac:dyDescent="0.3">
      <c r="A259" s="10"/>
      <c r="B259" s="11"/>
      <c r="C259" s="12"/>
      <c r="D259" s="11"/>
      <c r="E259" s="12"/>
      <c r="F259" s="12"/>
      <c r="G259" s="12"/>
      <c r="H259" s="12"/>
      <c r="I259" s="13"/>
    </row>
    <row r="260" spans="1:9" thickTop="1" thickBot="1" x14ac:dyDescent="0.3">
      <c r="A260" s="10"/>
      <c r="B260" s="11"/>
      <c r="C260" s="12"/>
      <c r="D260" s="11"/>
      <c r="E260" s="12"/>
      <c r="F260" s="12"/>
      <c r="G260" s="12"/>
      <c r="H260" s="12"/>
      <c r="I260" s="13"/>
    </row>
    <row r="261" spans="1:9" thickTop="1" thickBot="1" x14ac:dyDescent="0.3">
      <c r="A261" s="8"/>
      <c r="H261" s="6"/>
      <c r="I261" s="9"/>
    </row>
    <row r="262" spans="1:9" thickTop="1" thickBot="1" x14ac:dyDescent="0.3">
      <c r="A262" s="8"/>
      <c r="H262" s="6"/>
      <c r="I262" s="9"/>
    </row>
    <row r="263" spans="1:9" thickTop="1" thickBot="1" x14ac:dyDescent="0.3">
      <c r="A263" s="10"/>
      <c r="B263" s="11"/>
      <c r="C263" s="12"/>
      <c r="D263" s="11"/>
      <c r="E263" s="12"/>
      <c r="F263" s="12"/>
      <c r="G263" s="12"/>
      <c r="H263" s="12"/>
      <c r="I263" s="13"/>
    </row>
    <row r="264" spans="1:9" thickTop="1" thickBot="1" x14ac:dyDescent="0.3">
      <c r="A264" s="8"/>
      <c r="H264" s="6"/>
      <c r="I264" s="9"/>
    </row>
    <row r="265" spans="1:9" thickTop="1" thickBot="1" x14ac:dyDescent="0.3">
      <c r="A265" s="8"/>
      <c r="H265" s="6"/>
      <c r="I265" s="9"/>
    </row>
    <row r="266" spans="1:9" thickTop="1" thickBot="1" x14ac:dyDescent="0.3">
      <c r="A266" s="8"/>
      <c r="H266" s="6"/>
      <c r="I266" s="9"/>
    </row>
    <row r="267" spans="1:9" thickTop="1" thickBot="1" x14ac:dyDescent="0.3">
      <c r="A267" s="8"/>
      <c r="H267" s="6"/>
      <c r="I267" s="9"/>
    </row>
    <row r="268" spans="1:9" thickTop="1" thickBot="1" x14ac:dyDescent="0.3">
      <c r="A268" s="10"/>
      <c r="B268" s="11"/>
      <c r="C268" s="12"/>
      <c r="D268" s="11"/>
      <c r="E268" s="12"/>
      <c r="F268" s="12"/>
      <c r="G268" s="12"/>
      <c r="H268" s="12"/>
      <c r="I268" s="13"/>
    </row>
    <row r="269" spans="1:9" thickTop="1" thickBot="1" x14ac:dyDescent="0.3">
      <c r="A269" s="10"/>
      <c r="B269" s="11"/>
      <c r="C269" s="12"/>
      <c r="D269" s="11"/>
      <c r="E269" s="12"/>
      <c r="F269" s="12"/>
      <c r="G269" s="12"/>
      <c r="H269" s="12"/>
      <c r="I269" s="13"/>
    </row>
    <row r="270" spans="1:9" thickTop="1" thickBot="1" x14ac:dyDescent="0.3">
      <c r="A270" s="10"/>
      <c r="B270" s="11"/>
      <c r="C270" s="12"/>
      <c r="D270" s="11"/>
      <c r="E270" s="12"/>
      <c r="F270" s="12"/>
      <c r="G270" s="12"/>
      <c r="H270" s="12"/>
      <c r="I270" s="13"/>
    </row>
    <row r="271" spans="1:9" thickTop="1" thickBot="1" x14ac:dyDescent="0.3">
      <c r="A271" s="8"/>
      <c r="H271" s="6"/>
      <c r="I271" s="9"/>
    </row>
    <row r="272" spans="1:9" thickTop="1" thickBot="1" x14ac:dyDescent="0.3">
      <c r="A272" s="8"/>
      <c r="H272" s="6"/>
      <c r="I272" s="9"/>
    </row>
    <row r="273" spans="1:9" thickTop="1" thickBot="1" x14ac:dyDescent="0.3">
      <c r="A273" s="10"/>
      <c r="B273" s="11"/>
      <c r="C273" s="12"/>
      <c r="D273" s="11"/>
      <c r="E273" s="12"/>
      <c r="F273" s="12"/>
      <c r="G273" s="12"/>
      <c r="H273" s="12"/>
      <c r="I273" s="13"/>
    </row>
    <row r="274" spans="1:9" thickTop="1" thickBot="1" x14ac:dyDescent="0.3">
      <c r="A274" s="10"/>
      <c r="B274" s="11"/>
      <c r="C274" s="12"/>
      <c r="D274" s="11"/>
      <c r="E274" s="12"/>
      <c r="F274" s="12"/>
      <c r="G274" s="12"/>
      <c r="H274" s="12"/>
      <c r="I274" s="13"/>
    </row>
    <row r="275" spans="1:9" thickTop="1" thickBot="1" x14ac:dyDescent="0.3">
      <c r="A275" s="8"/>
      <c r="H275" s="6"/>
      <c r="I275" s="9"/>
    </row>
    <row r="276" spans="1:9" thickTop="1" thickBot="1" x14ac:dyDescent="0.3">
      <c r="A276" s="8"/>
      <c r="H276" s="6"/>
      <c r="I276" s="9"/>
    </row>
    <row r="277" spans="1:9" thickTop="1" thickBot="1" x14ac:dyDescent="0.3">
      <c r="A277" s="8"/>
      <c r="H277" s="6"/>
      <c r="I277" s="9"/>
    </row>
    <row r="278" spans="1:9" thickTop="1" thickBot="1" x14ac:dyDescent="0.3">
      <c r="A278" s="10"/>
      <c r="B278" s="11"/>
      <c r="C278" s="12"/>
      <c r="D278" s="11"/>
      <c r="E278" s="12"/>
      <c r="F278" s="12"/>
      <c r="G278" s="12"/>
      <c r="H278" s="12"/>
      <c r="I278" s="13"/>
    </row>
    <row r="279" spans="1:9" thickTop="1" thickBot="1" x14ac:dyDescent="0.3">
      <c r="A279" s="8"/>
      <c r="H279" s="6"/>
      <c r="I279" s="9"/>
    </row>
    <row r="280" spans="1:9" thickTop="1" thickBot="1" x14ac:dyDescent="0.3">
      <c r="A280" s="8"/>
      <c r="H280" s="6"/>
      <c r="I280" s="9"/>
    </row>
    <row r="281" spans="1:9" thickTop="1" thickBot="1" x14ac:dyDescent="0.3">
      <c r="A281" s="8"/>
      <c r="H281" s="6"/>
      <c r="I281" s="9"/>
    </row>
    <row r="282" spans="1:9" thickTop="1" thickBot="1" x14ac:dyDescent="0.3">
      <c r="A282" s="8"/>
      <c r="H282" s="6"/>
      <c r="I282" s="9"/>
    </row>
    <row r="283" spans="1:9" thickTop="1" thickBot="1" x14ac:dyDescent="0.3">
      <c r="A283" s="10"/>
      <c r="B283" s="11"/>
      <c r="C283" s="12"/>
      <c r="D283" s="11"/>
      <c r="E283" s="12"/>
      <c r="F283" s="12"/>
      <c r="G283" s="12"/>
      <c r="H283" s="12"/>
      <c r="I283" s="13"/>
    </row>
    <row r="284" spans="1:9" thickTop="1" thickBot="1" x14ac:dyDescent="0.3">
      <c r="A284" s="8"/>
      <c r="H284" s="6"/>
      <c r="I284" s="9"/>
    </row>
    <row r="285" spans="1:9" thickTop="1" thickBot="1" x14ac:dyDescent="0.3">
      <c r="A285" s="10"/>
      <c r="B285" s="11"/>
      <c r="C285" s="12"/>
      <c r="D285" s="11"/>
      <c r="E285" s="12"/>
      <c r="F285" s="12"/>
      <c r="G285" s="12"/>
      <c r="H285" s="12"/>
      <c r="I285" s="13"/>
    </row>
    <row r="286" spans="1:9" thickTop="1" thickBot="1" x14ac:dyDescent="0.3">
      <c r="A286" s="10"/>
      <c r="B286" s="11"/>
      <c r="C286" s="12"/>
      <c r="D286" s="11"/>
      <c r="E286" s="12"/>
      <c r="F286" s="12"/>
      <c r="G286" s="12"/>
      <c r="H286" s="12"/>
      <c r="I286" s="13"/>
    </row>
    <row r="287" spans="1:9" thickTop="1" thickBot="1" x14ac:dyDescent="0.3">
      <c r="A287" s="10"/>
      <c r="B287" s="11"/>
      <c r="C287" s="12"/>
      <c r="D287" s="11"/>
      <c r="E287" s="12"/>
      <c r="F287" s="12"/>
      <c r="G287" s="12"/>
      <c r="H287" s="12"/>
      <c r="I287" s="13"/>
    </row>
    <row r="288" spans="1:9" thickTop="1" thickBot="1" x14ac:dyDescent="0.3">
      <c r="A288" s="10"/>
      <c r="B288" s="11"/>
      <c r="C288" s="12"/>
      <c r="D288" s="11"/>
      <c r="E288" s="12"/>
      <c r="F288" s="12"/>
      <c r="G288" s="12"/>
      <c r="H288" s="12"/>
      <c r="I288" s="13"/>
    </row>
    <row r="289" spans="1:9" thickTop="1" thickBot="1" x14ac:dyDescent="0.3">
      <c r="A289" s="10"/>
      <c r="B289" s="11"/>
      <c r="C289" s="12"/>
      <c r="D289" s="11"/>
      <c r="E289" s="12"/>
      <c r="F289" s="12"/>
      <c r="G289" s="12"/>
      <c r="H289" s="12"/>
      <c r="I289" s="13"/>
    </row>
    <row r="290" spans="1:9" thickTop="1" thickBot="1" x14ac:dyDescent="0.3">
      <c r="A290" s="8"/>
      <c r="H290" s="6"/>
      <c r="I290" s="9"/>
    </row>
    <row r="291" spans="1:9" thickTop="1" thickBot="1" x14ac:dyDescent="0.3">
      <c r="A291" s="10"/>
      <c r="B291" s="11"/>
      <c r="C291" s="12"/>
      <c r="D291" s="11"/>
      <c r="E291" s="12"/>
      <c r="F291" s="12"/>
      <c r="G291" s="12"/>
      <c r="H291" s="12"/>
      <c r="I291" s="13"/>
    </row>
    <row r="292" spans="1:9" thickTop="1" thickBot="1" x14ac:dyDescent="0.3">
      <c r="A292" s="8"/>
      <c r="H292" s="6"/>
      <c r="I292" s="9"/>
    </row>
    <row r="293" spans="1:9" thickTop="1" thickBot="1" x14ac:dyDescent="0.3">
      <c r="A293" s="8"/>
      <c r="H293" s="6"/>
      <c r="I293" s="9"/>
    </row>
    <row r="294" spans="1:9" thickTop="1" thickBot="1" x14ac:dyDescent="0.3">
      <c r="A294" s="10"/>
      <c r="B294" s="11"/>
      <c r="C294" s="12"/>
      <c r="D294" s="11"/>
      <c r="E294" s="12"/>
      <c r="F294" s="12"/>
      <c r="G294" s="12"/>
      <c r="H294" s="12"/>
      <c r="I294" s="13"/>
    </row>
    <row r="295" spans="1:9" thickTop="1" thickBot="1" x14ac:dyDescent="0.3">
      <c r="A295" s="8"/>
      <c r="H295" s="6"/>
      <c r="I295" s="9"/>
    </row>
    <row r="296" spans="1:9" thickTop="1" thickBot="1" x14ac:dyDescent="0.3">
      <c r="A296" s="8"/>
      <c r="H296" s="6"/>
      <c r="I296" s="9"/>
    </row>
    <row r="297" spans="1:9" thickTop="1" thickBot="1" x14ac:dyDescent="0.3">
      <c r="A297" s="8"/>
      <c r="H297" s="6"/>
      <c r="I297" s="9"/>
    </row>
    <row r="298" spans="1:9" thickTop="1" thickBot="1" x14ac:dyDescent="0.3">
      <c r="A298" s="10"/>
      <c r="B298" s="11"/>
      <c r="C298" s="12"/>
      <c r="D298" s="11"/>
      <c r="E298" s="12"/>
      <c r="F298" s="12"/>
      <c r="G298" s="12"/>
      <c r="H298" s="12"/>
      <c r="I298" s="13"/>
    </row>
    <row r="299" spans="1:9" thickTop="1" thickBot="1" x14ac:dyDescent="0.3">
      <c r="A299" s="8"/>
      <c r="H299" s="6"/>
      <c r="I299" s="9"/>
    </row>
    <row r="300" spans="1:9" thickTop="1" thickBot="1" x14ac:dyDescent="0.3">
      <c r="A300" s="10"/>
      <c r="B300" s="11"/>
      <c r="C300" s="12"/>
      <c r="D300" s="11"/>
      <c r="E300" s="12"/>
      <c r="F300" s="12"/>
      <c r="G300" s="12"/>
      <c r="H300" s="12"/>
      <c r="I300" s="13"/>
    </row>
    <row r="301" spans="1:9" thickTop="1" thickBot="1" x14ac:dyDescent="0.3">
      <c r="A301" s="8"/>
      <c r="H301" s="6"/>
      <c r="I301" s="9"/>
    </row>
    <row r="302" spans="1:9" thickTop="1" thickBot="1" x14ac:dyDescent="0.3">
      <c r="A302" s="10"/>
      <c r="B302" s="11"/>
      <c r="C302" s="12"/>
      <c r="D302" s="11"/>
      <c r="E302" s="12"/>
      <c r="F302" s="12"/>
      <c r="G302" s="12"/>
      <c r="H302" s="12"/>
      <c r="I302" s="13"/>
    </row>
    <row r="303" spans="1:9" thickTop="1" thickBot="1" x14ac:dyDescent="0.3">
      <c r="A303" s="8"/>
      <c r="H303" s="6"/>
      <c r="I303" s="9"/>
    </row>
    <row r="304" spans="1:9" thickTop="1" thickBot="1" x14ac:dyDescent="0.3">
      <c r="A304" s="8"/>
      <c r="H304" s="6"/>
      <c r="I304" s="9"/>
    </row>
    <row r="305" spans="1:9" thickTop="1" thickBot="1" x14ac:dyDescent="0.3">
      <c r="A305" s="8"/>
      <c r="H305" s="6"/>
      <c r="I305" s="9"/>
    </row>
    <row r="306" spans="1:9" thickTop="1" thickBot="1" x14ac:dyDescent="0.3">
      <c r="A306" s="10"/>
      <c r="B306" s="11"/>
      <c r="C306" s="12"/>
      <c r="D306" s="11"/>
      <c r="E306" s="12"/>
      <c r="F306" s="12"/>
      <c r="G306" s="12"/>
      <c r="H306" s="12"/>
      <c r="I306" s="13"/>
    </row>
    <row r="307" spans="1:9" thickTop="1" thickBot="1" x14ac:dyDescent="0.3">
      <c r="A307" s="10"/>
      <c r="B307" s="11"/>
      <c r="C307" s="12"/>
      <c r="D307" s="11"/>
      <c r="E307" s="12"/>
      <c r="F307" s="12"/>
      <c r="G307" s="12"/>
      <c r="H307" s="12"/>
      <c r="I307" s="13"/>
    </row>
    <row r="308" spans="1:9" thickTop="1" thickBot="1" x14ac:dyDescent="0.3">
      <c r="A308" s="8"/>
      <c r="H308" s="6"/>
      <c r="I308" s="9"/>
    </row>
    <row r="309" spans="1:9" thickTop="1" thickBot="1" x14ac:dyDescent="0.3">
      <c r="A309" s="10"/>
      <c r="B309" s="11"/>
      <c r="C309" s="12"/>
      <c r="D309" s="11"/>
      <c r="E309" s="12"/>
      <c r="F309" s="12"/>
      <c r="G309" s="12"/>
      <c r="H309" s="12"/>
      <c r="I309" s="13"/>
    </row>
    <row r="310" spans="1:9" thickTop="1" thickBot="1" x14ac:dyDescent="0.3">
      <c r="A310" s="10"/>
      <c r="B310" s="11"/>
      <c r="C310" s="12"/>
      <c r="D310" s="11"/>
      <c r="E310" s="12"/>
      <c r="F310" s="12"/>
      <c r="G310" s="12"/>
      <c r="H310" s="12"/>
      <c r="I310" s="13"/>
    </row>
    <row r="311" spans="1:9" thickTop="1" thickBot="1" x14ac:dyDescent="0.3">
      <c r="A311" s="10"/>
      <c r="B311" s="11"/>
      <c r="C311" s="12"/>
      <c r="D311" s="11"/>
      <c r="E311" s="12"/>
      <c r="F311" s="12"/>
      <c r="G311" s="12"/>
      <c r="H311" s="12"/>
      <c r="I311" s="13"/>
    </row>
    <row r="312" spans="1:9" thickTop="1" thickBot="1" x14ac:dyDescent="0.3">
      <c r="A312" s="10"/>
      <c r="B312" s="11"/>
      <c r="C312" s="12"/>
      <c r="D312" s="11"/>
      <c r="E312" s="12"/>
      <c r="F312" s="12"/>
      <c r="G312" s="12"/>
      <c r="H312" s="12"/>
      <c r="I312" s="13"/>
    </row>
    <row r="313" spans="1:9" thickTop="1" thickBot="1" x14ac:dyDescent="0.3">
      <c r="A313" s="8"/>
      <c r="H313" s="6"/>
      <c r="I313" s="9"/>
    </row>
    <row r="314" spans="1:9" thickTop="1" thickBot="1" x14ac:dyDescent="0.3">
      <c r="A314" s="10"/>
      <c r="C314" s="12"/>
      <c r="D314" s="11"/>
      <c r="E314" s="12"/>
      <c r="F314" s="12"/>
      <c r="G314" s="12"/>
      <c r="H314" s="12"/>
      <c r="I314" s="13"/>
    </row>
    <row r="315" spans="1:9" thickTop="1" thickBot="1" x14ac:dyDescent="0.3">
      <c r="A315" s="10"/>
      <c r="B315" s="11"/>
      <c r="C315" s="12"/>
      <c r="D315" s="11"/>
      <c r="E315" s="12"/>
      <c r="F315" s="12"/>
      <c r="G315" s="12"/>
      <c r="H315" s="12"/>
      <c r="I315" s="13"/>
    </row>
    <row r="316" spans="1:9" thickTop="1" thickBot="1" x14ac:dyDescent="0.3">
      <c r="A316" s="10"/>
      <c r="B316" s="11"/>
      <c r="C316" s="12"/>
      <c r="D316" s="11"/>
      <c r="E316" s="12"/>
      <c r="F316" s="12"/>
      <c r="G316" s="12"/>
      <c r="H316" s="12"/>
      <c r="I316" s="13"/>
    </row>
    <row r="317" spans="1:9" thickTop="1" thickBot="1" x14ac:dyDescent="0.3">
      <c r="A317" s="8"/>
      <c r="H317" s="6"/>
      <c r="I317" s="9"/>
    </row>
    <row r="318" spans="1:9" thickTop="1" thickBot="1" x14ac:dyDescent="0.3">
      <c r="A318" s="8"/>
      <c r="H318" s="6"/>
      <c r="I318" s="9"/>
    </row>
    <row r="319" spans="1:9" thickTop="1" thickBot="1" x14ac:dyDescent="0.3">
      <c r="A319" s="8"/>
      <c r="H319" s="6"/>
      <c r="I319" s="9"/>
    </row>
    <row r="320" spans="1:9" thickTop="1" thickBot="1" x14ac:dyDescent="0.3">
      <c r="A320" s="10"/>
      <c r="C320" s="12"/>
      <c r="D320" s="11"/>
      <c r="E320" s="12"/>
      <c r="F320" s="12"/>
      <c r="G320" s="12"/>
      <c r="H320" s="12"/>
      <c r="I320" s="13"/>
    </row>
    <row r="321" spans="1:9" thickTop="1" thickBot="1" x14ac:dyDescent="0.3">
      <c r="A321" s="8"/>
      <c r="H321" s="6"/>
      <c r="I321" s="9"/>
    </row>
    <row r="322" spans="1:9" thickTop="1" thickBot="1" x14ac:dyDescent="0.3">
      <c r="A322" s="10"/>
      <c r="C322" s="12"/>
      <c r="D322" s="11"/>
      <c r="E322" s="12"/>
      <c r="F322" s="12"/>
      <c r="G322" s="12"/>
      <c r="H322" s="12"/>
      <c r="I322" s="13"/>
    </row>
    <row r="323" spans="1:9" thickTop="1" thickBot="1" x14ac:dyDescent="0.3">
      <c r="A323" s="10"/>
      <c r="B323" s="11"/>
      <c r="C323" s="12"/>
      <c r="D323" s="11"/>
      <c r="E323" s="12"/>
      <c r="F323" s="12"/>
      <c r="G323" s="12"/>
      <c r="H323" s="12"/>
      <c r="I323" s="13"/>
    </row>
    <row r="324" spans="1:9" thickTop="1" thickBot="1" x14ac:dyDescent="0.3">
      <c r="A324" s="10"/>
      <c r="B324" s="11"/>
      <c r="C324" s="12"/>
      <c r="D324" s="11"/>
      <c r="E324" s="12"/>
      <c r="F324" s="12"/>
      <c r="G324" s="12"/>
      <c r="H324" s="12"/>
      <c r="I324" s="13"/>
    </row>
    <row r="325" spans="1:9" thickTop="1" thickBot="1" x14ac:dyDescent="0.3">
      <c r="A325" s="8"/>
      <c r="H325" s="6"/>
      <c r="I325" s="9"/>
    </row>
    <row r="326" spans="1:9" thickTop="1" thickBot="1" x14ac:dyDescent="0.3">
      <c r="A326" s="8"/>
      <c r="H326" s="6"/>
      <c r="I326" s="9"/>
    </row>
    <row r="327" spans="1:9" thickTop="1" thickBot="1" x14ac:dyDescent="0.3">
      <c r="A327" s="8"/>
      <c r="H327" s="6"/>
      <c r="I327" s="9"/>
    </row>
    <row r="328" spans="1:9" thickTop="1" thickBot="1" x14ac:dyDescent="0.3">
      <c r="A328" s="8"/>
      <c r="H328" s="6"/>
      <c r="I328" s="9"/>
    </row>
    <row r="329" spans="1:9" thickTop="1" thickBot="1" x14ac:dyDescent="0.3">
      <c r="A329" s="10"/>
      <c r="B329" s="11"/>
      <c r="C329" s="12"/>
      <c r="D329" s="11"/>
      <c r="E329" s="12"/>
      <c r="F329" s="12"/>
      <c r="G329" s="12"/>
      <c r="H329" s="12"/>
      <c r="I329" s="13"/>
    </row>
    <row r="330" spans="1:9" thickTop="1" thickBot="1" x14ac:dyDescent="0.3">
      <c r="A330" s="8"/>
      <c r="H330" s="6"/>
      <c r="I330" s="9"/>
    </row>
    <row r="331" spans="1:9" thickTop="1" thickBot="1" x14ac:dyDescent="0.3">
      <c r="A331" s="8"/>
      <c r="H331" s="6"/>
      <c r="I331" s="9"/>
    </row>
    <row r="332" spans="1:9" thickTop="1" thickBot="1" x14ac:dyDescent="0.3">
      <c r="A332" s="8"/>
      <c r="H332" s="6"/>
      <c r="I332" s="9"/>
    </row>
    <row r="333" spans="1:9" thickTop="1" thickBot="1" x14ac:dyDescent="0.3">
      <c r="A333" s="8"/>
      <c r="H333" s="6"/>
      <c r="I333" s="9"/>
    </row>
    <row r="334" spans="1:9" thickTop="1" thickBot="1" x14ac:dyDescent="0.3">
      <c r="A334" s="8"/>
      <c r="H334" s="6"/>
      <c r="I334" s="9"/>
    </row>
    <row r="335" spans="1:9" thickTop="1" thickBot="1" x14ac:dyDescent="0.3">
      <c r="A335" s="10"/>
      <c r="B335" s="11"/>
      <c r="C335" s="12"/>
      <c r="D335" s="11"/>
      <c r="E335" s="12"/>
      <c r="F335" s="12"/>
      <c r="G335" s="12"/>
      <c r="H335" s="12"/>
      <c r="I335" s="13"/>
    </row>
    <row r="336" spans="1:9" thickTop="1" thickBot="1" x14ac:dyDescent="0.3">
      <c r="A336" s="8"/>
      <c r="H336" s="6"/>
      <c r="I336" s="9"/>
    </row>
    <row r="337" spans="1:9" thickTop="1" thickBot="1" x14ac:dyDescent="0.3">
      <c r="A337" s="8"/>
      <c r="H337" s="6"/>
      <c r="I337" s="9"/>
    </row>
    <row r="338" spans="1:9" thickTop="1" thickBot="1" x14ac:dyDescent="0.3">
      <c r="A338" s="10"/>
      <c r="B338" s="11"/>
      <c r="C338" s="12"/>
      <c r="D338" s="11"/>
      <c r="E338" s="12"/>
      <c r="F338" s="12"/>
      <c r="G338" s="12"/>
      <c r="H338" s="12"/>
      <c r="I338" s="13"/>
    </row>
    <row r="339" spans="1:9" thickTop="1" thickBot="1" x14ac:dyDescent="0.3">
      <c r="A339" s="8"/>
      <c r="H339" s="6"/>
      <c r="I339" s="9"/>
    </row>
    <row r="340" spans="1:9" thickTop="1" thickBot="1" x14ac:dyDescent="0.3">
      <c r="A340" s="10"/>
      <c r="B340" s="11"/>
      <c r="C340" s="12"/>
      <c r="D340" s="11"/>
      <c r="E340" s="12"/>
      <c r="F340" s="12"/>
      <c r="G340" s="12"/>
      <c r="H340" s="12"/>
      <c r="I340" s="13"/>
    </row>
    <row r="341" spans="1:9" thickTop="1" thickBot="1" x14ac:dyDescent="0.3">
      <c r="A341" s="8"/>
      <c r="H341" s="6"/>
      <c r="I341" s="9"/>
    </row>
    <row r="342" spans="1:9" thickTop="1" thickBot="1" x14ac:dyDescent="0.3">
      <c r="A342" s="10"/>
      <c r="B342" s="11"/>
      <c r="C342" s="12"/>
      <c r="D342" s="11"/>
      <c r="E342" s="12"/>
      <c r="F342" s="12"/>
      <c r="G342" s="12"/>
      <c r="H342" s="12"/>
      <c r="I342" s="13"/>
    </row>
    <row r="343" spans="1:9" thickTop="1" thickBot="1" x14ac:dyDescent="0.3">
      <c r="A343" s="8"/>
      <c r="H343" s="6"/>
      <c r="I343" s="9"/>
    </row>
    <row r="344" spans="1:9" thickTop="1" thickBot="1" x14ac:dyDescent="0.3">
      <c r="A344" s="10"/>
      <c r="B344" s="11"/>
      <c r="C344" s="12"/>
      <c r="D344" s="11"/>
      <c r="E344" s="12"/>
      <c r="F344" s="12"/>
      <c r="G344" s="12"/>
      <c r="H344" s="12"/>
      <c r="I344" s="13"/>
    </row>
    <row r="345" spans="1:9" thickTop="1" thickBot="1" x14ac:dyDescent="0.3">
      <c r="A345" s="8"/>
      <c r="H345" s="6"/>
      <c r="I345" s="9"/>
    </row>
    <row r="346" spans="1:9" thickTop="1" thickBot="1" x14ac:dyDescent="0.3">
      <c r="A346" s="8"/>
      <c r="H346" s="6"/>
      <c r="I346" s="9"/>
    </row>
    <row r="347" spans="1:9" thickTop="1" thickBot="1" x14ac:dyDescent="0.3">
      <c r="A347" s="10"/>
      <c r="C347" s="12"/>
      <c r="D347" s="11"/>
      <c r="E347" s="12"/>
      <c r="F347" s="12"/>
      <c r="G347" s="12"/>
      <c r="H347" s="12"/>
      <c r="I347" s="13"/>
    </row>
    <row r="348" spans="1:9" thickTop="1" thickBot="1" x14ac:dyDescent="0.3">
      <c r="A348" s="8"/>
      <c r="H348" s="6"/>
      <c r="I348" s="9"/>
    </row>
    <row r="349" spans="1:9" thickTop="1" thickBot="1" x14ac:dyDescent="0.3">
      <c r="A349" s="8"/>
      <c r="H349" s="6"/>
      <c r="I349" s="9"/>
    </row>
    <row r="350" spans="1:9" thickTop="1" thickBot="1" x14ac:dyDescent="0.3">
      <c r="A350" s="10"/>
      <c r="C350" s="12"/>
      <c r="D350" s="11"/>
      <c r="E350" s="12"/>
      <c r="F350" s="12"/>
      <c r="G350" s="12"/>
      <c r="H350" s="12"/>
      <c r="I350" s="13"/>
    </row>
    <row r="351" spans="1:9" thickTop="1" thickBot="1" x14ac:dyDescent="0.3">
      <c r="A351" s="8"/>
      <c r="H351" s="6"/>
      <c r="I351" s="9"/>
    </row>
    <row r="352" spans="1:9" thickTop="1" thickBot="1" x14ac:dyDescent="0.3">
      <c r="A352" s="8"/>
      <c r="H352" s="6"/>
      <c r="I352" s="9"/>
    </row>
    <row r="353" spans="1:9" thickTop="1" thickBot="1" x14ac:dyDescent="0.3">
      <c r="A353" s="10"/>
      <c r="B353" s="11"/>
      <c r="C353" s="12"/>
      <c r="D353" s="11"/>
      <c r="E353" s="12"/>
      <c r="F353" s="12"/>
      <c r="G353" s="12"/>
      <c r="H353" s="12"/>
      <c r="I353" s="13"/>
    </row>
    <row r="354" spans="1:9" thickTop="1" thickBot="1" x14ac:dyDescent="0.3">
      <c r="A354" s="10"/>
      <c r="B354" s="11"/>
      <c r="C354" s="12"/>
      <c r="D354" s="11"/>
      <c r="E354" s="12"/>
      <c r="F354" s="12"/>
      <c r="G354" s="12"/>
      <c r="H354" s="12"/>
      <c r="I354" s="13"/>
    </row>
    <row r="355" spans="1:9" thickTop="1" thickBot="1" x14ac:dyDescent="0.3">
      <c r="A355" s="8"/>
      <c r="H355" s="6"/>
      <c r="I355" s="9"/>
    </row>
    <row r="356" spans="1:9" thickTop="1" thickBot="1" x14ac:dyDescent="0.3">
      <c r="A356" s="8"/>
      <c r="H356" s="6"/>
      <c r="I356" s="9"/>
    </row>
    <row r="357" spans="1:9" thickTop="1" thickBot="1" x14ac:dyDescent="0.3">
      <c r="A357" s="8"/>
      <c r="H357" s="6"/>
      <c r="I357" s="9"/>
    </row>
    <row r="358" spans="1:9" thickTop="1" thickBot="1" x14ac:dyDescent="0.3">
      <c r="A358" s="8"/>
      <c r="H358" s="6"/>
      <c r="I358" s="9"/>
    </row>
    <row r="359" spans="1:9" thickTop="1" thickBot="1" x14ac:dyDescent="0.3">
      <c r="A359" s="8"/>
      <c r="H359" s="6"/>
      <c r="I359" s="9"/>
    </row>
    <row r="360" spans="1:9" thickTop="1" thickBot="1" x14ac:dyDescent="0.3">
      <c r="A360" s="8"/>
      <c r="H360" s="6"/>
      <c r="I360" s="9"/>
    </row>
    <row r="361" spans="1:9" thickTop="1" thickBot="1" x14ac:dyDescent="0.3">
      <c r="A361" s="10"/>
      <c r="B361" s="11"/>
      <c r="C361" s="12"/>
      <c r="D361" s="11"/>
      <c r="E361" s="12"/>
      <c r="F361" s="12"/>
      <c r="G361" s="12"/>
      <c r="H361" s="12"/>
      <c r="I361" s="13"/>
    </row>
    <row r="362" spans="1:9" thickTop="1" thickBot="1" x14ac:dyDescent="0.3">
      <c r="A362" s="8"/>
      <c r="H362" s="6"/>
      <c r="I362" s="9"/>
    </row>
    <row r="363" spans="1:9" thickTop="1" thickBot="1" x14ac:dyDescent="0.3">
      <c r="A363" s="8"/>
      <c r="H363" s="6"/>
      <c r="I363" s="9"/>
    </row>
    <row r="364" spans="1:9" thickTop="1" thickBot="1" x14ac:dyDescent="0.3">
      <c r="A364" s="8"/>
      <c r="H364" s="6"/>
      <c r="I364" s="9"/>
    </row>
    <row r="365" spans="1:9" thickTop="1" thickBot="1" x14ac:dyDescent="0.3">
      <c r="A365" s="10"/>
      <c r="B365" s="11"/>
      <c r="C365" s="12"/>
      <c r="D365" s="11"/>
      <c r="E365" s="12"/>
      <c r="F365" s="12"/>
      <c r="G365" s="12"/>
      <c r="H365" s="12"/>
      <c r="I365" s="13"/>
    </row>
    <row r="366" spans="1:9" thickTop="1" thickBot="1" x14ac:dyDescent="0.3">
      <c r="A366" s="8"/>
      <c r="H366" s="6"/>
      <c r="I366" s="9"/>
    </row>
    <row r="367" spans="1:9" thickTop="1" thickBot="1" x14ac:dyDescent="0.3">
      <c r="A367" s="8"/>
      <c r="H367" s="6"/>
      <c r="I367" s="9"/>
    </row>
    <row r="368" spans="1:9" thickTop="1" thickBot="1" x14ac:dyDescent="0.3">
      <c r="A368" s="8"/>
      <c r="H368" s="6"/>
      <c r="I368" s="9"/>
    </row>
    <row r="369" spans="1:9" thickTop="1" thickBot="1" x14ac:dyDescent="0.3">
      <c r="A369" s="10"/>
      <c r="B369" s="11"/>
      <c r="C369" s="12"/>
      <c r="D369" s="11"/>
      <c r="E369" s="12"/>
      <c r="F369" s="12"/>
      <c r="G369" s="12"/>
      <c r="H369" s="12"/>
      <c r="I369" s="13"/>
    </row>
    <row r="370" spans="1:9" thickTop="1" thickBot="1" x14ac:dyDescent="0.3">
      <c r="A370" s="8"/>
      <c r="H370" s="6"/>
      <c r="I370" s="9"/>
    </row>
    <row r="371" spans="1:9" thickTop="1" thickBot="1" x14ac:dyDescent="0.3">
      <c r="A371" s="8"/>
      <c r="H371" s="6"/>
      <c r="I371" s="9"/>
    </row>
    <row r="372" spans="1:9" thickTop="1" thickBot="1" x14ac:dyDescent="0.3">
      <c r="A372" s="8"/>
      <c r="H372" s="6"/>
      <c r="I372" s="9"/>
    </row>
    <row r="373" spans="1:9" thickTop="1" thickBot="1" x14ac:dyDescent="0.3">
      <c r="A373" s="8"/>
      <c r="H373" s="6"/>
      <c r="I373" s="9"/>
    </row>
    <row r="374" spans="1:9" thickTop="1" thickBot="1" x14ac:dyDescent="0.3">
      <c r="A374" s="8"/>
      <c r="H374" s="6"/>
      <c r="I374" s="9"/>
    </row>
    <row r="375" spans="1:9" thickTop="1" thickBot="1" x14ac:dyDescent="0.3">
      <c r="A375" s="8"/>
      <c r="H375" s="6"/>
      <c r="I375" s="9"/>
    </row>
    <row r="376" spans="1:9" thickTop="1" thickBot="1" x14ac:dyDescent="0.3">
      <c r="A376" s="8"/>
      <c r="H376" s="6"/>
      <c r="I376" s="9"/>
    </row>
    <row r="377" spans="1:9" thickTop="1" thickBot="1" x14ac:dyDescent="0.3">
      <c r="A377" s="8"/>
      <c r="H377" s="6"/>
      <c r="I377" s="9"/>
    </row>
    <row r="378" spans="1:9" thickTop="1" thickBot="1" x14ac:dyDescent="0.3">
      <c r="A378" s="8"/>
      <c r="H378" s="6"/>
      <c r="I378" s="9"/>
    </row>
    <row r="379" spans="1:9" thickTop="1" thickBot="1" x14ac:dyDescent="0.3">
      <c r="A379" s="8"/>
      <c r="H379" s="6"/>
      <c r="I379" s="9"/>
    </row>
    <row r="380" spans="1:9" thickTop="1" thickBot="1" x14ac:dyDescent="0.3">
      <c r="A380" s="8"/>
      <c r="H380" s="6"/>
      <c r="I380" s="9"/>
    </row>
    <row r="381" spans="1:9" thickTop="1" thickBot="1" x14ac:dyDescent="0.3">
      <c r="A381" s="8"/>
      <c r="H381" s="6"/>
      <c r="I381" s="9"/>
    </row>
    <row r="382" spans="1:9" thickTop="1" thickBot="1" x14ac:dyDescent="0.3">
      <c r="A382" s="8"/>
      <c r="H382" s="6"/>
      <c r="I382" s="9"/>
    </row>
    <row r="383" spans="1:9" thickTop="1" thickBot="1" x14ac:dyDescent="0.3">
      <c r="A383" s="8"/>
      <c r="H383" s="6"/>
      <c r="I383" s="9"/>
    </row>
    <row r="384" spans="1:9" thickTop="1" thickBot="1" x14ac:dyDescent="0.3">
      <c r="A384" s="8"/>
      <c r="H384" s="6"/>
      <c r="I384" s="9"/>
    </row>
    <row r="385" spans="1:9" thickTop="1" thickBot="1" x14ac:dyDescent="0.3">
      <c r="A385" s="10"/>
      <c r="B385" s="11"/>
      <c r="C385" s="12"/>
      <c r="D385" s="11"/>
      <c r="E385" s="12"/>
      <c r="F385" s="12"/>
      <c r="G385" s="12"/>
      <c r="H385" s="12"/>
      <c r="I385" s="13"/>
    </row>
    <row r="386" spans="1:9" thickTop="1" thickBot="1" x14ac:dyDescent="0.3">
      <c r="A386" s="8"/>
      <c r="H386" s="6"/>
      <c r="I386" s="9"/>
    </row>
    <row r="387" spans="1:9" thickTop="1" thickBot="1" x14ac:dyDescent="0.3">
      <c r="A387" s="8"/>
      <c r="H387" s="6"/>
      <c r="I387" s="9"/>
    </row>
    <row r="388" spans="1:9" thickTop="1" thickBot="1" x14ac:dyDescent="0.3">
      <c r="A388" s="8"/>
      <c r="H388" s="6"/>
      <c r="I388" s="9"/>
    </row>
    <row r="389" spans="1:9" thickTop="1" thickBot="1" x14ac:dyDescent="0.3">
      <c r="A389" s="8"/>
      <c r="H389" s="6"/>
      <c r="I389" s="9"/>
    </row>
    <row r="390" spans="1:9" thickTop="1" thickBot="1" x14ac:dyDescent="0.3">
      <c r="A390" s="8"/>
      <c r="H390" s="6"/>
      <c r="I390" s="9"/>
    </row>
    <row r="391" spans="1:9" thickTop="1" thickBot="1" x14ac:dyDescent="0.3">
      <c r="A391" s="8"/>
      <c r="H391" s="6"/>
      <c r="I391" s="9"/>
    </row>
    <row r="392" spans="1:9" thickTop="1" thickBot="1" x14ac:dyDescent="0.3">
      <c r="A392" s="8"/>
      <c r="H392" s="6"/>
      <c r="I392" s="9"/>
    </row>
    <row r="393" spans="1:9" thickTop="1" thickBot="1" x14ac:dyDescent="0.3">
      <c r="A393" s="8"/>
      <c r="H393" s="6"/>
      <c r="I393" s="9"/>
    </row>
    <row r="394" spans="1:9" thickTop="1" thickBot="1" x14ac:dyDescent="0.3">
      <c r="A394" s="8"/>
      <c r="H394" s="6"/>
      <c r="I394" s="9"/>
    </row>
    <row r="395" spans="1:9" thickTop="1" thickBot="1" x14ac:dyDescent="0.3">
      <c r="A395" s="8"/>
      <c r="H395" s="6"/>
      <c r="I395" s="9"/>
    </row>
    <row r="396" spans="1:9" thickTop="1" thickBot="1" x14ac:dyDescent="0.3">
      <c r="A396" s="8"/>
      <c r="H396" s="6"/>
      <c r="I396" s="9"/>
    </row>
    <row r="397" spans="1:9" thickTop="1" thickBot="1" x14ac:dyDescent="0.3">
      <c r="A397" s="8"/>
      <c r="H397" s="6"/>
      <c r="I397" s="9"/>
    </row>
    <row r="398" spans="1:9" thickTop="1" thickBot="1" x14ac:dyDescent="0.3">
      <c r="A398" s="8"/>
      <c r="H398" s="6"/>
      <c r="I398" s="9"/>
    </row>
    <row r="399" spans="1:9" thickTop="1" thickBot="1" x14ac:dyDescent="0.3">
      <c r="A399" s="8"/>
      <c r="H399" s="6"/>
      <c r="I399" s="9"/>
    </row>
    <row r="400" spans="1:9" thickTop="1" thickBot="1" x14ac:dyDescent="0.3">
      <c r="A400" s="8"/>
      <c r="H400" s="6"/>
      <c r="I400" s="9"/>
    </row>
    <row r="401" spans="1:9" thickTop="1" thickBot="1" x14ac:dyDescent="0.3">
      <c r="A401" s="8"/>
      <c r="H401" s="6"/>
      <c r="I401" s="9"/>
    </row>
    <row r="402" spans="1:9" thickTop="1" thickBot="1" x14ac:dyDescent="0.3">
      <c r="A402" s="8"/>
      <c r="H402" s="6"/>
      <c r="I402" s="9"/>
    </row>
    <row r="403" spans="1:9" thickTop="1" thickBot="1" x14ac:dyDescent="0.3">
      <c r="A403" s="8"/>
      <c r="H403" s="6"/>
      <c r="I403" s="9"/>
    </row>
    <row r="404" spans="1:9" thickTop="1" thickBot="1" x14ac:dyDescent="0.3">
      <c r="A404" s="8"/>
      <c r="H404" s="6"/>
      <c r="I404" s="9"/>
    </row>
    <row r="405" spans="1:9" thickTop="1" thickBot="1" x14ac:dyDescent="0.3">
      <c r="A405" s="8"/>
      <c r="H405" s="6"/>
      <c r="I405" s="9"/>
    </row>
    <row r="406" spans="1:9" thickTop="1" thickBot="1" x14ac:dyDescent="0.3">
      <c r="A406" s="8"/>
      <c r="H406" s="6"/>
      <c r="I406" s="9"/>
    </row>
    <row r="407" spans="1:9" thickTop="1" thickBot="1" x14ac:dyDescent="0.3">
      <c r="A407" s="8"/>
      <c r="H407" s="6"/>
      <c r="I407" s="9"/>
    </row>
    <row r="408" spans="1:9" thickTop="1" thickBot="1" x14ac:dyDescent="0.3">
      <c r="A408" s="8"/>
      <c r="H408" s="6"/>
      <c r="I408" s="9"/>
    </row>
    <row r="409" spans="1:9" thickTop="1" thickBot="1" x14ac:dyDescent="0.3">
      <c r="A409" s="8"/>
      <c r="H409" s="6"/>
      <c r="I409" s="9"/>
    </row>
    <row r="410" spans="1:9" thickTop="1" thickBot="1" x14ac:dyDescent="0.3">
      <c r="A410" s="8"/>
      <c r="H410" s="6"/>
      <c r="I410" s="9"/>
    </row>
    <row r="411" spans="1:9" thickTop="1" thickBot="1" x14ac:dyDescent="0.3">
      <c r="A411" s="8"/>
      <c r="H411" s="6"/>
      <c r="I411" s="9"/>
    </row>
    <row r="412" spans="1:9" thickTop="1" thickBot="1" x14ac:dyDescent="0.3">
      <c r="A412" s="8"/>
      <c r="H412" s="6"/>
      <c r="I412" s="9"/>
    </row>
    <row r="413" spans="1:9" thickTop="1" thickBot="1" x14ac:dyDescent="0.3">
      <c r="A413" s="8"/>
      <c r="H413" s="6"/>
      <c r="I413" s="9"/>
    </row>
    <row r="414" spans="1:9" thickTop="1" thickBot="1" x14ac:dyDescent="0.3">
      <c r="A414" s="8"/>
      <c r="H414" s="6"/>
      <c r="I414" s="9"/>
    </row>
    <row r="415" spans="1:9" thickTop="1" thickBot="1" x14ac:dyDescent="0.3">
      <c r="A415" s="8"/>
      <c r="H415" s="6"/>
      <c r="I415" s="9"/>
    </row>
    <row r="416" spans="1:9" thickTop="1" thickBot="1" x14ac:dyDescent="0.3">
      <c r="A416" s="8"/>
      <c r="H416" s="6"/>
      <c r="I416" s="9"/>
    </row>
    <row r="417" spans="1:9" thickTop="1" thickBot="1" x14ac:dyDescent="0.3">
      <c r="A417" s="10"/>
      <c r="B417" s="11"/>
      <c r="C417" s="12"/>
      <c r="D417" s="11"/>
      <c r="E417" s="12"/>
      <c r="F417" s="12"/>
      <c r="G417" s="12"/>
      <c r="H417" s="12"/>
      <c r="I417" s="13"/>
    </row>
    <row r="418" spans="1:9" thickTop="1" thickBot="1" x14ac:dyDescent="0.3">
      <c r="A418" s="10"/>
      <c r="B418" s="11"/>
      <c r="C418" s="12"/>
      <c r="D418" s="11"/>
      <c r="E418" s="12"/>
      <c r="F418" s="12"/>
      <c r="G418" s="12"/>
      <c r="H418" s="12"/>
      <c r="I418" s="13"/>
    </row>
    <row r="419" spans="1:9" thickTop="1" thickBot="1" x14ac:dyDescent="0.3">
      <c r="A419" s="10"/>
      <c r="B419" s="11"/>
      <c r="C419" s="12"/>
      <c r="D419" s="11"/>
      <c r="E419" s="12"/>
      <c r="F419" s="12"/>
      <c r="G419" s="12"/>
      <c r="H419" s="12"/>
      <c r="I419" s="13"/>
    </row>
    <row r="420" spans="1:9" thickTop="1" thickBot="1" x14ac:dyDescent="0.3">
      <c r="A420" s="10"/>
      <c r="B420" s="11"/>
      <c r="H420" s="6"/>
      <c r="I420" s="9"/>
    </row>
    <row r="421" spans="1:9" thickTop="1" thickBot="1" x14ac:dyDescent="0.3">
      <c r="A421" s="10"/>
      <c r="B421" s="11"/>
      <c r="H421" s="6"/>
      <c r="I421" s="9"/>
    </row>
    <row r="422" spans="1:9" thickTop="1" thickBot="1" x14ac:dyDescent="0.3">
      <c r="A422" s="10"/>
      <c r="B422" s="11"/>
      <c r="H422" s="6"/>
      <c r="I422" s="9"/>
    </row>
    <row r="423" spans="1:9" thickTop="1" thickBot="1" x14ac:dyDescent="0.3">
      <c r="A423" s="8"/>
      <c r="H423" s="6"/>
      <c r="I423" s="9"/>
    </row>
    <row r="424" spans="1:9" thickTop="1" thickBot="1" x14ac:dyDescent="0.3">
      <c r="A424" s="8"/>
      <c r="H424" s="6"/>
      <c r="I424" s="9"/>
    </row>
    <row r="425" spans="1:9" thickTop="1" thickBot="1" x14ac:dyDescent="0.3">
      <c r="A425" s="8"/>
      <c r="H425" s="6"/>
      <c r="I425" s="9"/>
    </row>
    <row r="426" spans="1:9" thickTop="1" thickBot="1" x14ac:dyDescent="0.3">
      <c r="A426" s="8"/>
      <c r="H426" s="6"/>
      <c r="I426" s="9"/>
    </row>
    <row r="427" spans="1:9" thickTop="1" thickBot="1" x14ac:dyDescent="0.3">
      <c r="A427" s="10"/>
      <c r="B427" s="11"/>
      <c r="C427" s="12"/>
      <c r="D427" s="11"/>
      <c r="E427" s="12"/>
      <c r="F427" s="12"/>
      <c r="G427" s="12"/>
      <c r="H427" s="12"/>
      <c r="I427" s="13"/>
    </row>
    <row r="428" spans="1:9" thickTop="1" thickBot="1" x14ac:dyDescent="0.3">
      <c r="A428" s="8"/>
      <c r="H428" s="6"/>
      <c r="I428" s="9"/>
    </row>
    <row r="429" spans="1:9" thickTop="1" thickBot="1" x14ac:dyDescent="0.3">
      <c r="A429" s="8"/>
      <c r="H429" s="6"/>
      <c r="I429" s="9"/>
    </row>
    <row r="430" spans="1:9" thickTop="1" thickBot="1" x14ac:dyDescent="0.3">
      <c r="A430" s="8"/>
      <c r="H430" s="6"/>
      <c r="I430" s="9"/>
    </row>
    <row r="431" spans="1:9" thickTop="1" thickBot="1" x14ac:dyDescent="0.3">
      <c r="A431" s="8"/>
      <c r="H431" s="6"/>
      <c r="I431" s="9"/>
    </row>
    <row r="432" spans="1:9" thickTop="1" thickBot="1" x14ac:dyDescent="0.3">
      <c r="A432" s="10"/>
      <c r="B432" s="11"/>
      <c r="C432" s="12"/>
      <c r="D432" s="11"/>
      <c r="E432" s="12"/>
      <c r="F432" s="12"/>
      <c r="G432" s="12"/>
      <c r="H432" s="12"/>
      <c r="I432" s="13"/>
    </row>
    <row r="433" spans="1:9" thickTop="1" thickBot="1" x14ac:dyDescent="0.3">
      <c r="A433" s="8"/>
      <c r="H433" s="6"/>
      <c r="I433" s="9"/>
    </row>
    <row r="434" spans="1:9" thickTop="1" thickBot="1" x14ac:dyDescent="0.3">
      <c r="A434" s="8"/>
      <c r="H434" s="6"/>
      <c r="I434" s="9"/>
    </row>
    <row r="435" spans="1:9" thickTop="1" thickBot="1" x14ac:dyDescent="0.3">
      <c r="A435" s="8"/>
      <c r="H435" s="6"/>
      <c r="I435" s="9"/>
    </row>
    <row r="436" spans="1:9" thickTop="1" thickBot="1" x14ac:dyDescent="0.3">
      <c r="A436" s="8"/>
      <c r="H436" s="6"/>
      <c r="I436" s="9"/>
    </row>
    <row r="437" spans="1:9" thickTop="1" thickBot="1" x14ac:dyDescent="0.3">
      <c r="A437" s="10"/>
      <c r="B437" s="11"/>
      <c r="C437" s="12"/>
      <c r="D437" s="11"/>
      <c r="E437" s="12"/>
      <c r="F437" s="12"/>
      <c r="G437" s="12"/>
      <c r="H437" s="12"/>
      <c r="I437" s="13"/>
    </row>
    <row r="438" spans="1:9" thickTop="1" thickBot="1" x14ac:dyDescent="0.3">
      <c r="A438" s="8"/>
      <c r="H438" s="6"/>
      <c r="I438" s="9"/>
    </row>
    <row r="439" spans="1:9" thickTop="1" thickBot="1" x14ac:dyDescent="0.3">
      <c r="A439" s="8"/>
      <c r="H439" s="6"/>
      <c r="I439" s="9"/>
    </row>
    <row r="440" spans="1:9" thickTop="1" thickBot="1" x14ac:dyDescent="0.3">
      <c r="A440" s="8"/>
      <c r="H440" s="6"/>
      <c r="I440" s="9"/>
    </row>
    <row r="441" spans="1:9" thickTop="1" thickBot="1" x14ac:dyDescent="0.3">
      <c r="A441" s="8"/>
      <c r="H441" s="6"/>
      <c r="I441" s="9"/>
    </row>
    <row r="442" spans="1:9" thickTop="1" thickBot="1" x14ac:dyDescent="0.3">
      <c r="A442" s="10"/>
      <c r="B442" s="11"/>
      <c r="C442" s="12"/>
      <c r="D442" s="11"/>
      <c r="E442" s="12"/>
      <c r="F442" s="12"/>
      <c r="G442" s="12"/>
      <c r="H442" s="12"/>
      <c r="I442" s="13"/>
    </row>
    <row r="443" spans="1:9" thickTop="1" thickBot="1" x14ac:dyDescent="0.3">
      <c r="A443" s="10"/>
      <c r="B443" s="11"/>
      <c r="C443" s="12"/>
      <c r="D443" s="11"/>
      <c r="E443" s="12"/>
      <c r="F443" s="12"/>
      <c r="G443" s="12"/>
      <c r="H443" s="12"/>
      <c r="I443" s="13"/>
    </row>
    <row r="444" spans="1:9" thickTop="1" thickBot="1" x14ac:dyDescent="0.3">
      <c r="A444" s="8"/>
      <c r="H444" s="6"/>
      <c r="I444" s="9"/>
    </row>
    <row r="445" spans="1:9" thickTop="1" thickBot="1" x14ac:dyDescent="0.3">
      <c r="A445" s="8"/>
      <c r="D445" s="7"/>
      <c r="H445" s="6"/>
      <c r="I445" s="9"/>
    </row>
    <row r="446" spans="1:9" thickTop="1" thickBot="1" x14ac:dyDescent="0.3">
      <c r="A446" s="8"/>
      <c r="D446" s="7"/>
      <c r="H446" s="6"/>
      <c r="I446" s="9"/>
    </row>
    <row r="447" spans="1:9" thickTop="1" thickBot="1" x14ac:dyDescent="0.3">
      <c r="A447" s="8"/>
      <c r="D447" s="7"/>
      <c r="H447" s="6"/>
      <c r="I447" s="9"/>
    </row>
    <row r="448" spans="1:9" thickTop="1" thickBot="1" x14ac:dyDescent="0.3">
      <c r="A448" s="8"/>
      <c r="D448" s="7"/>
      <c r="H448" s="6"/>
      <c r="I448" s="9"/>
    </row>
    <row r="449" spans="1:9" thickTop="1" thickBot="1" x14ac:dyDescent="0.3">
      <c r="A449" s="8"/>
      <c r="D449" s="7"/>
      <c r="H449" s="6"/>
      <c r="I449" s="9"/>
    </row>
    <row r="450" spans="1:9" thickTop="1" thickBot="1" x14ac:dyDescent="0.3">
      <c r="A450" s="8"/>
      <c r="D450" s="7"/>
      <c r="H450" s="6"/>
      <c r="I450" s="9"/>
    </row>
    <row r="451" spans="1:9" thickTop="1" thickBot="1" x14ac:dyDescent="0.3">
      <c r="A451" s="8"/>
      <c r="D451" s="7"/>
      <c r="H451" s="6"/>
      <c r="I451" s="9"/>
    </row>
    <row r="452" spans="1:9" thickTop="1" thickBot="1" x14ac:dyDescent="0.3">
      <c r="A452" s="8"/>
      <c r="D452" s="7"/>
      <c r="H452" s="6"/>
      <c r="I452" s="9"/>
    </row>
    <row r="453" spans="1:9" thickTop="1" thickBot="1" x14ac:dyDescent="0.3">
      <c r="A453" s="8"/>
      <c r="D453" s="7"/>
      <c r="H453" s="6"/>
      <c r="I453" s="9"/>
    </row>
    <row r="454" spans="1:9" thickTop="1" thickBot="1" x14ac:dyDescent="0.3">
      <c r="A454" s="8"/>
      <c r="D454" s="7"/>
      <c r="H454" s="6"/>
      <c r="I454" s="9"/>
    </row>
    <row r="455" spans="1:9" thickTop="1" thickBot="1" x14ac:dyDescent="0.3">
      <c r="A455" s="8"/>
      <c r="D455" s="7"/>
      <c r="H455" s="6"/>
      <c r="I455" s="9"/>
    </row>
    <row r="456" spans="1:9" thickTop="1" thickBot="1" x14ac:dyDescent="0.3">
      <c r="A456" s="10"/>
      <c r="B456" s="11"/>
      <c r="C456" s="12"/>
      <c r="D456" s="14"/>
      <c r="E456" s="12"/>
      <c r="F456" s="12"/>
      <c r="G456" s="12"/>
      <c r="H456" s="12"/>
      <c r="I456" s="13"/>
    </row>
    <row r="457" spans="1:9" thickTop="1" thickBot="1" x14ac:dyDescent="0.3">
      <c r="A457" s="8"/>
      <c r="D457" s="7"/>
      <c r="H457" s="6"/>
      <c r="I457" s="9"/>
    </row>
    <row r="458" spans="1:9" thickTop="1" thickBot="1" x14ac:dyDescent="0.3">
      <c r="A458" s="8"/>
      <c r="D458" s="7"/>
      <c r="H458" s="6"/>
      <c r="I458" s="9"/>
    </row>
    <row r="459" spans="1:9" thickTop="1" thickBot="1" x14ac:dyDescent="0.3">
      <c r="A459" s="8"/>
      <c r="D459" s="7"/>
      <c r="H459" s="6"/>
      <c r="I459" s="9"/>
    </row>
    <row r="460" spans="1:9" thickTop="1" thickBot="1" x14ac:dyDescent="0.3">
      <c r="A460" s="8"/>
      <c r="D460" s="7"/>
      <c r="H460" s="6"/>
      <c r="I460" s="9"/>
    </row>
    <row r="461" spans="1:9" thickTop="1" thickBot="1" x14ac:dyDescent="0.3">
      <c r="A461" s="8"/>
      <c r="D461" s="7"/>
      <c r="H461" s="6"/>
      <c r="I461" s="9"/>
    </row>
    <row r="462" spans="1:9" thickTop="1" thickBot="1" x14ac:dyDescent="0.3">
      <c r="A462" s="8"/>
      <c r="D462" s="7"/>
      <c r="H462" s="6"/>
      <c r="I462" s="9"/>
    </row>
    <row r="463" spans="1:9" thickTop="1" thickBot="1" x14ac:dyDescent="0.3">
      <c r="A463" s="10"/>
      <c r="B463" s="11"/>
      <c r="C463" s="12"/>
      <c r="D463" s="14"/>
      <c r="E463" s="12"/>
      <c r="F463" s="12"/>
      <c r="G463" s="12"/>
      <c r="H463" s="12"/>
      <c r="I463" s="13"/>
    </row>
    <row r="464" spans="1:9" thickTop="1" thickBot="1" x14ac:dyDescent="0.3">
      <c r="A464" s="8"/>
      <c r="D464" s="7"/>
      <c r="H464" s="6"/>
      <c r="I464" s="9"/>
    </row>
    <row r="465" spans="1:9" thickTop="1" thickBot="1" x14ac:dyDescent="0.3">
      <c r="A465" s="8"/>
      <c r="D465" s="7"/>
      <c r="H465" s="6"/>
      <c r="I465" s="9"/>
    </row>
    <row r="466" spans="1:9" thickTop="1" thickBot="1" x14ac:dyDescent="0.3">
      <c r="A466" s="8"/>
      <c r="D466" s="7"/>
      <c r="H466" s="6"/>
      <c r="I466" s="9"/>
    </row>
    <row r="467" spans="1:9" thickTop="1" thickBot="1" x14ac:dyDescent="0.3">
      <c r="A467" s="8"/>
      <c r="D467" s="7"/>
      <c r="H467" s="6"/>
      <c r="I467" s="9"/>
    </row>
    <row r="468" spans="1:9" thickTop="1" thickBot="1" x14ac:dyDescent="0.3">
      <c r="A468" s="8"/>
      <c r="D468" s="7"/>
      <c r="H468" s="6"/>
      <c r="I468" s="9"/>
    </row>
    <row r="469" spans="1:9" thickTop="1" thickBot="1" x14ac:dyDescent="0.3">
      <c r="A469" s="8"/>
      <c r="D469" s="7"/>
      <c r="H469" s="6"/>
      <c r="I469" s="9"/>
    </row>
    <row r="470" spans="1:9" thickTop="1" thickBot="1" x14ac:dyDescent="0.3">
      <c r="A470" s="10"/>
      <c r="B470" s="11"/>
      <c r="C470" s="12"/>
      <c r="D470" s="14"/>
      <c r="E470" s="12"/>
      <c r="F470" s="12"/>
      <c r="G470" s="12"/>
      <c r="H470" s="12"/>
      <c r="I470" s="13"/>
    </row>
    <row r="471" spans="1:9" thickTop="1" thickBot="1" x14ac:dyDescent="0.3">
      <c r="A471" s="8"/>
      <c r="D471" s="7"/>
      <c r="H471" s="6"/>
      <c r="I471" s="9"/>
    </row>
    <row r="472" spans="1:9" thickTop="1" thickBot="1" x14ac:dyDescent="0.3">
      <c r="A472" s="8"/>
      <c r="D472" s="7"/>
      <c r="H472" s="6"/>
      <c r="I472" s="9"/>
    </row>
    <row r="473" spans="1:9" thickTop="1" thickBot="1" x14ac:dyDescent="0.3">
      <c r="A473" s="8"/>
      <c r="D473" s="7"/>
      <c r="H473" s="6"/>
      <c r="I473" s="9"/>
    </row>
    <row r="474" spans="1:9" thickTop="1" thickBot="1" x14ac:dyDescent="0.3">
      <c r="A474" s="8"/>
      <c r="D474" s="7"/>
      <c r="H474" s="6"/>
      <c r="I474" s="9"/>
    </row>
    <row r="475" spans="1:9" thickTop="1" thickBot="1" x14ac:dyDescent="0.3">
      <c r="A475" s="8"/>
      <c r="D475" s="7"/>
      <c r="H475" s="6"/>
      <c r="I475" s="9"/>
    </row>
    <row r="476" spans="1:9" thickTop="1" thickBot="1" x14ac:dyDescent="0.3">
      <c r="A476" s="8"/>
      <c r="D476" s="7"/>
      <c r="H476" s="6"/>
      <c r="I476" s="9"/>
    </row>
    <row r="477" spans="1:9" thickTop="1" thickBot="1" x14ac:dyDescent="0.3">
      <c r="A477" s="10"/>
      <c r="B477" s="11"/>
      <c r="C477" s="12"/>
      <c r="D477" s="14"/>
      <c r="E477" s="12"/>
      <c r="F477" s="12"/>
      <c r="G477" s="12"/>
      <c r="H477" s="12"/>
      <c r="I477" s="13"/>
    </row>
    <row r="478" spans="1:9" thickTop="1" thickBot="1" x14ac:dyDescent="0.3">
      <c r="A478" s="8"/>
      <c r="D478" s="7"/>
      <c r="H478" s="6"/>
      <c r="I478" s="9"/>
    </row>
    <row r="479" spans="1:9" thickTop="1" thickBot="1" x14ac:dyDescent="0.3">
      <c r="A479" s="8"/>
      <c r="D479" s="7"/>
      <c r="H479" s="6"/>
      <c r="I479" s="9"/>
    </row>
    <row r="480" spans="1:9" thickTop="1" thickBot="1" x14ac:dyDescent="0.3">
      <c r="A480" s="8"/>
      <c r="D480" s="7"/>
      <c r="H480" s="6"/>
      <c r="I480" s="9"/>
    </row>
    <row r="481" spans="1:9" thickTop="1" thickBot="1" x14ac:dyDescent="0.3">
      <c r="A481" s="8"/>
      <c r="D481" s="7"/>
      <c r="H481" s="6"/>
      <c r="I481" s="9"/>
    </row>
    <row r="482" spans="1:9" thickTop="1" thickBot="1" x14ac:dyDescent="0.3">
      <c r="A482" s="10"/>
      <c r="B482" s="11"/>
      <c r="C482" s="12"/>
      <c r="D482" s="14"/>
      <c r="E482" s="12"/>
      <c r="F482" s="12"/>
      <c r="G482" s="12"/>
      <c r="H482" s="12"/>
      <c r="I482" s="13"/>
    </row>
    <row r="483" spans="1:9" thickTop="1" thickBot="1" x14ac:dyDescent="0.3">
      <c r="A483" s="8"/>
      <c r="B483" s="11"/>
      <c r="D483" s="7"/>
      <c r="H483" s="6"/>
      <c r="I483" s="9"/>
    </row>
    <row r="484" spans="1:9" thickTop="1" thickBot="1" x14ac:dyDescent="0.3">
      <c r="A484" s="8"/>
      <c r="B484" s="11"/>
      <c r="D484" s="7"/>
      <c r="H484" s="6"/>
      <c r="I484" s="9"/>
    </row>
    <row r="485" spans="1:9" thickTop="1" thickBot="1" x14ac:dyDescent="0.3">
      <c r="A485" s="8"/>
      <c r="B485" s="11"/>
      <c r="D485" s="7"/>
      <c r="H485" s="6"/>
      <c r="I485" s="9"/>
    </row>
    <row r="486" spans="1:9" thickTop="1" thickBot="1" x14ac:dyDescent="0.3">
      <c r="A486" s="8"/>
      <c r="B486" s="11"/>
      <c r="D486" s="7"/>
      <c r="H486" s="6"/>
      <c r="I486" s="9"/>
    </row>
    <row r="487" spans="1:9" thickTop="1" thickBot="1" x14ac:dyDescent="0.3">
      <c r="A487" s="8"/>
      <c r="B487" s="11"/>
      <c r="D487" s="7"/>
      <c r="H487" s="6"/>
      <c r="I487" s="9"/>
    </row>
    <row r="488" spans="1:9" thickTop="1" thickBot="1" x14ac:dyDescent="0.3">
      <c r="A488" s="8"/>
      <c r="B488" s="11"/>
      <c r="D488" s="7"/>
      <c r="H488" s="6"/>
      <c r="I488" s="9"/>
    </row>
    <row r="489" spans="1:9" thickTop="1" thickBot="1" x14ac:dyDescent="0.3">
      <c r="A489" s="8"/>
      <c r="B489" s="11"/>
      <c r="D489" s="7"/>
      <c r="H489" s="6"/>
      <c r="I489" s="9"/>
    </row>
    <row r="490" spans="1:9" thickTop="1" thickBot="1" x14ac:dyDescent="0.3">
      <c r="A490" s="8"/>
      <c r="B490" s="11"/>
      <c r="D490" s="7"/>
      <c r="H490" s="6"/>
      <c r="I490" s="9"/>
    </row>
    <row r="491" spans="1:9" thickTop="1" thickBot="1" x14ac:dyDescent="0.3">
      <c r="A491" s="8"/>
      <c r="D491" s="7"/>
      <c r="H491" s="6"/>
      <c r="I491" s="9"/>
    </row>
    <row r="492" spans="1:9" thickTop="1" thickBot="1" x14ac:dyDescent="0.3">
      <c r="A492" s="8"/>
      <c r="D492" s="7"/>
      <c r="H492" s="6"/>
      <c r="I492" s="9"/>
    </row>
    <row r="493" spans="1:9" thickTop="1" thickBot="1" x14ac:dyDescent="0.3">
      <c r="A493" s="8"/>
      <c r="D493" s="7"/>
      <c r="H493" s="6"/>
      <c r="I493" s="9"/>
    </row>
    <row r="494" spans="1:9" thickTop="1" thickBot="1" x14ac:dyDescent="0.3">
      <c r="A494" s="8"/>
      <c r="D494" s="7"/>
      <c r="H494" s="6"/>
      <c r="I494" s="9"/>
    </row>
    <row r="495" spans="1:9" thickTop="1" thickBot="1" x14ac:dyDescent="0.3">
      <c r="A495" s="8"/>
      <c r="D495" s="7"/>
      <c r="H495" s="6"/>
      <c r="I495" s="9"/>
    </row>
    <row r="496" spans="1:9" thickTop="1" thickBot="1" x14ac:dyDescent="0.3">
      <c r="A496" s="8"/>
      <c r="D496" s="7"/>
      <c r="H496" s="6"/>
      <c r="I496" s="9"/>
    </row>
    <row r="497" spans="1:9" thickTop="1" thickBot="1" x14ac:dyDescent="0.3">
      <c r="A497" s="8"/>
      <c r="D497" s="7"/>
      <c r="H497" s="6"/>
      <c r="I497" s="9"/>
    </row>
    <row r="498" spans="1:9" thickTop="1" thickBot="1" x14ac:dyDescent="0.3">
      <c r="A498" s="8"/>
      <c r="D498" s="7"/>
      <c r="H498" s="6"/>
      <c r="I498" s="9"/>
    </row>
    <row r="499" spans="1:9" thickTop="1" thickBot="1" x14ac:dyDescent="0.3">
      <c r="A499" s="8"/>
      <c r="D499" s="7"/>
      <c r="H499" s="6"/>
      <c r="I499" s="9"/>
    </row>
    <row r="500" spans="1:9" thickTop="1" thickBot="1" x14ac:dyDescent="0.3">
      <c r="A500" s="8"/>
      <c r="D500" s="7"/>
      <c r="H500" s="6"/>
      <c r="I500" s="9"/>
    </row>
    <row r="501" spans="1:9" thickTop="1" thickBot="1" x14ac:dyDescent="0.3">
      <c r="A501" s="8"/>
      <c r="D501" s="7"/>
      <c r="H501" s="6"/>
      <c r="I501" s="9"/>
    </row>
    <row r="502" spans="1:9" thickTop="1" thickBot="1" x14ac:dyDescent="0.3">
      <c r="A502" s="8"/>
      <c r="D502" s="7"/>
      <c r="H502" s="6"/>
      <c r="I502" s="9"/>
    </row>
    <row r="503" spans="1:9" thickTop="1" thickBot="1" x14ac:dyDescent="0.3">
      <c r="A503" s="8"/>
      <c r="D503" s="7"/>
      <c r="H503" s="6"/>
      <c r="I503" s="9"/>
    </row>
    <row r="504" spans="1:9" thickTop="1" thickBot="1" x14ac:dyDescent="0.3">
      <c r="A504" s="8"/>
      <c r="D504" s="7"/>
      <c r="H504" s="6"/>
      <c r="I504" s="9"/>
    </row>
    <row r="505" spans="1:9" thickTop="1" thickBot="1" x14ac:dyDescent="0.3">
      <c r="A505" s="10"/>
      <c r="B505" s="11"/>
      <c r="C505" s="12"/>
      <c r="D505" s="14"/>
      <c r="E505" s="12"/>
      <c r="F505" s="12"/>
      <c r="G505" s="12"/>
      <c r="H505" s="12"/>
      <c r="I505" s="13"/>
    </row>
    <row r="506" spans="1:9" thickTop="1" thickBot="1" x14ac:dyDescent="0.3">
      <c r="A506" s="8"/>
      <c r="D506" s="7"/>
      <c r="H506" s="6"/>
      <c r="I506" s="9"/>
    </row>
    <row r="507" spans="1:9" thickTop="1" thickBot="1" x14ac:dyDescent="0.3">
      <c r="A507" s="8"/>
      <c r="D507" s="7"/>
      <c r="H507" s="6"/>
      <c r="I507" s="9"/>
    </row>
    <row r="508" spans="1:9" thickTop="1" thickBot="1" x14ac:dyDescent="0.3">
      <c r="A508" s="8"/>
      <c r="D508" s="7"/>
      <c r="H508" s="6"/>
      <c r="I508" s="9"/>
    </row>
    <row r="509" spans="1:9" thickTop="1" thickBot="1" x14ac:dyDescent="0.3">
      <c r="A509" s="8"/>
      <c r="D509" s="7"/>
      <c r="H509" s="6"/>
      <c r="I509" s="9"/>
    </row>
    <row r="510" spans="1:9" thickTop="1" thickBot="1" x14ac:dyDescent="0.3">
      <c r="A510" s="8"/>
      <c r="D510" s="7"/>
      <c r="H510" s="6"/>
      <c r="I510" s="9"/>
    </row>
    <row r="511" spans="1:9" thickTop="1" thickBot="1" x14ac:dyDescent="0.3">
      <c r="A511" s="8"/>
      <c r="D511" s="7"/>
      <c r="H511" s="6"/>
      <c r="I511" s="9"/>
    </row>
    <row r="512" spans="1:9" thickTop="1" thickBot="1" x14ac:dyDescent="0.3">
      <c r="A512" s="8"/>
      <c r="D512" s="7"/>
      <c r="H512" s="6"/>
      <c r="I512" s="9"/>
    </row>
    <row r="513" spans="1:9" thickTop="1" thickBot="1" x14ac:dyDescent="0.3">
      <c r="A513" s="8"/>
      <c r="D513" s="7"/>
      <c r="H513" s="6"/>
      <c r="I513" s="9"/>
    </row>
    <row r="514" spans="1:9" thickTop="1" thickBot="1" x14ac:dyDescent="0.3">
      <c r="A514" s="8"/>
      <c r="D514" s="7"/>
      <c r="H514" s="6"/>
      <c r="I514" s="9"/>
    </row>
    <row r="515" spans="1:9" thickTop="1" thickBot="1" x14ac:dyDescent="0.3">
      <c r="A515" s="8"/>
      <c r="D515" s="7"/>
      <c r="H515" s="6"/>
      <c r="I515" s="9"/>
    </row>
    <row r="516" spans="1:9" thickTop="1" thickBot="1" x14ac:dyDescent="0.3">
      <c r="A516" s="8"/>
      <c r="D516" s="7"/>
      <c r="H516" s="6"/>
      <c r="I516" s="9"/>
    </row>
    <row r="517" spans="1:9" thickTop="1" thickBot="1" x14ac:dyDescent="0.3">
      <c r="A517" s="10"/>
      <c r="B517" s="11"/>
      <c r="C517" s="12"/>
      <c r="D517" s="14"/>
      <c r="E517" s="12"/>
      <c r="F517" s="12"/>
      <c r="G517" s="12"/>
      <c r="H517" s="12"/>
      <c r="I517" s="13"/>
    </row>
    <row r="518" spans="1:9" thickTop="1" thickBot="1" x14ac:dyDescent="0.3">
      <c r="A518" s="8"/>
      <c r="D518" s="7"/>
      <c r="H518" s="6"/>
      <c r="I518" s="9"/>
    </row>
    <row r="519" spans="1:9" thickTop="1" thickBot="1" x14ac:dyDescent="0.3">
      <c r="A519" s="8"/>
      <c r="D519" s="7"/>
      <c r="H519" s="6"/>
      <c r="I519" s="9"/>
    </row>
    <row r="520" spans="1:9" thickTop="1" thickBot="1" x14ac:dyDescent="0.3">
      <c r="A520" s="8"/>
      <c r="D520" s="7"/>
      <c r="H520" s="6"/>
      <c r="I520" s="9"/>
    </row>
    <row r="521" spans="1:9" thickTop="1" thickBot="1" x14ac:dyDescent="0.3">
      <c r="A521" s="8"/>
      <c r="D521" s="7"/>
      <c r="H521" s="6"/>
      <c r="I521" s="9"/>
    </row>
    <row r="522" spans="1:9" thickTop="1" thickBot="1" x14ac:dyDescent="0.3">
      <c r="A522" s="8"/>
      <c r="D522" s="7"/>
      <c r="H522" s="6"/>
      <c r="I522" s="9"/>
    </row>
    <row r="523" spans="1:9" thickTop="1" thickBot="1" x14ac:dyDescent="0.3">
      <c r="A523" s="8"/>
      <c r="D523" s="7"/>
      <c r="H523" s="6"/>
      <c r="I523" s="9"/>
    </row>
    <row r="524" spans="1:9" thickTop="1" thickBot="1" x14ac:dyDescent="0.3">
      <c r="A524" s="8"/>
      <c r="D524" s="7"/>
      <c r="H524" s="6"/>
      <c r="I524" s="9"/>
    </row>
    <row r="525" spans="1:9" thickTop="1" thickBot="1" x14ac:dyDescent="0.3">
      <c r="A525" s="8"/>
      <c r="D525" s="7"/>
      <c r="H525" s="6"/>
      <c r="I525" s="9"/>
    </row>
    <row r="526" spans="1:9" thickTop="1" thickBot="1" x14ac:dyDescent="0.3">
      <c r="A526" s="8"/>
      <c r="D526" s="7"/>
      <c r="H526" s="6"/>
      <c r="I526" s="9"/>
    </row>
    <row r="527" spans="1:9" thickTop="1" thickBot="1" x14ac:dyDescent="0.3">
      <c r="A527" s="8"/>
      <c r="D527" s="7"/>
      <c r="H527" s="6"/>
      <c r="I527" s="9"/>
    </row>
    <row r="528" spans="1:9" thickTop="1" thickBot="1" x14ac:dyDescent="0.3">
      <c r="A528" s="8"/>
      <c r="D528" s="7"/>
      <c r="H528" s="6"/>
      <c r="I528" s="9"/>
    </row>
    <row r="529" spans="1:9" thickTop="1" thickBot="1" x14ac:dyDescent="0.3">
      <c r="A529" s="10"/>
      <c r="B529" s="11"/>
      <c r="C529" s="12"/>
      <c r="D529" s="14"/>
      <c r="E529" s="12"/>
      <c r="F529" s="12"/>
      <c r="G529" s="12"/>
      <c r="H529" s="12"/>
      <c r="I529" s="13"/>
    </row>
    <row r="530" spans="1:9" thickTop="1" thickBot="1" x14ac:dyDescent="0.3">
      <c r="A530" s="8"/>
      <c r="D530" s="7"/>
      <c r="H530" s="6"/>
      <c r="I530" s="9"/>
    </row>
    <row r="531" spans="1:9" thickTop="1" thickBot="1" x14ac:dyDescent="0.3">
      <c r="A531" s="8"/>
      <c r="D531" s="7"/>
      <c r="H531" s="6"/>
      <c r="I531" s="9"/>
    </row>
    <row r="532" spans="1:9" thickTop="1" thickBot="1" x14ac:dyDescent="0.3">
      <c r="A532" s="8"/>
      <c r="D532" s="7"/>
      <c r="H532" s="6"/>
      <c r="I532" s="9"/>
    </row>
    <row r="533" spans="1:9" thickTop="1" thickBot="1" x14ac:dyDescent="0.3">
      <c r="A533" s="8"/>
      <c r="D533" s="7"/>
      <c r="H533" s="6"/>
      <c r="I533" s="9"/>
    </row>
    <row r="534" spans="1:9" thickTop="1" thickBot="1" x14ac:dyDescent="0.3">
      <c r="A534" s="8"/>
      <c r="D534" s="7"/>
      <c r="H534" s="6"/>
      <c r="I534" s="9"/>
    </row>
    <row r="535" spans="1:9" thickTop="1" thickBot="1" x14ac:dyDescent="0.3">
      <c r="A535" s="8"/>
      <c r="D535" s="7"/>
      <c r="H535" s="6"/>
      <c r="I535" s="9"/>
    </row>
    <row r="536" spans="1:9" thickTop="1" thickBot="1" x14ac:dyDescent="0.3">
      <c r="A536" s="8"/>
      <c r="D536" s="7"/>
      <c r="H536" s="6"/>
      <c r="I536" s="9"/>
    </row>
    <row r="537" spans="1:9" thickTop="1" thickBot="1" x14ac:dyDescent="0.3">
      <c r="A537" s="8"/>
      <c r="D537" s="7"/>
      <c r="H537" s="6"/>
      <c r="I537" s="9"/>
    </row>
    <row r="538" spans="1:9" thickTop="1" thickBot="1" x14ac:dyDescent="0.3">
      <c r="A538" s="8"/>
      <c r="D538" s="7"/>
      <c r="H538" s="6"/>
      <c r="I538" s="9"/>
    </row>
    <row r="539" spans="1:9" thickTop="1" thickBot="1" x14ac:dyDescent="0.3">
      <c r="A539" s="8"/>
      <c r="D539" s="7"/>
      <c r="H539" s="6"/>
      <c r="I539" s="9"/>
    </row>
    <row r="540" spans="1:9" thickTop="1" thickBot="1" x14ac:dyDescent="0.3">
      <c r="A540" s="8"/>
      <c r="D540" s="7"/>
      <c r="H540" s="6"/>
      <c r="I540" s="9"/>
    </row>
    <row r="541" spans="1:9" thickTop="1" thickBot="1" x14ac:dyDescent="0.3">
      <c r="A541" s="10"/>
      <c r="B541" s="11"/>
      <c r="C541" s="12"/>
      <c r="D541" s="14"/>
      <c r="E541" s="12"/>
      <c r="F541" s="12"/>
      <c r="G541" s="12"/>
      <c r="H541" s="12"/>
      <c r="I541" s="13"/>
    </row>
    <row r="542" spans="1:9" thickTop="1" thickBot="1" x14ac:dyDescent="0.3">
      <c r="A542" s="8"/>
      <c r="D542" s="7"/>
      <c r="H542" s="6"/>
      <c r="I542" s="9"/>
    </row>
    <row r="543" spans="1:9" thickTop="1" thickBot="1" x14ac:dyDescent="0.3">
      <c r="A543" s="8"/>
      <c r="D543" s="7"/>
      <c r="H543" s="6"/>
      <c r="I543" s="9"/>
    </row>
    <row r="544" spans="1:9" thickTop="1" thickBot="1" x14ac:dyDescent="0.3">
      <c r="A544" s="8"/>
      <c r="D544" s="7"/>
      <c r="H544" s="6"/>
      <c r="I544" s="9"/>
    </row>
    <row r="545" spans="1:9" thickTop="1" thickBot="1" x14ac:dyDescent="0.3">
      <c r="A545" s="8"/>
      <c r="D545" s="7"/>
      <c r="H545" s="6"/>
      <c r="I545" s="9"/>
    </row>
    <row r="546" spans="1:9" thickTop="1" thickBot="1" x14ac:dyDescent="0.3">
      <c r="A546" s="8"/>
      <c r="D546" s="7"/>
      <c r="H546" s="6"/>
      <c r="I546" s="9"/>
    </row>
    <row r="547" spans="1:9" thickTop="1" thickBot="1" x14ac:dyDescent="0.3">
      <c r="A547" s="8"/>
      <c r="D547" s="7"/>
      <c r="H547" s="6"/>
      <c r="I547" s="9"/>
    </row>
    <row r="548" spans="1:9" thickTop="1" thickBot="1" x14ac:dyDescent="0.3">
      <c r="A548" s="8"/>
      <c r="D548" s="7"/>
      <c r="H548" s="6"/>
      <c r="I548" s="9"/>
    </row>
    <row r="549" spans="1:9" thickTop="1" thickBot="1" x14ac:dyDescent="0.3">
      <c r="A549" s="8"/>
      <c r="D549" s="7"/>
      <c r="H549" s="6"/>
      <c r="I549" s="9"/>
    </row>
    <row r="550" spans="1:9" thickTop="1" thickBot="1" x14ac:dyDescent="0.3">
      <c r="A550" s="8"/>
      <c r="D550" s="7"/>
      <c r="H550" s="6"/>
      <c r="I550" s="9"/>
    </row>
    <row r="551" spans="1:9" thickTop="1" thickBot="1" x14ac:dyDescent="0.3">
      <c r="A551" s="8"/>
      <c r="D551" s="7"/>
      <c r="H551" s="6"/>
      <c r="I551" s="9"/>
    </row>
    <row r="552" spans="1:9" thickTop="1" thickBot="1" x14ac:dyDescent="0.3">
      <c r="A552" s="8"/>
      <c r="D552" s="7"/>
      <c r="H552" s="6"/>
      <c r="I552" s="9"/>
    </row>
    <row r="553" spans="1:9" thickTop="1" thickBot="1" x14ac:dyDescent="0.3">
      <c r="A553" s="10"/>
      <c r="B553" s="11"/>
      <c r="C553" s="12"/>
      <c r="D553" s="14"/>
      <c r="E553" s="12"/>
      <c r="F553" s="12"/>
      <c r="G553" s="12"/>
      <c r="H553" s="12"/>
      <c r="I553" s="13"/>
    </row>
    <row r="554" spans="1:9" thickTop="1" thickBot="1" x14ac:dyDescent="0.3">
      <c r="A554" s="8"/>
      <c r="D554" s="7"/>
      <c r="H554" s="6"/>
      <c r="I554" s="9"/>
    </row>
    <row r="555" spans="1:9" thickTop="1" thickBot="1" x14ac:dyDescent="0.3">
      <c r="A555" s="8"/>
      <c r="D555" s="7"/>
      <c r="H555" s="6"/>
      <c r="I555" s="9"/>
    </row>
    <row r="556" spans="1:9" thickTop="1" thickBot="1" x14ac:dyDescent="0.3">
      <c r="A556" s="8"/>
      <c r="D556" s="7"/>
      <c r="H556" s="6"/>
      <c r="I556" s="9"/>
    </row>
    <row r="557" spans="1:9" thickTop="1" thickBot="1" x14ac:dyDescent="0.3">
      <c r="A557" s="8"/>
      <c r="D557" s="7"/>
      <c r="H557" s="6"/>
      <c r="I557" s="9"/>
    </row>
    <row r="558" spans="1:9" thickTop="1" thickBot="1" x14ac:dyDescent="0.3">
      <c r="A558" s="8"/>
      <c r="D558" s="7"/>
      <c r="H558" s="6"/>
      <c r="I558" s="9"/>
    </row>
    <row r="559" spans="1:9" thickTop="1" thickBot="1" x14ac:dyDescent="0.3">
      <c r="A559" s="8"/>
      <c r="D559" s="7"/>
      <c r="H559" s="6"/>
      <c r="I559" s="9"/>
    </row>
    <row r="560" spans="1:9" thickTop="1" thickBot="1" x14ac:dyDescent="0.3">
      <c r="A560" s="8"/>
      <c r="D560" s="7"/>
      <c r="H560" s="6"/>
      <c r="I560" s="9"/>
    </row>
    <row r="561" spans="1:9" thickTop="1" thickBot="1" x14ac:dyDescent="0.3">
      <c r="A561" s="8"/>
      <c r="D561" s="7"/>
      <c r="H561" s="6"/>
      <c r="I561" s="9"/>
    </row>
    <row r="562" spans="1:9" thickTop="1" thickBot="1" x14ac:dyDescent="0.3">
      <c r="A562" s="8"/>
      <c r="D562" s="7"/>
      <c r="H562" s="6"/>
      <c r="I562" s="9"/>
    </row>
    <row r="563" spans="1:9" thickTop="1" thickBot="1" x14ac:dyDescent="0.3">
      <c r="A563" s="8"/>
      <c r="D563" s="7"/>
      <c r="H563" s="6"/>
      <c r="I563" s="9"/>
    </row>
    <row r="564" spans="1:9" thickTop="1" thickBot="1" x14ac:dyDescent="0.3">
      <c r="A564" s="8"/>
      <c r="D564" s="7"/>
      <c r="H564" s="6"/>
      <c r="I564" s="9"/>
    </row>
    <row r="565" spans="1:9" thickTop="1" thickBot="1" x14ac:dyDescent="0.3">
      <c r="A565" s="10"/>
      <c r="B565" s="11"/>
      <c r="C565" s="12"/>
      <c r="D565" s="14"/>
      <c r="E565" s="12"/>
      <c r="F565" s="12"/>
      <c r="G565" s="12"/>
      <c r="H565" s="12"/>
      <c r="I565" s="13"/>
    </row>
  </sheetData>
  <mergeCells count="1">
    <mergeCell ref="A1:I1"/>
  </mergeCells>
  <phoneticPr fontId="6" type="noConversion"/>
  <pageMargins left="0.7" right="0.7" top="0.75" bottom="0.75" header="0.3" footer="0.3"/>
  <pageSetup orientation="portrait" horizontalDpi="200" verticalDpi="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9BB0E-7E5F-43F4-9A05-3DDE5B8BEAA6}">
  <dimension ref="A1:M5000"/>
  <sheetViews>
    <sheetView tabSelected="1" topLeftCell="A2" zoomScale="160" zoomScaleNormal="160" workbookViewId="0">
      <selection activeCell="B7" sqref="B7"/>
    </sheetView>
  </sheetViews>
  <sheetFormatPr defaultRowHeight="12.75" thickTop="1" thickBottom="1" x14ac:dyDescent="0.3"/>
  <cols>
    <col min="1" max="1" width="6.28515625" style="5" bestFit="1" customWidth="1"/>
    <col min="2" max="2" width="11.7109375" style="5" bestFit="1" customWidth="1"/>
    <col min="3" max="3" width="6.5703125" style="6" bestFit="1" customWidth="1"/>
    <col min="4" max="5" width="6.5703125" style="6" customWidth="1"/>
    <col min="6" max="6" width="7" style="5" bestFit="1" customWidth="1"/>
    <col min="7" max="7" width="7.140625" style="6" bestFit="1" customWidth="1"/>
    <col min="8" max="8" width="7.42578125" style="5" bestFit="1" customWidth="1"/>
    <col min="9" max="9" width="9.140625" style="25" bestFit="1" customWidth="1"/>
    <col min="10" max="10" width="10" style="25" bestFit="1" customWidth="1"/>
    <col min="11" max="16384" width="9.140625" style="5"/>
  </cols>
  <sheetData>
    <row r="1" spans="1:13" thickTop="1" thickBot="1" x14ac:dyDescent="0.3">
      <c r="B1" s="36" t="s">
        <v>28</v>
      </c>
      <c r="C1" s="36"/>
      <c r="D1" s="36"/>
      <c r="E1" s="36"/>
      <c r="F1" s="36"/>
      <c r="G1" s="36"/>
      <c r="H1" s="36"/>
      <c r="I1" s="36"/>
      <c r="J1" s="36"/>
    </row>
    <row r="2" spans="1:13" thickTop="1" thickBot="1" x14ac:dyDescent="0.3">
      <c r="A2" s="6"/>
      <c r="B2" s="6">
        <f>COUNTA(Table3[REAL CARS])</f>
        <v>0</v>
      </c>
      <c r="C2" s="6">
        <f>COUNTA(Table3[KG])</f>
        <v>0</v>
      </c>
      <c r="D2" s="6">
        <f>COUNTA(Table3[E])</f>
        <v>0</v>
      </c>
      <c r="E2" s="6">
        <f>COUNTA(Table3[PND])</f>
        <v>1</v>
      </c>
      <c r="F2" s="6">
        <f>COUNTA(Table3[SFC])</f>
        <v>1</v>
      </c>
      <c r="G2" s="6">
        <f>COUNTA(Table3[HP])</f>
        <v>1</v>
      </c>
      <c r="H2" s="6">
        <f>COUNTA(Table3[TON])</f>
        <v>1</v>
      </c>
      <c r="I2" s="6">
        <f>COUNTA(Table3[KG/HP])</f>
        <v>1</v>
      </c>
      <c r="J2" s="6">
        <f>COUNTA(Table3[HP/TON])</f>
        <v>1</v>
      </c>
      <c r="K2" s="6">
        <f>COUNTA(Table3[AVG])</f>
        <v>1</v>
      </c>
      <c r="L2" s="6">
        <f>COUNTA(Table3[MIN])</f>
        <v>1</v>
      </c>
      <c r="M2" s="6">
        <f>COUNTA(Table3[MAX])</f>
        <v>1</v>
      </c>
    </row>
    <row r="3" spans="1:13" thickTop="1" thickBot="1" x14ac:dyDescent="0.3">
      <c r="B3" s="6">
        <f>COUNTA(Table3[REAL CARS])</f>
        <v>0</v>
      </c>
      <c r="C3" s="6">
        <f>MIN(Table3[KG])</f>
        <v>0</v>
      </c>
      <c r="D3" s="29">
        <f>MIN(Table3[E])</f>
        <v>0</v>
      </c>
      <c r="E3" s="29">
        <f>MIN(Table3[PND])</f>
        <v>0.04</v>
      </c>
      <c r="F3" s="5">
        <f>MIN(Table3[SFC])</f>
        <v>4.0000000000000001E-3</v>
      </c>
      <c r="G3" s="6">
        <f>MIN(Table3[HP])</f>
        <v>4</v>
      </c>
      <c r="H3" s="5">
        <f>MIN(Table3[TON])</f>
        <v>0</v>
      </c>
      <c r="I3" s="25">
        <f>MIN(Table3[KG/HP])</f>
        <v>0</v>
      </c>
      <c r="J3" s="25" t="e">
        <f>MIN(Table3[HP/TON])</f>
        <v>#DIV/0!</v>
      </c>
      <c r="K3" s="29" t="e">
        <f>MIN(Table3[AVG])</f>
        <v>#DIV/0!</v>
      </c>
      <c r="L3" s="29" t="e">
        <f>MIN(Table3[MIN])</f>
        <v>#DIV/0!</v>
      </c>
      <c r="M3" s="29" t="e">
        <f>MIN(Table3[MAX])</f>
        <v>#DIV/0!</v>
      </c>
    </row>
    <row r="4" spans="1:13" thickTop="1" thickBot="1" x14ac:dyDescent="0.3">
      <c r="B4" s="6">
        <f>COUNTA(Table3[REAL CARS])</f>
        <v>0</v>
      </c>
      <c r="C4" s="6">
        <f>MAX(Table3[KG])</f>
        <v>0</v>
      </c>
      <c r="D4" s="29">
        <f>MAX(Table3[E])</f>
        <v>0</v>
      </c>
      <c r="E4" s="29">
        <f>MAX(Table3[PND])</f>
        <v>0.04</v>
      </c>
      <c r="F4" s="5">
        <f>MAX(Table3[SFC])</f>
        <v>4.0000000000000001E-3</v>
      </c>
      <c r="G4" s="6">
        <f>MAX(Table3[HP])</f>
        <v>4</v>
      </c>
      <c r="H4" s="5">
        <f>MAX(Table3[TON])</f>
        <v>0</v>
      </c>
      <c r="I4" s="25">
        <f>MAX(Table3[KG/HP])</f>
        <v>0</v>
      </c>
      <c r="J4" s="25" t="e">
        <f>MAX(Table3[HP/TON])</f>
        <v>#DIV/0!</v>
      </c>
      <c r="K4" s="29" t="e">
        <f>MAX(Table3[AVG])</f>
        <v>#DIV/0!</v>
      </c>
      <c r="L4" s="29" t="e">
        <f>MAX(Table3[MIN])</f>
        <v>#DIV/0!</v>
      </c>
      <c r="M4" s="29" t="e">
        <f>MAX(Table3[MAX])</f>
        <v>#DIV/0!</v>
      </c>
    </row>
    <row r="5" spans="1:13" thickTop="1" thickBot="1" x14ac:dyDescent="0.3">
      <c r="B5" s="6">
        <f>COUNTA(Table3[REAL CARS])</f>
        <v>0</v>
      </c>
      <c r="C5" s="6" t="e">
        <f>AVERAGE(Table3[KG])</f>
        <v>#DIV/0!</v>
      </c>
      <c r="D5" s="29" t="e">
        <f>AVERAGE(Table3[E])</f>
        <v>#DIV/0!</v>
      </c>
      <c r="E5" s="29">
        <f>AVERAGE(Table3[PND])</f>
        <v>0.04</v>
      </c>
      <c r="F5" s="5">
        <f>AVERAGE(Table3[SFC])</f>
        <v>4.0000000000000001E-3</v>
      </c>
      <c r="G5" s="6">
        <f>AVERAGE(Table3[HP])</f>
        <v>4</v>
      </c>
      <c r="H5" s="5">
        <f>AVERAGE(Table3[TON])</f>
        <v>0</v>
      </c>
      <c r="I5" s="25">
        <f>AVERAGE(Table3[KG/HP])</f>
        <v>0</v>
      </c>
      <c r="J5" s="25" t="e">
        <f>AVERAGE(Table3[HP/TON])</f>
        <v>#DIV/0!</v>
      </c>
      <c r="K5" s="29" t="e">
        <f>AVERAGE(Table3[AVG])</f>
        <v>#DIV/0!</v>
      </c>
      <c r="L5" s="29" t="e">
        <f>AVERAGE(Table3[MIN])</f>
        <v>#DIV/0!</v>
      </c>
      <c r="M5" s="29" t="e">
        <f>AVERAGE(Table3[MAX])</f>
        <v>#DIV/0!</v>
      </c>
    </row>
    <row r="6" spans="1:13" thickTop="1" thickBot="1" x14ac:dyDescent="0.3">
      <c r="A6" s="5" t="s">
        <v>32</v>
      </c>
      <c r="B6" s="5" t="s">
        <v>29</v>
      </c>
      <c r="C6" s="6" t="s">
        <v>5</v>
      </c>
      <c r="D6" s="29" t="s">
        <v>18</v>
      </c>
      <c r="E6" s="6" t="s">
        <v>20</v>
      </c>
      <c r="F6" s="5" t="s">
        <v>2</v>
      </c>
      <c r="G6" s="6" t="s">
        <v>11</v>
      </c>
      <c r="H6" s="5" t="s">
        <v>9</v>
      </c>
      <c r="I6" s="25" t="s">
        <v>30</v>
      </c>
      <c r="J6" s="25" t="s">
        <v>7</v>
      </c>
      <c r="K6" s="33" t="s">
        <v>21</v>
      </c>
      <c r="L6" s="33" t="s">
        <v>23</v>
      </c>
      <c r="M6" s="33" t="s">
        <v>24</v>
      </c>
    </row>
    <row r="7" spans="1:13" thickTop="1" thickBot="1" x14ac:dyDescent="0.3">
      <c r="A7" s="6">
        <v>1</v>
      </c>
      <c r="B7" s="29"/>
      <c r="D7" s="29"/>
      <c r="E7" s="6">
        <f>Table3[[#This Row],[HP]]/100</f>
        <v>0.04</v>
      </c>
      <c r="F7" s="29">
        <f>Table3[[#This Row],[HP]]/1000</f>
        <v>4.0000000000000001E-3</v>
      </c>
      <c r="G7" s="6">
        <f>Table3[[#This Row],[E]]*2000+4</f>
        <v>4</v>
      </c>
      <c r="H7" s="29">
        <f>Table3[[#This Row],[KG]]/1000</f>
        <v>0</v>
      </c>
      <c r="I7" s="25">
        <f>Table3[[#This Row],[KG]]/Table3[[#This Row],[HP]]</f>
        <v>0</v>
      </c>
      <c r="J7" s="25" t="e">
        <f>Table3[[#This Row],[HP]]/Table3[[#This Row],[TON]]</f>
        <v>#DIV/0!</v>
      </c>
      <c r="K7" s="29" t="e">
        <f>AVERAGE(Table3[[#This Row],[KG]:[HP/TON]])</f>
        <v>#DIV/0!</v>
      </c>
      <c r="L7" s="29" t="e">
        <f>MIN(Table3[[#This Row],[KG]:[HP/TON]])</f>
        <v>#DIV/0!</v>
      </c>
      <c r="M7" s="29" t="e">
        <f>MAX(Table3[[#This Row],[KG]:[HP/TON]])</f>
        <v>#DIV/0!</v>
      </c>
    </row>
    <row r="8" spans="1:13" thickTop="1" thickBot="1" x14ac:dyDescent="0.3">
      <c r="A8" s="6">
        <f>A7+1</f>
        <v>2</v>
      </c>
      <c r="B8" s="29"/>
      <c r="D8" s="11"/>
      <c r="E8" s="12"/>
      <c r="F8" s="11"/>
      <c r="G8" s="12"/>
      <c r="H8" s="11"/>
      <c r="I8" s="31"/>
      <c r="J8" s="32"/>
      <c r="K8" s="11"/>
      <c r="L8" s="11"/>
      <c r="M8" s="11"/>
    </row>
    <row r="9" spans="1:13" thickTop="1" thickBot="1" x14ac:dyDescent="0.3">
      <c r="A9" s="6">
        <f t="shared" ref="A9:A72" si="0">A8+1</f>
        <v>3</v>
      </c>
      <c r="B9" s="29"/>
      <c r="D9" s="11"/>
      <c r="E9" s="12"/>
      <c r="F9" s="11"/>
      <c r="G9" s="12"/>
      <c r="H9" s="11"/>
      <c r="I9" s="31"/>
      <c r="J9" s="32"/>
      <c r="K9" s="11"/>
      <c r="L9" s="11"/>
      <c r="M9" s="11"/>
    </row>
    <row r="10" spans="1:13" thickTop="1" thickBot="1" x14ac:dyDescent="0.3">
      <c r="A10" s="6">
        <f t="shared" si="0"/>
        <v>4</v>
      </c>
      <c r="B10" s="29"/>
      <c r="D10" s="11"/>
      <c r="E10" s="12"/>
      <c r="F10" s="11"/>
      <c r="G10" s="12"/>
      <c r="H10" s="11"/>
      <c r="I10" s="31"/>
      <c r="J10" s="32"/>
      <c r="K10" s="11"/>
      <c r="L10" s="11"/>
      <c r="M10" s="11"/>
    </row>
    <row r="11" spans="1:13" thickTop="1" thickBot="1" x14ac:dyDescent="0.3">
      <c r="A11" s="6">
        <f t="shared" si="0"/>
        <v>5</v>
      </c>
      <c r="B11" s="29"/>
      <c r="D11" s="11"/>
      <c r="E11" s="12"/>
      <c r="F11" s="11"/>
      <c r="G11" s="12"/>
      <c r="H11" s="11"/>
      <c r="I11" s="31"/>
      <c r="J11" s="32"/>
      <c r="K11" s="11"/>
      <c r="L11" s="11"/>
      <c r="M11" s="11"/>
    </row>
    <row r="12" spans="1:13" thickTop="1" thickBot="1" x14ac:dyDescent="0.3">
      <c r="A12" s="6">
        <f t="shared" si="0"/>
        <v>6</v>
      </c>
      <c r="B12" s="29"/>
      <c r="D12" s="11"/>
      <c r="E12" s="12"/>
      <c r="F12" s="11"/>
      <c r="G12" s="12"/>
      <c r="H12" s="11"/>
      <c r="I12" s="31"/>
      <c r="J12" s="32"/>
      <c r="K12" s="11"/>
      <c r="L12" s="11"/>
      <c r="M12" s="11"/>
    </row>
    <row r="13" spans="1:13" thickTop="1" thickBot="1" x14ac:dyDescent="0.3">
      <c r="A13" s="6">
        <f t="shared" si="0"/>
        <v>7</v>
      </c>
      <c r="B13" s="29"/>
      <c r="D13" s="11"/>
      <c r="E13" s="12"/>
      <c r="F13" s="11"/>
      <c r="G13" s="12"/>
      <c r="H13" s="11"/>
      <c r="I13" s="31"/>
      <c r="J13" s="32"/>
      <c r="K13" s="11"/>
      <c r="L13" s="11"/>
      <c r="M13" s="11"/>
    </row>
    <row r="14" spans="1:13" thickTop="1" thickBot="1" x14ac:dyDescent="0.3">
      <c r="A14" s="6">
        <f t="shared" si="0"/>
        <v>8</v>
      </c>
      <c r="B14" s="29"/>
      <c r="D14" s="11"/>
      <c r="E14" s="12"/>
      <c r="F14" s="11"/>
      <c r="G14" s="12"/>
      <c r="H14" s="11"/>
      <c r="I14" s="31"/>
      <c r="J14" s="32"/>
      <c r="K14" s="11"/>
      <c r="L14" s="11"/>
      <c r="M14" s="11"/>
    </row>
    <row r="15" spans="1:13" thickTop="1" thickBot="1" x14ac:dyDescent="0.3">
      <c r="A15" s="6">
        <f t="shared" si="0"/>
        <v>9</v>
      </c>
      <c r="B15" s="29"/>
      <c r="D15" s="11"/>
      <c r="E15" s="12"/>
      <c r="F15" s="11"/>
      <c r="G15" s="12"/>
      <c r="H15" s="11"/>
      <c r="I15" s="31"/>
      <c r="J15" s="32"/>
      <c r="K15" s="11"/>
      <c r="L15" s="11"/>
      <c r="M15" s="11"/>
    </row>
    <row r="16" spans="1:13" thickTop="1" thickBot="1" x14ac:dyDescent="0.3">
      <c r="A16" s="6">
        <f t="shared" si="0"/>
        <v>10</v>
      </c>
      <c r="B16" s="29"/>
      <c r="D16" s="11"/>
      <c r="E16" s="12"/>
      <c r="F16" s="11"/>
      <c r="G16" s="12"/>
      <c r="H16" s="11"/>
      <c r="I16" s="31"/>
      <c r="J16" s="32"/>
      <c r="K16" s="11"/>
      <c r="L16" s="11"/>
      <c r="M16" s="11"/>
    </row>
    <row r="17" spans="1:13" thickTop="1" thickBot="1" x14ac:dyDescent="0.3">
      <c r="A17" s="6">
        <f t="shared" si="0"/>
        <v>11</v>
      </c>
      <c r="B17" s="29"/>
      <c r="D17" s="11"/>
      <c r="E17" s="12"/>
      <c r="F17" s="11"/>
      <c r="G17" s="12"/>
      <c r="H17" s="11"/>
      <c r="I17" s="31"/>
      <c r="J17" s="32"/>
      <c r="K17" s="11"/>
      <c r="L17" s="11"/>
      <c r="M17" s="11"/>
    </row>
    <row r="18" spans="1:13" thickTop="1" thickBot="1" x14ac:dyDescent="0.3">
      <c r="A18" s="6">
        <f t="shared" si="0"/>
        <v>12</v>
      </c>
      <c r="B18" s="29"/>
      <c r="D18" s="11"/>
      <c r="E18" s="12"/>
      <c r="F18" s="11"/>
      <c r="G18" s="12"/>
      <c r="H18" s="11"/>
      <c r="I18" s="31"/>
      <c r="J18" s="32"/>
      <c r="K18" s="11"/>
      <c r="L18" s="11"/>
      <c r="M18" s="11"/>
    </row>
    <row r="19" spans="1:13" thickTop="1" thickBot="1" x14ac:dyDescent="0.3">
      <c r="A19" s="6">
        <f t="shared" si="0"/>
        <v>13</v>
      </c>
      <c r="B19" s="29"/>
      <c r="D19" s="11"/>
      <c r="E19" s="12"/>
      <c r="F19" s="11"/>
      <c r="G19" s="12"/>
      <c r="H19" s="11"/>
      <c r="I19" s="31"/>
      <c r="J19" s="32"/>
      <c r="K19" s="11"/>
      <c r="L19" s="11"/>
      <c r="M19" s="11"/>
    </row>
    <row r="20" spans="1:13" thickTop="1" thickBot="1" x14ac:dyDescent="0.3">
      <c r="A20" s="6">
        <f t="shared" si="0"/>
        <v>14</v>
      </c>
      <c r="B20" s="29"/>
      <c r="D20" s="11"/>
      <c r="E20" s="12"/>
      <c r="F20" s="11"/>
      <c r="G20" s="12"/>
      <c r="H20" s="11"/>
      <c r="I20" s="31"/>
      <c r="J20" s="32"/>
      <c r="K20" s="11"/>
      <c r="L20" s="11"/>
      <c r="M20" s="11"/>
    </row>
    <row r="21" spans="1:13" thickTop="1" thickBot="1" x14ac:dyDescent="0.3">
      <c r="A21" s="6">
        <f t="shared" si="0"/>
        <v>15</v>
      </c>
      <c r="B21" s="29"/>
      <c r="D21" s="11"/>
      <c r="E21" s="12"/>
      <c r="F21" s="11"/>
      <c r="G21" s="12"/>
      <c r="H21" s="11"/>
      <c r="I21" s="31"/>
      <c r="J21" s="32"/>
      <c r="K21" s="11"/>
      <c r="L21" s="11"/>
      <c r="M21" s="11"/>
    </row>
    <row r="22" spans="1:13" thickTop="1" thickBot="1" x14ac:dyDescent="0.3">
      <c r="A22" s="6">
        <f t="shared" si="0"/>
        <v>16</v>
      </c>
      <c r="B22" s="29"/>
      <c r="D22" s="11"/>
      <c r="E22" s="12"/>
      <c r="F22" s="11"/>
      <c r="G22" s="12"/>
      <c r="H22" s="11"/>
      <c r="I22" s="31"/>
      <c r="J22" s="32"/>
      <c r="K22" s="11"/>
      <c r="L22" s="11"/>
      <c r="M22" s="11"/>
    </row>
    <row r="23" spans="1:13" thickTop="1" thickBot="1" x14ac:dyDescent="0.3">
      <c r="A23" s="6">
        <f t="shared" si="0"/>
        <v>17</v>
      </c>
      <c r="B23" s="29"/>
      <c r="D23" s="11"/>
      <c r="E23" s="12"/>
      <c r="F23" s="11"/>
      <c r="G23" s="12"/>
      <c r="H23" s="11"/>
      <c r="I23" s="31"/>
      <c r="J23" s="32"/>
      <c r="K23" s="11"/>
      <c r="L23" s="11"/>
      <c r="M23" s="11"/>
    </row>
    <row r="24" spans="1:13" thickTop="1" thickBot="1" x14ac:dyDescent="0.3">
      <c r="A24" s="6">
        <f t="shared" si="0"/>
        <v>18</v>
      </c>
      <c r="B24" s="29"/>
      <c r="D24" s="11"/>
      <c r="E24" s="12"/>
      <c r="F24" s="11"/>
      <c r="G24" s="12"/>
      <c r="H24" s="11"/>
      <c r="I24" s="31"/>
      <c r="J24" s="32"/>
      <c r="K24" s="11"/>
      <c r="L24" s="11"/>
      <c r="M24" s="11"/>
    </row>
    <row r="25" spans="1:13" thickTop="1" thickBot="1" x14ac:dyDescent="0.3">
      <c r="A25" s="6">
        <f t="shared" si="0"/>
        <v>19</v>
      </c>
      <c r="B25" s="8"/>
      <c r="D25" s="29"/>
      <c r="F25" s="29"/>
      <c r="H25" s="29"/>
      <c r="J25" s="30"/>
      <c r="K25" s="29"/>
      <c r="L25" s="29"/>
      <c r="M25" s="29"/>
    </row>
    <row r="26" spans="1:13" thickTop="1" thickBot="1" x14ac:dyDescent="0.3">
      <c r="A26" s="6">
        <f t="shared" si="0"/>
        <v>20</v>
      </c>
      <c r="B26" s="8"/>
      <c r="D26" s="29"/>
      <c r="F26" s="29"/>
      <c r="H26" s="29"/>
      <c r="J26" s="30"/>
      <c r="K26" s="29"/>
      <c r="L26" s="29"/>
      <c r="M26" s="29"/>
    </row>
    <row r="27" spans="1:13" thickTop="1" thickBot="1" x14ac:dyDescent="0.3">
      <c r="A27" s="6">
        <f t="shared" si="0"/>
        <v>21</v>
      </c>
      <c r="B27" s="8"/>
      <c r="D27" s="29"/>
      <c r="F27" s="29"/>
      <c r="H27" s="29"/>
      <c r="J27" s="30"/>
      <c r="K27" s="29"/>
      <c r="L27" s="29"/>
      <c r="M27" s="29"/>
    </row>
    <row r="28" spans="1:13" thickTop="1" thickBot="1" x14ac:dyDescent="0.3">
      <c r="A28" s="6">
        <f t="shared" si="0"/>
        <v>22</v>
      </c>
      <c r="B28" s="8"/>
      <c r="D28" s="29"/>
      <c r="F28" s="29"/>
      <c r="H28" s="29"/>
      <c r="J28" s="30"/>
      <c r="K28" s="29"/>
      <c r="L28" s="29"/>
      <c r="M28" s="29"/>
    </row>
    <row r="29" spans="1:13" thickTop="1" thickBot="1" x14ac:dyDescent="0.3">
      <c r="A29" s="6">
        <f t="shared" si="0"/>
        <v>23</v>
      </c>
      <c r="B29" s="8"/>
      <c r="D29" s="29"/>
      <c r="F29" s="29"/>
      <c r="H29" s="29"/>
      <c r="J29" s="30"/>
      <c r="K29" s="29"/>
      <c r="L29" s="29"/>
      <c r="M29" s="29"/>
    </row>
    <row r="30" spans="1:13" thickTop="1" thickBot="1" x14ac:dyDescent="0.3">
      <c r="A30" s="6">
        <f t="shared" si="0"/>
        <v>24</v>
      </c>
      <c r="B30" s="8"/>
      <c r="D30" s="29"/>
      <c r="F30" s="29"/>
      <c r="H30" s="29"/>
      <c r="J30" s="30"/>
      <c r="K30" s="29"/>
      <c r="L30" s="29"/>
      <c r="M30" s="29"/>
    </row>
    <row r="31" spans="1:13" thickTop="1" thickBot="1" x14ac:dyDescent="0.3">
      <c r="A31" s="6">
        <f t="shared" si="0"/>
        <v>25</v>
      </c>
      <c r="B31" s="8"/>
      <c r="D31" s="29"/>
      <c r="F31" s="29"/>
      <c r="H31" s="29"/>
      <c r="J31" s="30"/>
      <c r="K31" s="29"/>
      <c r="L31" s="29"/>
      <c r="M31" s="29"/>
    </row>
    <row r="32" spans="1:13" thickTop="1" thickBot="1" x14ac:dyDescent="0.3">
      <c r="A32" s="6">
        <f t="shared" si="0"/>
        <v>26</v>
      </c>
      <c r="B32" s="8"/>
      <c r="D32" s="29"/>
      <c r="F32" s="29"/>
      <c r="H32" s="29"/>
      <c r="J32" s="30"/>
      <c r="K32" s="29"/>
      <c r="L32" s="29"/>
      <c r="M32" s="29"/>
    </row>
    <row r="33" spans="1:13" thickTop="1" thickBot="1" x14ac:dyDescent="0.3">
      <c r="A33" s="6">
        <f t="shared" si="0"/>
        <v>27</v>
      </c>
      <c r="B33" s="8"/>
      <c r="D33" s="29"/>
      <c r="F33" s="29"/>
      <c r="H33" s="29"/>
      <c r="J33" s="30"/>
      <c r="K33" s="29"/>
      <c r="L33" s="29"/>
      <c r="M33" s="29"/>
    </row>
    <row r="34" spans="1:13" thickTop="1" thickBot="1" x14ac:dyDescent="0.3">
      <c r="A34" s="6">
        <f t="shared" si="0"/>
        <v>28</v>
      </c>
      <c r="B34" s="8"/>
      <c r="D34" s="29"/>
      <c r="F34" s="29"/>
      <c r="H34" s="29"/>
      <c r="J34" s="30"/>
      <c r="K34" s="29"/>
      <c r="L34" s="29"/>
      <c r="M34" s="29"/>
    </row>
    <row r="35" spans="1:13" thickTop="1" thickBot="1" x14ac:dyDescent="0.3">
      <c r="A35" s="6">
        <f t="shared" si="0"/>
        <v>29</v>
      </c>
      <c r="B35" s="8"/>
      <c r="D35" s="29"/>
      <c r="F35" s="29"/>
      <c r="H35" s="29"/>
      <c r="J35" s="30"/>
      <c r="K35" s="29"/>
      <c r="L35" s="29"/>
      <c r="M35" s="29"/>
    </row>
    <row r="36" spans="1:13" thickTop="1" thickBot="1" x14ac:dyDescent="0.3">
      <c r="A36" s="6">
        <f t="shared" si="0"/>
        <v>30</v>
      </c>
      <c r="B36" s="8"/>
      <c r="D36" s="29"/>
      <c r="F36" s="29"/>
      <c r="H36" s="29"/>
      <c r="J36" s="30"/>
      <c r="K36" s="29"/>
      <c r="L36" s="29"/>
      <c r="M36" s="29"/>
    </row>
    <row r="37" spans="1:13" thickTop="1" thickBot="1" x14ac:dyDescent="0.3">
      <c r="A37" s="6">
        <f t="shared" si="0"/>
        <v>31</v>
      </c>
      <c r="B37" s="8"/>
      <c r="D37" s="29"/>
      <c r="F37" s="29"/>
      <c r="H37" s="29"/>
      <c r="J37" s="30"/>
      <c r="K37" s="29"/>
      <c r="L37" s="29"/>
      <c r="M37" s="29"/>
    </row>
    <row r="38" spans="1:13" thickTop="1" thickBot="1" x14ac:dyDescent="0.3">
      <c r="A38" s="6">
        <f t="shared" si="0"/>
        <v>32</v>
      </c>
      <c r="B38" s="8"/>
      <c r="D38" s="29"/>
      <c r="F38" s="29"/>
      <c r="H38" s="29"/>
      <c r="J38" s="30"/>
      <c r="K38" s="29"/>
      <c r="L38" s="29"/>
      <c r="M38" s="29"/>
    </row>
    <row r="39" spans="1:13" thickTop="1" thickBot="1" x14ac:dyDescent="0.3">
      <c r="A39" s="6">
        <f t="shared" si="0"/>
        <v>33</v>
      </c>
      <c r="B39" s="8"/>
      <c r="D39" s="29"/>
      <c r="F39" s="29"/>
      <c r="H39" s="29"/>
      <c r="J39" s="30"/>
      <c r="K39" s="29"/>
      <c r="L39" s="29"/>
      <c r="M39" s="29"/>
    </row>
    <row r="40" spans="1:13" thickTop="1" thickBot="1" x14ac:dyDescent="0.3">
      <c r="A40" s="6">
        <f t="shared" si="0"/>
        <v>34</v>
      </c>
      <c r="B40" s="8"/>
      <c r="D40" s="29"/>
      <c r="F40" s="29"/>
      <c r="H40" s="29"/>
      <c r="J40" s="30"/>
      <c r="K40" s="29"/>
      <c r="L40" s="29"/>
      <c r="M40" s="29"/>
    </row>
    <row r="41" spans="1:13" thickTop="1" thickBot="1" x14ac:dyDescent="0.3">
      <c r="A41" s="6">
        <f t="shared" si="0"/>
        <v>35</v>
      </c>
      <c r="B41" s="8"/>
      <c r="D41" s="29"/>
      <c r="F41" s="29"/>
      <c r="H41" s="29"/>
      <c r="J41" s="30"/>
      <c r="K41" s="29"/>
      <c r="L41" s="29"/>
      <c r="M41" s="29"/>
    </row>
    <row r="42" spans="1:13" thickTop="1" thickBot="1" x14ac:dyDescent="0.3">
      <c r="A42" s="6">
        <f t="shared" si="0"/>
        <v>36</v>
      </c>
      <c r="B42" s="10"/>
      <c r="C42" s="12"/>
      <c r="D42" s="11"/>
      <c r="E42" s="12"/>
      <c r="F42" s="11"/>
      <c r="G42" s="12"/>
      <c r="H42" s="11"/>
      <c r="I42" s="31"/>
      <c r="J42" s="32"/>
      <c r="K42" s="11"/>
      <c r="L42" s="11"/>
      <c r="M42" s="11"/>
    </row>
    <row r="43" spans="1:13" thickTop="1" thickBot="1" x14ac:dyDescent="0.3">
      <c r="A43" s="6">
        <f t="shared" si="0"/>
        <v>37</v>
      </c>
      <c r="B43" s="10"/>
      <c r="C43" s="12"/>
      <c r="D43" s="11"/>
      <c r="E43" s="12"/>
      <c r="F43" s="11"/>
      <c r="G43" s="12"/>
      <c r="H43" s="11"/>
      <c r="I43" s="31"/>
      <c r="J43" s="32"/>
      <c r="K43" s="11"/>
      <c r="L43" s="11"/>
      <c r="M43" s="11"/>
    </row>
    <row r="44" spans="1:13" thickTop="1" thickBot="1" x14ac:dyDescent="0.3">
      <c r="A44" s="6">
        <f t="shared" si="0"/>
        <v>38</v>
      </c>
      <c r="B44" s="10"/>
      <c r="C44" s="12"/>
      <c r="D44" s="11"/>
      <c r="E44" s="12"/>
      <c r="F44" s="11"/>
      <c r="G44" s="12"/>
      <c r="H44" s="11"/>
      <c r="I44" s="31"/>
      <c r="J44" s="32"/>
      <c r="K44" s="11"/>
      <c r="L44" s="11"/>
      <c r="M44" s="11"/>
    </row>
    <row r="45" spans="1:13" thickTop="1" thickBot="1" x14ac:dyDescent="0.3">
      <c r="A45" s="6">
        <f t="shared" si="0"/>
        <v>39</v>
      </c>
      <c r="B45" s="10"/>
      <c r="C45" s="12"/>
      <c r="D45" s="11"/>
      <c r="E45" s="12"/>
      <c r="F45" s="11"/>
      <c r="G45" s="12"/>
      <c r="H45" s="11"/>
      <c r="I45" s="31"/>
      <c r="J45" s="32"/>
      <c r="K45" s="11"/>
      <c r="L45" s="11"/>
      <c r="M45" s="11"/>
    </row>
    <row r="46" spans="1:13" thickTop="1" thickBot="1" x14ac:dyDescent="0.3">
      <c r="A46" s="6">
        <f t="shared" si="0"/>
        <v>40</v>
      </c>
      <c r="B46" s="10"/>
      <c r="C46" s="12"/>
      <c r="D46" s="11"/>
      <c r="E46" s="12"/>
      <c r="F46" s="11"/>
      <c r="G46" s="12"/>
      <c r="H46" s="11"/>
      <c r="I46" s="31"/>
      <c r="J46" s="32"/>
      <c r="K46" s="11"/>
      <c r="L46" s="11"/>
      <c r="M46" s="11"/>
    </row>
    <row r="47" spans="1:13" thickTop="1" thickBot="1" x14ac:dyDescent="0.3">
      <c r="A47" s="6">
        <f t="shared" si="0"/>
        <v>41</v>
      </c>
      <c r="B47" s="10"/>
      <c r="C47" s="12"/>
      <c r="D47" s="11"/>
      <c r="E47" s="12"/>
      <c r="F47" s="11"/>
      <c r="G47" s="12"/>
      <c r="H47" s="11"/>
      <c r="I47" s="31"/>
      <c r="J47" s="32"/>
      <c r="K47" s="11"/>
      <c r="L47" s="11"/>
      <c r="M47" s="11"/>
    </row>
    <row r="48" spans="1:13" thickTop="1" thickBot="1" x14ac:dyDescent="0.3">
      <c r="A48" s="6">
        <f t="shared" si="0"/>
        <v>42</v>
      </c>
      <c r="B48" s="10"/>
      <c r="C48" s="12"/>
      <c r="D48" s="11"/>
      <c r="E48" s="12"/>
      <c r="F48" s="11"/>
      <c r="G48" s="12"/>
      <c r="H48" s="11"/>
      <c r="I48" s="31"/>
      <c r="J48" s="32"/>
      <c r="K48" s="11"/>
      <c r="L48" s="11"/>
      <c r="M48" s="11"/>
    </row>
    <row r="49" spans="1:13" thickTop="1" thickBot="1" x14ac:dyDescent="0.3">
      <c r="A49" s="6">
        <f t="shared" si="0"/>
        <v>43</v>
      </c>
      <c r="B49" s="10"/>
      <c r="C49" s="12"/>
      <c r="D49" s="11"/>
      <c r="E49" s="12"/>
      <c r="F49" s="11"/>
      <c r="G49" s="12"/>
      <c r="H49" s="11"/>
      <c r="I49" s="31"/>
      <c r="J49" s="32"/>
      <c r="K49" s="11"/>
      <c r="L49" s="11"/>
      <c r="M49" s="11"/>
    </row>
    <row r="50" spans="1:13" thickTop="1" thickBot="1" x14ac:dyDescent="0.3">
      <c r="A50" s="6">
        <f t="shared" si="0"/>
        <v>44</v>
      </c>
      <c r="B50" s="10"/>
      <c r="C50" s="12"/>
      <c r="D50" s="11"/>
      <c r="E50" s="12"/>
      <c r="F50" s="11"/>
      <c r="G50" s="12"/>
      <c r="H50" s="11"/>
      <c r="I50" s="31"/>
      <c r="J50" s="32"/>
      <c r="K50" s="11"/>
      <c r="L50" s="11"/>
      <c r="M50" s="11"/>
    </row>
    <row r="51" spans="1:13" thickTop="1" thickBot="1" x14ac:dyDescent="0.3">
      <c r="A51" s="6">
        <f t="shared" si="0"/>
        <v>45</v>
      </c>
      <c r="B51" s="10"/>
      <c r="C51" s="12"/>
      <c r="D51" s="11"/>
      <c r="E51" s="12"/>
      <c r="F51" s="11"/>
      <c r="G51" s="12"/>
      <c r="H51" s="11"/>
      <c r="I51" s="31"/>
      <c r="J51" s="32"/>
      <c r="K51" s="11"/>
      <c r="L51" s="11"/>
      <c r="M51" s="11"/>
    </row>
    <row r="52" spans="1:13" thickTop="1" thickBot="1" x14ac:dyDescent="0.3">
      <c r="A52" s="6">
        <f t="shared" si="0"/>
        <v>46</v>
      </c>
      <c r="B52" s="10"/>
      <c r="C52" s="12"/>
      <c r="D52" s="11"/>
      <c r="E52" s="12"/>
      <c r="F52" s="11"/>
      <c r="G52" s="12"/>
      <c r="H52" s="11"/>
      <c r="I52" s="31"/>
      <c r="J52" s="32"/>
      <c r="K52" s="11"/>
      <c r="L52" s="11"/>
      <c r="M52" s="11"/>
    </row>
    <row r="53" spans="1:13" thickTop="1" thickBot="1" x14ac:dyDescent="0.3">
      <c r="A53" s="6">
        <f t="shared" si="0"/>
        <v>47</v>
      </c>
      <c r="B53" s="10"/>
      <c r="C53" s="12"/>
      <c r="D53" s="11"/>
      <c r="E53" s="12"/>
      <c r="F53" s="11"/>
      <c r="G53" s="12"/>
      <c r="H53" s="11"/>
      <c r="I53" s="31"/>
      <c r="J53" s="32"/>
      <c r="K53" s="11"/>
      <c r="L53" s="11"/>
      <c r="M53" s="11"/>
    </row>
    <row r="54" spans="1:13" thickTop="1" thickBot="1" x14ac:dyDescent="0.3">
      <c r="A54" s="6">
        <f t="shared" si="0"/>
        <v>48</v>
      </c>
      <c r="B54" s="10"/>
      <c r="C54" s="12"/>
      <c r="D54" s="11"/>
      <c r="E54" s="12"/>
      <c r="F54" s="14"/>
      <c r="G54" s="12"/>
      <c r="H54" s="11"/>
      <c r="I54" s="31"/>
      <c r="J54" s="32"/>
      <c r="K54" s="11"/>
      <c r="L54" s="11"/>
      <c r="M54" s="11"/>
    </row>
    <row r="55" spans="1:13" thickTop="1" thickBot="1" x14ac:dyDescent="0.3">
      <c r="A55" s="6">
        <f t="shared" si="0"/>
        <v>49</v>
      </c>
      <c r="B55" s="10"/>
      <c r="C55" s="12"/>
      <c r="D55" s="11"/>
      <c r="E55" s="12"/>
      <c r="F55" s="11"/>
      <c r="G55" s="12"/>
      <c r="H55" s="11"/>
      <c r="I55" s="31"/>
      <c r="J55" s="32"/>
      <c r="K55" s="11"/>
      <c r="L55" s="11"/>
      <c r="M55" s="11"/>
    </row>
    <row r="56" spans="1:13" thickTop="1" thickBot="1" x14ac:dyDescent="0.3">
      <c r="A56" s="6">
        <f t="shared" si="0"/>
        <v>50</v>
      </c>
      <c r="B56" s="10"/>
      <c r="C56" s="12"/>
      <c r="D56" s="11"/>
      <c r="E56" s="12"/>
      <c r="F56" s="11"/>
      <c r="G56" s="12"/>
      <c r="H56" s="11"/>
      <c r="I56" s="31"/>
      <c r="J56" s="32"/>
      <c r="K56" s="11"/>
      <c r="L56" s="11"/>
      <c r="M56" s="11"/>
    </row>
    <row r="57" spans="1:13" thickTop="1" thickBot="1" x14ac:dyDescent="0.3">
      <c r="A57" s="6">
        <f t="shared" si="0"/>
        <v>51</v>
      </c>
      <c r="B57" s="10"/>
      <c r="C57" s="12"/>
      <c r="D57" s="11"/>
      <c r="E57" s="12"/>
      <c r="F57" s="11"/>
      <c r="G57" s="12"/>
      <c r="H57" s="11"/>
      <c r="I57" s="31"/>
      <c r="J57" s="32"/>
      <c r="K57" s="11"/>
      <c r="L57" s="11"/>
      <c r="M57" s="11"/>
    </row>
    <row r="58" spans="1:13" thickTop="1" thickBot="1" x14ac:dyDescent="0.3">
      <c r="A58" s="6">
        <f t="shared" si="0"/>
        <v>52</v>
      </c>
      <c r="B58" s="10"/>
      <c r="C58" s="12"/>
      <c r="D58" s="11"/>
      <c r="E58" s="12"/>
      <c r="F58" s="11"/>
      <c r="G58" s="12"/>
      <c r="H58" s="11"/>
      <c r="I58" s="31"/>
      <c r="J58" s="32"/>
      <c r="K58" s="11"/>
      <c r="L58" s="11"/>
      <c r="M58" s="11"/>
    </row>
    <row r="59" spans="1:13" thickTop="1" thickBot="1" x14ac:dyDescent="0.3">
      <c r="A59" s="6">
        <f t="shared" si="0"/>
        <v>53</v>
      </c>
      <c r="B59" s="10"/>
      <c r="C59" s="12"/>
      <c r="D59" s="11"/>
      <c r="E59" s="12"/>
      <c r="F59" s="11"/>
      <c r="G59" s="12"/>
      <c r="H59" s="11"/>
      <c r="I59" s="31"/>
      <c r="J59" s="32"/>
      <c r="K59" s="11"/>
      <c r="L59" s="11"/>
      <c r="M59" s="11"/>
    </row>
    <row r="60" spans="1:13" thickTop="1" thickBot="1" x14ac:dyDescent="0.3">
      <c r="A60" s="6">
        <f t="shared" si="0"/>
        <v>54</v>
      </c>
      <c r="B60" s="10"/>
      <c r="C60" s="12"/>
      <c r="D60" s="11"/>
      <c r="E60" s="12"/>
      <c r="F60" s="11"/>
      <c r="G60" s="12"/>
      <c r="H60" s="11"/>
      <c r="I60" s="31"/>
      <c r="J60" s="32"/>
      <c r="K60" s="11"/>
      <c r="L60" s="11"/>
      <c r="M60" s="11"/>
    </row>
    <row r="61" spans="1:13" thickTop="1" thickBot="1" x14ac:dyDescent="0.3">
      <c r="A61" s="6">
        <f t="shared" si="0"/>
        <v>55</v>
      </c>
      <c r="B61" s="10"/>
      <c r="C61" s="12"/>
      <c r="D61" s="11"/>
      <c r="E61" s="12"/>
      <c r="F61" s="11"/>
      <c r="G61" s="12"/>
      <c r="H61" s="11"/>
      <c r="I61" s="31"/>
      <c r="J61" s="32"/>
      <c r="K61" s="11"/>
      <c r="L61" s="11"/>
      <c r="M61" s="11"/>
    </row>
    <row r="62" spans="1:13" thickTop="1" thickBot="1" x14ac:dyDescent="0.3">
      <c r="A62" s="6">
        <f t="shared" si="0"/>
        <v>56</v>
      </c>
      <c r="B62" s="10"/>
      <c r="C62" s="12"/>
      <c r="D62" s="11"/>
      <c r="E62" s="12"/>
      <c r="F62" s="11"/>
      <c r="G62" s="12"/>
      <c r="H62" s="11"/>
      <c r="I62" s="31"/>
      <c r="J62" s="32"/>
      <c r="K62" s="11"/>
      <c r="L62" s="11"/>
      <c r="M62" s="11"/>
    </row>
    <row r="63" spans="1:13" thickTop="1" thickBot="1" x14ac:dyDescent="0.3">
      <c r="A63" s="6">
        <f t="shared" si="0"/>
        <v>57</v>
      </c>
      <c r="B63" s="10"/>
      <c r="C63" s="12"/>
      <c r="D63" s="11"/>
      <c r="E63" s="12"/>
      <c r="F63" s="14"/>
      <c r="G63" s="12"/>
      <c r="H63" s="11"/>
      <c r="I63" s="31"/>
      <c r="J63" s="32"/>
      <c r="K63" s="11"/>
      <c r="L63" s="11"/>
      <c r="M63" s="11"/>
    </row>
    <row r="64" spans="1:13" thickTop="1" thickBot="1" x14ac:dyDescent="0.3">
      <c r="A64" s="6">
        <f t="shared" si="0"/>
        <v>58</v>
      </c>
      <c r="B64" s="10"/>
      <c r="C64" s="12"/>
      <c r="D64" s="11"/>
      <c r="E64" s="12"/>
      <c r="F64" s="11"/>
      <c r="G64" s="12"/>
      <c r="H64" s="11"/>
      <c r="I64" s="31"/>
      <c r="J64" s="32"/>
      <c r="K64" s="11"/>
      <c r="L64" s="11"/>
      <c r="M64" s="11"/>
    </row>
    <row r="65" spans="1:13" thickTop="1" thickBot="1" x14ac:dyDescent="0.3">
      <c r="A65" s="6">
        <f t="shared" si="0"/>
        <v>59</v>
      </c>
      <c r="B65" s="10"/>
      <c r="C65" s="12"/>
      <c r="D65" s="11"/>
      <c r="E65" s="12"/>
      <c r="F65" s="11"/>
      <c r="G65" s="12"/>
      <c r="H65" s="11"/>
      <c r="I65" s="31"/>
      <c r="J65" s="32"/>
      <c r="K65" s="11"/>
      <c r="L65" s="11"/>
      <c r="M65" s="11"/>
    </row>
    <row r="66" spans="1:13" thickTop="1" thickBot="1" x14ac:dyDescent="0.3">
      <c r="A66" s="6">
        <f t="shared" si="0"/>
        <v>60</v>
      </c>
      <c r="B66" s="10"/>
      <c r="C66" s="12"/>
      <c r="D66" s="11"/>
      <c r="E66" s="12"/>
      <c r="F66" s="11"/>
      <c r="G66" s="12"/>
      <c r="H66" s="11"/>
      <c r="I66" s="31"/>
      <c r="J66" s="32"/>
      <c r="K66" s="11"/>
      <c r="L66" s="11"/>
      <c r="M66" s="11"/>
    </row>
    <row r="67" spans="1:13" thickTop="1" thickBot="1" x14ac:dyDescent="0.3">
      <c r="A67" s="6">
        <f t="shared" si="0"/>
        <v>61</v>
      </c>
      <c r="B67" s="10"/>
      <c r="C67" s="12"/>
      <c r="D67" s="11"/>
      <c r="E67" s="12"/>
      <c r="F67" s="11"/>
      <c r="G67" s="12"/>
      <c r="H67" s="11"/>
      <c r="I67" s="31"/>
      <c r="J67" s="32"/>
      <c r="K67" s="11"/>
      <c r="L67" s="11"/>
      <c r="M67" s="11"/>
    </row>
    <row r="68" spans="1:13" thickTop="1" thickBot="1" x14ac:dyDescent="0.3">
      <c r="A68" s="6">
        <f t="shared" si="0"/>
        <v>62</v>
      </c>
      <c r="B68" s="10"/>
      <c r="C68" s="12"/>
      <c r="D68" s="11"/>
      <c r="E68" s="12"/>
      <c r="F68" s="11"/>
      <c r="G68" s="12"/>
      <c r="H68" s="11"/>
      <c r="I68" s="31"/>
      <c r="J68" s="32"/>
      <c r="K68" s="11"/>
      <c r="L68" s="11"/>
      <c r="M68" s="11"/>
    </row>
    <row r="69" spans="1:13" thickTop="1" thickBot="1" x14ac:dyDescent="0.3">
      <c r="A69" s="6">
        <f t="shared" si="0"/>
        <v>63</v>
      </c>
      <c r="B69" s="10"/>
      <c r="C69" s="12"/>
      <c r="D69" s="11"/>
      <c r="E69" s="12"/>
      <c r="F69" s="11"/>
      <c r="G69" s="12"/>
      <c r="H69" s="11"/>
      <c r="I69" s="31"/>
      <c r="J69" s="32"/>
      <c r="K69" s="11"/>
      <c r="L69" s="11"/>
      <c r="M69" s="11"/>
    </row>
    <row r="70" spans="1:13" thickTop="1" thickBot="1" x14ac:dyDescent="0.3">
      <c r="A70" s="6">
        <f t="shared" si="0"/>
        <v>64</v>
      </c>
      <c r="B70" s="10"/>
      <c r="C70" s="12"/>
      <c r="D70" s="11"/>
      <c r="E70" s="12"/>
      <c r="F70" s="11"/>
      <c r="G70" s="12"/>
      <c r="H70" s="11"/>
      <c r="I70" s="31"/>
      <c r="J70" s="32"/>
      <c r="K70" s="11"/>
      <c r="L70" s="11"/>
      <c r="M70" s="11"/>
    </row>
    <row r="71" spans="1:13" thickTop="1" thickBot="1" x14ac:dyDescent="0.3">
      <c r="A71" s="6">
        <f t="shared" si="0"/>
        <v>65</v>
      </c>
      <c r="B71" s="10"/>
      <c r="C71" s="12"/>
      <c r="D71" s="11"/>
      <c r="E71" s="12"/>
      <c r="F71" s="11"/>
      <c r="G71" s="12"/>
      <c r="H71" s="11"/>
      <c r="I71" s="31"/>
      <c r="J71" s="32"/>
      <c r="K71" s="11"/>
      <c r="L71" s="11"/>
      <c r="M71" s="11"/>
    </row>
    <row r="72" spans="1:13" thickTop="1" thickBot="1" x14ac:dyDescent="0.3">
      <c r="A72" s="6">
        <f t="shared" si="0"/>
        <v>66</v>
      </c>
      <c r="B72" s="10"/>
      <c r="C72" s="12"/>
      <c r="D72" s="11"/>
      <c r="E72" s="12"/>
      <c r="F72" s="11"/>
      <c r="G72" s="12"/>
      <c r="H72" s="11"/>
      <c r="I72" s="31"/>
      <c r="J72" s="32"/>
      <c r="K72" s="11"/>
      <c r="L72" s="11"/>
      <c r="M72" s="11"/>
    </row>
    <row r="73" spans="1:13" thickTop="1" thickBot="1" x14ac:dyDescent="0.3">
      <c r="A73" s="6">
        <f t="shared" ref="A73:A136" si="1">A72+1</f>
        <v>67</v>
      </c>
      <c r="B73" s="10"/>
      <c r="C73" s="12"/>
      <c r="D73" s="11"/>
      <c r="E73" s="12"/>
      <c r="F73" s="11"/>
      <c r="G73" s="12"/>
      <c r="H73" s="11"/>
      <c r="I73" s="31"/>
      <c r="J73" s="32"/>
      <c r="K73" s="11"/>
      <c r="L73" s="11"/>
      <c r="M73" s="11"/>
    </row>
    <row r="74" spans="1:13" thickTop="1" thickBot="1" x14ac:dyDescent="0.3">
      <c r="A74" s="6">
        <f t="shared" si="1"/>
        <v>68</v>
      </c>
      <c r="B74" s="10"/>
      <c r="C74" s="12"/>
      <c r="D74" s="11"/>
      <c r="E74" s="12"/>
      <c r="F74" s="11"/>
      <c r="G74" s="12"/>
      <c r="H74" s="11"/>
      <c r="I74" s="31"/>
      <c r="J74" s="32"/>
      <c r="K74" s="11"/>
      <c r="L74" s="11"/>
      <c r="M74" s="11"/>
    </row>
    <row r="75" spans="1:13" thickTop="1" thickBot="1" x14ac:dyDescent="0.3">
      <c r="A75" s="6">
        <f t="shared" si="1"/>
        <v>69</v>
      </c>
      <c r="B75" s="10"/>
      <c r="C75" s="12"/>
      <c r="D75" s="11"/>
      <c r="E75" s="12"/>
      <c r="F75" s="11"/>
      <c r="G75" s="12"/>
      <c r="H75" s="11"/>
      <c r="I75" s="31"/>
      <c r="J75" s="32"/>
      <c r="K75" s="11"/>
      <c r="L75" s="11"/>
      <c r="M75" s="11"/>
    </row>
    <row r="76" spans="1:13" thickTop="1" thickBot="1" x14ac:dyDescent="0.3">
      <c r="A76" s="6">
        <f t="shared" si="1"/>
        <v>70</v>
      </c>
      <c r="B76" s="10"/>
      <c r="C76" s="12"/>
      <c r="D76" s="11"/>
      <c r="E76" s="12"/>
      <c r="F76" s="11"/>
      <c r="G76" s="12"/>
      <c r="H76" s="11"/>
      <c r="I76" s="31"/>
      <c r="J76" s="32"/>
      <c r="K76" s="11"/>
      <c r="L76" s="11"/>
      <c r="M76" s="11"/>
    </row>
    <row r="77" spans="1:13" thickTop="1" thickBot="1" x14ac:dyDescent="0.3">
      <c r="A77" s="6">
        <f t="shared" si="1"/>
        <v>71</v>
      </c>
      <c r="B77" s="10"/>
      <c r="C77" s="12"/>
      <c r="D77" s="11"/>
      <c r="E77" s="12"/>
      <c r="F77" s="11"/>
      <c r="G77" s="12"/>
      <c r="H77" s="11"/>
      <c r="I77" s="31"/>
      <c r="J77" s="32"/>
      <c r="K77" s="11"/>
      <c r="L77" s="11"/>
      <c r="M77" s="11"/>
    </row>
    <row r="78" spans="1:13" thickTop="1" thickBot="1" x14ac:dyDescent="0.3">
      <c r="A78" s="6">
        <f t="shared" si="1"/>
        <v>72</v>
      </c>
      <c r="B78" s="10"/>
      <c r="C78" s="12"/>
      <c r="D78" s="11"/>
      <c r="E78" s="12"/>
      <c r="F78" s="11"/>
      <c r="G78" s="12"/>
      <c r="H78" s="11"/>
      <c r="I78" s="31"/>
      <c r="J78" s="32"/>
      <c r="K78" s="11"/>
      <c r="L78" s="11"/>
      <c r="M78" s="11"/>
    </row>
    <row r="79" spans="1:13" thickTop="1" thickBot="1" x14ac:dyDescent="0.3">
      <c r="A79" s="6">
        <f t="shared" si="1"/>
        <v>73</v>
      </c>
      <c r="B79" s="10"/>
      <c r="C79" s="12"/>
      <c r="D79" s="11"/>
      <c r="E79" s="12"/>
      <c r="F79" s="11"/>
      <c r="G79" s="12"/>
      <c r="H79" s="11"/>
      <c r="I79" s="31"/>
      <c r="J79" s="32"/>
      <c r="K79" s="11"/>
      <c r="L79" s="11"/>
      <c r="M79" s="11"/>
    </row>
    <row r="80" spans="1:13" thickTop="1" thickBot="1" x14ac:dyDescent="0.3">
      <c r="A80" s="6">
        <f t="shared" si="1"/>
        <v>74</v>
      </c>
      <c r="B80" s="10"/>
      <c r="C80" s="12"/>
      <c r="D80" s="11"/>
      <c r="E80" s="12"/>
      <c r="F80" s="11"/>
      <c r="G80" s="12"/>
      <c r="H80" s="11"/>
      <c r="I80" s="31"/>
      <c r="J80" s="32"/>
      <c r="K80" s="11"/>
      <c r="L80" s="11"/>
      <c r="M80" s="11"/>
    </row>
    <row r="81" spans="1:13" thickTop="1" thickBot="1" x14ac:dyDescent="0.3">
      <c r="A81" s="6">
        <f t="shared" si="1"/>
        <v>75</v>
      </c>
      <c r="B81" s="10"/>
      <c r="C81" s="12"/>
      <c r="D81" s="11"/>
      <c r="E81" s="12"/>
      <c r="F81" s="11"/>
      <c r="G81" s="12"/>
      <c r="H81" s="11"/>
      <c r="I81" s="31"/>
      <c r="J81" s="32"/>
      <c r="K81" s="11"/>
      <c r="L81" s="11"/>
      <c r="M81" s="11"/>
    </row>
    <row r="82" spans="1:13" thickTop="1" thickBot="1" x14ac:dyDescent="0.3">
      <c r="A82" s="6">
        <f t="shared" si="1"/>
        <v>76</v>
      </c>
      <c r="B82" s="10"/>
      <c r="C82" s="12"/>
      <c r="D82" s="11"/>
      <c r="E82" s="12"/>
      <c r="F82" s="11"/>
      <c r="G82" s="12"/>
      <c r="H82" s="11"/>
      <c r="I82" s="31"/>
      <c r="J82" s="32"/>
      <c r="K82" s="11"/>
      <c r="L82" s="11"/>
      <c r="M82" s="11"/>
    </row>
    <row r="83" spans="1:13" thickTop="1" thickBot="1" x14ac:dyDescent="0.3">
      <c r="A83" s="6">
        <f t="shared" si="1"/>
        <v>77</v>
      </c>
      <c r="B83" s="10"/>
      <c r="C83" s="12"/>
      <c r="D83" s="11"/>
      <c r="E83" s="12"/>
      <c r="F83" s="11"/>
      <c r="G83" s="12"/>
      <c r="H83" s="11"/>
      <c r="I83" s="31"/>
      <c r="J83" s="32"/>
      <c r="K83" s="11"/>
      <c r="L83" s="11"/>
      <c r="M83" s="11"/>
    </row>
    <row r="84" spans="1:13" thickTop="1" thickBot="1" x14ac:dyDescent="0.3">
      <c r="A84" s="6">
        <f t="shared" si="1"/>
        <v>78</v>
      </c>
      <c r="B84" s="10"/>
      <c r="C84" s="12"/>
      <c r="D84" s="11"/>
      <c r="E84" s="12"/>
      <c r="F84" s="11"/>
      <c r="G84" s="12"/>
      <c r="H84" s="11"/>
      <c r="I84" s="31"/>
      <c r="J84" s="32"/>
      <c r="K84" s="11"/>
      <c r="L84" s="11"/>
      <c r="M84" s="11"/>
    </row>
    <row r="85" spans="1:13" thickTop="1" thickBot="1" x14ac:dyDescent="0.3">
      <c r="A85" s="6">
        <f t="shared" si="1"/>
        <v>79</v>
      </c>
      <c r="B85" s="10"/>
      <c r="C85" s="12"/>
      <c r="D85" s="11"/>
      <c r="E85" s="12"/>
      <c r="F85" s="11"/>
      <c r="G85" s="12"/>
      <c r="H85" s="11"/>
      <c r="I85" s="31"/>
      <c r="J85" s="32"/>
      <c r="K85" s="11"/>
      <c r="L85" s="11"/>
      <c r="M85" s="11"/>
    </row>
    <row r="86" spans="1:13" thickTop="1" thickBot="1" x14ac:dyDescent="0.3">
      <c r="A86" s="6">
        <f t="shared" si="1"/>
        <v>80</v>
      </c>
      <c r="B86" s="10"/>
      <c r="C86" s="12"/>
      <c r="D86" s="11"/>
      <c r="E86" s="12"/>
      <c r="F86" s="11"/>
      <c r="G86" s="12"/>
      <c r="H86" s="11"/>
      <c r="I86" s="31"/>
      <c r="J86" s="32"/>
      <c r="K86" s="11"/>
      <c r="L86" s="11"/>
      <c r="M86" s="11"/>
    </row>
    <row r="87" spans="1:13" thickTop="1" thickBot="1" x14ac:dyDescent="0.3">
      <c r="A87" s="6">
        <f t="shared" si="1"/>
        <v>81</v>
      </c>
      <c r="B87" s="10"/>
      <c r="C87" s="12"/>
      <c r="D87" s="11"/>
      <c r="E87" s="12"/>
      <c r="F87" s="11"/>
      <c r="G87" s="12"/>
      <c r="H87" s="11"/>
      <c r="I87" s="31"/>
      <c r="J87" s="32"/>
      <c r="K87" s="11"/>
      <c r="L87" s="11"/>
      <c r="M87" s="11"/>
    </row>
    <row r="88" spans="1:13" thickTop="1" thickBot="1" x14ac:dyDescent="0.3">
      <c r="A88" s="6">
        <f t="shared" si="1"/>
        <v>82</v>
      </c>
      <c r="B88" s="10"/>
      <c r="C88" s="12"/>
      <c r="D88" s="11"/>
      <c r="E88" s="12"/>
      <c r="F88" s="11"/>
      <c r="G88" s="12"/>
      <c r="H88" s="11"/>
      <c r="I88" s="31"/>
      <c r="J88" s="32"/>
      <c r="K88" s="11"/>
      <c r="L88" s="11"/>
      <c r="M88" s="11"/>
    </row>
    <row r="89" spans="1:13" thickTop="1" thickBot="1" x14ac:dyDescent="0.3">
      <c r="A89" s="6">
        <f t="shared" si="1"/>
        <v>83</v>
      </c>
      <c r="B89" s="10"/>
      <c r="C89" s="12"/>
      <c r="D89" s="11"/>
      <c r="E89" s="12"/>
      <c r="F89" s="11"/>
      <c r="G89" s="12"/>
      <c r="H89" s="11"/>
      <c r="I89" s="31"/>
      <c r="J89" s="32"/>
      <c r="K89" s="11"/>
      <c r="L89" s="11"/>
      <c r="M89" s="11"/>
    </row>
    <row r="90" spans="1:13" thickTop="1" thickBot="1" x14ac:dyDescent="0.3">
      <c r="A90" s="6">
        <f t="shared" si="1"/>
        <v>84</v>
      </c>
      <c r="B90" s="8"/>
      <c r="C90" s="12"/>
      <c r="D90" s="29"/>
      <c r="F90" s="29"/>
      <c r="H90" s="29"/>
      <c r="J90" s="30"/>
      <c r="K90" s="29"/>
      <c r="L90" s="29"/>
      <c r="M90" s="29"/>
    </row>
    <row r="91" spans="1:13" thickTop="1" thickBot="1" x14ac:dyDescent="0.3">
      <c r="A91" s="6">
        <f t="shared" si="1"/>
        <v>85</v>
      </c>
      <c r="B91" s="10"/>
      <c r="C91" s="12"/>
      <c r="D91" s="11"/>
      <c r="F91" s="29"/>
      <c r="H91" s="29"/>
      <c r="J91" s="30"/>
      <c r="K91" s="29"/>
      <c r="L91" s="29"/>
      <c r="M91" s="29"/>
    </row>
    <row r="92" spans="1:13" thickTop="1" thickBot="1" x14ac:dyDescent="0.3">
      <c r="A92" s="6">
        <f t="shared" si="1"/>
        <v>86</v>
      </c>
      <c r="B92" s="8"/>
      <c r="C92" s="12"/>
      <c r="D92" s="29"/>
      <c r="F92" s="29"/>
      <c r="H92" s="29"/>
      <c r="J92" s="30"/>
      <c r="K92" s="29"/>
      <c r="L92" s="29"/>
      <c r="M92" s="29"/>
    </row>
    <row r="93" spans="1:13" thickTop="1" thickBot="1" x14ac:dyDescent="0.3">
      <c r="A93" s="6">
        <f t="shared" si="1"/>
        <v>87</v>
      </c>
      <c r="B93" s="10"/>
      <c r="C93" s="12"/>
      <c r="D93" s="11"/>
      <c r="F93" s="29"/>
      <c r="H93" s="29"/>
      <c r="J93" s="30"/>
      <c r="K93" s="29"/>
      <c r="L93" s="29"/>
      <c r="M93" s="29"/>
    </row>
    <row r="94" spans="1:13" thickTop="1" thickBot="1" x14ac:dyDescent="0.3">
      <c r="A94" s="6">
        <f t="shared" si="1"/>
        <v>88</v>
      </c>
      <c r="B94" s="8"/>
      <c r="C94" s="12"/>
      <c r="D94" s="29"/>
      <c r="F94" s="29"/>
      <c r="H94" s="29"/>
      <c r="J94" s="30"/>
      <c r="K94" s="29"/>
      <c r="L94" s="29"/>
      <c r="M94" s="29"/>
    </row>
    <row r="95" spans="1:13" thickTop="1" thickBot="1" x14ac:dyDescent="0.3">
      <c r="A95" s="6">
        <f t="shared" si="1"/>
        <v>89</v>
      </c>
      <c r="B95" s="10"/>
      <c r="C95" s="12"/>
      <c r="D95" s="11"/>
      <c r="F95" s="29"/>
      <c r="H95" s="29"/>
      <c r="J95" s="30"/>
      <c r="K95" s="29"/>
      <c r="L95" s="29"/>
      <c r="M95" s="29"/>
    </row>
    <row r="96" spans="1:13" thickTop="1" thickBot="1" x14ac:dyDescent="0.3">
      <c r="A96" s="6">
        <f t="shared" si="1"/>
        <v>90</v>
      </c>
      <c r="B96" s="8"/>
      <c r="C96" s="12"/>
      <c r="D96" s="29"/>
      <c r="F96" s="29"/>
      <c r="H96" s="29"/>
      <c r="J96" s="30"/>
      <c r="K96" s="29"/>
      <c r="L96" s="29"/>
      <c r="M96" s="29"/>
    </row>
    <row r="97" spans="1:13" thickTop="1" thickBot="1" x14ac:dyDescent="0.3">
      <c r="A97" s="6">
        <f t="shared" si="1"/>
        <v>91</v>
      </c>
      <c r="B97" s="10"/>
      <c r="C97" s="12"/>
      <c r="D97" s="11"/>
      <c r="F97" s="29"/>
      <c r="H97" s="29"/>
      <c r="J97" s="30"/>
      <c r="K97" s="29"/>
      <c r="L97" s="29"/>
      <c r="M97" s="29"/>
    </row>
    <row r="98" spans="1:13" thickTop="1" thickBot="1" x14ac:dyDescent="0.3">
      <c r="A98" s="6">
        <f t="shared" si="1"/>
        <v>92</v>
      </c>
      <c r="B98" s="8"/>
      <c r="C98" s="12"/>
      <c r="D98" s="29"/>
      <c r="F98" s="29"/>
      <c r="H98" s="29"/>
      <c r="J98" s="30"/>
      <c r="K98" s="29"/>
      <c r="L98" s="29"/>
      <c r="M98" s="29"/>
    </row>
    <row r="99" spans="1:13" thickTop="1" thickBot="1" x14ac:dyDescent="0.3">
      <c r="A99" s="6">
        <f t="shared" si="1"/>
        <v>93</v>
      </c>
      <c r="B99" s="10"/>
      <c r="C99" s="12"/>
      <c r="D99" s="11"/>
      <c r="F99" s="29"/>
      <c r="H99" s="29"/>
      <c r="J99" s="30"/>
      <c r="K99" s="29"/>
      <c r="L99" s="29"/>
      <c r="M99" s="29"/>
    </row>
    <row r="100" spans="1:13" thickTop="1" thickBot="1" x14ac:dyDescent="0.3">
      <c r="A100" s="6">
        <f t="shared" si="1"/>
        <v>94</v>
      </c>
      <c r="B100" s="8"/>
      <c r="C100" s="12"/>
      <c r="D100" s="29"/>
      <c r="F100" s="29"/>
      <c r="H100" s="29"/>
      <c r="J100" s="30"/>
      <c r="K100" s="29"/>
      <c r="L100" s="29"/>
      <c r="M100" s="29"/>
    </row>
    <row r="101" spans="1:13" thickTop="1" thickBot="1" x14ac:dyDescent="0.3">
      <c r="A101" s="6">
        <f t="shared" si="1"/>
        <v>95</v>
      </c>
      <c r="B101" s="10"/>
      <c r="C101" s="12"/>
      <c r="D101" s="11"/>
      <c r="F101" s="29"/>
      <c r="H101" s="29"/>
      <c r="J101" s="30"/>
      <c r="K101" s="29"/>
      <c r="L101" s="29"/>
      <c r="M101" s="29"/>
    </row>
    <row r="102" spans="1:13" thickTop="1" thickBot="1" x14ac:dyDescent="0.3">
      <c r="A102" s="6">
        <f t="shared" si="1"/>
        <v>96</v>
      </c>
      <c r="B102" s="8"/>
      <c r="C102" s="12"/>
      <c r="D102" s="29"/>
      <c r="F102" s="29"/>
      <c r="H102" s="29"/>
      <c r="J102" s="30"/>
      <c r="K102" s="29"/>
      <c r="L102" s="29"/>
      <c r="M102" s="29"/>
    </row>
    <row r="103" spans="1:13" thickTop="1" thickBot="1" x14ac:dyDescent="0.3">
      <c r="A103" s="6">
        <f t="shared" si="1"/>
        <v>97</v>
      </c>
      <c r="B103" s="10"/>
      <c r="C103" s="12"/>
      <c r="D103" s="11"/>
      <c r="F103" s="29"/>
      <c r="H103" s="29"/>
      <c r="J103" s="30"/>
      <c r="K103" s="29"/>
      <c r="L103" s="29"/>
      <c r="M103" s="29"/>
    </row>
    <row r="104" spans="1:13" thickTop="1" thickBot="1" x14ac:dyDescent="0.3">
      <c r="A104" s="6">
        <f t="shared" si="1"/>
        <v>98</v>
      </c>
      <c r="B104" s="8"/>
      <c r="C104" s="12"/>
      <c r="D104" s="29"/>
      <c r="F104" s="29"/>
      <c r="H104" s="29"/>
      <c r="J104" s="30"/>
      <c r="K104" s="29"/>
      <c r="L104" s="29"/>
      <c r="M104" s="29"/>
    </row>
    <row r="105" spans="1:13" thickTop="1" thickBot="1" x14ac:dyDescent="0.3">
      <c r="A105" s="6">
        <f t="shared" si="1"/>
        <v>99</v>
      </c>
      <c r="B105" s="10"/>
      <c r="C105" s="12"/>
      <c r="D105" s="11"/>
      <c r="E105" s="12"/>
      <c r="F105" s="11"/>
      <c r="G105" s="12"/>
      <c r="H105" s="11"/>
      <c r="I105" s="31"/>
      <c r="J105" s="32"/>
      <c r="K105" s="11"/>
      <c r="L105" s="11"/>
      <c r="M105" s="11"/>
    </row>
    <row r="106" spans="1:13" thickTop="1" thickBot="1" x14ac:dyDescent="0.3">
      <c r="A106" s="6">
        <f t="shared" si="1"/>
        <v>100</v>
      </c>
      <c r="B106" s="10"/>
      <c r="C106" s="12"/>
      <c r="D106" s="11"/>
      <c r="E106" s="12"/>
      <c r="F106" s="11"/>
      <c r="G106" s="12"/>
      <c r="H106" s="11"/>
      <c r="I106" s="31"/>
      <c r="J106" s="32"/>
      <c r="K106" s="11"/>
      <c r="L106" s="11"/>
      <c r="M106" s="11"/>
    </row>
    <row r="107" spans="1:13" thickTop="1" thickBot="1" x14ac:dyDescent="0.3">
      <c r="A107" s="6">
        <f t="shared" si="1"/>
        <v>101</v>
      </c>
      <c r="B107" s="10"/>
      <c r="C107" s="12"/>
      <c r="D107" s="11"/>
      <c r="E107" s="12"/>
      <c r="F107" s="11"/>
      <c r="G107" s="12"/>
      <c r="H107" s="11"/>
      <c r="I107" s="31"/>
      <c r="J107" s="32"/>
      <c r="K107" s="11"/>
      <c r="L107" s="11"/>
      <c r="M107" s="11"/>
    </row>
    <row r="108" spans="1:13" thickTop="1" thickBot="1" x14ac:dyDescent="0.3">
      <c r="A108" s="6">
        <f t="shared" si="1"/>
        <v>102</v>
      </c>
      <c r="B108" s="10"/>
      <c r="C108" s="12"/>
      <c r="D108" s="11"/>
      <c r="E108" s="12"/>
      <c r="F108" s="11"/>
      <c r="G108" s="12"/>
      <c r="H108" s="11"/>
      <c r="I108" s="31"/>
      <c r="J108" s="32"/>
      <c r="K108" s="11"/>
      <c r="L108" s="11"/>
      <c r="M108" s="11"/>
    </row>
    <row r="109" spans="1:13" thickTop="1" thickBot="1" x14ac:dyDescent="0.3">
      <c r="A109" s="6">
        <f t="shared" si="1"/>
        <v>103</v>
      </c>
      <c r="B109" s="10"/>
      <c r="C109" s="12"/>
      <c r="D109" s="11"/>
      <c r="E109" s="12"/>
      <c r="F109" s="11"/>
      <c r="G109" s="12"/>
      <c r="H109" s="11"/>
      <c r="I109" s="31"/>
      <c r="J109" s="32"/>
      <c r="K109" s="11"/>
      <c r="L109" s="11"/>
      <c r="M109" s="11"/>
    </row>
    <row r="110" spans="1:13" thickTop="1" thickBot="1" x14ac:dyDescent="0.3">
      <c r="A110" s="6">
        <f t="shared" si="1"/>
        <v>104</v>
      </c>
      <c r="B110" s="10"/>
      <c r="C110" s="12"/>
      <c r="D110" s="11"/>
      <c r="E110" s="12"/>
      <c r="F110" s="11"/>
      <c r="G110" s="12"/>
      <c r="H110" s="11"/>
      <c r="I110" s="31"/>
      <c r="J110" s="32"/>
      <c r="K110" s="11"/>
      <c r="L110" s="11"/>
      <c r="M110" s="11"/>
    </row>
    <row r="111" spans="1:13" thickTop="1" thickBot="1" x14ac:dyDescent="0.3">
      <c r="A111" s="6">
        <f t="shared" si="1"/>
        <v>105</v>
      </c>
      <c r="B111" s="10"/>
      <c r="C111" s="12"/>
      <c r="D111" s="11"/>
      <c r="E111" s="12"/>
      <c r="F111" s="11"/>
      <c r="G111" s="12"/>
      <c r="H111" s="11"/>
      <c r="I111" s="31"/>
      <c r="J111" s="32"/>
      <c r="K111" s="11"/>
      <c r="L111" s="11"/>
      <c r="M111" s="11"/>
    </row>
    <row r="112" spans="1:13" thickTop="1" thickBot="1" x14ac:dyDescent="0.3">
      <c r="A112" s="6">
        <f t="shared" si="1"/>
        <v>106</v>
      </c>
      <c r="B112" s="10"/>
      <c r="C112" s="12"/>
      <c r="D112" s="11"/>
      <c r="E112" s="12"/>
      <c r="F112" s="11"/>
      <c r="G112" s="12"/>
      <c r="H112" s="11"/>
      <c r="I112" s="31"/>
      <c r="J112" s="32"/>
      <c r="K112" s="11"/>
      <c r="L112" s="11"/>
      <c r="M112" s="11"/>
    </row>
    <row r="113" spans="1:13" thickTop="1" thickBot="1" x14ac:dyDescent="0.3">
      <c r="A113" s="6">
        <f t="shared" si="1"/>
        <v>107</v>
      </c>
      <c r="B113" s="10"/>
      <c r="C113" s="12"/>
      <c r="D113" s="11"/>
      <c r="E113" s="12"/>
      <c r="F113" s="11"/>
      <c r="G113" s="12"/>
      <c r="H113" s="11"/>
      <c r="I113" s="31"/>
      <c r="J113" s="32"/>
      <c r="K113" s="11"/>
      <c r="L113" s="11"/>
      <c r="M113" s="11"/>
    </row>
    <row r="114" spans="1:13" thickTop="1" thickBot="1" x14ac:dyDescent="0.3">
      <c r="A114" s="6">
        <f t="shared" si="1"/>
        <v>108</v>
      </c>
      <c r="B114" s="10"/>
      <c r="C114" s="12"/>
      <c r="D114" s="11"/>
      <c r="E114" s="12"/>
      <c r="F114" s="11"/>
      <c r="G114" s="12"/>
      <c r="H114" s="11"/>
      <c r="I114" s="31"/>
      <c r="J114" s="32"/>
      <c r="K114" s="11"/>
      <c r="L114" s="11"/>
      <c r="M114" s="11"/>
    </row>
    <row r="115" spans="1:13" thickTop="1" thickBot="1" x14ac:dyDescent="0.3">
      <c r="A115" s="6">
        <f t="shared" si="1"/>
        <v>109</v>
      </c>
      <c r="B115" s="10"/>
      <c r="C115" s="12"/>
      <c r="D115" s="11"/>
      <c r="E115" s="12"/>
      <c r="F115" s="11"/>
      <c r="G115" s="12"/>
      <c r="H115" s="11"/>
      <c r="I115" s="31"/>
      <c r="J115" s="32"/>
      <c r="K115" s="11"/>
      <c r="L115" s="11"/>
      <c r="M115" s="11"/>
    </row>
    <row r="116" spans="1:13" thickTop="1" thickBot="1" x14ac:dyDescent="0.3">
      <c r="A116" s="6">
        <f t="shared" si="1"/>
        <v>110</v>
      </c>
      <c r="B116" s="10"/>
      <c r="C116" s="12"/>
      <c r="D116" s="11"/>
      <c r="E116" s="12"/>
      <c r="F116" s="11"/>
      <c r="G116" s="12"/>
      <c r="H116" s="11"/>
      <c r="I116" s="31"/>
      <c r="J116" s="32"/>
      <c r="K116" s="11"/>
      <c r="L116" s="11"/>
      <c r="M116" s="11"/>
    </row>
    <row r="117" spans="1:13" thickTop="1" thickBot="1" x14ac:dyDescent="0.3">
      <c r="A117" s="6">
        <f t="shared" si="1"/>
        <v>111</v>
      </c>
      <c r="B117" s="10"/>
      <c r="C117" s="12"/>
      <c r="D117" s="11"/>
      <c r="E117" s="12"/>
      <c r="F117" s="11"/>
      <c r="G117" s="12"/>
      <c r="H117" s="11"/>
      <c r="I117" s="31"/>
      <c r="J117" s="32"/>
      <c r="K117" s="11"/>
      <c r="L117" s="11"/>
      <c r="M117" s="11"/>
    </row>
    <row r="118" spans="1:13" thickTop="1" thickBot="1" x14ac:dyDescent="0.3">
      <c r="A118" s="6">
        <f t="shared" si="1"/>
        <v>112</v>
      </c>
      <c r="B118" s="10"/>
      <c r="C118" s="12"/>
      <c r="D118" s="11"/>
      <c r="E118" s="12"/>
      <c r="F118" s="11"/>
      <c r="G118" s="12"/>
      <c r="H118" s="11"/>
      <c r="I118" s="31"/>
      <c r="J118" s="32"/>
      <c r="K118" s="11"/>
      <c r="L118" s="11"/>
      <c r="M118" s="11"/>
    </row>
    <row r="119" spans="1:13" thickTop="1" thickBot="1" x14ac:dyDescent="0.3">
      <c r="A119" s="6">
        <f t="shared" si="1"/>
        <v>113</v>
      </c>
      <c r="B119" s="10"/>
      <c r="C119" s="12"/>
      <c r="D119" s="11"/>
      <c r="E119" s="12"/>
      <c r="F119" s="11"/>
      <c r="G119" s="12"/>
      <c r="H119" s="11"/>
      <c r="I119" s="31"/>
      <c r="J119" s="32"/>
      <c r="K119" s="11"/>
      <c r="L119" s="11"/>
      <c r="M119" s="11"/>
    </row>
    <row r="120" spans="1:13" thickTop="1" thickBot="1" x14ac:dyDescent="0.3">
      <c r="A120" s="6">
        <f t="shared" si="1"/>
        <v>114</v>
      </c>
      <c r="B120" s="10"/>
      <c r="C120" s="12"/>
      <c r="D120" s="11"/>
      <c r="E120" s="12"/>
      <c r="F120" s="11"/>
      <c r="G120" s="12"/>
      <c r="H120" s="11"/>
      <c r="I120" s="31"/>
      <c r="J120" s="32"/>
      <c r="K120" s="11"/>
      <c r="L120" s="11"/>
      <c r="M120" s="11"/>
    </row>
    <row r="121" spans="1:13" thickTop="1" thickBot="1" x14ac:dyDescent="0.3">
      <c r="A121" s="6">
        <f t="shared" si="1"/>
        <v>115</v>
      </c>
      <c r="B121" s="10"/>
      <c r="C121" s="12"/>
      <c r="D121" s="11"/>
      <c r="E121" s="12"/>
      <c r="F121" s="11"/>
      <c r="G121" s="12"/>
      <c r="H121" s="11"/>
      <c r="I121" s="31"/>
      <c r="J121" s="32"/>
      <c r="K121" s="11"/>
      <c r="L121" s="11"/>
      <c r="M121" s="11"/>
    </row>
    <row r="122" spans="1:13" thickTop="1" thickBot="1" x14ac:dyDescent="0.3">
      <c r="A122" s="6">
        <f t="shared" si="1"/>
        <v>116</v>
      </c>
      <c r="B122" s="10"/>
      <c r="C122" s="12"/>
      <c r="D122" s="11"/>
      <c r="E122" s="12"/>
      <c r="F122" s="11"/>
      <c r="G122" s="12"/>
      <c r="H122" s="11"/>
      <c r="I122" s="31"/>
      <c r="J122" s="32"/>
      <c r="K122" s="11"/>
      <c r="L122" s="11"/>
      <c r="M122" s="11"/>
    </row>
    <row r="123" spans="1:13" thickTop="1" thickBot="1" x14ac:dyDescent="0.3">
      <c r="A123" s="6">
        <f t="shared" si="1"/>
        <v>117</v>
      </c>
      <c r="B123" s="10"/>
      <c r="C123" s="12"/>
      <c r="D123" s="11"/>
      <c r="E123" s="12"/>
      <c r="F123" s="11"/>
      <c r="G123" s="12"/>
      <c r="H123" s="11"/>
      <c r="I123" s="31"/>
      <c r="J123" s="32"/>
      <c r="K123" s="11"/>
      <c r="L123" s="11"/>
      <c r="M123" s="11"/>
    </row>
    <row r="124" spans="1:13" thickTop="1" thickBot="1" x14ac:dyDescent="0.3">
      <c r="A124" s="6">
        <f t="shared" si="1"/>
        <v>118</v>
      </c>
      <c r="B124" s="10"/>
      <c r="C124" s="12"/>
      <c r="D124" s="11"/>
      <c r="E124" s="12"/>
      <c r="F124" s="11"/>
      <c r="G124" s="12"/>
      <c r="H124" s="11"/>
      <c r="I124" s="31"/>
      <c r="J124" s="32"/>
      <c r="K124" s="11"/>
      <c r="L124" s="11"/>
      <c r="M124" s="11"/>
    </row>
    <row r="125" spans="1:13" thickTop="1" thickBot="1" x14ac:dyDescent="0.3">
      <c r="A125" s="6">
        <f t="shared" si="1"/>
        <v>119</v>
      </c>
      <c r="B125" s="10"/>
      <c r="C125" s="12"/>
      <c r="D125" s="11"/>
      <c r="E125" s="12"/>
      <c r="F125" s="11"/>
      <c r="G125" s="12"/>
      <c r="H125" s="11"/>
      <c r="I125" s="31"/>
      <c r="J125" s="32"/>
      <c r="K125" s="11"/>
      <c r="L125" s="11"/>
      <c r="M125" s="11"/>
    </row>
    <row r="126" spans="1:13" thickTop="1" thickBot="1" x14ac:dyDescent="0.3">
      <c r="A126" s="6">
        <f t="shared" si="1"/>
        <v>120</v>
      </c>
      <c r="B126" s="10"/>
      <c r="C126" s="12"/>
      <c r="D126" s="11"/>
      <c r="E126" s="12"/>
      <c r="F126" s="11"/>
      <c r="G126" s="12"/>
      <c r="H126" s="11"/>
      <c r="I126" s="31"/>
      <c r="J126" s="32"/>
      <c r="K126" s="11"/>
      <c r="L126" s="11"/>
      <c r="M126" s="11"/>
    </row>
    <row r="127" spans="1:13" thickTop="1" thickBot="1" x14ac:dyDescent="0.3">
      <c r="A127" s="6">
        <f t="shared" si="1"/>
        <v>121</v>
      </c>
      <c r="B127" s="10"/>
      <c r="C127" s="12"/>
      <c r="D127" s="11"/>
      <c r="E127" s="12"/>
      <c r="F127" s="11"/>
      <c r="G127" s="12"/>
      <c r="H127" s="11"/>
      <c r="I127" s="31"/>
      <c r="J127" s="32"/>
      <c r="K127" s="11"/>
      <c r="L127" s="11"/>
      <c r="M127" s="11"/>
    </row>
    <row r="128" spans="1:13" thickTop="1" thickBot="1" x14ac:dyDescent="0.3">
      <c r="A128" s="6">
        <f t="shared" si="1"/>
        <v>122</v>
      </c>
      <c r="B128" s="10"/>
      <c r="C128" s="12"/>
      <c r="D128" s="11"/>
      <c r="E128" s="12"/>
      <c r="F128" s="11"/>
      <c r="G128" s="12"/>
      <c r="H128" s="11"/>
      <c r="I128" s="31"/>
      <c r="J128" s="32"/>
      <c r="K128" s="11"/>
      <c r="L128" s="11"/>
      <c r="M128" s="11"/>
    </row>
    <row r="129" spans="1:13" thickTop="1" thickBot="1" x14ac:dyDescent="0.3">
      <c r="A129" s="6">
        <f t="shared" si="1"/>
        <v>123</v>
      </c>
      <c r="B129" s="10"/>
      <c r="C129" s="12"/>
      <c r="D129" s="11"/>
      <c r="E129" s="12"/>
      <c r="F129" s="11"/>
      <c r="G129" s="12"/>
      <c r="H129" s="11"/>
      <c r="I129" s="31"/>
      <c r="J129" s="32"/>
      <c r="K129" s="11"/>
      <c r="L129" s="11"/>
      <c r="M129" s="11"/>
    </row>
    <row r="130" spans="1:13" thickTop="1" thickBot="1" x14ac:dyDescent="0.3">
      <c r="A130" s="6">
        <f t="shared" si="1"/>
        <v>124</v>
      </c>
      <c r="B130" s="10"/>
      <c r="C130" s="12"/>
      <c r="D130" s="11"/>
      <c r="E130" s="12"/>
      <c r="F130" s="11"/>
      <c r="G130" s="12"/>
      <c r="H130" s="11"/>
      <c r="I130" s="31"/>
      <c r="J130" s="32"/>
      <c r="K130" s="11"/>
      <c r="L130" s="11"/>
      <c r="M130" s="11"/>
    </row>
    <row r="131" spans="1:13" thickTop="1" thickBot="1" x14ac:dyDescent="0.3">
      <c r="A131" s="6">
        <f t="shared" si="1"/>
        <v>125</v>
      </c>
      <c r="B131" s="10"/>
      <c r="C131" s="12"/>
      <c r="D131" s="11"/>
      <c r="E131" s="12"/>
      <c r="F131" s="11"/>
      <c r="G131" s="12"/>
      <c r="H131" s="11"/>
      <c r="I131" s="31"/>
      <c r="J131" s="32"/>
      <c r="K131" s="11"/>
      <c r="L131" s="11"/>
      <c r="M131" s="11"/>
    </row>
    <row r="132" spans="1:13" thickTop="1" thickBot="1" x14ac:dyDescent="0.3">
      <c r="A132" s="6">
        <f t="shared" si="1"/>
        <v>126</v>
      </c>
      <c r="B132" s="10"/>
      <c r="C132" s="12"/>
      <c r="D132" s="11"/>
      <c r="E132" s="12"/>
      <c r="F132" s="11"/>
      <c r="G132" s="12"/>
      <c r="H132" s="11"/>
      <c r="I132" s="31"/>
      <c r="J132" s="32"/>
      <c r="K132" s="11"/>
      <c r="L132" s="11"/>
      <c r="M132" s="11"/>
    </row>
    <row r="133" spans="1:13" thickTop="1" thickBot="1" x14ac:dyDescent="0.3">
      <c r="A133" s="6">
        <f t="shared" si="1"/>
        <v>127</v>
      </c>
      <c r="B133" s="10"/>
      <c r="C133" s="12"/>
      <c r="D133" s="11"/>
      <c r="E133" s="12"/>
      <c r="F133" s="11"/>
      <c r="G133" s="12"/>
      <c r="H133" s="11"/>
      <c r="I133" s="31"/>
      <c r="J133" s="32"/>
      <c r="K133" s="11"/>
      <c r="L133" s="11"/>
      <c r="M133" s="11"/>
    </row>
    <row r="134" spans="1:13" thickTop="1" thickBot="1" x14ac:dyDescent="0.3">
      <c r="A134" s="6">
        <f t="shared" si="1"/>
        <v>128</v>
      </c>
      <c r="B134" s="10"/>
      <c r="C134" s="12"/>
      <c r="D134" s="11"/>
      <c r="E134" s="12"/>
      <c r="F134" s="11"/>
      <c r="G134" s="12"/>
      <c r="H134" s="11"/>
      <c r="I134" s="31"/>
      <c r="J134" s="32"/>
      <c r="K134" s="11"/>
      <c r="L134" s="11"/>
      <c r="M134" s="11"/>
    </row>
    <row r="135" spans="1:13" thickTop="1" thickBot="1" x14ac:dyDescent="0.3">
      <c r="A135" s="6">
        <f t="shared" si="1"/>
        <v>129</v>
      </c>
      <c r="B135" s="10"/>
      <c r="C135" s="12"/>
      <c r="D135" s="11"/>
      <c r="E135" s="12"/>
      <c r="F135" s="11"/>
      <c r="G135" s="12"/>
      <c r="H135" s="11"/>
      <c r="I135" s="31"/>
      <c r="J135" s="32"/>
      <c r="K135" s="11"/>
      <c r="L135" s="11"/>
      <c r="M135" s="11"/>
    </row>
    <row r="136" spans="1:13" thickTop="1" thickBot="1" x14ac:dyDescent="0.3">
      <c r="A136" s="6">
        <f t="shared" si="1"/>
        <v>130</v>
      </c>
      <c r="B136" s="10"/>
      <c r="C136" s="12"/>
      <c r="D136" s="11"/>
      <c r="E136" s="12"/>
      <c r="F136" s="11"/>
      <c r="G136" s="12"/>
      <c r="H136" s="11"/>
      <c r="I136" s="31"/>
      <c r="J136" s="32"/>
      <c r="K136" s="11"/>
      <c r="L136" s="11"/>
      <c r="M136" s="11"/>
    </row>
    <row r="137" spans="1:13" thickTop="1" thickBot="1" x14ac:dyDescent="0.3">
      <c r="A137" s="6">
        <f t="shared" ref="A137:A200" si="2">A136+1</f>
        <v>131</v>
      </c>
      <c r="B137" s="10"/>
      <c r="C137" s="12"/>
      <c r="D137" s="11"/>
      <c r="E137" s="12"/>
      <c r="F137" s="11"/>
      <c r="G137" s="12"/>
      <c r="H137" s="11"/>
      <c r="I137" s="31"/>
      <c r="J137" s="32"/>
      <c r="K137" s="11"/>
      <c r="L137" s="11"/>
      <c r="M137" s="11"/>
    </row>
    <row r="138" spans="1:13" thickTop="1" thickBot="1" x14ac:dyDescent="0.3">
      <c r="A138" s="6">
        <f t="shared" si="2"/>
        <v>132</v>
      </c>
      <c r="B138" s="10"/>
      <c r="C138" s="12"/>
      <c r="D138" s="11"/>
      <c r="E138" s="12"/>
      <c r="F138" s="11"/>
      <c r="G138" s="12"/>
      <c r="H138" s="11"/>
      <c r="I138" s="31"/>
      <c r="J138" s="32"/>
      <c r="K138" s="11"/>
      <c r="L138" s="11"/>
      <c r="M138" s="11"/>
    </row>
    <row r="139" spans="1:13" thickTop="1" thickBot="1" x14ac:dyDescent="0.3">
      <c r="A139" s="6">
        <f t="shared" si="2"/>
        <v>133</v>
      </c>
      <c r="B139" s="10"/>
      <c r="C139" s="12"/>
      <c r="D139" s="11"/>
      <c r="E139" s="12"/>
      <c r="F139" s="11"/>
      <c r="G139" s="12"/>
      <c r="H139" s="11"/>
      <c r="I139" s="31"/>
      <c r="J139" s="32"/>
      <c r="K139" s="11"/>
      <c r="L139" s="11"/>
      <c r="M139" s="11"/>
    </row>
    <row r="140" spans="1:13" thickTop="1" thickBot="1" x14ac:dyDescent="0.3">
      <c r="A140" s="6">
        <f t="shared" si="2"/>
        <v>134</v>
      </c>
      <c r="B140" s="10"/>
      <c r="C140" s="12"/>
      <c r="D140" s="11"/>
      <c r="E140" s="12"/>
      <c r="F140" s="11"/>
      <c r="G140" s="12"/>
      <c r="H140" s="11"/>
      <c r="I140" s="31"/>
      <c r="J140" s="32"/>
      <c r="K140" s="11"/>
      <c r="L140" s="11"/>
      <c r="M140" s="11"/>
    </row>
    <row r="141" spans="1:13" thickTop="1" thickBot="1" x14ac:dyDescent="0.3">
      <c r="A141" s="6">
        <f t="shared" si="2"/>
        <v>135</v>
      </c>
      <c r="B141" s="10"/>
      <c r="C141" s="12"/>
      <c r="D141" s="11"/>
      <c r="E141" s="12"/>
      <c r="F141" s="11"/>
      <c r="G141" s="12"/>
      <c r="H141" s="11"/>
      <c r="I141" s="31"/>
      <c r="J141" s="32"/>
      <c r="K141" s="11"/>
      <c r="L141" s="11"/>
      <c r="M141" s="11"/>
    </row>
    <row r="142" spans="1:13" thickTop="1" thickBot="1" x14ac:dyDescent="0.3">
      <c r="A142" s="6">
        <f t="shared" si="2"/>
        <v>136</v>
      </c>
      <c r="B142" s="10"/>
      <c r="C142" s="12"/>
      <c r="D142" s="11"/>
      <c r="E142" s="12"/>
      <c r="F142" s="11"/>
      <c r="G142" s="12"/>
      <c r="H142" s="11"/>
      <c r="I142" s="31"/>
      <c r="J142" s="32"/>
      <c r="K142" s="11"/>
      <c r="L142" s="11"/>
      <c r="M142" s="11"/>
    </row>
    <row r="143" spans="1:13" thickTop="1" thickBot="1" x14ac:dyDescent="0.3">
      <c r="A143" s="6">
        <f t="shared" si="2"/>
        <v>137</v>
      </c>
      <c r="B143" s="10"/>
      <c r="C143" s="12"/>
      <c r="D143" s="11"/>
      <c r="E143" s="12"/>
      <c r="F143" s="11"/>
      <c r="G143" s="12"/>
      <c r="H143" s="11"/>
      <c r="I143" s="31"/>
      <c r="J143" s="32"/>
      <c r="K143" s="11"/>
      <c r="L143" s="11"/>
      <c r="M143" s="11"/>
    </row>
    <row r="144" spans="1:13" thickTop="1" thickBot="1" x14ac:dyDescent="0.3">
      <c r="A144" s="6">
        <f t="shared" si="2"/>
        <v>138</v>
      </c>
      <c r="B144" s="10"/>
      <c r="C144" s="12"/>
      <c r="D144" s="11"/>
      <c r="E144" s="12"/>
      <c r="F144" s="11"/>
      <c r="G144" s="12"/>
      <c r="H144" s="11"/>
      <c r="I144" s="31"/>
      <c r="J144" s="32"/>
      <c r="K144" s="11"/>
      <c r="L144" s="11"/>
      <c r="M144" s="11"/>
    </row>
    <row r="145" spans="1:13" thickTop="1" thickBot="1" x14ac:dyDescent="0.3">
      <c r="A145" s="6">
        <f t="shared" si="2"/>
        <v>139</v>
      </c>
      <c r="B145" s="10"/>
      <c r="C145" s="12"/>
      <c r="D145" s="11"/>
      <c r="E145" s="12"/>
      <c r="F145" s="11"/>
      <c r="G145" s="12"/>
      <c r="H145" s="11"/>
      <c r="I145" s="31"/>
      <c r="J145" s="32"/>
      <c r="K145" s="11"/>
      <c r="L145" s="11"/>
      <c r="M145" s="11"/>
    </row>
    <row r="146" spans="1:13" thickTop="1" thickBot="1" x14ac:dyDescent="0.3">
      <c r="A146" s="6">
        <f t="shared" si="2"/>
        <v>140</v>
      </c>
      <c r="B146" s="10"/>
      <c r="C146" s="12"/>
      <c r="D146" s="11"/>
      <c r="E146" s="12"/>
      <c r="F146" s="11"/>
      <c r="G146" s="12"/>
      <c r="H146" s="11"/>
      <c r="I146" s="31"/>
      <c r="J146" s="32"/>
      <c r="K146" s="11"/>
      <c r="L146" s="11"/>
      <c r="M146" s="11"/>
    </row>
    <row r="147" spans="1:13" thickTop="1" thickBot="1" x14ac:dyDescent="0.3">
      <c r="A147" s="6">
        <f t="shared" si="2"/>
        <v>141</v>
      </c>
      <c r="B147" s="10"/>
      <c r="C147" s="12"/>
      <c r="D147" s="11"/>
      <c r="E147" s="12"/>
      <c r="F147" s="11"/>
      <c r="G147" s="12"/>
      <c r="H147" s="11"/>
      <c r="I147" s="31"/>
      <c r="J147" s="32"/>
      <c r="K147" s="11"/>
      <c r="L147" s="11"/>
      <c r="M147" s="11"/>
    </row>
    <row r="148" spans="1:13" thickTop="1" thickBot="1" x14ac:dyDescent="0.3">
      <c r="A148" s="6">
        <f t="shared" si="2"/>
        <v>142</v>
      </c>
      <c r="B148" s="10"/>
      <c r="C148" s="12"/>
      <c r="D148" s="11"/>
      <c r="E148" s="12"/>
      <c r="F148" s="11"/>
      <c r="G148" s="12"/>
      <c r="H148" s="11"/>
      <c r="I148" s="31"/>
      <c r="J148" s="32"/>
      <c r="K148" s="11"/>
      <c r="L148" s="11"/>
      <c r="M148" s="11"/>
    </row>
    <row r="149" spans="1:13" thickTop="1" thickBot="1" x14ac:dyDescent="0.3">
      <c r="A149" s="6">
        <f t="shared" si="2"/>
        <v>143</v>
      </c>
      <c r="B149" s="10"/>
      <c r="C149" s="12"/>
      <c r="D149" s="11"/>
      <c r="E149" s="12"/>
      <c r="F149" s="11"/>
      <c r="G149" s="12"/>
      <c r="H149" s="11"/>
      <c r="I149" s="31"/>
      <c r="J149" s="32"/>
      <c r="K149" s="11"/>
      <c r="L149" s="11"/>
      <c r="M149" s="11"/>
    </row>
    <row r="150" spans="1:13" thickTop="1" thickBot="1" x14ac:dyDescent="0.3">
      <c r="A150" s="6">
        <f t="shared" si="2"/>
        <v>144</v>
      </c>
      <c r="B150" s="10"/>
      <c r="C150" s="12"/>
      <c r="D150" s="11"/>
      <c r="E150" s="12"/>
      <c r="F150" s="11"/>
      <c r="G150" s="12"/>
      <c r="H150" s="11"/>
      <c r="I150" s="31"/>
      <c r="J150" s="32"/>
      <c r="K150" s="11"/>
      <c r="L150" s="11"/>
      <c r="M150" s="11"/>
    </row>
    <row r="151" spans="1:13" thickTop="1" thickBot="1" x14ac:dyDescent="0.3">
      <c r="A151" s="6">
        <f t="shared" si="2"/>
        <v>145</v>
      </c>
      <c r="B151" s="10"/>
      <c r="C151" s="12"/>
      <c r="D151" s="11"/>
      <c r="E151" s="12"/>
      <c r="F151" s="11"/>
      <c r="G151" s="12"/>
      <c r="H151" s="11"/>
      <c r="I151" s="31"/>
      <c r="J151" s="32"/>
      <c r="K151" s="11"/>
      <c r="L151" s="11"/>
      <c r="M151" s="11"/>
    </row>
    <row r="152" spans="1:13" thickTop="1" thickBot="1" x14ac:dyDescent="0.3">
      <c r="A152" s="6">
        <f t="shared" si="2"/>
        <v>146</v>
      </c>
      <c r="B152" s="10"/>
      <c r="C152" s="12"/>
      <c r="D152" s="11"/>
      <c r="E152" s="12"/>
      <c r="F152" s="11"/>
      <c r="G152" s="12"/>
      <c r="H152" s="11"/>
      <c r="I152" s="31"/>
      <c r="J152" s="32"/>
      <c r="K152" s="11"/>
      <c r="L152" s="11"/>
      <c r="M152" s="11"/>
    </row>
    <row r="153" spans="1:13" thickTop="1" thickBot="1" x14ac:dyDescent="0.3">
      <c r="A153" s="6">
        <f t="shared" si="2"/>
        <v>147</v>
      </c>
      <c r="B153" s="10"/>
      <c r="C153" s="12"/>
      <c r="D153" s="11"/>
      <c r="E153" s="12"/>
      <c r="F153" s="11"/>
      <c r="G153" s="12"/>
      <c r="H153" s="11"/>
      <c r="I153" s="31"/>
      <c r="J153" s="32"/>
      <c r="K153" s="11"/>
      <c r="L153" s="11"/>
      <c r="M153" s="11"/>
    </row>
    <row r="154" spans="1:13" thickTop="1" thickBot="1" x14ac:dyDescent="0.3">
      <c r="A154" s="6">
        <f t="shared" si="2"/>
        <v>148</v>
      </c>
      <c r="B154" s="10"/>
      <c r="C154" s="12"/>
      <c r="D154" s="11"/>
      <c r="E154" s="12"/>
      <c r="F154" s="11"/>
      <c r="G154" s="12"/>
      <c r="H154" s="11"/>
      <c r="I154" s="31"/>
      <c r="J154" s="32"/>
      <c r="K154" s="11"/>
      <c r="L154" s="11"/>
      <c r="M154" s="11"/>
    </row>
    <row r="155" spans="1:13" thickTop="1" thickBot="1" x14ac:dyDescent="0.3">
      <c r="A155" s="6">
        <f t="shared" si="2"/>
        <v>149</v>
      </c>
      <c r="B155" s="10"/>
      <c r="C155" s="12"/>
      <c r="D155" s="11"/>
      <c r="E155" s="12"/>
      <c r="F155" s="11"/>
      <c r="G155" s="12"/>
      <c r="H155" s="11"/>
      <c r="I155" s="31"/>
      <c r="J155" s="32"/>
      <c r="K155" s="11"/>
      <c r="L155" s="11"/>
      <c r="M155" s="11"/>
    </row>
    <row r="156" spans="1:13" thickTop="1" thickBot="1" x14ac:dyDescent="0.3">
      <c r="A156" s="6">
        <f t="shared" si="2"/>
        <v>150</v>
      </c>
      <c r="B156" s="10"/>
      <c r="C156" s="12"/>
      <c r="D156" s="11"/>
      <c r="E156" s="12"/>
      <c r="F156" s="11"/>
      <c r="G156" s="12"/>
      <c r="H156" s="11"/>
      <c r="I156" s="31"/>
      <c r="J156" s="32"/>
      <c r="K156" s="11"/>
      <c r="L156" s="11"/>
      <c r="M156" s="11"/>
    </row>
    <row r="157" spans="1:13" thickTop="1" thickBot="1" x14ac:dyDescent="0.3">
      <c r="A157" s="6">
        <f t="shared" si="2"/>
        <v>151</v>
      </c>
      <c r="B157" s="10"/>
      <c r="C157" s="12"/>
      <c r="D157" s="11"/>
      <c r="E157" s="12"/>
      <c r="F157" s="11"/>
      <c r="G157" s="12"/>
      <c r="H157" s="11"/>
      <c r="I157" s="31"/>
      <c r="J157" s="32"/>
      <c r="K157" s="11"/>
      <c r="L157" s="11"/>
      <c r="M157" s="11"/>
    </row>
    <row r="158" spans="1:13" thickTop="1" thickBot="1" x14ac:dyDescent="0.3">
      <c r="A158" s="6">
        <f t="shared" si="2"/>
        <v>152</v>
      </c>
      <c r="B158" s="10"/>
      <c r="C158" s="12"/>
      <c r="D158" s="11"/>
      <c r="E158" s="12"/>
      <c r="F158" s="11"/>
      <c r="G158" s="12"/>
      <c r="H158" s="11"/>
      <c r="I158" s="31"/>
      <c r="J158" s="32"/>
      <c r="K158" s="11"/>
      <c r="L158" s="11"/>
      <c r="M158" s="11"/>
    </row>
    <row r="159" spans="1:13" thickTop="1" thickBot="1" x14ac:dyDescent="0.3">
      <c r="A159" s="6">
        <f t="shared" si="2"/>
        <v>153</v>
      </c>
      <c r="B159" s="10"/>
      <c r="C159" s="12"/>
      <c r="D159" s="11"/>
      <c r="E159" s="12"/>
      <c r="F159" s="11"/>
      <c r="G159" s="12"/>
      <c r="H159" s="11"/>
      <c r="I159" s="31"/>
      <c r="J159" s="32"/>
      <c r="K159" s="11"/>
      <c r="L159" s="11"/>
      <c r="M159" s="11"/>
    </row>
    <row r="160" spans="1:13" thickTop="1" thickBot="1" x14ac:dyDescent="0.3">
      <c r="A160" s="6">
        <f t="shared" si="2"/>
        <v>154</v>
      </c>
      <c r="B160" s="10"/>
      <c r="C160" s="12"/>
      <c r="D160" s="11"/>
      <c r="E160" s="12"/>
      <c r="F160" s="11"/>
      <c r="G160" s="12"/>
      <c r="H160" s="11"/>
      <c r="I160" s="31"/>
      <c r="J160" s="32"/>
      <c r="K160" s="11"/>
      <c r="L160" s="11"/>
      <c r="M160" s="11"/>
    </row>
    <row r="161" spans="1:13" thickTop="1" thickBot="1" x14ac:dyDescent="0.3">
      <c r="A161" s="6">
        <f t="shared" si="2"/>
        <v>155</v>
      </c>
      <c r="B161" s="10"/>
      <c r="C161" s="12"/>
      <c r="D161" s="11"/>
      <c r="E161" s="12"/>
      <c r="F161" s="11"/>
      <c r="G161" s="12"/>
      <c r="H161" s="11"/>
      <c r="I161" s="31"/>
      <c r="J161" s="32"/>
      <c r="K161" s="11"/>
      <c r="L161" s="11"/>
      <c r="M161" s="11"/>
    </row>
    <row r="162" spans="1:13" thickTop="1" thickBot="1" x14ac:dyDescent="0.3">
      <c r="A162" s="6">
        <f t="shared" si="2"/>
        <v>156</v>
      </c>
      <c r="B162" s="10"/>
      <c r="C162" s="12"/>
      <c r="D162" s="11"/>
      <c r="E162" s="12"/>
      <c r="F162" s="11"/>
      <c r="G162" s="12"/>
      <c r="H162" s="11"/>
      <c r="I162" s="31"/>
      <c r="J162" s="32"/>
      <c r="K162" s="11"/>
      <c r="L162" s="11"/>
      <c r="M162" s="11"/>
    </row>
    <row r="163" spans="1:13" thickTop="1" thickBot="1" x14ac:dyDescent="0.3">
      <c r="A163" s="6">
        <f t="shared" si="2"/>
        <v>157</v>
      </c>
      <c r="B163" s="10"/>
      <c r="C163" s="12"/>
      <c r="D163" s="11"/>
      <c r="E163" s="12"/>
      <c r="F163" s="11"/>
      <c r="G163" s="12"/>
      <c r="H163" s="11"/>
      <c r="I163" s="31"/>
      <c r="J163" s="32"/>
      <c r="K163" s="11"/>
      <c r="L163" s="11"/>
      <c r="M163" s="11"/>
    </row>
    <row r="164" spans="1:13" thickTop="1" thickBot="1" x14ac:dyDescent="0.3">
      <c r="A164" s="6">
        <f t="shared" si="2"/>
        <v>158</v>
      </c>
      <c r="B164" s="10"/>
      <c r="C164" s="12"/>
      <c r="D164" s="11"/>
      <c r="E164" s="12"/>
      <c r="F164" s="11"/>
      <c r="G164" s="12"/>
      <c r="H164" s="11"/>
      <c r="I164" s="31"/>
      <c r="J164" s="32"/>
      <c r="K164" s="11"/>
      <c r="L164" s="11"/>
      <c r="M164" s="11"/>
    </row>
    <row r="165" spans="1:13" thickTop="1" thickBot="1" x14ac:dyDescent="0.3">
      <c r="A165" s="6">
        <f t="shared" si="2"/>
        <v>159</v>
      </c>
      <c r="B165" s="10"/>
      <c r="C165" s="12"/>
      <c r="D165" s="11"/>
      <c r="E165" s="12"/>
      <c r="F165" s="11"/>
      <c r="G165" s="12"/>
      <c r="H165" s="11"/>
      <c r="I165" s="31"/>
      <c r="J165" s="32"/>
      <c r="K165" s="11"/>
      <c r="L165" s="11"/>
      <c r="M165" s="11"/>
    </row>
    <row r="166" spans="1:13" thickTop="1" thickBot="1" x14ac:dyDescent="0.3">
      <c r="A166" s="6">
        <f t="shared" si="2"/>
        <v>160</v>
      </c>
      <c r="B166" s="10"/>
      <c r="C166" s="12"/>
      <c r="D166" s="11"/>
      <c r="E166" s="12"/>
      <c r="F166" s="11"/>
      <c r="G166" s="12"/>
      <c r="H166" s="11"/>
      <c r="I166" s="31"/>
      <c r="J166" s="32"/>
      <c r="K166" s="11"/>
      <c r="L166" s="11"/>
      <c r="M166" s="11"/>
    </row>
    <row r="167" spans="1:13" thickTop="1" thickBot="1" x14ac:dyDescent="0.3">
      <c r="A167" s="6">
        <f t="shared" si="2"/>
        <v>161</v>
      </c>
      <c r="B167" s="10"/>
      <c r="C167" s="12"/>
      <c r="D167" s="11"/>
      <c r="E167" s="12"/>
      <c r="F167" s="11"/>
      <c r="G167" s="12"/>
      <c r="H167" s="11"/>
      <c r="I167" s="31"/>
      <c r="J167" s="32"/>
      <c r="K167" s="11"/>
      <c r="L167" s="11"/>
      <c r="M167" s="11"/>
    </row>
    <row r="168" spans="1:13" thickTop="1" thickBot="1" x14ac:dyDescent="0.3">
      <c r="A168" s="6">
        <f t="shared" si="2"/>
        <v>162</v>
      </c>
      <c r="B168" s="10"/>
      <c r="C168" s="12"/>
      <c r="D168" s="11"/>
      <c r="E168" s="12"/>
      <c r="F168" s="11"/>
      <c r="G168" s="12"/>
      <c r="H168" s="11"/>
      <c r="I168" s="31"/>
      <c r="J168" s="32"/>
      <c r="K168" s="11"/>
      <c r="L168" s="11"/>
      <c r="M168" s="11"/>
    </row>
    <row r="169" spans="1:13" thickTop="1" thickBot="1" x14ac:dyDescent="0.3">
      <c r="A169" s="6">
        <f t="shared" si="2"/>
        <v>163</v>
      </c>
      <c r="B169" s="10"/>
      <c r="C169" s="12"/>
      <c r="D169" s="11"/>
      <c r="E169" s="12"/>
      <c r="F169" s="11"/>
      <c r="G169" s="12"/>
      <c r="H169" s="11"/>
      <c r="I169" s="31"/>
      <c r="J169" s="32"/>
      <c r="K169" s="11"/>
      <c r="L169" s="11"/>
      <c r="M169" s="11"/>
    </row>
    <row r="170" spans="1:13" thickTop="1" thickBot="1" x14ac:dyDescent="0.3">
      <c r="A170" s="6">
        <f t="shared" si="2"/>
        <v>164</v>
      </c>
      <c r="B170" s="10"/>
      <c r="C170" s="12"/>
      <c r="D170" s="11"/>
      <c r="E170" s="12"/>
      <c r="F170" s="11"/>
      <c r="G170" s="12"/>
      <c r="H170" s="11"/>
      <c r="I170" s="31"/>
      <c r="J170" s="32"/>
      <c r="K170" s="11"/>
      <c r="L170" s="11"/>
      <c r="M170" s="11"/>
    </row>
    <row r="171" spans="1:13" thickTop="1" thickBot="1" x14ac:dyDescent="0.3">
      <c r="A171" s="6">
        <f t="shared" si="2"/>
        <v>165</v>
      </c>
      <c r="B171" s="10"/>
      <c r="C171" s="12"/>
      <c r="D171" s="11"/>
      <c r="E171" s="12"/>
      <c r="F171" s="11"/>
      <c r="G171" s="12"/>
      <c r="H171" s="11"/>
      <c r="I171" s="31"/>
      <c r="J171" s="32"/>
      <c r="K171" s="11"/>
      <c r="L171" s="11"/>
      <c r="M171" s="11"/>
    </row>
    <row r="172" spans="1:13" thickTop="1" thickBot="1" x14ac:dyDescent="0.3">
      <c r="A172" s="6">
        <f t="shared" si="2"/>
        <v>166</v>
      </c>
      <c r="B172" s="10"/>
      <c r="C172" s="12"/>
      <c r="D172" s="11"/>
      <c r="E172" s="12"/>
      <c r="F172" s="11"/>
      <c r="G172" s="12"/>
      <c r="H172" s="11"/>
      <c r="I172" s="31"/>
      <c r="J172" s="32"/>
      <c r="K172" s="11"/>
      <c r="L172" s="11"/>
      <c r="M172" s="11"/>
    </row>
    <row r="173" spans="1:13" thickTop="1" thickBot="1" x14ac:dyDescent="0.3">
      <c r="A173" s="6">
        <f t="shared" si="2"/>
        <v>167</v>
      </c>
      <c r="B173" s="10"/>
      <c r="C173" s="12"/>
      <c r="D173" s="11"/>
      <c r="E173" s="12"/>
      <c r="F173" s="11"/>
      <c r="G173" s="12"/>
      <c r="H173" s="11"/>
      <c r="I173" s="31"/>
      <c r="J173" s="32"/>
      <c r="K173" s="11"/>
      <c r="L173" s="11"/>
      <c r="M173" s="11"/>
    </row>
    <row r="174" spans="1:13" thickTop="1" thickBot="1" x14ac:dyDescent="0.3">
      <c r="A174" s="6">
        <f t="shared" si="2"/>
        <v>168</v>
      </c>
      <c r="B174" s="10"/>
      <c r="C174" s="12"/>
      <c r="D174" s="11"/>
      <c r="E174" s="12"/>
      <c r="F174" s="11"/>
      <c r="G174" s="12"/>
      <c r="H174" s="11"/>
      <c r="I174" s="31"/>
      <c r="J174" s="32"/>
      <c r="K174" s="11"/>
      <c r="L174" s="11"/>
      <c r="M174" s="11"/>
    </row>
    <row r="175" spans="1:13" thickTop="1" thickBot="1" x14ac:dyDescent="0.3">
      <c r="A175" s="6">
        <f t="shared" si="2"/>
        <v>169</v>
      </c>
      <c r="B175" s="10"/>
      <c r="C175" s="12"/>
      <c r="D175" s="11"/>
      <c r="E175" s="12"/>
      <c r="F175" s="11"/>
      <c r="G175" s="12"/>
      <c r="H175" s="11"/>
      <c r="I175" s="31"/>
      <c r="J175" s="32"/>
      <c r="K175" s="11"/>
      <c r="L175" s="11"/>
      <c r="M175" s="11"/>
    </row>
    <row r="176" spans="1:13" thickTop="1" thickBot="1" x14ac:dyDescent="0.3">
      <c r="A176" s="6">
        <f t="shared" si="2"/>
        <v>170</v>
      </c>
      <c r="B176" s="10"/>
      <c r="C176" s="12"/>
      <c r="D176" s="11"/>
      <c r="E176" s="12"/>
      <c r="F176" s="11"/>
      <c r="G176" s="12"/>
      <c r="H176" s="11"/>
      <c r="I176" s="31"/>
      <c r="J176" s="32"/>
      <c r="K176" s="11"/>
      <c r="L176" s="11"/>
      <c r="M176" s="11"/>
    </row>
    <row r="177" spans="1:13" thickTop="1" thickBot="1" x14ac:dyDescent="0.3">
      <c r="A177" s="6">
        <f t="shared" si="2"/>
        <v>171</v>
      </c>
      <c r="B177" s="10"/>
      <c r="C177" s="12"/>
      <c r="D177" s="11"/>
      <c r="E177" s="12"/>
      <c r="F177" s="11"/>
      <c r="G177" s="12"/>
      <c r="H177" s="11"/>
      <c r="I177" s="31"/>
      <c r="J177" s="32"/>
      <c r="K177" s="11"/>
      <c r="L177" s="11"/>
      <c r="M177" s="11"/>
    </row>
    <row r="178" spans="1:13" thickTop="1" thickBot="1" x14ac:dyDescent="0.3">
      <c r="A178" s="6">
        <f t="shared" si="2"/>
        <v>172</v>
      </c>
      <c r="B178" s="10"/>
      <c r="C178" s="12"/>
      <c r="D178" s="11"/>
      <c r="E178" s="12"/>
      <c r="F178" s="11"/>
      <c r="G178" s="12"/>
      <c r="H178" s="11"/>
      <c r="I178" s="31"/>
      <c r="J178" s="32"/>
      <c r="K178" s="11"/>
      <c r="L178" s="11"/>
      <c r="M178" s="11"/>
    </row>
    <row r="179" spans="1:13" thickTop="1" thickBot="1" x14ac:dyDescent="0.3">
      <c r="A179" s="6">
        <f t="shared" si="2"/>
        <v>173</v>
      </c>
      <c r="B179" s="10"/>
      <c r="C179" s="12"/>
      <c r="D179" s="11"/>
      <c r="E179" s="12"/>
      <c r="F179" s="11"/>
      <c r="G179" s="12"/>
      <c r="H179" s="11"/>
      <c r="I179" s="31"/>
      <c r="J179" s="32"/>
      <c r="K179" s="11"/>
      <c r="L179" s="11"/>
      <c r="M179" s="11"/>
    </row>
    <row r="180" spans="1:13" thickTop="1" thickBot="1" x14ac:dyDescent="0.3">
      <c r="A180" s="6">
        <f t="shared" si="2"/>
        <v>174</v>
      </c>
      <c r="B180" s="10"/>
      <c r="C180" s="12"/>
      <c r="D180" s="11"/>
      <c r="E180" s="12"/>
      <c r="F180" s="11"/>
      <c r="G180" s="12"/>
      <c r="H180" s="11"/>
      <c r="I180" s="31"/>
      <c r="J180" s="32"/>
      <c r="K180" s="11"/>
      <c r="L180" s="11"/>
      <c r="M180" s="11"/>
    </row>
    <row r="181" spans="1:13" thickTop="1" thickBot="1" x14ac:dyDescent="0.3">
      <c r="A181" s="6">
        <f t="shared" si="2"/>
        <v>175</v>
      </c>
      <c r="B181" s="10"/>
      <c r="C181" s="12"/>
      <c r="D181" s="11"/>
      <c r="E181" s="12"/>
      <c r="F181" s="11"/>
      <c r="G181" s="12"/>
      <c r="H181" s="11"/>
      <c r="I181" s="31"/>
      <c r="J181" s="32"/>
      <c r="K181" s="11"/>
      <c r="L181" s="11"/>
      <c r="M181" s="11"/>
    </row>
    <row r="182" spans="1:13" thickTop="1" thickBot="1" x14ac:dyDescent="0.3">
      <c r="A182" s="6">
        <f t="shared" si="2"/>
        <v>176</v>
      </c>
      <c r="B182" s="10"/>
      <c r="C182" s="12"/>
      <c r="D182" s="11"/>
      <c r="E182" s="12"/>
      <c r="F182" s="11"/>
      <c r="G182" s="12"/>
      <c r="H182" s="11"/>
      <c r="I182" s="31"/>
      <c r="J182" s="32"/>
      <c r="K182" s="11"/>
      <c r="L182" s="11"/>
      <c r="M182" s="11"/>
    </row>
    <row r="183" spans="1:13" thickTop="1" thickBot="1" x14ac:dyDescent="0.3">
      <c r="A183" s="6">
        <f t="shared" si="2"/>
        <v>177</v>
      </c>
      <c r="B183" s="10"/>
      <c r="C183" s="12"/>
      <c r="D183" s="11"/>
      <c r="E183" s="12"/>
      <c r="F183" s="11"/>
      <c r="G183" s="12"/>
      <c r="H183" s="11"/>
      <c r="I183" s="31"/>
      <c r="J183" s="32"/>
      <c r="K183" s="11"/>
      <c r="L183" s="11"/>
      <c r="M183" s="11"/>
    </row>
    <row r="184" spans="1:13" thickTop="1" thickBot="1" x14ac:dyDescent="0.3">
      <c r="A184" s="6">
        <f t="shared" si="2"/>
        <v>178</v>
      </c>
      <c r="B184" s="10"/>
      <c r="C184" s="12"/>
      <c r="D184" s="11"/>
      <c r="E184" s="12"/>
      <c r="F184" s="11"/>
      <c r="G184" s="12"/>
      <c r="H184" s="11"/>
      <c r="I184" s="31"/>
      <c r="J184" s="32"/>
      <c r="K184" s="11"/>
      <c r="L184" s="11"/>
      <c r="M184" s="11"/>
    </row>
    <row r="185" spans="1:13" thickTop="1" thickBot="1" x14ac:dyDescent="0.3">
      <c r="A185" s="6">
        <f t="shared" si="2"/>
        <v>179</v>
      </c>
      <c r="B185" s="10"/>
      <c r="C185" s="12"/>
      <c r="D185" s="11"/>
      <c r="E185" s="12"/>
      <c r="F185" s="11"/>
      <c r="G185" s="12"/>
      <c r="H185" s="11"/>
      <c r="I185" s="31"/>
      <c r="J185" s="32"/>
      <c r="K185" s="11"/>
      <c r="L185" s="11"/>
      <c r="M185" s="11"/>
    </row>
    <row r="186" spans="1:13" thickTop="1" thickBot="1" x14ac:dyDescent="0.3">
      <c r="A186" s="6">
        <f t="shared" si="2"/>
        <v>180</v>
      </c>
      <c r="B186" s="10"/>
      <c r="C186" s="12"/>
      <c r="D186" s="11"/>
      <c r="E186" s="12"/>
      <c r="F186" s="11"/>
      <c r="G186" s="12"/>
      <c r="H186" s="11"/>
      <c r="I186" s="31"/>
      <c r="J186" s="32"/>
      <c r="K186" s="11"/>
      <c r="L186" s="11"/>
      <c r="M186" s="11"/>
    </row>
    <row r="187" spans="1:13" thickTop="1" thickBot="1" x14ac:dyDescent="0.3">
      <c r="A187" s="6">
        <f t="shared" si="2"/>
        <v>181</v>
      </c>
      <c r="B187" s="10"/>
      <c r="C187" s="12"/>
      <c r="D187" s="11"/>
      <c r="E187" s="12"/>
      <c r="F187" s="11"/>
      <c r="G187" s="12"/>
      <c r="H187" s="11"/>
      <c r="I187" s="31"/>
      <c r="J187" s="32"/>
      <c r="K187" s="11"/>
      <c r="L187" s="11"/>
      <c r="M187" s="11"/>
    </row>
    <row r="188" spans="1:13" thickTop="1" thickBot="1" x14ac:dyDescent="0.3">
      <c r="A188" s="6">
        <f t="shared" si="2"/>
        <v>182</v>
      </c>
      <c r="B188" s="10"/>
      <c r="C188" s="12"/>
      <c r="D188" s="11"/>
      <c r="E188" s="12"/>
      <c r="F188" s="11"/>
      <c r="G188" s="12"/>
      <c r="H188" s="11"/>
      <c r="I188" s="31"/>
      <c r="J188" s="32"/>
      <c r="K188" s="11"/>
      <c r="L188" s="11"/>
      <c r="M188" s="11"/>
    </row>
    <row r="189" spans="1:13" thickTop="1" thickBot="1" x14ac:dyDescent="0.3">
      <c r="A189" s="6">
        <f t="shared" si="2"/>
        <v>183</v>
      </c>
      <c r="B189" s="10"/>
      <c r="C189" s="12"/>
      <c r="D189" s="11"/>
      <c r="E189" s="12"/>
      <c r="F189" s="11"/>
      <c r="G189" s="12"/>
      <c r="H189" s="11"/>
      <c r="I189" s="31"/>
      <c r="J189" s="32"/>
      <c r="K189" s="11"/>
      <c r="L189" s="11"/>
      <c r="M189" s="11"/>
    </row>
    <row r="190" spans="1:13" thickTop="1" thickBot="1" x14ac:dyDescent="0.3">
      <c r="A190" s="6">
        <f t="shared" si="2"/>
        <v>184</v>
      </c>
      <c r="B190" s="10"/>
      <c r="C190" s="12"/>
      <c r="D190" s="11"/>
      <c r="E190" s="12"/>
      <c r="F190" s="11"/>
      <c r="G190" s="12"/>
      <c r="H190" s="11"/>
      <c r="I190" s="31"/>
      <c r="J190" s="32"/>
      <c r="K190" s="11"/>
      <c r="L190" s="11"/>
      <c r="M190" s="11"/>
    </row>
    <row r="191" spans="1:13" thickTop="1" thickBot="1" x14ac:dyDescent="0.3">
      <c r="A191" s="6">
        <f t="shared" si="2"/>
        <v>185</v>
      </c>
      <c r="B191" s="10"/>
      <c r="C191" s="12"/>
      <c r="D191" s="11"/>
      <c r="E191" s="12"/>
      <c r="F191" s="11"/>
      <c r="G191" s="12"/>
      <c r="H191" s="11"/>
      <c r="I191" s="31"/>
      <c r="J191" s="32"/>
      <c r="K191" s="11"/>
      <c r="L191" s="11"/>
      <c r="M191" s="11"/>
    </row>
    <row r="192" spans="1:13" thickTop="1" thickBot="1" x14ac:dyDescent="0.3">
      <c r="A192" s="6">
        <f t="shared" si="2"/>
        <v>186</v>
      </c>
      <c r="B192" s="10"/>
      <c r="C192" s="12"/>
      <c r="D192" s="11"/>
      <c r="E192" s="12"/>
      <c r="F192" s="11"/>
      <c r="G192" s="12"/>
      <c r="H192" s="11"/>
      <c r="I192" s="31"/>
      <c r="J192" s="32"/>
      <c r="K192" s="11"/>
      <c r="L192" s="11"/>
      <c r="M192" s="11"/>
    </row>
    <row r="193" spans="1:13" thickTop="1" thickBot="1" x14ac:dyDescent="0.3">
      <c r="A193" s="6">
        <f t="shared" si="2"/>
        <v>187</v>
      </c>
      <c r="B193" s="10"/>
      <c r="C193" s="12"/>
      <c r="D193" s="11"/>
      <c r="E193" s="12"/>
      <c r="F193" s="11"/>
      <c r="G193" s="12"/>
      <c r="H193" s="11"/>
      <c r="I193" s="31"/>
      <c r="J193" s="32"/>
      <c r="K193" s="11"/>
      <c r="L193" s="11"/>
      <c r="M193" s="11"/>
    </row>
    <row r="194" spans="1:13" thickTop="1" thickBot="1" x14ac:dyDescent="0.3">
      <c r="A194" s="6">
        <f t="shared" si="2"/>
        <v>188</v>
      </c>
      <c r="B194" s="10"/>
      <c r="C194" s="12"/>
      <c r="D194" s="11"/>
      <c r="E194" s="12"/>
      <c r="F194" s="11"/>
      <c r="G194" s="12"/>
      <c r="H194" s="11"/>
      <c r="I194" s="31"/>
      <c r="J194" s="32"/>
      <c r="K194" s="11"/>
      <c r="L194" s="11"/>
      <c r="M194" s="11"/>
    </row>
    <row r="195" spans="1:13" thickTop="1" thickBot="1" x14ac:dyDescent="0.3">
      <c r="A195" s="6">
        <f t="shared" si="2"/>
        <v>189</v>
      </c>
      <c r="B195" s="10"/>
      <c r="C195" s="12"/>
      <c r="D195" s="11"/>
      <c r="E195" s="12"/>
      <c r="F195" s="11"/>
      <c r="G195" s="12"/>
      <c r="H195" s="11"/>
      <c r="I195" s="31"/>
      <c r="J195" s="32"/>
      <c r="K195" s="11"/>
      <c r="L195" s="11"/>
      <c r="M195" s="11"/>
    </row>
    <row r="196" spans="1:13" thickTop="1" thickBot="1" x14ac:dyDescent="0.3">
      <c r="A196" s="6">
        <f t="shared" si="2"/>
        <v>190</v>
      </c>
      <c r="B196" s="10"/>
      <c r="C196" s="12"/>
      <c r="D196" s="11"/>
      <c r="E196" s="12"/>
      <c r="F196" s="11"/>
      <c r="G196" s="12"/>
      <c r="H196" s="11"/>
      <c r="I196" s="31"/>
      <c r="J196" s="32"/>
      <c r="K196" s="11"/>
      <c r="L196" s="11"/>
      <c r="M196" s="11"/>
    </row>
    <row r="197" spans="1:13" thickTop="1" thickBot="1" x14ac:dyDescent="0.3">
      <c r="A197" s="6">
        <f t="shared" si="2"/>
        <v>191</v>
      </c>
      <c r="B197" s="10"/>
      <c r="C197" s="12"/>
      <c r="D197" s="11"/>
      <c r="E197" s="12"/>
      <c r="F197" s="11"/>
      <c r="G197" s="12"/>
      <c r="H197" s="11"/>
      <c r="I197" s="31"/>
      <c r="J197" s="32"/>
      <c r="K197" s="11"/>
      <c r="L197" s="11"/>
      <c r="M197" s="11"/>
    </row>
    <row r="198" spans="1:13" thickTop="1" thickBot="1" x14ac:dyDescent="0.3">
      <c r="A198" s="6">
        <f t="shared" si="2"/>
        <v>192</v>
      </c>
      <c r="B198" s="10"/>
      <c r="C198" s="12"/>
      <c r="D198" s="11"/>
      <c r="E198" s="12"/>
      <c r="F198" s="11"/>
      <c r="G198" s="12"/>
      <c r="H198" s="11"/>
      <c r="I198" s="31"/>
      <c r="J198" s="32"/>
      <c r="K198" s="11"/>
      <c r="L198" s="11"/>
      <c r="M198" s="11"/>
    </row>
    <row r="199" spans="1:13" thickTop="1" thickBot="1" x14ac:dyDescent="0.3">
      <c r="A199" s="6">
        <f t="shared" si="2"/>
        <v>193</v>
      </c>
      <c r="B199" s="10"/>
      <c r="C199" s="12"/>
      <c r="D199" s="11"/>
      <c r="E199" s="12"/>
      <c r="F199" s="11"/>
      <c r="G199" s="12"/>
      <c r="H199" s="11"/>
      <c r="I199" s="31"/>
      <c r="J199" s="32"/>
      <c r="K199" s="11"/>
      <c r="L199" s="11"/>
      <c r="M199" s="11"/>
    </row>
    <row r="200" spans="1:13" thickTop="1" thickBot="1" x14ac:dyDescent="0.3">
      <c r="A200" s="6">
        <f t="shared" si="2"/>
        <v>194</v>
      </c>
      <c r="B200" s="10"/>
      <c r="C200" s="12"/>
      <c r="D200" s="11"/>
      <c r="E200" s="12"/>
      <c r="F200" s="11"/>
      <c r="G200" s="12"/>
      <c r="H200" s="11"/>
      <c r="I200" s="31"/>
      <c r="J200" s="32"/>
      <c r="K200" s="11"/>
      <c r="L200" s="11"/>
      <c r="M200" s="11"/>
    </row>
    <row r="201" spans="1:13" thickTop="1" thickBot="1" x14ac:dyDescent="0.3">
      <c r="A201" s="6">
        <f t="shared" ref="A201:A264" si="3">A200+1</f>
        <v>195</v>
      </c>
      <c r="B201" s="10"/>
      <c r="C201" s="12"/>
      <c r="D201" s="11"/>
      <c r="E201" s="12"/>
      <c r="F201" s="11"/>
      <c r="G201" s="12"/>
      <c r="H201" s="11"/>
      <c r="I201" s="31"/>
      <c r="J201" s="32"/>
      <c r="K201" s="11"/>
      <c r="L201" s="11"/>
      <c r="M201" s="11"/>
    </row>
    <row r="202" spans="1:13" thickTop="1" thickBot="1" x14ac:dyDescent="0.3">
      <c r="A202" s="6">
        <f t="shared" si="3"/>
        <v>196</v>
      </c>
      <c r="B202" s="10"/>
      <c r="C202" s="12"/>
      <c r="D202" s="11"/>
      <c r="E202" s="12"/>
      <c r="F202" s="11"/>
      <c r="G202" s="12"/>
      <c r="H202" s="11"/>
      <c r="I202" s="31"/>
      <c r="J202" s="32"/>
      <c r="K202" s="11"/>
      <c r="L202" s="11"/>
      <c r="M202" s="11"/>
    </row>
    <row r="203" spans="1:13" thickTop="1" thickBot="1" x14ac:dyDescent="0.3">
      <c r="A203" s="6">
        <f t="shared" si="3"/>
        <v>197</v>
      </c>
      <c r="B203" s="10"/>
      <c r="C203" s="12"/>
      <c r="D203" s="11"/>
      <c r="E203" s="12"/>
      <c r="F203" s="11"/>
      <c r="G203" s="12"/>
      <c r="H203" s="11"/>
      <c r="I203" s="31"/>
      <c r="J203" s="32"/>
      <c r="K203" s="11"/>
      <c r="L203" s="11"/>
      <c r="M203" s="11"/>
    </row>
    <row r="204" spans="1:13" thickTop="1" thickBot="1" x14ac:dyDescent="0.3">
      <c r="A204" s="6">
        <f t="shared" si="3"/>
        <v>198</v>
      </c>
      <c r="B204" s="10"/>
      <c r="C204" s="12"/>
      <c r="D204" s="11"/>
      <c r="E204" s="12"/>
      <c r="F204" s="11"/>
      <c r="G204" s="12"/>
      <c r="H204" s="11"/>
      <c r="I204" s="31"/>
      <c r="J204" s="32"/>
      <c r="K204" s="11"/>
      <c r="L204" s="11"/>
      <c r="M204" s="11"/>
    </row>
    <row r="205" spans="1:13" thickTop="1" thickBot="1" x14ac:dyDescent="0.3">
      <c r="A205" s="6">
        <f t="shared" si="3"/>
        <v>199</v>
      </c>
      <c r="B205" s="10"/>
      <c r="C205" s="12"/>
      <c r="D205" s="11"/>
      <c r="E205" s="12"/>
      <c r="F205" s="11"/>
      <c r="G205" s="12"/>
      <c r="H205" s="11"/>
      <c r="I205" s="31"/>
      <c r="J205" s="32"/>
      <c r="K205" s="11"/>
      <c r="L205" s="11"/>
      <c r="M205" s="11"/>
    </row>
    <row r="206" spans="1:13" thickTop="1" thickBot="1" x14ac:dyDescent="0.3">
      <c r="A206" s="6">
        <f t="shared" si="3"/>
        <v>200</v>
      </c>
      <c r="B206" s="10"/>
      <c r="C206" s="12"/>
      <c r="D206" s="11"/>
      <c r="E206" s="12"/>
      <c r="F206" s="14"/>
      <c r="G206" s="12"/>
      <c r="H206" s="11"/>
      <c r="I206" s="31"/>
      <c r="J206" s="32"/>
      <c r="K206" s="11"/>
      <c r="L206" s="11"/>
      <c r="M206" s="11"/>
    </row>
    <row r="207" spans="1:13" thickTop="1" thickBot="1" x14ac:dyDescent="0.3">
      <c r="A207" s="6">
        <f t="shared" si="3"/>
        <v>201</v>
      </c>
      <c r="B207" s="10"/>
      <c r="C207" s="12"/>
      <c r="D207" s="11"/>
      <c r="E207" s="12"/>
      <c r="F207" s="14"/>
      <c r="G207" s="12"/>
      <c r="H207" s="11"/>
      <c r="I207" s="31"/>
      <c r="J207" s="32"/>
      <c r="K207" s="11"/>
      <c r="L207" s="11"/>
      <c r="M207" s="11"/>
    </row>
    <row r="208" spans="1:13" thickTop="1" thickBot="1" x14ac:dyDescent="0.3">
      <c r="A208" s="6">
        <f t="shared" si="3"/>
        <v>202</v>
      </c>
      <c r="B208" s="10"/>
      <c r="C208" s="12"/>
      <c r="D208" s="11"/>
      <c r="E208" s="12"/>
      <c r="F208" s="14"/>
      <c r="G208" s="12"/>
      <c r="H208" s="11"/>
      <c r="I208" s="31"/>
      <c r="J208" s="32"/>
      <c r="K208" s="11"/>
      <c r="L208" s="11"/>
      <c r="M208" s="11"/>
    </row>
    <row r="209" spans="1:13" thickTop="1" thickBot="1" x14ac:dyDescent="0.3">
      <c r="A209" s="6">
        <f t="shared" si="3"/>
        <v>203</v>
      </c>
      <c r="B209" s="10"/>
      <c r="C209" s="12"/>
      <c r="D209" s="11"/>
      <c r="E209" s="12"/>
      <c r="F209" s="14"/>
      <c r="G209" s="12"/>
      <c r="H209" s="11"/>
      <c r="I209" s="31"/>
      <c r="J209" s="32"/>
      <c r="K209" s="11"/>
      <c r="L209" s="11"/>
      <c r="M209" s="11"/>
    </row>
    <row r="210" spans="1:13" thickTop="1" thickBot="1" x14ac:dyDescent="0.3">
      <c r="A210" s="6">
        <f t="shared" si="3"/>
        <v>204</v>
      </c>
      <c r="B210" s="10"/>
      <c r="C210" s="12"/>
      <c r="D210" s="11"/>
      <c r="E210" s="12"/>
      <c r="F210" s="14"/>
      <c r="G210" s="12"/>
      <c r="H210" s="11"/>
      <c r="I210" s="31"/>
      <c r="J210" s="32"/>
      <c r="K210" s="11"/>
      <c r="L210" s="11"/>
      <c r="M210" s="11"/>
    </row>
    <row r="211" spans="1:13" thickTop="1" thickBot="1" x14ac:dyDescent="0.3">
      <c r="A211" s="6">
        <f t="shared" si="3"/>
        <v>205</v>
      </c>
      <c r="B211" s="10"/>
      <c r="C211" s="12"/>
      <c r="D211" s="11"/>
      <c r="E211" s="12"/>
      <c r="F211" s="14"/>
      <c r="G211" s="12"/>
      <c r="H211" s="11"/>
      <c r="I211" s="31"/>
      <c r="J211" s="32"/>
      <c r="K211" s="11"/>
      <c r="L211" s="11"/>
      <c r="M211" s="11"/>
    </row>
    <row r="212" spans="1:13" thickTop="1" thickBot="1" x14ac:dyDescent="0.3">
      <c r="A212" s="6">
        <f t="shared" si="3"/>
        <v>206</v>
      </c>
      <c r="B212" s="10"/>
      <c r="C212" s="12"/>
      <c r="D212" s="11"/>
      <c r="E212" s="12"/>
      <c r="F212" s="14"/>
      <c r="G212" s="12"/>
      <c r="H212" s="11"/>
      <c r="I212" s="31"/>
      <c r="J212" s="32"/>
      <c r="K212" s="11"/>
      <c r="L212" s="11"/>
      <c r="M212" s="11"/>
    </row>
    <row r="213" spans="1:13" thickTop="1" thickBot="1" x14ac:dyDescent="0.3">
      <c r="A213" s="6">
        <f t="shared" si="3"/>
        <v>207</v>
      </c>
      <c r="B213" s="10"/>
      <c r="C213" s="12"/>
      <c r="D213" s="11"/>
      <c r="E213" s="12"/>
      <c r="F213" s="14"/>
      <c r="G213" s="12"/>
      <c r="H213" s="11"/>
      <c r="I213" s="31"/>
      <c r="J213" s="32"/>
      <c r="K213" s="11"/>
      <c r="L213" s="11"/>
      <c r="M213" s="11"/>
    </row>
    <row r="214" spans="1:13" thickTop="1" thickBot="1" x14ac:dyDescent="0.3">
      <c r="A214" s="6">
        <f t="shared" si="3"/>
        <v>208</v>
      </c>
      <c r="B214" s="10"/>
      <c r="C214" s="12"/>
      <c r="D214" s="11"/>
      <c r="E214" s="12"/>
      <c r="F214" s="14"/>
      <c r="G214" s="12"/>
      <c r="H214" s="11"/>
      <c r="I214" s="31"/>
      <c r="J214" s="32"/>
      <c r="K214" s="11"/>
      <c r="L214" s="11"/>
      <c r="M214" s="11"/>
    </row>
    <row r="215" spans="1:13" thickTop="1" thickBot="1" x14ac:dyDescent="0.3">
      <c r="A215" s="6">
        <f t="shared" si="3"/>
        <v>209</v>
      </c>
      <c r="B215" s="10"/>
      <c r="C215" s="12"/>
      <c r="D215" s="11"/>
      <c r="E215" s="12"/>
      <c r="F215" s="14"/>
      <c r="G215" s="12"/>
      <c r="H215" s="11"/>
      <c r="I215" s="31"/>
      <c r="J215" s="32"/>
      <c r="K215" s="11"/>
      <c r="L215" s="11"/>
      <c r="M215" s="11"/>
    </row>
    <row r="216" spans="1:13" thickTop="1" thickBot="1" x14ac:dyDescent="0.3">
      <c r="A216" s="6">
        <f t="shared" si="3"/>
        <v>210</v>
      </c>
      <c r="B216" s="10"/>
      <c r="C216" s="12"/>
      <c r="D216" s="11"/>
      <c r="E216" s="12"/>
      <c r="F216" s="14"/>
      <c r="G216" s="12"/>
      <c r="H216" s="11"/>
      <c r="I216" s="31"/>
      <c r="J216" s="32"/>
      <c r="K216" s="11"/>
      <c r="L216" s="11"/>
      <c r="M216" s="11"/>
    </row>
    <row r="217" spans="1:13" thickTop="1" thickBot="1" x14ac:dyDescent="0.3">
      <c r="A217" s="6">
        <f t="shared" si="3"/>
        <v>211</v>
      </c>
      <c r="B217" s="10"/>
      <c r="C217" s="12"/>
      <c r="D217" s="11"/>
      <c r="E217" s="12"/>
      <c r="F217" s="14"/>
      <c r="G217" s="12"/>
      <c r="H217" s="11"/>
      <c r="I217" s="31"/>
      <c r="J217" s="32"/>
      <c r="K217" s="11"/>
      <c r="L217" s="11"/>
      <c r="M217" s="11"/>
    </row>
    <row r="218" spans="1:13" thickTop="1" thickBot="1" x14ac:dyDescent="0.3">
      <c r="A218" s="6">
        <f t="shared" si="3"/>
        <v>212</v>
      </c>
      <c r="B218" s="10"/>
      <c r="C218" s="12"/>
      <c r="D218" s="11"/>
      <c r="E218" s="12"/>
      <c r="F218" s="14"/>
      <c r="G218" s="12"/>
      <c r="H218" s="11"/>
      <c r="I218" s="31"/>
      <c r="J218" s="32"/>
      <c r="K218" s="11"/>
      <c r="L218" s="11"/>
      <c r="M218" s="11"/>
    </row>
    <row r="219" spans="1:13" thickTop="1" thickBot="1" x14ac:dyDescent="0.3">
      <c r="A219" s="6">
        <f t="shared" si="3"/>
        <v>213</v>
      </c>
      <c r="B219" s="10"/>
      <c r="C219" s="12"/>
      <c r="D219" s="11"/>
      <c r="E219" s="12"/>
      <c r="F219" s="14"/>
      <c r="G219" s="12"/>
      <c r="H219" s="11"/>
      <c r="I219" s="31"/>
      <c r="J219" s="32"/>
      <c r="K219" s="11"/>
      <c r="L219" s="11"/>
      <c r="M219" s="11"/>
    </row>
    <row r="220" spans="1:13" thickTop="1" thickBot="1" x14ac:dyDescent="0.3">
      <c r="A220" s="6">
        <f t="shared" si="3"/>
        <v>214</v>
      </c>
      <c r="B220" s="10"/>
      <c r="C220" s="12"/>
      <c r="D220" s="11"/>
      <c r="E220" s="12"/>
      <c r="F220" s="14"/>
      <c r="G220" s="12"/>
      <c r="H220" s="11"/>
      <c r="I220" s="31"/>
      <c r="J220" s="32"/>
      <c r="K220" s="11"/>
      <c r="L220" s="11"/>
      <c r="M220" s="11"/>
    </row>
    <row r="221" spans="1:13" thickTop="1" thickBot="1" x14ac:dyDescent="0.3">
      <c r="A221" s="6">
        <f t="shared" si="3"/>
        <v>215</v>
      </c>
      <c r="B221" s="10"/>
      <c r="C221" s="12"/>
      <c r="D221" s="11"/>
      <c r="E221" s="12"/>
      <c r="F221" s="14"/>
      <c r="G221" s="12"/>
      <c r="H221" s="11"/>
      <c r="I221" s="31"/>
      <c r="J221" s="32"/>
      <c r="K221" s="11"/>
      <c r="L221" s="11"/>
      <c r="M221" s="11"/>
    </row>
    <row r="222" spans="1:13" thickTop="1" thickBot="1" x14ac:dyDescent="0.3">
      <c r="A222" s="6">
        <f t="shared" si="3"/>
        <v>216</v>
      </c>
      <c r="B222" s="10"/>
      <c r="C222" s="12"/>
      <c r="D222" s="11"/>
      <c r="E222" s="12"/>
      <c r="F222" s="14"/>
      <c r="G222" s="12"/>
      <c r="H222" s="11"/>
      <c r="I222" s="31"/>
      <c r="J222" s="32"/>
      <c r="K222" s="11"/>
      <c r="L222" s="11"/>
      <c r="M222" s="11"/>
    </row>
    <row r="223" spans="1:13" thickTop="1" thickBot="1" x14ac:dyDescent="0.3">
      <c r="A223" s="6">
        <f t="shared" si="3"/>
        <v>217</v>
      </c>
      <c r="B223" s="10"/>
      <c r="C223" s="12"/>
      <c r="D223" s="11"/>
      <c r="E223" s="12"/>
      <c r="F223" s="14"/>
      <c r="G223" s="12"/>
      <c r="H223" s="11"/>
      <c r="I223" s="31"/>
      <c r="J223" s="32"/>
      <c r="K223" s="11"/>
      <c r="L223" s="11"/>
      <c r="M223" s="11"/>
    </row>
    <row r="224" spans="1:13" thickTop="1" thickBot="1" x14ac:dyDescent="0.3">
      <c r="A224" s="6">
        <f t="shared" si="3"/>
        <v>218</v>
      </c>
      <c r="B224" s="10"/>
      <c r="C224" s="12"/>
      <c r="D224" s="11"/>
      <c r="E224" s="12"/>
      <c r="F224" s="14"/>
      <c r="G224" s="12"/>
      <c r="H224" s="11"/>
      <c r="I224" s="31"/>
      <c r="J224" s="32"/>
      <c r="K224" s="11"/>
      <c r="L224" s="11"/>
      <c r="M224" s="11"/>
    </row>
    <row r="225" spans="1:13" thickTop="1" thickBot="1" x14ac:dyDescent="0.3">
      <c r="A225" s="6">
        <f t="shared" si="3"/>
        <v>219</v>
      </c>
      <c r="B225" s="10"/>
      <c r="C225" s="12"/>
      <c r="D225" s="11"/>
      <c r="E225" s="12"/>
      <c r="F225" s="14"/>
      <c r="G225" s="12"/>
      <c r="H225" s="11"/>
      <c r="I225" s="31"/>
      <c r="J225" s="32"/>
      <c r="K225" s="11"/>
      <c r="L225" s="11"/>
      <c r="M225" s="11"/>
    </row>
    <row r="226" spans="1:13" thickTop="1" thickBot="1" x14ac:dyDescent="0.3">
      <c r="A226" s="6">
        <f t="shared" si="3"/>
        <v>220</v>
      </c>
      <c r="B226" s="10"/>
      <c r="C226" s="12"/>
      <c r="D226" s="11"/>
      <c r="E226" s="12"/>
      <c r="F226" s="14"/>
      <c r="G226" s="12"/>
      <c r="H226" s="11"/>
      <c r="I226" s="31"/>
      <c r="J226" s="32"/>
      <c r="K226" s="11"/>
      <c r="L226" s="11"/>
      <c r="M226" s="11"/>
    </row>
    <row r="227" spans="1:13" thickTop="1" thickBot="1" x14ac:dyDescent="0.3">
      <c r="A227" s="6">
        <f t="shared" si="3"/>
        <v>221</v>
      </c>
      <c r="B227" s="10"/>
      <c r="C227" s="12"/>
      <c r="D227" s="11"/>
      <c r="E227" s="12"/>
      <c r="F227" s="14"/>
      <c r="G227" s="12"/>
      <c r="H227" s="11"/>
      <c r="I227" s="31"/>
      <c r="J227" s="32"/>
      <c r="K227" s="11"/>
      <c r="L227" s="11"/>
      <c r="M227" s="11"/>
    </row>
    <row r="228" spans="1:13" thickTop="1" thickBot="1" x14ac:dyDescent="0.3">
      <c r="A228" s="6">
        <f t="shared" si="3"/>
        <v>222</v>
      </c>
      <c r="B228" s="10"/>
      <c r="C228" s="12"/>
      <c r="D228" s="11"/>
      <c r="E228" s="12"/>
      <c r="F228" s="14"/>
      <c r="G228" s="12"/>
      <c r="H228" s="11"/>
      <c r="I228" s="31"/>
      <c r="J228" s="32"/>
      <c r="K228" s="11"/>
      <c r="L228" s="11"/>
      <c r="M228" s="11"/>
    </row>
    <row r="229" spans="1:13" thickTop="1" thickBot="1" x14ac:dyDescent="0.3">
      <c r="A229" s="6">
        <f t="shared" si="3"/>
        <v>223</v>
      </c>
      <c r="B229" s="10"/>
      <c r="C229" s="12"/>
      <c r="D229" s="11"/>
      <c r="E229" s="12"/>
      <c r="F229" s="14"/>
      <c r="G229" s="12"/>
      <c r="H229" s="11"/>
      <c r="I229" s="31"/>
      <c r="J229" s="32"/>
      <c r="K229" s="11"/>
      <c r="L229" s="11"/>
      <c r="M229" s="11"/>
    </row>
    <row r="230" spans="1:13" thickTop="1" thickBot="1" x14ac:dyDescent="0.3">
      <c r="A230" s="6">
        <f t="shared" si="3"/>
        <v>224</v>
      </c>
      <c r="B230" s="10"/>
      <c r="C230" s="12"/>
      <c r="D230" s="11"/>
      <c r="E230" s="12"/>
      <c r="F230" s="14"/>
      <c r="G230" s="12"/>
      <c r="H230" s="11"/>
      <c r="I230" s="31"/>
      <c r="J230" s="32"/>
      <c r="K230" s="11"/>
      <c r="L230" s="11"/>
      <c r="M230" s="11"/>
    </row>
    <row r="231" spans="1:13" thickTop="1" thickBot="1" x14ac:dyDescent="0.3">
      <c r="A231" s="6">
        <f t="shared" si="3"/>
        <v>225</v>
      </c>
      <c r="B231" s="10"/>
      <c r="C231" s="12"/>
      <c r="D231" s="11"/>
      <c r="E231" s="12"/>
      <c r="F231" s="14"/>
      <c r="G231" s="12"/>
      <c r="H231" s="11"/>
      <c r="I231" s="31"/>
      <c r="J231" s="32"/>
      <c r="K231" s="11"/>
      <c r="L231" s="11"/>
      <c r="M231" s="11"/>
    </row>
    <row r="232" spans="1:13" thickTop="1" thickBot="1" x14ac:dyDescent="0.3">
      <c r="A232" s="6">
        <f t="shared" si="3"/>
        <v>226</v>
      </c>
      <c r="B232" s="10"/>
      <c r="C232" s="12"/>
      <c r="D232" s="11"/>
      <c r="E232" s="12"/>
      <c r="F232" s="14"/>
      <c r="G232" s="12"/>
      <c r="H232" s="11"/>
      <c r="I232" s="31"/>
      <c r="J232" s="32"/>
      <c r="K232" s="11"/>
      <c r="L232" s="11"/>
      <c r="M232" s="11"/>
    </row>
    <row r="233" spans="1:13" thickTop="1" thickBot="1" x14ac:dyDescent="0.3">
      <c r="A233" s="6">
        <f t="shared" si="3"/>
        <v>227</v>
      </c>
      <c r="B233" s="10"/>
      <c r="C233" s="12"/>
      <c r="D233" s="11"/>
      <c r="E233" s="12"/>
      <c r="F233" s="14"/>
      <c r="G233" s="12"/>
      <c r="H233" s="11"/>
      <c r="I233" s="31"/>
      <c r="J233" s="32"/>
      <c r="K233" s="11"/>
      <c r="L233" s="11"/>
      <c r="M233" s="11"/>
    </row>
    <row r="234" spans="1:13" thickTop="1" thickBot="1" x14ac:dyDescent="0.3">
      <c r="A234" s="6">
        <f t="shared" si="3"/>
        <v>228</v>
      </c>
      <c r="B234" s="10"/>
      <c r="C234" s="12"/>
      <c r="D234" s="11"/>
      <c r="E234" s="12"/>
      <c r="F234" s="14"/>
      <c r="G234" s="12"/>
      <c r="H234" s="11"/>
      <c r="I234" s="31"/>
      <c r="J234" s="32"/>
      <c r="K234" s="11"/>
      <c r="L234" s="11"/>
      <c r="M234" s="11"/>
    </row>
    <row r="235" spans="1:13" thickTop="1" thickBot="1" x14ac:dyDescent="0.3">
      <c r="A235" s="6">
        <f t="shared" si="3"/>
        <v>229</v>
      </c>
      <c r="B235" s="10"/>
      <c r="C235" s="12"/>
      <c r="D235" s="11"/>
      <c r="E235" s="12"/>
      <c r="F235" s="14"/>
      <c r="G235" s="12"/>
      <c r="H235" s="11"/>
      <c r="I235" s="31"/>
      <c r="J235" s="32"/>
      <c r="K235" s="11"/>
      <c r="L235" s="11"/>
      <c r="M235" s="11"/>
    </row>
    <row r="236" spans="1:13" thickTop="1" thickBot="1" x14ac:dyDescent="0.3">
      <c r="A236" s="6">
        <f t="shared" si="3"/>
        <v>230</v>
      </c>
      <c r="B236" s="10"/>
      <c r="C236" s="12"/>
      <c r="D236" s="11"/>
      <c r="E236" s="12"/>
      <c r="F236" s="14"/>
      <c r="G236" s="12"/>
      <c r="H236" s="11"/>
      <c r="I236" s="31"/>
      <c r="J236" s="32"/>
      <c r="K236" s="11"/>
      <c r="L236" s="11"/>
      <c r="M236" s="11"/>
    </row>
    <row r="237" spans="1:13" thickTop="1" thickBot="1" x14ac:dyDescent="0.3">
      <c r="A237" s="6">
        <f t="shared" si="3"/>
        <v>231</v>
      </c>
      <c r="B237" s="10"/>
      <c r="C237" s="12"/>
      <c r="D237" s="11"/>
      <c r="E237" s="12"/>
      <c r="F237" s="14"/>
      <c r="G237" s="12"/>
      <c r="H237" s="11"/>
      <c r="I237" s="31"/>
      <c r="J237" s="32"/>
      <c r="K237" s="11"/>
      <c r="L237" s="11"/>
      <c r="M237" s="11"/>
    </row>
    <row r="238" spans="1:13" thickTop="1" thickBot="1" x14ac:dyDescent="0.3">
      <c r="A238" s="6">
        <f t="shared" si="3"/>
        <v>232</v>
      </c>
      <c r="B238" s="10"/>
      <c r="C238" s="12"/>
      <c r="D238" s="11"/>
      <c r="E238" s="12"/>
      <c r="F238" s="14"/>
      <c r="G238" s="12"/>
      <c r="H238" s="11"/>
      <c r="I238" s="31"/>
      <c r="J238" s="32"/>
      <c r="K238" s="11"/>
      <c r="L238" s="11"/>
      <c r="M238" s="11"/>
    </row>
    <row r="239" spans="1:13" thickTop="1" thickBot="1" x14ac:dyDescent="0.3">
      <c r="A239" s="6">
        <f t="shared" si="3"/>
        <v>233</v>
      </c>
      <c r="B239" s="10"/>
      <c r="C239" s="12"/>
      <c r="D239" s="11"/>
      <c r="E239" s="12"/>
      <c r="F239" s="14"/>
      <c r="G239" s="12"/>
      <c r="H239" s="11"/>
      <c r="I239" s="31"/>
      <c r="J239" s="32"/>
      <c r="K239" s="11"/>
      <c r="L239" s="11"/>
      <c r="M239" s="11"/>
    </row>
    <row r="240" spans="1:13" thickTop="1" thickBot="1" x14ac:dyDescent="0.3">
      <c r="A240" s="6">
        <f t="shared" si="3"/>
        <v>234</v>
      </c>
      <c r="B240" s="10"/>
      <c r="C240" s="12"/>
      <c r="D240" s="11"/>
      <c r="E240" s="12"/>
      <c r="F240" s="14"/>
      <c r="G240" s="12"/>
      <c r="H240" s="11"/>
      <c r="I240" s="31"/>
      <c r="J240" s="32"/>
      <c r="K240" s="11"/>
      <c r="L240" s="11"/>
      <c r="M240" s="11"/>
    </row>
    <row r="241" spans="1:13" thickTop="1" thickBot="1" x14ac:dyDescent="0.3">
      <c r="A241" s="6">
        <f t="shared" si="3"/>
        <v>235</v>
      </c>
      <c r="B241" s="10"/>
      <c r="C241" s="12"/>
      <c r="D241" s="11"/>
      <c r="E241" s="12"/>
      <c r="F241" s="14"/>
      <c r="G241" s="12"/>
      <c r="H241" s="11"/>
      <c r="I241" s="31"/>
      <c r="J241" s="32"/>
      <c r="K241" s="11"/>
      <c r="L241" s="11"/>
      <c r="M241" s="11"/>
    </row>
    <row r="242" spans="1:13" thickTop="1" thickBot="1" x14ac:dyDescent="0.3">
      <c r="A242" s="6">
        <f t="shared" si="3"/>
        <v>236</v>
      </c>
      <c r="B242" s="10"/>
      <c r="C242" s="12"/>
      <c r="D242" s="11"/>
      <c r="E242" s="12"/>
      <c r="F242" s="14"/>
      <c r="G242" s="12"/>
      <c r="H242" s="11"/>
      <c r="I242" s="31"/>
      <c r="J242" s="32"/>
      <c r="K242" s="11"/>
      <c r="L242" s="11"/>
      <c r="M242" s="11"/>
    </row>
    <row r="243" spans="1:13" thickTop="1" thickBot="1" x14ac:dyDescent="0.3">
      <c r="A243" s="6">
        <f t="shared" si="3"/>
        <v>237</v>
      </c>
      <c r="B243" s="10"/>
      <c r="C243" s="12"/>
      <c r="D243" s="11"/>
      <c r="E243" s="12"/>
      <c r="F243" s="14"/>
      <c r="G243" s="12"/>
      <c r="H243" s="11"/>
      <c r="I243" s="31"/>
      <c r="J243" s="32"/>
      <c r="K243" s="11"/>
      <c r="L243" s="11"/>
      <c r="M243" s="11"/>
    </row>
    <row r="244" spans="1:13" thickTop="1" thickBot="1" x14ac:dyDescent="0.3">
      <c r="A244" s="6">
        <f t="shared" si="3"/>
        <v>238</v>
      </c>
      <c r="B244" s="10"/>
      <c r="C244" s="12"/>
      <c r="D244" s="11"/>
      <c r="E244" s="12"/>
      <c r="F244" s="14"/>
      <c r="G244" s="12"/>
      <c r="H244" s="11"/>
      <c r="I244" s="31"/>
      <c r="J244" s="32"/>
      <c r="K244" s="11"/>
      <c r="L244" s="11"/>
      <c r="M244" s="11"/>
    </row>
    <row r="245" spans="1:13" thickTop="1" thickBot="1" x14ac:dyDescent="0.3">
      <c r="A245" s="6">
        <f t="shared" si="3"/>
        <v>239</v>
      </c>
      <c r="B245" s="10"/>
      <c r="C245" s="12"/>
      <c r="D245" s="11"/>
      <c r="E245" s="12"/>
      <c r="F245" s="14"/>
      <c r="G245" s="12"/>
      <c r="H245" s="11"/>
      <c r="I245" s="31"/>
      <c r="J245" s="32"/>
      <c r="K245" s="11"/>
      <c r="L245" s="11"/>
      <c r="M245" s="11"/>
    </row>
    <row r="246" spans="1:13" thickTop="1" thickBot="1" x14ac:dyDescent="0.3">
      <c r="A246" s="6">
        <f t="shared" si="3"/>
        <v>240</v>
      </c>
      <c r="B246" s="10"/>
      <c r="C246" s="12"/>
      <c r="D246" s="11"/>
      <c r="E246" s="12"/>
      <c r="F246" s="14"/>
      <c r="G246" s="12"/>
      <c r="H246" s="11"/>
      <c r="I246" s="31"/>
      <c r="J246" s="32"/>
      <c r="K246" s="11"/>
      <c r="L246" s="11"/>
      <c r="M246" s="11"/>
    </row>
    <row r="247" spans="1:13" thickTop="1" thickBot="1" x14ac:dyDescent="0.3">
      <c r="A247" s="6">
        <f t="shared" si="3"/>
        <v>241</v>
      </c>
      <c r="B247" s="10"/>
      <c r="C247" s="12"/>
      <c r="D247" s="11"/>
      <c r="E247" s="12"/>
      <c r="F247" s="14"/>
      <c r="G247" s="12"/>
      <c r="H247" s="11"/>
      <c r="I247" s="31"/>
      <c r="J247" s="32"/>
      <c r="K247" s="11"/>
      <c r="L247" s="11"/>
      <c r="M247" s="11"/>
    </row>
    <row r="248" spans="1:13" thickTop="1" thickBot="1" x14ac:dyDescent="0.3">
      <c r="A248" s="6">
        <f t="shared" si="3"/>
        <v>242</v>
      </c>
      <c r="B248" s="10"/>
      <c r="C248" s="12"/>
      <c r="D248" s="11"/>
      <c r="E248" s="12"/>
      <c r="F248" s="14"/>
      <c r="G248" s="12"/>
      <c r="H248" s="11"/>
      <c r="I248" s="31"/>
      <c r="J248" s="32"/>
      <c r="K248" s="11"/>
      <c r="L248" s="11"/>
      <c r="M248" s="11"/>
    </row>
    <row r="249" spans="1:13" thickTop="1" thickBot="1" x14ac:dyDescent="0.3">
      <c r="A249" s="6">
        <f t="shared" si="3"/>
        <v>243</v>
      </c>
      <c r="B249" s="10"/>
      <c r="C249" s="12"/>
      <c r="D249" s="11"/>
      <c r="E249" s="12"/>
      <c r="F249" s="14"/>
      <c r="G249" s="12"/>
      <c r="H249" s="11"/>
      <c r="I249" s="31"/>
      <c r="J249" s="32"/>
      <c r="K249" s="11"/>
      <c r="L249" s="11"/>
      <c r="M249" s="11"/>
    </row>
    <row r="250" spans="1:13" thickTop="1" thickBot="1" x14ac:dyDescent="0.3">
      <c r="A250" s="6">
        <f t="shared" si="3"/>
        <v>244</v>
      </c>
      <c r="B250" s="10"/>
      <c r="C250" s="12"/>
      <c r="D250" s="11"/>
      <c r="E250" s="12"/>
      <c r="F250" s="14"/>
      <c r="G250" s="12"/>
      <c r="H250" s="11"/>
      <c r="I250" s="31"/>
      <c r="J250" s="32"/>
      <c r="K250" s="11"/>
      <c r="L250" s="11"/>
      <c r="M250" s="11"/>
    </row>
    <row r="251" spans="1:13" thickTop="1" thickBot="1" x14ac:dyDescent="0.3">
      <c r="A251" s="6">
        <f t="shared" si="3"/>
        <v>245</v>
      </c>
      <c r="B251" s="10"/>
      <c r="C251" s="12"/>
      <c r="D251" s="11"/>
      <c r="E251" s="12"/>
      <c r="F251" s="14"/>
      <c r="G251" s="12"/>
      <c r="H251" s="11"/>
      <c r="I251" s="31"/>
      <c r="J251" s="32"/>
      <c r="K251" s="11"/>
      <c r="L251" s="11"/>
      <c r="M251" s="11"/>
    </row>
    <row r="252" spans="1:13" thickTop="1" thickBot="1" x14ac:dyDescent="0.3">
      <c r="A252" s="6">
        <f t="shared" si="3"/>
        <v>246</v>
      </c>
      <c r="B252" s="10"/>
      <c r="C252" s="12"/>
      <c r="D252" s="11"/>
      <c r="E252" s="12"/>
      <c r="F252" s="14"/>
      <c r="G252" s="12"/>
      <c r="H252" s="11"/>
      <c r="I252" s="31"/>
      <c r="J252" s="32"/>
      <c r="K252" s="11"/>
      <c r="L252" s="11"/>
      <c r="M252" s="11"/>
    </row>
    <row r="253" spans="1:13" thickTop="1" thickBot="1" x14ac:dyDescent="0.3">
      <c r="A253" s="6">
        <f t="shared" si="3"/>
        <v>247</v>
      </c>
      <c r="B253" s="10"/>
      <c r="C253" s="12"/>
      <c r="D253" s="11"/>
      <c r="E253" s="12"/>
      <c r="F253" s="14"/>
      <c r="G253" s="12"/>
      <c r="H253" s="11"/>
      <c r="I253" s="31"/>
      <c r="J253" s="32"/>
      <c r="K253" s="11"/>
      <c r="L253" s="11"/>
      <c r="M253" s="11"/>
    </row>
    <row r="254" spans="1:13" thickTop="1" thickBot="1" x14ac:dyDescent="0.3">
      <c r="A254" s="6">
        <f t="shared" si="3"/>
        <v>248</v>
      </c>
      <c r="B254" s="10"/>
      <c r="C254" s="12"/>
      <c r="D254" s="11"/>
      <c r="E254" s="12"/>
      <c r="F254" s="14"/>
      <c r="G254" s="12"/>
      <c r="H254" s="11"/>
      <c r="I254" s="31"/>
      <c r="J254" s="32"/>
      <c r="K254" s="11"/>
      <c r="L254" s="11"/>
      <c r="M254" s="11"/>
    </row>
    <row r="255" spans="1:13" thickTop="1" thickBot="1" x14ac:dyDescent="0.3">
      <c r="A255" s="6">
        <f t="shared" si="3"/>
        <v>249</v>
      </c>
      <c r="B255" s="10"/>
      <c r="C255" s="12"/>
      <c r="D255" s="11"/>
      <c r="E255" s="12"/>
      <c r="F255" s="14"/>
      <c r="G255" s="12"/>
      <c r="H255" s="11"/>
      <c r="I255" s="31"/>
      <c r="J255" s="32"/>
      <c r="K255" s="11"/>
      <c r="L255" s="11"/>
      <c r="M255" s="11"/>
    </row>
    <row r="256" spans="1:13" thickTop="1" thickBot="1" x14ac:dyDescent="0.3">
      <c r="A256" s="6">
        <f t="shared" si="3"/>
        <v>250</v>
      </c>
      <c r="B256" s="10"/>
      <c r="C256" s="12"/>
      <c r="D256" s="11"/>
      <c r="E256" s="12"/>
      <c r="F256" s="14"/>
      <c r="G256" s="12"/>
      <c r="H256" s="11"/>
      <c r="I256" s="31"/>
      <c r="J256" s="32"/>
      <c r="K256" s="11"/>
      <c r="L256" s="11"/>
      <c r="M256" s="11"/>
    </row>
    <row r="257" spans="1:13" thickTop="1" thickBot="1" x14ac:dyDescent="0.3">
      <c r="A257" s="6">
        <f t="shared" si="3"/>
        <v>251</v>
      </c>
      <c r="B257" s="10"/>
      <c r="C257" s="12"/>
      <c r="D257" s="11"/>
      <c r="E257" s="12"/>
      <c r="F257" s="14"/>
      <c r="G257" s="12"/>
      <c r="H257" s="11"/>
      <c r="I257" s="31"/>
      <c r="J257" s="32"/>
      <c r="K257" s="11"/>
      <c r="L257" s="11"/>
      <c r="M257" s="11"/>
    </row>
    <row r="258" spans="1:13" thickTop="1" thickBot="1" x14ac:dyDescent="0.3">
      <c r="A258" s="6">
        <f t="shared" si="3"/>
        <v>252</v>
      </c>
      <c r="B258" s="10"/>
      <c r="C258" s="12"/>
      <c r="D258" s="11"/>
      <c r="E258" s="12"/>
      <c r="F258" s="14"/>
      <c r="G258" s="12"/>
      <c r="H258" s="11"/>
      <c r="I258" s="31"/>
      <c r="J258" s="32"/>
      <c r="K258" s="11"/>
      <c r="L258" s="11"/>
      <c r="M258" s="11"/>
    </row>
    <row r="259" spans="1:13" thickTop="1" thickBot="1" x14ac:dyDescent="0.3">
      <c r="A259" s="6">
        <f t="shared" si="3"/>
        <v>253</v>
      </c>
      <c r="B259" s="10"/>
      <c r="C259" s="12"/>
      <c r="D259" s="11"/>
      <c r="E259" s="12"/>
      <c r="F259" s="14"/>
      <c r="G259" s="12"/>
      <c r="H259" s="11"/>
      <c r="I259" s="31"/>
      <c r="J259" s="32"/>
      <c r="K259" s="11"/>
      <c r="L259" s="11"/>
      <c r="M259" s="11"/>
    </row>
    <row r="260" spans="1:13" thickTop="1" thickBot="1" x14ac:dyDescent="0.3">
      <c r="A260" s="6">
        <f t="shared" si="3"/>
        <v>254</v>
      </c>
      <c r="B260" s="10"/>
      <c r="C260" s="12"/>
      <c r="D260" s="11"/>
      <c r="E260" s="12"/>
      <c r="F260" s="14"/>
      <c r="G260" s="12"/>
      <c r="H260" s="11"/>
      <c r="I260" s="31"/>
      <c r="J260" s="32"/>
      <c r="K260" s="11"/>
      <c r="L260" s="11"/>
      <c r="M260" s="11"/>
    </row>
    <row r="261" spans="1:13" thickTop="1" thickBot="1" x14ac:dyDescent="0.3">
      <c r="A261" s="6">
        <f t="shared" si="3"/>
        <v>255</v>
      </c>
      <c r="B261" s="10"/>
      <c r="C261" s="12"/>
      <c r="D261" s="11"/>
      <c r="E261" s="12"/>
      <c r="F261" s="14"/>
      <c r="G261" s="12"/>
      <c r="H261" s="11"/>
      <c r="I261" s="31"/>
      <c r="J261" s="32"/>
      <c r="K261" s="11"/>
      <c r="L261" s="11"/>
      <c r="M261" s="11"/>
    </row>
    <row r="262" spans="1:13" thickTop="1" thickBot="1" x14ac:dyDescent="0.3">
      <c r="A262" s="6">
        <f t="shared" si="3"/>
        <v>256</v>
      </c>
      <c r="B262" s="10"/>
      <c r="C262" s="12"/>
      <c r="D262" s="11"/>
      <c r="E262" s="12"/>
      <c r="F262" s="14"/>
      <c r="G262" s="12"/>
      <c r="H262" s="11"/>
      <c r="I262" s="31"/>
      <c r="J262" s="32"/>
      <c r="K262" s="11"/>
      <c r="L262" s="11"/>
      <c r="M262" s="11"/>
    </row>
    <row r="263" spans="1:13" thickTop="1" thickBot="1" x14ac:dyDescent="0.3">
      <c r="A263" s="6">
        <f t="shared" si="3"/>
        <v>257</v>
      </c>
      <c r="B263" s="10"/>
      <c r="C263" s="12"/>
      <c r="D263" s="11"/>
      <c r="E263" s="12"/>
      <c r="F263" s="14"/>
      <c r="G263" s="12"/>
      <c r="H263" s="11"/>
      <c r="I263" s="31"/>
      <c r="J263" s="32"/>
      <c r="K263" s="11"/>
      <c r="L263" s="11"/>
      <c r="M263" s="11"/>
    </row>
    <row r="264" spans="1:13" thickTop="1" thickBot="1" x14ac:dyDescent="0.3">
      <c r="A264" s="6">
        <f t="shared" si="3"/>
        <v>258</v>
      </c>
      <c r="B264" s="10"/>
      <c r="C264" s="12"/>
      <c r="D264" s="11"/>
      <c r="E264" s="12"/>
      <c r="F264" s="14"/>
      <c r="G264" s="12"/>
      <c r="H264" s="11"/>
      <c r="I264" s="31"/>
      <c r="J264" s="32"/>
      <c r="K264" s="11"/>
      <c r="L264" s="11"/>
      <c r="M264" s="11"/>
    </row>
    <row r="265" spans="1:13" thickTop="1" thickBot="1" x14ac:dyDescent="0.3">
      <c r="A265" s="6">
        <f t="shared" ref="A265:A328" si="4">A264+1</f>
        <v>259</v>
      </c>
      <c r="B265" s="10"/>
      <c r="C265" s="12"/>
      <c r="D265" s="11"/>
      <c r="E265" s="12"/>
      <c r="F265" s="14"/>
      <c r="G265" s="12"/>
      <c r="H265" s="11"/>
      <c r="I265" s="31"/>
      <c r="J265" s="32"/>
      <c r="K265" s="11"/>
      <c r="L265" s="11"/>
      <c r="M265" s="11"/>
    </row>
    <row r="266" spans="1:13" thickTop="1" thickBot="1" x14ac:dyDescent="0.3">
      <c r="A266" s="6">
        <f t="shared" si="4"/>
        <v>260</v>
      </c>
      <c r="B266" s="10"/>
      <c r="C266" s="12"/>
      <c r="D266" s="11"/>
      <c r="E266" s="12"/>
      <c r="F266" s="14"/>
      <c r="G266" s="12"/>
      <c r="H266" s="11"/>
      <c r="I266" s="31"/>
      <c r="J266" s="32"/>
      <c r="K266" s="11"/>
      <c r="L266" s="11"/>
      <c r="M266" s="11"/>
    </row>
    <row r="267" spans="1:13" thickTop="1" thickBot="1" x14ac:dyDescent="0.3">
      <c r="A267" s="6">
        <f t="shared" si="4"/>
        <v>261</v>
      </c>
      <c r="B267" s="10"/>
      <c r="C267" s="12"/>
      <c r="D267" s="11"/>
      <c r="E267" s="12"/>
      <c r="F267" s="14"/>
      <c r="G267" s="12"/>
      <c r="H267" s="11"/>
      <c r="I267" s="31"/>
      <c r="J267" s="32"/>
      <c r="K267" s="11"/>
      <c r="L267" s="11"/>
      <c r="M267" s="11"/>
    </row>
    <row r="268" spans="1:13" thickTop="1" thickBot="1" x14ac:dyDescent="0.3">
      <c r="A268" s="6">
        <f t="shared" si="4"/>
        <v>262</v>
      </c>
      <c r="B268" s="10"/>
      <c r="C268" s="12"/>
      <c r="D268" s="11"/>
      <c r="E268" s="12"/>
      <c r="F268" s="14"/>
      <c r="G268" s="12"/>
      <c r="H268" s="11"/>
      <c r="I268" s="31"/>
      <c r="J268" s="32"/>
      <c r="K268" s="11"/>
      <c r="L268" s="11"/>
      <c r="M268" s="11"/>
    </row>
    <row r="269" spans="1:13" thickTop="1" thickBot="1" x14ac:dyDescent="0.3">
      <c r="A269" s="6">
        <f t="shared" si="4"/>
        <v>263</v>
      </c>
      <c r="B269" s="10"/>
      <c r="C269" s="12"/>
      <c r="D269" s="11"/>
      <c r="E269" s="12"/>
      <c r="F269" s="14"/>
      <c r="G269" s="12"/>
      <c r="H269" s="11"/>
      <c r="I269" s="31"/>
      <c r="J269" s="32"/>
      <c r="K269" s="11"/>
      <c r="L269" s="11"/>
      <c r="M269" s="11"/>
    </row>
    <row r="270" spans="1:13" thickTop="1" thickBot="1" x14ac:dyDescent="0.3">
      <c r="A270" s="6">
        <f t="shared" si="4"/>
        <v>264</v>
      </c>
      <c r="B270" s="10"/>
      <c r="C270" s="12"/>
      <c r="D270" s="11"/>
      <c r="E270" s="12"/>
      <c r="F270" s="14"/>
      <c r="G270" s="12"/>
      <c r="H270" s="11"/>
      <c r="I270" s="31"/>
      <c r="J270" s="32"/>
      <c r="K270" s="11"/>
      <c r="L270" s="11"/>
      <c r="M270" s="11"/>
    </row>
    <row r="271" spans="1:13" thickTop="1" thickBot="1" x14ac:dyDescent="0.3">
      <c r="A271" s="6">
        <f t="shared" si="4"/>
        <v>265</v>
      </c>
      <c r="B271" s="10"/>
      <c r="C271" s="12"/>
      <c r="D271" s="11"/>
      <c r="E271" s="12"/>
      <c r="F271" s="14"/>
      <c r="G271" s="12"/>
      <c r="H271" s="11"/>
      <c r="I271" s="31"/>
      <c r="J271" s="32"/>
      <c r="K271" s="11"/>
      <c r="L271" s="11"/>
      <c r="M271" s="11"/>
    </row>
    <row r="272" spans="1:13" thickTop="1" thickBot="1" x14ac:dyDescent="0.3">
      <c r="A272" s="6">
        <f t="shared" si="4"/>
        <v>266</v>
      </c>
      <c r="B272" s="10"/>
      <c r="C272" s="12"/>
      <c r="D272" s="11"/>
      <c r="E272" s="12"/>
      <c r="F272" s="14"/>
      <c r="G272" s="12"/>
      <c r="H272" s="11"/>
      <c r="I272" s="31"/>
      <c r="J272" s="32"/>
      <c r="K272" s="11"/>
      <c r="L272" s="11"/>
      <c r="M272" s="11"/>
    </row>
    <row r="273" spans="1:13" thickTop="1" thickBot="1" x14ac:dyDescent="0.3">
      <c r="A273" s="6">
        <f t="shared" si="4"/>
        <v>267</v>
      </c>
      <c r="B273" s="10"/>
      <c r="C273" s="12"/>
      <c r="D273" s="11"/>
      <c r="E273" s="12"/>
      <c r="F273" s="14"/>
      <c r="G273" s="12"/>
      <c r="H273" s="11"/>
      <c r="I273" s="31"/>
      <c r="J273" s="32"/>
      <c r="K273" s="11"/>
      <c r="L273" s="11"/>
      <c r="M273" s="11"/>
    </row>
    <row r="274" spans="1:13" thickTop="1" thickBot="1" x14ac:dyDescent="0.3">
      <c r="A274" s="6">
        <f t="shared" si="4"/>
        <v>268</v>
      </c>
      <c r="B274" s="10"/>
      <c r="C274" s="12"/>
      <c r="D274" s="11"/>
      <c r="E274" s="12"/>
      <c r="F274" s="14"/>
      <c r="G274" s="12"/>
      <c r="H274" s="11"/>
      <c r="I274" s="31"/>
      <c r="J274" s="32"/>
      <c r="K274" s="11"/>
      <c r="L274" s="11"/>
      <c r="M274" s="11"/>
    </row>
    <row r="275" spans="1:13" thickTop="1" thickBot="1" x14ac:dyDescent="0.3">
      <c r="A275" s="6">
        <f t="shared" si="4"/>
        <v>269</v>
      </c>
      <c r="B275" s="10"/>
      <c r="C275" s="12"/>
      <c r="D275" s="11"/>
      <c r="E275" s="12"/>
      <c r="F275" s="14"/>
      <c r="G275" s="12"/>
      <c r="H275" s="11"/>
      <c r="I275" s="31"/>
      <c r="J275" s="32"/>
      <c r="K275" s="11"/>
      <c r="L275" s="11"/>
      <c r="M275" s="11"/>
    </row>
    <row r="276" spans="1:13" thickTop="1" thickBot="1" x14ac:dyDescent="0.3">
      <c r="A276" s="6">
        <f t="shared" si="4"/>
        <v>270</v>
      </c>
      <c r="B276" s="10"/>
      <c r="C276" s="12"/>
      <c r="D276" s="11"/>
      <c r="E276" s="12"/>
      <c r="F276" s="14"/>
      <c r="G276" s="12"/>
      <c r="H276" s="11"/>
      <c r="I276" s="31"/>
      <c r="J276" s="32"/>
      <c r="K276" s="11"/>
      <c r="L276" s="11"/>
      <c r="M276" s="11"/>
    </row>
    <row r="277" spans="1:13" thickTop="1" thickBot="1" x14ac:dyDescent="0.3">
      <c r="A277" s="6">
        <f t="shared" si="4"/>
        <v>271</v>
      </c>
      <c r="B277" s="10"/>
      <c r="C277" s="12"/>
      <c r="D277" s="11"/>
      <c r="E277" s="12"/>
      <c r="F277" s="14"/>
      <c r="G277" s="12"/>
      <c r="H277" s="11"/>
      <c r="I277" s="31"/>
      <c r="J277" s="32"/>
      <c r="K277" s="11"/>
      <c r="L277" s="11"/>
      <c r="M277" s="11"/>
    </row>
    <row r="278" spans="1:13" thickTop="1" thickBot="1" x14ac:dyDescent="0.3">
      <c r="A278" s="6">
        <f t="shared" si="4"/>
        <v>272</v>
      </c>
      <c r="B278" s="10"/>
      <c r="C278" s="12"/>
      <c r="D278" s="11"/>
      <c r="E278" s="12"/>
      <c r="F278" s="14"/>
      <c r="G278" s="12"/>
      <c r="H278" s="11"/>
      <c r="I278" s="31"/>
      <c r="J278" s="32"/>
      <c r="K278" s="11"/>
      <c r="L278" s="11"/>
      <c r="M278" s="11"/>
    </row>
    <row r="279" spans="1:13" thickTop="1" thickBot="1" x14ac:dyDescent="0.3">
      <c r="A279" s="6">
        <f t="shared" si="4"/>
        <v>273</v>
      </c>
      <c r="B279" s="10"/>
      <c r="C279" s="12"/>
      <c r="D279" s="11"/>
      <c r="E279" s="12"/>
      <c r="F279" s="14"/>
      <c r="G279" s="12"/>
      <c r="H279" s="11"/>
      <c r="I279" s="31"/>
      <c r="J279" s="32"/>
      <c r="K279" s="11"/>
      <c r="L279" s="11"/>
      <c r="M279" s="11"/>
    </row>
    <row r="280" spans="1:13" thickTop="1" thickBot="1" x14ac:dyDescent="0.3">
      <c r="A280" s="6">
        <f t="shared" si="4"/>
        <v>274</v>
      </c>
      <c r="B280" s="10"/>
      <c r="C280" s="12"/>
      <c r="D280" s="12"/>
      <c r="E280" s="12"/>
      <c r="F280" s="11"/>
      <c r="G280" s="12"/>
      <c r="H280" s="11"/>
      <c r="I280" s="31"/>
      <c r="J280" s="32"/>
    </row>
    <row r="281" spans="1:13" thickTop="1" thickBot="1" x14ac:dyDescent="0.3">
      <c r="A281" s="6">
        <f t="shared" si="4"/>
        <v>275</v>
      </c>
      <c r="B281" s="10"/>
      <c r="C281" s="12"/>
      <c r="D281" s="12"/>
      <c r="E281" s="12"/>
      <c r="F281" s="11"/>
      <c r="G281" s="12"/>
      <c r="H281" s="11"/>
      <c r="I281" s="31"/>
      <c r="J281" s="32"/>
    </row>
    <row r="282" spans="1:13" thickTop="1" thickBot="1" x14ac:dyDescent="0.3">
      <c r="A282" s="6">
        <f t="shared" si="4"/>
        <v>276</v>
      </c>
      <c r="B282" s="10"/>
      <c r="C282" s="12"/>
      <c r="D282" s="12"/>
      <c r="E282" s="12"/>
      <c r="F282" s="11"/>
      <c r="G282" s="12"/>
      <c r="H282" s="11"/>
      <c r="I282" s="31"/>
      <c r="J282" s="32"/>
    </row>
    <row r="283" spans="1:13" thickTop="1" thickBot="1" x14ac:dyDescent="0.3">
      <c r="A283" s="6">
        <f t="shared" si="4"/>
        <v>277</v>
      </c>
      <c r="B283" s="10"/>
      <c r="C283" s="12"/>
      <c r="D283" s="12"/>
      <c r="E283" s="12"/>
      <c r="F283" s="11"/>
      <c r="G283" s="12"/>
      <c r="H283" s="11"/>
      <c r="I283" s="31"/>
      <c r="J283" s="32"/>
    </row>
    <row r="284" spans="1:13" thickTop="1" thickBot="1" x14ac:dyDescent="0.3">
      <c r="A284" s="6">
        <f t="shared" si="4"/>
        <v>278</v>
      </c>
      <c r="B284" s="10"/>
      <c r="C284" s="12"/>
      <c r="D284" s="12"/>
      <c r="E284" s="12"/>
      <c r="F284" s="11"/>
      <c r="G284" s="12"/>
      <c r="H284" s="11"/>
      <c r="I284" s="31"/>
      <c r="J284" s="32"/>
    </row>
    <row r="285" spans="1:13" thickTop="1" thickBot="1" x14ac:dyDescent="0.3">
      <c r="A285" s="6">
        <f t="shared" si="4"/>
        <v>279</v>
      </c>
      <c r="B285" s="10"/>
      <c r="C285" s="12"/>
      <c r="D285" s="12"/>
      <c r="E285" s="12"/>
      <c r="F285" s="11"/>
      <c r="G285" s="12"/>
      <c r="H285" s="11"/>
      <c r="I285" s="31"/>
      <c r="J285" s="32"/>
    </row>
    <row r="286" spans="1:13" thickTop="1" thickBot="1" x14ac:dyDescent="0.3">
      <c r="A286" s="6">
        <f t="shared" si="4"/>
        <v>280</v>
      </c>
      <c r="B286" s="10"/>
      <c r="C286" s="12"/>
      <c r="D286" s="12"/>
      <c r="E286" s="12"/>
      <c r="F286" s="11"/>
      <c r="G286" s="12"/>
      <c r="H286" s="11"/>
      <c r="I286" s="31"/>
      <c r="J286" s="32"/>
    </row>
    <row r="287" spans="1:13" thickTop="1" thickBot="1" x14ac:dyDescent="0.3">
      <c r="A287" s="6">
        <f t="shared" si="4"/>
        <v>281</v>
      </c>
      <c r="B287" s="10"/>
      <c r="C287" s="12"/>
      <c r="D287" s="12"/>
      <c r="E287" s="12"/>
      <c r="F287" s="11"/>
      <c r="G287" s="12"/>
      <c r="H287" s="11"/>
      <c r="I287" s="31"/>
      <c r="J287" s="32"/>
    </row>
    <row r="288" spans="1:13" thickTop="1" thickBot="1" x14ac:dyDescent="0.3">
      <c r="A288" s="6">
        <f t="shared" si="4"/>
        <v>282</v>
      </c>
      <c r="B288" s="10"/>
      <c r="C288" s="12"/>
      <c r="D288" s="12"/>
      <c r="E288" s="12"/>
      <c r="F288" s="11"/>
      <c r="G288" s="12"/>
      <c r="H288" s="11"/>
      <c r="I288" s="31"/>
      <c r="J288" s="32"/>
    </row>
    <row r="289" spans="1:10" thickTop="1" thickBot="1" x14ac:dyDescent="0.3">
      <c r="A289" s="6">
        <f t="shared" si="4"/>
        <v>283</v>
      </c>
      <c r="B289" s="10"/>
      <c r="C289" s="12"/>
      <c r="D289" s="12"/>
      <c r="E289" s="12"/>
      <c r="F289" s="11"/>
      <c r="G289" s="12"/>
      <c r="H289" s="11"/>
      <c r="I289" s="31"/>
      <c r="J289" s="32"/>
    </row>
    <row r="290" spans="1:10" thickTop="1" thickBot="1" x14ac:dyDescent="0.3">
      <c r="A290" s="6">
        <f t="shared" si="4"/>
        <v>284</v>
      </c>
      <c r="B290" s="8"/>
      <c r="C290" s="12"/>
      <c r="D290" s="12"/>
      <c r="E290" s="12"/>
      <c r="F290" s="28"/>
      <c r="H290" s="28"/>
      <c r="J290" s="30"/>
    </row>
    <row r="291" spans="1:10" thickTop="1" thickBot="1" x14ac:dyDescent="0.3">
      <c r="A291" s="6">
        <f t="shared" si="4"/>
        <v>285</v>
      </c>
      <c r="B291" s="10"/>
      <c r="C291" s="12"/>
      <c r="D291" s="12"/>
      <c r="E291" s="12"/>
      <c r="F291" s="28"/>
      <c r="H291" s="28"/>
      <c r="J291" s="30"/>
    </row>
    <row r="292" spans="1:10" thickTop="1" thickBot="1" x14ac:dyDescent="0.3">
      <c r="A292" s="6">
        <f t="shared" si="4"/>
        <v>286</v>
      </c>
      <c r="B292" s="8"/>
      <c r="C292" s="12"/>
      <c r="D292" s="12"/>
      <c r="E292" s="12"/>
      <c r="F292" s="28"/>
      <c r="H292" s="28"/>
      <c r="J292" s="30"/>
    </row>
    <row r="293" spans="1:10" thickTop="1" thickBot="1" x14ac:dyDescent="0.3">
      <c r="A293" s="6">
        <f t="shared" si="4"/>
        <v>287</v>
      </c>
      <c r="B293" s="10"/>
      <c r="C293" s="12"/>
      <c r="D293" s="12"/>
      <c r="E293" s="12"/>
      <c r="F293" s="28"/>
      <c r="H293" s="28"/>
      <c r="J293" s="30"/>
    </row>
    <row r="294" spans="1:10" thickTop="1" thickBot="1" x14ac:dyDescent="0.3">
      <c r="A294" s="6">
        <f t="shared" si="4"/>
        <v>288</v>
      </c>
      <c r="B294" s="8"/>
      <c r="C294" s="12"/>
      <c r="D294" s="12"/>
      <c r="E294" s="12"/>
      <c r="F294" s="28"/>
      <c r="H294" s="28"/>
      <c r="J294" s="30"/>
    </row>
    <row r="295" spans="1:10" thickTop="1" thickBot="1" x14ac:dyDescent="0.3">
      <c r="A295" s="6">
        <f t="shared" si="4"/>
        <v>289</v>
      </c>
      <c r="B295" s="8"/>
      <c r="C295" s="12"/>
      <c r="D295" s="12"/>
      <c r="E295" s="12"/>
      <c r="F295" s="28"/>
      <c r="H295" s="28"/>
      <c r="J295" s="30"/>
    </row>
    <row r="296" spans="1:10" thickTop="1" thickBot="1" x14ac:dyDescent="0.3">
      <c r="A296" s="6">
        <f t="shared" si="4"/>
        <v>290</v>
      </c>
      <c r="B296" s="8"/>
      <c r="C296" s="12"/>
      <c r="D296" s="12"/>
      <c r="E296" s="12"/>
      <c r="F296" s="28"/>
      <c r="H296" s="28"/>
      <c r="J296" s="30"/>
    </row>
    <row r="297" spans="1:10" thickTop="1" thickBot="1" x14ac:dyDescent="0.3">
      <c r="A297" s="6">
        <f t="shared" si="4"/>
        <v>291</v>
      </c>
      <c r="B297" s="8"/>
      <c r="C297" s="12"/>
      <c r="D297" s="12"/>
      <c r="E297" s="12"/>
      <c r="F297" s="28"/>
      <c r="H297" s="28"/>
      <c r="J297" s="30"/>
    </row>
    <row r="298" spans="1:10" thickTop="1" thickBot="1" x14ac:dyDescent="0.3">
      <c r="A298" s="6">
        <f t="shared" si="4"/>
        <v>292</v>
      </c>
      <c r="B298" s="8"/>
      <c r="C298" s="12"/>
      <c r="D298" s="12"/>
      <c r="E298" s="12"/>
      <c r="F298" s="28"/>
      <c r="H298" s="28"/>
      <c r="J298" s="30"/>
    </row>
    <row r="299" spans="1:10" thickTop="1" thickBot="1" x14ac:dyDescent="0.3">
      <c r="A299" s="6">
        <f t="shared" si="4"/>
        <v>293</v>
      </c>
      <c r="B299" s="8"/>
      <c r="C299" s="12"/>
      <c r="D299" s="12"/>
      <c r="E299" s="12"/>
      <c r="F299" s="28"/>
      <c r="H299" s="28"/>
      <c r="J299" s="30"/>
    </row>
    <row r="300" spans="1:10" thickTop="1" thickBot="1" x14ac:dyDescent="0.3">
      <c r="A300" s="6">
        <f t="shared" si="4"/>
        <v>294</v>
      </c>
      <c r="B300" s="8"/>
      <c r="C300" s="12"/>
      <c r="D300" s="12"/>
      <c r="E300" s="12"/>
      <c r="F300" s="28"/>
      <c r="H300" s="28"/>
      <c r="J300" s="30"/>
    </row>
    <row r="301" spans="1:10" thickTop="1" thickBot="1" x14ac:dyDescent="0.3">
      <c r="A301" s="6">
        <f t="shared" si="4"/>
        <v>295</v>
      </c>
      <c r="B301" s="8"/>
      <c r="C301" s="12"/>
      <c r="D301" s="12"/>
      <c r="E301" s="12"/>
      <c r="F301" s="28"/>
      <c r="H301" s="28"/>
      <c r="J301" s="30"/>
    </row>
    <row r="302" spans="1:10" thickTop="1" thickBot="1" x14ac:dyDescent="0.3">
      <c r="A302" s="6">
        <f t="shared" si="4"/>
        <v>296</v>
      </c>
      <c r="B302" s="10"/>
      <c r="C302" s="12"/>
      <c r="D302" s="12"/>
      <c r="E302" s="12"/>
      <c r="F302" s="11"/>
      <c r="G302" s="12"/>
      <c r="H302" s="11"/>
      <c r="I302" s="31"/>
      <c r="J302" s="32"/>
    </row>
    <row r="303" spans="1:10" thickTop="1" thickBot="1" x14ac:dyDescent="0.3">
      <c r="A303" s="6">
        <f t="shared" si="4"/>
        <v>297</v>
      </c>
    </row>
    <row r="304" spans="1:10" thickTop="1" thickBot="1" x14ac:dyDescent="0.3">
      <c r="A304" s="6">
        <f t="shared" si="4"/>
        <v>298</v>
      </c>
    </row>
    <row r="305" spans="1:1" thickTop="1" thickBot="1" x14ac:dyDescent="0.3">
      <c r="A305" s="6">
        <f t="shared" si="4"/>
        <v>299</v>
      </c>
    </row>
    <row r="306" spans="1:1" thickTop="1" thickBot="1" x14ac:dyDescent="0.3">
      <c r="A306" s="6">
        <f t="shared" si="4"/>
        <v>300</v>
      </c>
    </row>
    <row r="307" spans="1:1" thickTop="1" thickBot="1" x14ac:dyDescent="0.3">
      <c r="A307" s="6">
        <f t="shared" si="4"/>
        <v>301</v>
      </c>
    </row>
    <row r="308" spans="1:1" thickTop="1" thickBot="1" x14ac:dyDescent="0.3">
      <c r="A308" s="6">
        <f t="shared" si="4"/>
        <v>302</v>
      </c>
    </row>
    <row r="309" spans="1:1" thickTop="1" thickBot="1" x14ac:dyDescent="0.3">
      <c r="A309" s="6">
        <f t="shared" si="4"/>
        <v>303</v>
      </c>
    </row>
    <row r="310" spans="1:1" thickTop="1" thickBot="1" x14ac:dyDescent="0.3">
      <c r="A310" s="6">
        <f t="shared" si="4"/>
        <v>304</v>
      </c>
    </row>
    <row r="311" spans="1:1" thickTop="1" thickBot="1" x14ac:dyDescent="0.3">
      <c r="A311" s="6">
        <f t="shared" si="4"/>
        <v>305</v>
      </c>
    </row>
    <row r="312" spans="1:1" thickTop="1" thickBot="1" x14ac:dyDescent="0.3">
      <c r="A312" s="6">
        <f t="shared" si="4"/>
        <v>306</v>
      </c>
    </row>
    <row r="313" spans="1:1" thickTop="1" thickBot="1" x14ac:dyDescent="0.3">
      <c r="A313" s="6">
        <f t="shared" si="4"/>
        <v>307</v>
      </c>
    </row>
    <row r="314" spans="1:1" thickTop="1" thickBot="1" x14ac:dyDescent="0.3">
      <c r="A314" s="6">
        <f t="shared" si="4"/>
        <v>308</v>
      </c>
    </row>
    <row r="315" spans="1:1" thickTop="1" thickBot="1" x14ac:dyDescent="0.3">
      <c r="A315" s="6">
        <f t="shared" si="4"/>
        <v>309</v>
      </c>
    </row>
    <row r="316" spans="1:1" thickTop="1" thickBot="1" x14ac:dyDescent="0.3">
      <c r="A316" s="6">
        <f t="shared" si="4"/>
        <v>310</v>
      </c>
    </row>
    <row r="317" spans="1:1" thickTop="1" thickBot="1" x14ac:dyDescent="0.3">
      <c r="A317" s="6">
        <f t="shared" si="4"/>
        <v>311</v>
      </c>
    </row>
    <row r="318" spans="1:1" thickTop="1" thickBot="1" x14ac:dyDescent="0.3">
      <c r="A318" s="6">
        <f t="shared" si="4"/>
        <v>312</v>
      </c>
    </row>
    <row r="319" spans="1:1" thickTop="1" thickBot="1" x14ac:dyDescent="0.3">
      <c r="A319" s="6">
        <f t="shared" si="4"/>
        <v>313</v>
      </c>
    </row>
    <row r="320" spans="1:1" thickTop="1" thickBot="1" x14ac:dyDescent="0.3">
      <c r="A320" s="6">
        <f t="shared" si="4"/>
        <v>314</v>
      </c>
    </row>
    <row r="321" spans="1:1" thickTop="1" thickBot="1" x14ac:dyDescent="0.3">
      <c r="A321" s="6">
        <f t="shared" si="4"/>
        <v>315</v>
      </c>
    </row>
    <row r="322" spans="1:1" thickTop="1" thickBot="1" x14ac:dyDescent="0.3">
      <c r="A322" s="6">
        <f t="shared" si="4"/>
        <v>316</v>
      </c>
    </row>
    <row r="323" spans="1:1" thickTop="1" thickBot="1" x14ac:dyDescent="0.3">
      <c r="A323" s="6">
        <f t="shared" si="4"/>
        <v>317</v>
      </c>
    </row>
    <row r="324" spans="1:1" thickTop="1" thickBot="1" x14ac:dyDescent="0.3">
      <c r="A324" s="6">
        <f t="shared" si="4"/>
        <v>318</v>
      </c>
    </row>
    <row r="325" spans="1:1" thickTop="1" thickBot="1" x14ac:dyDescent="0.3">
      <c r="A325" s="6">
        <f t="shared" si="4"/>
        <v>319</v>
      </c>
    </row>
    <row r="326" spans="1:1" thickTop="1" thickBot="1" x14ac:dyDescent="0.3">
      <c r="A326" s="6">
        <f t="shared" si="4"/>
        <v>320</v>
      </c>
    </row>
    <row r="327" spans="1:1" thickTop="1" thickBot="1" x14ac:dyDescent="0.3">
      <c r="A327" s="6">
        <f t="shared" si="4"/>
        <v>321</v>
      </c>
    </row>
    <row r="328" spans="1:1" thickTop="1" thickBot="1" x14ac:dyDescent="0.3">
      <c r="A328" s="6">
        <f t="shared" si="4"/>
        <v>322</v>
      </c>
    </row>
    <row r="329" spans="1:1" thickTop="1" thickBot="1" x14ac:dyDescent="0.3">
      <c r="A329" s="6">
        <f t="shared" ref="A329:A392" si="5">A328+1</f>
        <v>323</v>
      </c>
    </row>
    <row r="330" spans="1:1" thickTop="1" thickBot="1" x14ac:dyDescent="0.3">
      <c r="A330" s="6">
        <f t="shared" si="5"/>
        <v>324</v>
      </c>
    </row>
    <row r="331" spans="1:1" thickTop="1" thickBot="1" x14ac:dyDescent="0.3">
      <c r="A331" s="6">
        <f t="shared" si="5"/>
        <v>325</v>
      </c>
    </row>
    <row r="332" spans="1:1" thickTop="1" thickBot="1" x14ac:dyDescent="0.3">
      <c r="A332" s="6">
        <f t="shared" si="5"/>
        <v>326</v>
      </c>
    </row>
    <row r="333" spans="1:1" thickTop="1" thickBot="1" x14ac:dyDescent="0.3">
      <c r="A333" s="6">
        <f t="shared" si="5"/>
        <v>327</v>
      </c>
    </row>
    <row r="334" spans="1:1" thickTop="1" thickBot="1" x14ac:dyDescent="0.3">
      <c r="A334" s="6">
        <f t="shared" si="5"/>
        <v>328</v>
      </c>
    </row>
    <row r="335" spans="1:1" thickTop="1" thickBot="1" x14ac:dyDescent="0.3">
      <c r="A335" s="6">
        <f t="shared" si="5"/>
        <v>329</v>
      </c>
    </row>
    <row r="336" spans="1:1" thickTop="1" thickBot="1" x14ac:dyDescent="0.3">
      <c r="A336" s="6">
        <f t="shared" si="5"/>
        <v>330</v>
      </c>
    </row>
    <row r="337" spans="1:1" thickTop="1" thickBot="1" x14ac:dyDescent="0.3">
      <c r="A337" s="6">
        <f t="shared" si="5"/>
        <v>331</v>
      </c>
    </row>
    <row r="338" spans="1:1" thickTop="1" thickBot="1" x14ac:dyDescent="0.3">
      <c r="A338" s="6">
        <f t="shared" si="5"/>
        <v>332</v>
      </c>
    </row>
    <row r="339" spans="1:1" thickTop="1" thickBot="1" x14ac:dyDescent="0.3">
      <c r="A339" s="6">
        <f t="shared" si="5"/>
        <v>333</v>
      </c>
    </row>
    <row r="340" spans="1:1" thickTop="1" thickBot="1" x14ac:dyDescent="0.3">
      <c r="A340" s="6">
        <f t="shared" si="5"/>
        <v>334</v>
      </c>
    </row>
    <row r="341" spans="1:1" thickTop="1" thickBot="1" x14ac:dyDescent="0.3">
      <c r="A341" s="6">
        <f t="shared" si="5"/>
        <v>335</v>
      </c>
    </row>
    <row r="342" spans="1:1" thickTop="1" thickBot="1" x14ac:dyDescent="0.3">
      <c r="A342" s="6">
        <f t="shared" si="5"/>
        <v>336</v>
      </c>
    </row>
    <row r="343" spans="1:1" thickTop="1" thickBot="1" x14ac:dyDescent="0.3">
      <c r="A343" s="6">
        <f t="shared" si="5"/>
        <v>337</v>
      </c>
    </row>
    <row r="344" spans="1:1" thickTop="1" thickBot="1" x14ac:dyDescent="0.3">
      <c r="A344" s="6">
        <f t="shared" si="5"/>
        <v>338</v>
      </c>
    </row>
    <row r="345" spans="1:1" thickTop="1" thickBot="1" x14ac:dyDescent="0.3">
      <c r="A345" s="6">
        <f t="shared" si="5"/>
        <v>339</v>
      </c>
    </row>
    <row r="346" spans="1:1" thickTop="1" thickBot="1" x14ac:dyDescent="0.3">
      <c r="A346" s="6">
        <f t="shared" si="5"/>
        <v>340</v>
      </c>
    </row>
    <row r="347" spans="1:1" thickTop="1" thickBot="1" x14ac:dyDescent="0.3">
      <c r="A347" s="6">
        <f t="shared" si="5"/>
        <v>341</v>
      </c>
    </row>
    <row r="348" spans="1:1" thickTop="1" thickBot="1" x14ac:dyDescent="0.3">
      <c r="A348" s="6">
        <f t="shared" si="5"/>
        <v>342</v>
      </c>
    </row>
    <row r="349" spans="1:1" thickTop="1" thickBot="1" x14ac:dyDescent="0.3">
      <c r="A349" s="6">
        <f t="shared" si="5"/>
        <v>343</v>
      </c>
    </row>
    <row r="350" spans="1:1" thickTop="1" thickBot="1" x14ac:dyDescent="0.3">
      <c r="A350" s="6">
        <f t="shared" si="5"/>
        <v>344</v>
      </c>
    </row>
    <row r="351" spans="1:1" thickTop="1" thickBot="1" x14ac:dyDescent="0.3">
      <c r="A351" s="6">
        <f t="shared" si="5"/>
        <v>345</v>
      </c>
    </row>
    <row r="352" spans="1:1" thickTop="1" thickBot="1" x14ac:dyDescent="0.3">
      <c r="A352" s="6">
        <f t="shared" si="5"/>
        <v>346</v>
      </c>
    </row>
    <row r="353" spans="1:1" thickTop="1" thickBot="1" x14ac:dyDescent="0.3">
      <c r="A353" s="6">
        <f t="shared" si="5"/>
        <v>347</v>
      </c>
    </row>
    <row r="354" spans="1:1" thickTop="1" thickBot="1" x14ac:dyDescent="0.3">
      <c r="A354" s="6">
        <f t="shared" si="5"/>
        <v>348</v>
      </c>
    </row>
    <row r="355" spans="1:1" thickTop="1" thickBot="1" x14ac:dyDescent="0.3">
      <c r="A355" s="6">
        <f t="shared" si="5"/>
        <v>349</v>
      </c>
    </row>
    <row r="356" spans="1:1" thickTop="1" thickBot="1" x14ac:dyDescent="0.3">
      <c r="A356" s="6">
        <f t="shared" si="5"/>
        <v>350</v>
      </c>
    </row>
    <row r="357" spans="1:1" thickTop="1" thickBot="1" x14ac:dyDescent="0.3">
      <c r="A357" s="6">
        <f t="shared" si="5"/>
        <v>351</v>
      </c>
    </row>
    <row r="358" spans="1:1" thickTop="1" thickBot="1" x14ac:dyDescent="0.3">
      <c r="A358" s="6">
        <f t="shared" si="5"/>
        <v>352</v>
      </c>
    </row>
    <row r="359" spans="1:1" thickTop="1" thickBot="1" x14ac:dyDescent="0.3">
      <c r="A359" s="6">
        <f t="shared" si="5"/>
        <v>353</v>
      </c>
    </row>
    <row r="360" spans="1:1" thickTop="1" thickBot="1" x14ac:dyDescent="0.3">
      <c r="A360" s="6">
        <f t="shared" si="5"/>
        <v>354</v>
      </c>
    </row>
    <row r="361" spans="1:1" thickTop="1" thickBot="1" x14ac:dyDescent="0.3">
      <c r="A361" s="6">
        <f t="shared" si="5"/>
        <v>355</v>
      </c>
    </row>
    <row r="362" spans="1:1" thickTop="1" thickBot="1" x14ac:dyDescent="0.3">
      <c r="A362" s="6">
        <f t="shared" si="5"/>
        <v>356</v>
      </c>
    </row>
    <row r="363" spans="1:1" thickTop="1" thickBot="1" x14ac:dyDescent="0.3">
      <c r="A363" s="6">
        <f t="shared" si="5"/>
        <v>357</v>
      </c>
    </row>
    <row r="364" spans="1:1" thickTop="1" thickBot="1" x14ac:dyDescent="0.3">
      <c r="A364" s="6">
        <f t="shared" si="5"/>
        <v>358</v>
      </c>
    </row>
    <row r="365" spans="1:1" thickTop="1" thickBot="1" x14ac:dyDescent="0.3">
      <c r="A365" s="6">
        <f t="shared" si="5"/>
        <v>359</v>
      </c>
    </row>
    <row r="366" spans="1:1" thickTop="1" thickBot="1" x14ac:dyDescent="0.3">
      <c r="A366" s="6">
        <f t="shared" si="5"/>
        <v>360</v>
      </c>
    </row>
    <row r="367" spans="1:1" thickTop="1" thickBot="1" x14ac:dyDescent="0.3">
      <c r="A367" s="6">
        <f t="shared" si="5"/>
        <v>361</v>
      </c>
    </row>
    <row r="368" spans="1:1" thickTop="1" thickBot="1" x14ac:dyDescent="0.3">
      <c r="A368" s="6">
        <f t="shared" si="5"/>
        <v>362</v>
      </c>
    </row>
    <row r="369" spans="1:1" thickTop="1" thickBot="1" x14ac:dyDescent="0.3">
      <c r="A369" s="6">
        <f t="shared" si="5"/>
        <v>363</v>
      </c>
    </row>
    <row r="370" spans="1:1" thickTop="1" thickBot="1" x14ac:dyDescent="0.3">
      <c r="A370" s="6">
        <f t="shared" si="5"/>
        <v>364</v>
      </c>
    </row>
    <row r="371" spans="1:1" thickTop="1" thickBot="1" x14ac:dyDescent="0.3">
      <c r="A371" s="6">
        <f t="shared" si="5"/>
        <v>365</v>
      </c>
    </row>
    <row r="372" spans="1:1" thickTop="1" thickBot="1" x14ac:dyDescent="0.3">
      <c r="A372" s="6">
        <f t="shared" si="5"/>
        <v>366</v>
      </c>
    </row>
    <row r="373" spans="1:1" thickTop="1" thickBot="1" x14ac:dyDescent="0.3">
      <c r="A373" s="6">
        <f t="shared" si="5"/>
        <v>367</v>
      </c>
    </row>
    <row r="374" spans="1:1" thickTop="1" thickBot="1" x14ac:dyDescent="0.3">
      <c r="A374" s="6">
        <f t="shared" si="5"/>
        <v>368</v>
      </c>
    </row>
    <row r="375" spans="1:1" thickTop="1" thickBot="1" x14ac:dyDescent="0.3">
      <c r="A375" s="6">
        <f t="shared" si="5"/>
        <v>369</v>
      </c>
    </row>
    <row r="376" spans="1:1" thickTop="1" thickBot="1" x14ac:dyDescent="0.3">
      <c r="A376" s="6">
        <f t="shared" si="5"/>
        <v>370</v>
      </c>
    </row>
    <row r="377" spans="1:1" thickTop="1" thickBot="1" x14ac:dyDescent="0.3">
      <c r="A377" s="6">
        <f t="shared" si="5"/>
        <v>371</v>
      </c>
    </row>
    <row r="378" spans="1:1" thickTop="1" thickBot="1" x14ac:dyDescent="0.3">
      <c r="A378" s="6">
        <f t="shared" si="5"/>
        <v>372</v>
      </c>
    </row>
    <row r="379" spans="1:1" thickTop="1" thickBot="1" x14ac:dyDescent="0.3">
      <c r="A379" s="6">
        <f t="shared" si="5"/>
        <v>373</v>
      </c>
    </row>
    <row r="380" spans="1:1" thickTop="1" thickBot="1" x14ac:dyDescent="0.3">
      <c r="A380" s="6">
        <f t="shared" si="5"/>
        <v>374</v>
      </c>
    </row>
    <row r="381" spans="1:1" thickTop="1" thickBot="1" x14ac:dyDescent="0.3">
      <c r="A381" s="6">
        <f t="shared" si="5"/>
        <v>375</v>
      </c>
    </row>
    <row r="382" spans="1:1" thickTop="1" thickBot="1" x14ac:dyDescent="0.3">
      <c r="A382" s="6">
        <f t="shared" si="5"/>
        <v>376</v>
      </c>
    </row>
    <row r="383" spans="1:1" thickTop="1" thickBot="1" x14ac:dyDescent="0.3">
      <c r="A383" s="6">
        <f t="shared" si="5"/>
        <v>377</v>
      </c>
    </row>
    <row r="384" spans="1:1" thickTop="1" thickBot="1" x14ac:dyDescent="0.3">
      <c r="A384" s="6">
        <f t="shared" si="5"/>
        <v>378</v>
      </c>
    </row>
    <row r="385" spans="1:1" thickTop="1" thickBot="1" x14ac:dyDescent="0.3">
      <c r="A385" s="6">
        <f t="shared" si="5"/>
        <v>379</v>
      </c>
    </row>
    <row r="386" spans="1:1" thickTop="1" thickBot="1" x14ac:dyDescent="0.3">
      <c r="A386" s="6">
        <f t="shared" si="5"/>
        <v>380</v>
      </c>
    </row>
    <row r="387" spans="1:1" thickTop="1" thickBot="1" x14ac:dyDescent="0.3">
      <c r="A387" s="6">
        <f t="shared" si="5"/>
        <v>381</v>
      </c>
    </row>
    <row r="388" spans="1:1" thickTop="1" thickBot="1" x14ac:dyDescent="0.3">
      <c r="A388" s="6">
        <f t="shared" si="5"/>
        <v>382</v>
      </c>
    </row>
    <row r="389" spans="1:1" thickTop="1" thickBot="1" x14ac:dyDescent="0.3">
      <c r="A389" s="6">
        <f t="shared" si="5"/>
        <v>383</v>
      </c>
    </row>
    <row r="390" spans="1:1" thickTop="1" thickBot="1" x14ac:dyDescent="0.3">
      <c r="A390" s="6">
        <f t="shared" si="5"/>
        <v>384</v>
      </c>
    </row>
    <row r="391" spans="1:1" thickTop="1" thickBot="1" x14ac:dyDescent="0.3">
      <c r="A391" s="6">
        <f t="shared" si="5"/>
        <v>385</v>
      </c>
    </row>
    <row r="392" spans="1:1" thickTop="1" thickBot="1" x14ac:dyDescent="0.3">
      <c r="A392" s="6">
        <f t="shared" si="5"/>
        <v>386</v>
      </c>
    </row>
    <row r="393" spans="1:1" thickTop="1" thickBot="1" x14ac:dyDescent="0.3">
      <c r="A393" s="6">
        <f t="shared" ref="A393:A456" si="6">A392+1</f>
        <v>387</v>
      </c>
    </row>
    <row r="394" spans="1:1" thickTop="1" thickBot="1" x14ac:dyDescent="0.3">
      <c r="A394" s="6">
        <f t="shared" si="6"/>
        <v>388</v>
      </c>
    </row>
    <row r="395" spans="1:1" thickTop="1" thickBot="1" x14ac:dyDescent="0.3">
      <c r="A395" s="6">
        <f t="shared" si="6"/>
        <v>389</v>
      </c>
    </row>
    <row r="396" spans="1:1" thickTop="1" thickBot="1" x14ac:dyDescent="0.3">
      <c r="A396" s="6">
        <f t="shared" si="6"/>
        <v>390</v>
      </c>
    </row>
    <row r="397" spans="1:1" thickTop="1" thickBot="1" x14ac:dyDescent="0.3">
      <c r="A397" s="6">
        <f t="shared" si="6"/>
        <v>391</v>
      </c>
    </row>
    <row r="398" spans="1:1" thickTop="1" thickBot="1" x14ac:dyDescent="0.3">
      <c r="A398" s="6">
        <f t="shared" si="6"/>
        <v>392</v>
      </c>
    </row>
    <row r="399" spans="1:1" thickTop="1" thickBot="1" x14ac:dyDescent="0.3">
      <c r="A399" s="6">
        <f t="shared" si="6"/>
        <v>393</v>
      </c>
    </row>
    <row r="400" spans="1:1" thickTop="1" thickBot="1" x14ac:dyDescent="0.3">
      <c r="A400" s="6">
        <f t="shared" si="6"/>
        <v>394</v>
      </c>
    </row>
    <row r="401" spans="1:1" thickTop="1" thickBot="1" x14ac:dyDescent="0.3">
      <c r="A401" s="6">
        <f t="shared" si="6"/>
        <v>395</v>
      </c>
    </row>
    <row r="402" spans="1:1" thickTop="1" thickBot="1" x14ac:dyDescent="0.3">
      <c r="A402" s="6">
        <f t="shared" si="6"/>
        <v>396</v>
      </c>
    </row>
    <row r="403" spans="1:1" thickTop="1" thickBot="1" x14ac:dyDescent="0.3">
      <c r="A403" s="6">
        <f t="shared" si="6"/>
        <v>397</v>
      </c>
    </row>
    <row r="404" spans="1:1" thickTop="1" thickBot="1" x14ac:dyDescent="0.3">
      <c r="A404" s="6">
        <f t="shared" si="6"/>
        <v>398</v>
      </c>
    </row>
    <row r="405" spans="1:1" thickTop="1" thickBot="1" x14ac:dyDescent="0.3">
      <c r="A405" s="6">
        <f t="shared" si="6"/>
        <v>399</v>
      </c>
    </row>
    <row r="406" spans="1:1" thickTop="1" thickBot="1" x14ac:dyDescent="0.3">
      <c r="A406" s="6">
        <f t="shared" si="6"/>
        <v>400</v>
      </c>
    </row>
    <row r="407" spans="1:1" thickTop="1" thickBot="1" x14ac:dyDescent="0.3">
      <c r="A407" s="6">
        <f t="shared" si="6"/>
        <v>401</v>
      </c>
    </row>
    <row r="408" spans="1:1" thickTop="1" thickBot="1" x14ac:dyDescent="0.3">
      <c r="A408" s="6">
        <f t="shared" si="6"/>
        <v>402</v>
      </c>
    </row>
    <row r="409" spans="1:1" thickTop="1" thickBot="1" x14ac:dyDescent="0.3">
      <c r="A409" s="6">
        <f t="shared" si="6"/>
        <v>403</v>
      </c>
    </row>
    <row r="410" spans="1:1" thickTop="1" thickBot="1" x14ac:dyDescent="0.3">
      <c r="A410" s="6">
        <f t="shared" si="6"/>
        <v>404</v>
      </c>
    </row>
    <row r="411" spans="1:1" thickTop="1" thickBot="1" x14ac:dyDescent="0.3">
      <c r="A411" s="6">
        <f t="shared" si="6"/>
        <v>405</v>
      </c>
    </row>
    <row r="412" spans="1:1" thickTop="1" thickBot="1" x14ac:dyDescent="0.3">
      <c r="A412" s="6">
        <f t="shared" si="6"/>
        <v>406</v>
      </c>
    </row>
    <row r="413" spans="1:1" thickTop="1" thickBot="1" x14ac:dyDescent="0.3">
      <c r="A413" s="6">
        <f t="shared" si="6"/>
        <v>407</v>
      </c>
    </row>
    <row r="414" spans="1:1" thickTop="1" thickBot="1" x14ac:dyDescent="0.3">
      <c r="A414" s="6">
        <f t="shared" si="6"/>
        <v>408</v>
      </c>
    </row>
    <row r="415" spans="1:1" thickTop="1" thickBot="1" x14ac:dyDescent="0.3">
      <c r="A415" s="6">
        <f t="shared" si="6"/>
        <v>409</v>
      </c>
    </row>
    <row r="416" spans="1:1" thickTop="1" thickBot="1" x14ac:dyDescent="0.3">
      <c r="A416" s="6">
        <f t="shared" si="6"/>
        <v>410</v>
      </c>
    </row>
    <row r="417" spans="1:1" thickTop="1" thickBot="1" x14ac:dyDescent="0.3">
      <c r="A417" s="6">
        <f t="shared" si="6"/>
        <v>411</v>
      </c>
    </row>
    <row r="418" spans="1:1" thickTop="1" thickBot="1" x14ac:dyDescent="0.3">
      <c r="A418" s="6">
        <f t="shared" si="6"/>
        <v>412</v>
      </c>
    </row>
    <row r="419" spans="1:1" thickTop="1" thickBot="1" x14ac:dyDescent="0.3">
      <c r="A419" s="6">
        <f t="shared" si="6"/>
        <v>413</v>
      </c>
    </row>
    <row r="420" spans="1:1" thickTop="1" thickBot="1" x14ac:dyDescent="0.3">
      <c r="A420" s="6">
        <f t="shared" si="6"/>
        <v>414</v>
      </c>
    </row>
    <row r="421" spans="1:1" thickTop="1" thickBot="1" x14ac:dyDescent="0.3">
      <c r="A421" s="6">
        <f t="shared" si="6"/>
        <v>415</v>
      </c>
    </row>
    <row r="422" spans="1:1" thickTop="1" thickBot="1" x14ac:dyDescent="0.3">
      <c r="A422" s="6">
        <f t="shared" si="6"/>
        <v>416</v>
      </c>
    </row>
    <row r="423" spans="1:1" thickTop="1" thickBot="1" x14ac:dyDescent="0.3">
      <c r="A423" s="6">
        <f t="shared" si="6"/>
        <v>417</v>
      </c>
    </row>
    <row r="424" spans="1:1" thickTop="1" thickBot="1" x14ac:dyDescent="0.3">
      <c r="A424" s="6">
        <f t="shared" si="6"/>
        <v>418</v>
      </c>
    </row>
    <row r="425" spans="1:1" thickTop="1" thickBot="1" x14ac:dyDescent="0.3">
      <c r="A425" s="6">
        <f t="shared" si="6"/>
        <v>419</v>
      </c>
    </row>
    <row r="426" spans="1:1" thickTop="1" thickBot="1" x14ac:dyDescent="0.3">
      <c r="A426" s="6">
        <f t="shared" si="6"/>
        <v>420</v>
      </c>
    </row>
    <row r="427" spans="1:1" thickTop="1" thickBot="1" x14ac:dyDescent="0.3">
      <c r="A427" s="6">
        <f t="shared" si="6"/>
        <v>421</v>
      </c>
    </row>
    <row r="428" spans="1:1" thickTop="1" thickBot="1" x14ac:dyDescent="0.3">
      <c r="A428" s="6">
        <f t="shared" si="6"/>
        <v>422</v>
      </c>
    </row>
    <row r="429" spans="1:1" thickTop="1" thickBot="1" x14ac:dyDescent="0.3">
      <c r="A429" s="6">
        <f t="shared" si="6"/>
        <v>423</v>
      </c>
    </row>
    <row r="430" spans="1:1" thickTop="1" thickBot="1" x14ac:dyDescent="0.3">
      <c r="A430" s="6">
        <f t="shared" si="6"/>
        <v>424</v>
      </c>
    </row>
    <row r="431" spans="1:1" thickTop="1" thickBot="1" x14ac:dyDescent="0.3">
      <c r="A431" s="6">
        <f t="shared" si="6"/>
        <v>425</v>
      </c>
    </row>
    <row r="432" spans="1:1" thickTop="1" thickBot="1" x14ac:dyDescent="0.3">
      <c r="A432" s="6">
        <f t="shared" si="6"/>
        <v>426</v>
      </c>
    </row>
    <row r="433" spans="1:1" thickTop="1" thickBot="1" x14ac:dyDescent="0.3">
      <c r="A433" s="6">
        <f t="shared" si="6"/>
        <v>427</v>
      </c>
    </row>
    <row r="434" spans="1:1" thickTop="1" thickBot="1" x14ac:dyDescent="0.3">
      <c r="A434" s="6">
        <f t="shared" si="6"/>
        <v>428</v>
      </c>
    </row>
    <row r="435" spans="1:1" thickTop="1" thickBot="1" x14ac:dyDescent="0.3">
      <c r="A435" s="6">
        <f t="shared" si="6"/>
        <v>429</v>
      </c>
    </row>
    <row r="436" spans="1:1" thickTop="1" thickBot="1" x14ac:dyDescent="0.3">
      <c r="A436" s="6">
        <f t="shared" si="6"/>
        <v>430</v>
      </c>
    </row>
    <row r="437" spans="1:1" thickTop="1" thickBot="1" x14ac:dyDescent="0.3">
      <c r="A437" s="6">
        <f t="shared" si="6"/>
        <v>431</v>
      </c>
    </row>
    <row r="438" spans="1:1" thickTop="1" thickBot="1" x14ac:dyDescent="0.3">
      <c r="A438" s="6">
        <f t="shared" si="6"/>
        <v>432</v>
      </c>
    </row>
    <row r="439" spans="1:1" thickTop="1" thickBot="1" x14ac:dyDescent="0.3">
      <c r="A439" s="6">
        <f t="shared" si="6"/>
        <v>433</v>
      </c>
    </row>
    <row r="440" spans="1:1" thickTop="1" thickBot="1" x14ac:dyDescent="0.3">
      <c r="A440" s="6">
        <f t="shared" si="6"/>
        <v>434</v>
      </c>
    </row>
    <row r="441" spans="1:1" thickTop="1" thickBot="1" x14ac:dyDescent="0.3">
      <c r="A441" s="6">
        <f t="shared" si="6"/>
        <v>435</v>
      </c>
    </row>
    <row r="442" spans="1:1" thickTop="1" thickBot="1" x14ac:dyDescent="0.3">
      <c r="A442" s="6">
        <f t="shared" si="6"/>
        <v>436</v>
      </c>
    </row>
    <row r="443" spans="1:1" thickTop="1" thickBot="1" x14ac:dyDescent="0.3">
      <c r="A443" s="6">
        <f t="shared" si="6"/>
        <v>437</v>
      </c>
    </row>
    <row r="444" spans="1:1" thickTop="1" thickBot="1" x14ac:dyDescent="0.3">
      <c r="A444" s="6">
        <f t="shared" si="6"/>
        <v>438</v>
      </c>
    </row>
    <row r="445" spans="1:1" thickTop="1" thickBot="1" x14ac:dyDescent="0.3">
      <c r="A445" s="6">
        <f t="shared" si="6"/>
        <v>439</v>
      </c>
    </row>
    <row r="446" spans="1:1" thickTop="1" thickBot="1" x14ac:dyDescent="0.3">
      <c r="A446" s="6">
        <f t="shared" si="6"/>
        <v>440</v>
      </c>
    </row>
    <row r="447" spans="1:1" thickTop="1" thickBot="1" x14ac:dyDescent="0.3">
      <c r="A447" s="6">
        <f t="shared" si="6"/>
        <v>441</v>
      </c>
    </row>
    <row r="448" spans="1:1" thickTop="1" thickBot="1" x14ac:dyDescent="0.3">
      <c r="A448" s="6">
        <f t="shared" si="6"/>
        <v>442</v>
      </c>
    </row>
    <row r="449" spans="1:1" thickTop="1" thickBot="1" x14ac:dyDescent="0.3">
      <c r="A449" s="6">
        <f t="shared" si="6"/>
        <v>443</v>
      </c>
    </row>
    <row r="450" spans="1:1" thickTop="1" thickBot="1" x14ac:dyDescent="0.3">
      <c r="A450" s="6">
        <f t="shared" si="6"/>
        <v>444</v>
      </c>
    </row>
    <row r="451" spans="1:1" thickTop="1" thickBot="1" x14ac:dyDescent="0.3">
      <c r="A451" s="6">
        <f t="shared" si="6"/>
        <v>445</v>
      </c>
    </row>
    <row r="452" spans="1:1" thickTop="1" thickBot="1" x14ac:dyDescent="0.3">
      <c r="A452" s="6">
        <f t="shared" si="6"/>
        <v>446</v>
      </c>
    </row>
    <row r="453" spans="1:1" thickTop="1" thickBot="1" x14ac:dyDescent="0.3">
      <c r="A453" s="6">
        <f t="shared" si="6"/>
        <v>447</v>
      </c>
    </row>
    <row r="454" spans="1:1" thickTop="1" thickBot="1" x14ac:dyDescent="0.3">
      <c r="A454" s="6">
        <f t="shared" si="6"/>
        <v>448</v>
      </c>
    </row>
    <row r="455" spans="1:1" thickTop="1" thickBot="1" x14ac:dyDescent="0.3">
      <c r="A455" s="6">
        <f t="shared" si="6"/>
        <v>449</v>
      </c>
    </row>
    <row r="456" spans="1:1" thickTop="1" thickBot="1" x14ac:dyDescent="0.3">
      <c r="A456" s="6">
        <f t="shared" si="6"/>
        <v>450</v>
      </c>
    </row>
    <row r="457" spans="1:1" thickTop="1" thickBot="1" x14ac:dyDescent="0.3">
      <c r="A457" s="6">
        <f t="shared" ref="A457:A520" si="7">A456+1</f>
        <v>451</v>
      </c>
    </row>
    <row r="458" spans="1:1" thickTop="1" thickBot="1" x14ac:dyDescent="0.3">
      <c r="A458" s="6">
        <f t="shared" si="7"/>
        <v>452</v>
      </c>
    </row>
    <row r="459" spans="1:1" thickTop="1" thickBot="1" x14ac:dyDescent="0.3">
      <c r="A459" s="6">
        <f t="shared" si="7"/>
        <v>453</v>
      </c>
    </row>
    <row r="460" spans="1:1" thickTop="1" thickBot="1" x14ac:dyDescent="0.3">
      <c r="A460" s="6">
        <f t="shared" si="7"/>
        <v>454</v>
      </c>
    </row>
    <row r="461" spans="1:1" thickTop="1" thickBot="1" x14ac:dyDescent="0.3">
      <c r="A461" s="6">
        <f t="shared" si="7"/>
        <v>455</v>
      </c>
    </row>
    <row r="462" spans="1:1" thickTop="1" thickBot="1" x14ac:dyDescent="0.3">
      <c r="A462" s="6">
        <f t="shared" si="7"/>
        <v>456</v>
      </c>
    </row>
    <row r="463" spans="1:1" thickTop="1" thickBot="1" x14ac:dyDescent="0.3">
      <c r="A463" s="6">
        <f t="shared" si="7"/>
        <v>457</v>
      </c>
    </row>
    <row r="464" spans="1:1" thickTop="1" thickBot="1" x14ac:dyDescent="0.3">
      <c r="A464" s="6">
        <f t="shared" si="7"/>
        <v>458</v>
      </c>
    </row>
    <row r="465" spans="1:1" thickTop="1" thickBot="1" x14ac:dyDescent="0.3">
      <c r="A465" s="6">
        <f t="shared" si="7"/>
        <v>459</v>
      </c>
    </row>
    <row r="466" spans="1:1" thickTop="1" thickBot="1" x14ac:dyDescent="0.3">
      <c r="A466" s="6">
        <f t="shared" si="7"/>
        <v>460</v>
      </c>
    </row>
    <row r="467" spans="1:1" thickTop="1" thickBot="1" x14ac:dyDescent="0.3">
      <c r="A467" s="6">
        <f t="shared" si="7"/>
        <v>461</v>
      </c>
    </row>
    <row r="468" spans="1:1" thickTop="1" thickBot="1" x14ac:dyDescent="0.3">
      <c r="A468" s="6">
        <f t="shared" si="7"/>
        <v>462</v>
      </c>
    </row>
    <row r="469" spans="1:1" thickTop="1" thickBot="1" x14ac:dyDescent="0.3">
      <c r="A469" s="6">
        <f t="shared" si="7"/>
        <v>463</v>
      </c>
    </row>
    <row r="470" spans="1:1" thickTop="1" thickBot="1" x14ac:dyDescent="0.3">
      <c r="A470" s="6">
        <f t="shared" si="7"/>
        <v>464</v>
      </c>
    </row>
    <row r="471" spans="1:1" thickTop="1" thickBot="1" x14ac:dyDescent="0.3">
      <c r="A471" s="6">
        <f t="shared" si="7"/>
        <v>465</v>
      </c>
    </row>
    <row r="472" spans="1:1" thickTop="1" thickBot="1" x14ac:dyDescent="0.3">
      <c r="A472" s="6">
        <f t="shared" si="7"/>
        <v>466</v>
      </c>
    </row>
    <row r="473" spans="1:1" thickTop="1" thickBot="1" x14ac:dyDescent="0.3">
      <c r="A473" s="6">
        <f t="shared" si="7"/>
        <v>467</v>
      </c>
    </row>
    <row r="474" spans="1:1" thickTop="1" thickBot="1" x14ac:dyDescent="0.3">
      <c r="A474" s="6">
        <f t="shared" si="7"/>
        <v>468</v>
      </c>
    </row>
    <row r="475" spans="1:1" thickTop="1" thickBot="1" x14ac:dyDescent="0.3">
      <c r="A475" s="6">
        <f t="shared" si="7"/>
        <v>469</v>
      </c>
    </row>
    <row r="476" spans="1:1" thickTop="1" thickBot="1" x14ac:dyDescent="0.3">
      <c r="A476" s="6">
        <f t="shared" si="7"/>
        <v>470</v>
      </c>
    </row>
    <row r="477" spans="1:1" thickTop="1" thickBot="1" x14ac:dyDescent="0.3">
      <c r="A477" s="6">
        <f t="shared" si="7"/>
        <v>471</v>
      </c>
    </row>
    <row r="478" spans="1:1" thickTop="1" thickBot="1" x14ac:dyDescent="0.3">
      <c r="A478" s="6">
        <f t="shared" si="7"/>
        <v>472</v>
      </c>
    </row>
    <row r="479" spans="1:1" thickTop="1" thickBot="1" x14ac:dyDescent="0.3">
      <c r="A479" s="6">
        <f t="shared" si="7"/>
        <v>473</v>
      </c>
    </row>
    <row r="480" spans="1:1" thickTop="1" thickBot="1" x14ac:dyDescent="0.3">
      <c r="A480" s="6">
        <f t="shared" si="7"/>
        <v>474</v>
      </c>
    </row>
    <row r="481" spans="1:1" thickTop="1" thickBot="1" x14ac:dyDescent="0.3">
      <c r="A481" s="6">
        <f t="shared" si="7"/>
        <v>475</v>
      </c>
    </row>
    <row r="482" spans="1:1" thickTop="1" thickBot="1" x14ac:dyDescent="0.3">
      <c r="A482" s="6">
        <f t="shared" si="7"/>
        <v>476</v>
      </c>
    </row>
    <row r="483" spans="1:1" thickTop="1" thickBot="1" x14ac:dyDescent="0.3">
      <c r="A483" s="6">
        <f t="shared" si="7"/>
        <v>477</v>
      </c>
    </row>
    <row r="484" spans="1:1" thickTop="1" thickBot="1" x14ac:dyDescent="0.3">
      <c r="A484" s="6">
        <f t="shared" si="7"/>
        <v>478</v>
      </c>
    </row>
    <row r="485" spans="1:1" thickTop="1" thickBot="1" x14ac:dyDescent="0.3">
      <c r="A485" s="6">
        <f t="shared" si="7"/>
        <v>479</v>
      </c>
    </row>
    <row r="486" spans="1:1" thickTop="1" thickBot="1" x14ac:dyDescent="0.3">
      <c r="A486" s="6">
        <f t="shared" si="7"/>
        <v>480</v>
      </c>
    </row>
    <row r="487" spans="1:1" thickTop="1" thickBot="1" x14ac:dyDescent="0.3">
      <c r="A487" s="6">
        <f t="shared" si="7"/>
        <v>481</v>
      </c>
    </row>
    <row r="488" spans="1:1" thickTop="1" thickBot="1" x14ac:dyDescent="0.3">
      <c r="A488" s="6">
        <f t="shared" si="7"/>
        <v>482</v>
      </c>
    </row>
    <row r="489" spans="1:1" thickTop="1" thickBot="1" x14ac:dyDescent="0.3">
      <c r="A489" s="6">
        <f t="shared" si="7"/>
        <v>483</v>
      </c>
    </row>
    <row r="490" spans="1:1" thickTop="1" thickBot="1" x14ac:dyDescent="0.3">
      <c r="A490" s="6">
        <f t="shared" si="7"/>
        <v>484</v>
      </c>
    </row>
    <row r="491" spans="1:1" thickTop="1" thickBot="1" x14ac:dyDescent="0.3">
      <c r="A491" s="6">
        <f t="shared" si="7"/>
        <v>485</v>
      </c>
    </row>
    <row r="492" spans="1:1" thickTop="1" thickBot="1" x14ac:dyDescent="0.3">
      <c r="A492" s="6">
        <f t="shared" si="7"/>
        <v>486</v>
      </c>
    </row>
    <row r="493" spans="1:1" thickTop="1" thickBot="1" x14ac:dyDescent="0.3">
      <c r="A493" s="6">
        <f t="shared" si="7"/>
        <v>487</v>
      </c>
    </row>
    <row r="494" spans="1:1" thickTop="1" thickBot="1" x14ac:dyDescent="0.3">
      <c r="A494" s="6">
        <f t="shared" si="7"/>
        <v>488</v>
      </c>
    </row>
    <row r="495" spans="1:1" thickTop="1" thickBot="1" x14ac:dyDescent="0.3">
      <c r="A495" s="6">
        <f t="shared" si="7"/>
        <v>489</v>
      </c>
    </row>
    <row r="496" spans="1:1" thickTop="1" thickBot="1" x14ac:dyDescent="0.3">
      <c r="A496" s="6">
        <f t="shared" si="7"/>
        <v>490</v>
      </c>
    </row>
    <row r="497" spans="1:1" thickTop="1" thickBot="1" x14ac:dyDescent="0.3">
      <c r="A497" s="6">
        <f t="shared" si="7"/>
        <v>491</v>
      </c>
    </row>
    <row r="498" spans="1:1" thickTop="1" thickBot="1" x14ac:dyDescent="0.3">
      <c r="A498" s="6">
        <f t="shared" si="7"/>
        <v>492</v>
      </c>
    </row>
    <row r="499" spans="1:1" thickTop="1" thickBot="1" x14ac:dyDescent="0.3">
      <c r="A499" s="6">
        <f t="shared" si="7"/>
        <v>493</v>
      </c>
    </row>
    <row r="500" spans="1:1" thickTop="1" thickBot="1" x14ac:dyDescent="0.3">
      <c r="A500" s="6">
        <f t="shared" si="7"/>
        <v>494</v>
      </c>
    </row>
    <row r="501" spans="1:1" thickTop="1" thickBot="1" x14ac:dyDescent="0.3">
      <c r="A501" s="6">
        <f t="shared" si="7"/>
        <v>495</v>
      </c>
    </row>
    <row r="502" spans="1:1" thickTop="1" thickBot="1" x14ac:dyDescent="0.3">
      <c r="A502" s="6">
        <f t="shared" si="7"/>
        <v>496</v>
      </c>
    </row>
    <row r="503" spans="1:1" thickTop="1" thickBot="1" x14ac:dyDescent="0.3">
      <c r="A503" s="6">
        <f t="shared" si="7"/>
        <v>497</v>
      </c>
    </row>
    <row r="504" spans="1:1" thickTop="1" thickBot="1" x14ac:dyDescent="0.3">
      <c r="A504" s="6">
        <f t="shared" si="7"/>
        <v>498</v>
      </c>
    </row>
    <row r="505" spans="1:1" thickTop="1" thickBot="1" x14ac:dyDescent="0.3">
      <c r="A505" s="6">
        <f t="shared" si="7"/>
        <v>499</v>
      </c>
    </row>
    <row r="506" spans="1:1" thickTop="1" thickBot="1" x14ac:dyDescent="0.3">
      <c r="A506" s="6">
        <f t="shared" si="7"/>
        <v>500</v>
      </c>
    </row>
    <row r="507" spans="1:1" thickTop="1" thickBot="1" x14ac:dyDescent="0.3">
      <c r="A507" s="6">
        <f t="shared" si="7"/>
        <v>501</v>
      </c>
    </row>
    <row r="508" spans="1:1" thickTop="1" thickBot="1" x14ac:dyDescent="0.3">
      <c r="A508" s="6">
        <f t="shared" si="7"/>
        <v>502</v>
      </c>
    </row>
    <row r="509" spans="1:1" thickTop="1" thickBot="1" x14ac:dyDescent="0.3">
      <c r="A509" s="6">
        <f t="shared" si="7"/>
        <v>503</v>
      </c>
    </row>
    <row r="510" spans="1:1" thickTop="1" thickBot="1" x14ac:dyDescent="0.3">
      <c r="A510" s="6">
        <f t="shared" si="7"/>
        <v>504</v>
      </c>
    </row>
    <row r="511" spans="1:1" thickTop="1" thickBot="1" x14ac:dyDescent="0.3">
      <c r="A511" s="6">
        <f t="shared" si="7"/>
        <v>505</v>
      </c>
    </row>
    <row r="512" spans="1:1" thickTop="1" thickBot="1" x14ac:dyDescent="0.3">
      <c r="A512" s="6">
        <f t="shared" si="7"/>
        <v>506</v>
      </c>
    </row>
    <row r="513" spans="1:1" thickTop="1" thickBot="1" x14ac:dyDescent="0.3">
      <c r="A513" s="6">
        <f t="shared" si="7"/>
        <v>507</v>
      </c>
    </row>
    <row r="514" spans="1:1" thickTop="1" thickBot="1" x14ac:dyDescent="0.3">
      <c r="A514" s="6">
        <f t="shared" si="7"/>
        <v>508</v>
      </c>
    </row>
    <row r="515" spans="1:1" thickTop="1" thickBot="1" x14ac:dyDescent="0.3">
      <c r="A515" s="6">
        <f t="shared" si="7"/>
        <v>509</v>
      </c>
    </row>
    <row r="516" spans="1:1" thickTop="1" thickBot="1" x14ac:dyDescent="0.3">
      <c r="A516" s="6">
        <f t="shared" si="7"/>
        <v>510</v>
      </c>
    </row>
    <row r="517" spans="1:1" thickTop="1" thickBot="1" x14ac:dyDescent="0.3">
      <c r="A517" s="6">
        <f t="shared" si="7"/>
        <v>511</v>
      </c>
    </row>
    <row r="518" spans="1:1" thickTop="1" thickBot="1" x14ac:dyDescent="0.3">
      <c r="A518" s="6">
        <f t="shared" si="7"/>
        <v>512</v>
      </c>
    </row>
    <row r="519" spans="1:1" thickTop="1" thickBot="1" x14ac:dyDescent="0.3">
      <c r="A519" s="6">
        <f t="shared" si="7"/>
        <v>513</v>
      </c>
    </row>
    <row r="520" spans="1:1" thickTop="1" thickBot="1" x14ac:dyDescent="0.3">
      <c r="A520" s="6">
        <f t="shared" si="7"/>
        <v>514</v>
      </c>
    </row>
    <row r="521" spans="1:1" thickTop="1" thickBot="1" x14ac:dyDescent="0.3">
      <c r="A521" s="6">
        <f t="shared" ref="A521:A584" si="8">A520+1</f>
        <v>515</v>
      </c>
    </row>
    <row r="522" spans="1:1" thickTop="1" thickBot="1" x14ac:dyDescent="0.3">
      <c r="A522" s="6">
        <f t="shared" si="8"/>
        <v>516</v>
      </c>
    </row>
    <row r="523" spans="1:1" thickTop="1" thickBot="1" x14ac:dyDescent="0.3">
      <c r="A523" s="6">
        <f t="shared" si="8"/>
        <v>517</v>
      </c>
    </row>
    <row r="524" spans="1:1" thickTop="1" thickBot="1" x14ac:dyDescent="0.3">
      <c r="A524" s="6">
        <f t="shared" si="8"/>
        <v>518</v>
      </c>
    </row>
    <row r="525" spans="1:1" thickTop="1" thickBot="1" x14ac:dyDescent="0.3">
      <c r="A525" s="6">
        <f t="shared" si="8"/>
        <v>519</v>
      </c>
    </row>
    <row r="526" spans="1:1" thickTop="1" thickBot="1" x14ac:dyDescent="0.3">
      <c r="A526" s="6">
        <f t="shared" si="8"/>
        <v>520</v>
      </c>
    </row>
    <row r="527" spans="1:1" thickTop="1" thickBot="1" x14ac:dyDescent="0.3">
      <c r="A527" s="6">
        <f t="shared" si="8"/>
        <v>521</v>
      </c>
    </row>
    <row r="528" spans="1:1" thickTop="1" thickBot="1" x14ac:dyDescent="0.3">
      <c r="A528" s="6">
        <f t="shared" si="8"/>
        <v>522</v>
      </c>
    </row>
    <row r="529" spans="1:1" thickTop="1" thickBot="1" x14ac:dyDescent="0.3">
      <c r="A529" s="6">
        <f t="shared" si="8"/>
        <v>523</v>
      </c>
    </row>
    <row r="530" spans="1:1" thickTop="1" thickBot="1" x14ac:dyDescent="0.3">
      <c r="A530" s="6">
        <f t="shared" si="8"/>
        <v>524</v>
      </c>
    </row>
    <row r="531" spans="1:1" thickTop="1" thickBot="1" x14ac:dyDescent="0.3">
      <c r="A531" s="6">
        <f t="shared" si="8"/>
        <v>525</v>
      </c>
    </row>
    <row r="532" spans="1:1" thickTop="1" thickBot="1" x14ac:dyDescent="0.3">
      <c r="A532" s="6">
        <f t="shared" si="8"/>
        <v>526</v>
      </c>
    </row>
    <row r="533" spans="1:1" thickTop="1" thickBot="1" x14ac:dyDescent="0.3">
      <c r="A533" s="6">
        <f t="shared" si="8"/>
        <v>527</v>
      </c>
    </row>
    <row r="534" spans="1:1" thickTop="1" thickBot="1" x14ac:dyDescent="0.3">
      <c r="A534" s="6">
        <f t="shared" si="8"/>
        <v>528</v>
      </c>
    </row>
    <row r="535" spans="1:1" thickTop="1" thickBot="1" x14ac:dyDescent="0.3">
      <c r="A535" s="6">
        <f t="shared" si="8"/>
        <v>529</v>
      </c>
    </row>
    <row r="536" spans="1:1" thickTop="1" thickBot="1" x14ac:dyDescent="0.3">
      <c r="A536" s="6">
        <f t="shared" si="8"/>
        <v>530</v>
      </c>
    </row>
    <row r="537" spans="1:1" thickTop="1" thickBot="1" x14ac:dyDescent="0.3">
      <c r="A537" s="6">
        <f t="shared" si="8"/>
        <v>531</v>
      </c>
    </row>
    <row r="538" spans="1:1" thickTop="1" thickBot="1" x14ac:dyDescent="0.3">
      <c r="A538" s="6">
        <f t="shared" si="8"/>
        <v>532</v>
      </c>
    </row>
    <row r="539" spans="1:1" thickTop="1" thickBot="1" x14ac:dyDescent="0.3">
      <c r="A539" s="6">
        <f t="shared" si="8"/>
        <v>533</v>
      </c>
    </row>
    <row r="540" spans="1:1" thickTop="1" thickBot="1" x14ac:dyDescent="0.3">
      <c r="A540" s="6">
        <f t="shared" si="8"/>
        <v>534</v>
      </c>
    </row>
    <row r="541" spans="1:1" thickTop="1" thickBot="1" x14ac:dyDescent="0.3">
      <c r="A541" s="6">
        <f t="shared" si="8"/>
        <v>535</v>
      </c>
    </row>
    <row r="542" spans="1:1" thickTop="1" thickBot="1" x14ac:dyDescent="0.3">
      <c r="A542" s="6">
        <f t="shared" si="8"/>
        <v>536</v>
      </c>
    </row>
    <row r="543" spans="1:1" thickTop="1" thickBot="1" x14ac:dyDescent="0.3">
      <c r="A543" s="6">
        <f t="shared" si="8"/>
        <v>537</v>
      </c>
    </row>
    <row r="544" spans="1:1" thickTop="1" thickBot="1" x14ac:dyDescent="0.3">
      <c r="A544" s="6">
        <f t="shared" si="8"/>
        <v>538</v>
      </c>
    </row>
    <row r="545" spans="1:1" thickTop="1" thickBot="1" x14ac:dyDescent="0.3">
      <c r="A545" s="6">
        <f t="shared" si="8"/>
        <v>539</v>
      </c>
    </row>
    <row r="546" spans="1:1" thickTop="1" thickBot="1" x14ac:dyDescent="0.3">
      <c r="A546" s="6">
        <f t="shared" si="8"/>
        <v>540</v>
      </c>
    </row>
    <row r="547" spans="1:1" thickTop="1" thickBot="1" x14ac:dyDescent="0.3">
      <c r="A547" s="6">
        <f t="shared" si="8"/>
        <v>541</v>
      </c>
    </row>
    <row r="548" spans="1:1" thickTop="1" thickBot="1" x14ac:dyDescent="0.3">
      <c r="A548" s="6">
        <f t="shared" si="8"/>
        <v>542</v>
      </c>
    </row>
    <row r="549" spans="1:1" thickTop="1" thickBot="1" x14ac:dyDescent="0.3">
      <c r="A549" s="6">
        <f t="shared" si="8"/>
        <v>543</v>
      </c>
    </row>
    <row r="550" spans="1:1" thickTop="1" thickBot="1" x14ac:dyDescent="0.3">
      <c r="A550" s="6">
        <f t="shared" si="8"/>
        <v>544</v>
      </c>
    </row>
    <row r="551" spans="1:1" thickTop="1" thickBot="1" x14ac:dyDescent="0.3">
      <c r="A551" s="6">
        <f t="shared" si="8"/>
        <v>545</v>
      </c>
    </row>
    <row r="552" spans="1:1" thickTop="1" thickBot="1" x14ac:dyDescent="0.3">
      <c r="A552" s="6">
        <f t="shared" si="8"/>
        <v>546</v>
      </c>
    </row>
    <row r="553" spans="1:1" thickTop="1" thickBot="1" x14ac:dyDescent="0.3">
      <c r="A553" s="6">
        <f t="shared" si="8"/>
        <v>547</v>
      </c>
    </row>
    <row r="554" spans="1:1" thickTop="1" thickBot="1" x14ac:dyDescent="0.3">
      <c r="A554" s="6">
        <f t="shared" si="8"/>
        <v>548</v>
      </c>
    </row>
    <row r="555" spans="1:1" thickTop="1" thickBot="1" x14ac:dyDescent="0.3">
      <c r="A555" s="6">
        <f t="shared" si="8"/>
        <v>549</v>
      </c>
    </row>
    <row r="556" spans="1:1" thickTop="1" thickBot="1" x14ac:dyDescent="0.3">
      <c r="A556" s="6">
        <f t="shared" si="8"/>
        <v>550</v>
      </c>
    </row>
    <row r="557" spans="1:1" thickTop="1" thickBot="1" x14ac:dyDescent="0.3">
      <c r="A557" s="6">
        <f t="shared" si="8"/>
        <v>551</v>
      </c>
    </row>
    <row r="558" spans="1:1" thickTop="1" thickBot="1" x14ac:dyDescent="0.3">
      <c r="A558" s="6">
        <f t="shared" si="8"/>
        <v>552</v>
      </c>
    </row>
    <row r="559" spans="1:1" thickTop="1" thickBot="1" x14ac:dyDescent="0.3">
      <c r="A559" s="6">
        <f t="shared" si="8"/>
        <v>553</v>
      </c>
    </row>
    <row r="560" spans="1:1" thickTop="1" thickBot="1" x14ac:dyDescent="0.3">
      <c r="A560" s="6">
        <f t="shared" si="8"/>
        <v>554</v>
      </c>
    </row>
    <row r="561" spans="1:1" thickTop="1" thickBot="1" x14ac:dyDescent="0.3">
      <c r="A561" s="6">
        <f t="shared" si="8"/>
        <v>555</v>
      </c>
    </row>
    <row r="562" spans="1:1" thickTop="1" thickBot="1" x14ac:dyDescent="0.3">
      <c r="A562" s="6">
        <f t="shared" si="8"/>
        <v>556</v>
      </c>
    </row>
    <row r="563" spans="1:1" thickTop="1" thickBot="1" x14ac:dyDescent="0.3">
      <c r="A563" s="6">
        <f t="shared" si="8"/>
        <v>557</v>
      </c>
    </row>
    <row r="564" spans="1:1" thickTop="1" thickBot="1" x14ac:dyDescent="0.3">
      <c r="A564" s="6">
        <f t="shared" si="8"/>
        <v>558</v>
      </c>
    </row>
    <row r="565" spans="1:1" thickTop="1" thickBot="1" x14ac:dyDescent="0.3">
      <c r="A565" s="6">
        <f t="shared" si="8"/>
        <v>559</v>
      </c>
    </row>
    <row r="566" spans="1:1" thickTop="1" thickBot="1" x14ac:dyDescent="0.3">
      <c r="A566" s="6">
        <f t="shared" si="8"/>
        <v>560</v>
      </c>
    </row>
    <row r="567" spans="1:1" thickTop="1" thickBot="1" x14ac:dyDescent="0.3">
      <c r="A567" s="6">
        <f t="shared" si="8"/>
        <v>561</v>
      </c>
    </row>
    <row r="568" spans="1:1" thickTop="1" thickBot="1" x14ac:dyDescent="0.3">
      <c r="A568" s="6">
        <f t="shared" si="8"/>
        <v>562</v>
      </c>
    </row>
    <row r="569" spans="1:1" thickTop="1" thickBot="1" x14ac:dyDescent="0.3">
      <c r="A569" s="6">
        <f t="shared" si="8"/>
        <v>563</v>
      </c>
    </row>
    <row r="570" spans="1:1" thickTop="1" thickBot="1" x14ac:dyDescent="0.3">
      <c r="A570" s="6">
        <f t="shared" si="8"/>
        <v>564</v>
      </c>
    </row>
    <row r="571" spans="1:1" thickTop="1" thickBot="1" x14ac:dyDescent="0.3">
      <c r="A571" s="6">
        <f t="shared" si="8"/>
        <v>565</v>
      </c>
    </row>
    <row r="572" spans="1:1" thickTop="1" thickBot="1" x14ac:dyDescent="0.3">
      <c r="A572" s="6">
        <f t="shared" si="8"/>
        <v>566</v>
      </c>
    </row>
    <row r="573" spans="1:1" thickTop="1" thickBot="1" x14ac:dyDescent="0.3">
      <c r="A573" s="6">
        <f t="shared" si="8"/>
        <v>567</v>
      </c>
    </row>
    <row r="574" spans="1:1" thickTop="1" thickBot="1" x14ac:dyDescent="0.3">
      <c r="A574" s="6">
        <f t="shared" si="8"/>
        <v>568</v>
      </c>
    </row>
    <row r="575" spans="1:1" thickTop="1" thickBot="1" x14ac:dyDescent="0.3">
      <c r="A575" s="6">
        <f t="shared" si="8"/>
        <v>569</v>
      </c>
    </row>
    <row r="576" spans="1:1" thickTop="1" thickBot="1" x14ac:dyDescent="0.3">
      <c r="A576" s="6">
        <f t="shared" si="8"/>
        <v>570</v>
      </c>
    </row>
    <row r="577" spans="1:1" thickTop="1" thickBot="1" x14ac:dyDescent="0.3">
      <c r="A577" s="6">
        <f t="shared" si="8"/>
        <v>571</v>
      </c>
    </row>
    <row r="578" spans="1:1" thickTop="1" thickBot="1" x14ac:dyDescent="0.3">
      <c r="A578" s="6">
        <f t="shared" si="8"/>
        <v>572</v>
      </c>
    </row>
    <row r="579" spans="1:1" thickTop="1" thickBot="1" x14ac:dyDescent="0.3">
      <c r="A579" s="6">
        <f t="shared" si="8"/>
        <v>573</v>
      </c>
    </row>
    <row r="580" spans="1:1" thickTop="1" thickBot="1" x14ac:dyDescent="0.3">
      <c r="A580" s="6">
        <f t="shared" si="8"/>
        <v>574</v>
      </c>
    </row>
    <row r="581" spans="1:1" thickTop="1" thickBot="1" x14ac:dyDescent="0.3">
      <c r="A581" s="6">
        <f t="shared" si="8"/>
        <v>575</v>
      </c>
    </row>
    <row r="582" spans="1:1" thickTop="1" thickBot="1" x14ac:dyDescent="0.3">
      <c r="A582" s="6">
        <f t="shared" si="8"/>
        <v>576</v>
      </c>
    </row>
    <row r="583" spans="1:1" thickTop="1" thickBot="1" x14ac:dyDescent="0.3">
      <c r="A583" s="6">
        <f t="shared" si="8"/>
        <v>577</v>
      </c>
    </row>
    <row r="584" spans="1:1" thickTop="1" thickBot="1" x14ac:dyDescent="0.3">
      <c r="A584" s="6">
        <f t="shared" si="8"/>
        <v>578</v>
      </c>
    </row>
    <row r="585" spans="1:1" thickTop="1" thickBot="1" x14ac:dyDescent="0.3">
      <c r="A585" s="6">
        <f t="shared" ref="A585:A648" si="9">A584+1</f>
        <v>579</v>
      </c>
    </row>
    <row r="586" spans="1:1" thickTop="1" thickBot="1" x14ac:dyDescent="0.3">
      <c r="A586" s="6">
        <f t="shared" si="9"/>
        <v>580</v>
      </c>
    </row>
    <row r="587" spans="1:1" thickTop="1" thickBot="1" x14ac:dyDescent="0.3">
      <c r="A587" s="6">
        <f t="shared" si="9"/>
        <v>581</v>
      </c>
    </row>
    <row r="588" spans="1:1" thickTop="1" thickBot="1" x14ac:dyDescent="0.3">
      <c r="A588" s="6">
        <f t="shared" si="9"/>
        <v>582</v>
      </c>
    </row>
    <row r="589" spans="1:1" thickTop="1" thickBot="1" x14ac:dyDescent="0.3">
      <c r="A589" s="6">
        <f t="shared" si="9"/>
        <v>583</v>
      </c>
    </row>
    <row r="590" spans="1:1" thickTop="1" thickBot="1" x14ac:dyDescent="0.3">
      <c r="A590" s="6">
        <f t="shared" si="9"/>
        <v>584</v>
      </c>
    </row>
    <row r="591" spans="1:1" thickTop="1" thickBot="1" x14ac:dyDescent="0.3">
      <c r="A591" s="6">
        <f t="shared" si="9"/>
        <v>585</v>
      </c>
    </row>
    <row r="592" spans="1:1" thickTop="1" thickBot="1" x14ac:dyDescent="0.3">
      <c r="A592" s="6">
        <f t="shared" si="9"/>
        <v>586</v>
      </c>
    </row>
    <row r="593" spans="1:1" thickTop="1" thickBot="1" x14ac:dyDescent="0.3">
      <c r="A593" s="6">
        <f t="shared" si="9"/>
        <v>587</v>
      </c>
    </row>
    <row r="594" spans="1:1" thickTop="1" thickBot="1" x14ac:dyDescent="0.3">
      <c r="A594" s="6">
        <f t="shared" si="9"/>
        <v>588</v>
      </c>
    </row>
    <row r="595" spans="1:1" thickTop="1" thickBot="1" x14ac:dyDescent="0.3">
      <c r="A595" s="6">
        <f t="shared" si="9"/>
        <v>589</v>
      </c>
    </row>
    <row r="596" spans="1:1" thickTop="1" thickBot="1" x14ac:dyDescent="0.3">
      <c r="A596" s="6">
        <f t="shared" si="9"/>
        <v>590</v>
      </c>
    </row>
    <row r="597" spans="1:1" thickTop="1" thickBot="1" x14ac:dyDescent="0.3">
      <c r="A597" s="6">
        <f t="shared" si="9"/>
        <v>591</v>
      </c>
    </row>
    <row r="598" spans="1:1" thickTop="1" thickBot="1" x14ac:dyDescent="0.3">
      <c r="A598" s="6">
        <f t="shared" si="9"/>
        <v>592</v>
      </c>
    </row>
    <row r="599" spans="1:1" thickTop="1" thickBot="1" x14ac:dyDescent="0.3">
      <c r="A599" s="6">
        <f t="shared" si="9"/>
        <v>593</v>
      </c>
    </row>
    <row r="600" spans="1:1" thickTop="1" thickBot="1" x14ac:dyDescent="0.3">
      <c r="A600" s="6">
        <f t="shared" si="9"/>
        <v>594</v>
      </c>
    </row>
    <row r="601" spans="1:1" thickTop="1" thickBot="1" x14ac:dyDescent="0.3">
      <c r="A601" s="6">
        <f t="shared" si="9"/>
        <v>595</v>
      </c>
    </row>
    <row r="602" spans="1:1" thickTop="1" thickBot="1" x14ac:dyDescent="0.3">
      <c r="A602" s="6">
        <f t="shared" si="9"/>
        <v>596</v>
      </c>
    </row>
    <row r="603" spans="1:1" thickTop="1" thickBot="1" x14ac:dyDescent="0.3">
      <c r="A603" s="6">
        <f t="shared" si="9"/>
        <v>597</v>
      </c>
    </row>
    <row r="604" spans="1:1" thickTop="1" thickBot="1" x14ac:dyDescent="0.3">
      <c r="A604" s="6">
        <f t="shared" si="9"/>
        <v>598</v>
      </c>
    </row>
    <row r="605" spans="1:1" thickTop="1" thickBot="1" x14ac:dyDescent="0.3">
      <c r="A605" s="6">
        <f t="shared" si="9"/>
        <v>599</v>
      </c>
    </row>
    <row r="606" spans="1:1" thickTop="1" thickBot="1" x14ac:dyDescent="0.3">
      <c r="A606" s="6">
        <f t="shared" si="9"/>
        <v>600</v>
      </c>
    </row>
    <row r="607" spans="1:1" thickTop="1" thickBot="1" x14ac:dyDescent="0.3">
      <c r="A607" s="6">
        <f t="shared" si="9"/>
        <v>601</v>
      </c>
    </row>
    <row r="608" spans="1:1" thickTop="1" thickBot="1" x14ac:dyDescent="0.3">
      <c r="A608" s="6">
        <f t="shared" si="9"/>
        <v>602</v>
      </c>
    </row>
    <row r="609" spans="1:1" thickTop="1" thickBot="1" x14ac:dyDescent="0.3">
      <c r="A609" s="6">
        <f t="shared" si="9"/>
        <v>603</v>
      </c>
    </row>
    <row r="610" spans="1:1" thickTop="1" thickBot="1" x14ac:dyDescent="0.3">
      <c r="A610" s="6">
        <f t="shared" si="9"/>
        <v>604</v>
      </c>
    </row>
    <row r="611" spans="1:1" thickTop="1" thickBot="1" x14ac:dyDescent="0.3">
      <c r="A611" s="6">
        <f t="shared" si="9"/>
        <v>605</v>
      </c>
    </row>
    <row r="612" spans="1:1" thickTop="1" thickBot="1" x14ac:dyDescent="0.3">
      <c r="A612" s="6">
        <f t="shared" si="9"/>
        <v>606</v>
      </c>
    </row>
    <row r="613" spans="1:1" thickTop="1" thickBot="1" x14ac:dyDescent="0.3">
      <c r="A613" s="6">
        <f t="shared" si="9"/>
        <v>607</v>
      </c>
    </row>
    <row r="614" spans="1:1" thickTop="1" thickBot="1" x14ac:dyDescent="0.3">
      <c r="A614" s="6">
        <f t="shared" si="9"/>
        <v>608</v>
      </c>
    </row>
    <row r="615" spans="1:1" thickTop="1" thickBot="1" x14ac:dyDescent="0.3">
      <c r="A615" s="6">
        <f t="shared" si="9"/>
        <v>609</v>
      </c>
    </row>
    <row r="616" spans="1:1" thickTop="1" thickBot="1" x14ac:dyDescent="0.3">
      <c r="A616" s="6">
        <f t="shared" si="9"/>
        <v>610</v>
      </c>
    </row>
    <row r="617" spans="1:1" thickTop="1" thickBot="1" x14ac:dyDescent="0.3">
      <c r="A617" s="6">
        <f t="shared" si="9"/>
        <v>611</v>
      </c>
    </row>
    <row r="618" spans="1:1" thickTop="1" thickBot="1" x14ac:dyDescent="0.3">
      <c r="A618" s="6">
        <f t="shared" si="9"/>
        <v>612</v>
      </c>
    </row>
    <row r="619" spans="1:1" thickTop="1" thickBot="1" x14ac:dyDescent="0.3">
      <c r="A619" s="6">
        <f t="shared" si="9"/>
        <v>613</v>
      </c>
    </row>
    <row r="620" spans="1:1" thickTop="1" thickBot="1" x14ac:dyDescent="0.3">
      <c r="A620" s="6">
        <f t="shared" si="9"/>
        <v>614</v>
      </c>
    </row>
    <row r="621" spans="1:1" thickTop="1" thickBot="1" x14ac:dyDescent="0.3">
      <c r="A621" s="6">
        <f t="shared" si="9"/>
        <v>615</v>
      </c>
    </row>
    <row r="622" spans="1:1" thickTop="1" thickBot="1" x14ac:dyDescent="0.3">
      <c r="A622" s="6">
        <f t="shared" si="9"/>
        <v>616</v>
      </c>
    </row>
    <row r="623" spans="1:1" thickTop="1" thickBot="1" x14ac:dyDescent="0.3">
      <c r="A623" s="6">
        <f t="shared" si="9"/>
        <v>617</v>
      </c>
    </row>
    <row r="624" spans="1:1" thickTop="1" thickBot="1" x14ac:dyDescent="0.3">
      <c r="A624" s="6">
        <f t="shared" si="9"/>
        <v>618</v>
      </c>
    </row>
    <row r="625" spans="1:1" thickTop="1" thickBot="1" x14ac:dyDescent="0.3">
      <c r="A625" s="6">
        <f t="shared" si="9"/>
        <v>619</v>
      </c>
    </row>
    <row r="626" spans="1:1" thickTop="1" thickBot="1" x14ac:dyDescent="0.3">
      <c r="A626" s="6">
        <f t="shared" si="9"/>
        <v>620</v>
      </c>
    </row>
    <row r="627" spans="1:1" thickTop="1" thickBot="1" x14ac:dyDescent="0.3">
      <c r="A627" s="6">
        <f t="shared" si="9"/>
        <v>621</v>
      </c>
    </row>
    <row r="628" spans="1:1" thickTop="1" thickBot="1" x14ac:dyDescent="0.3">
      <c r="A628" s="6">
        <f t="shared" si="9"/>
        <v>622</v>
      </c>
    </row>
    <row r="629" spans="1:1" thickTop="1" thickBot="1" x14ac:dyDescent="0.3">
      <c r="A629" s="6">
        <f t="shared" si="9"/>
        <v>623</v>
      </c>
    </row>
    <row r="630" spans="1:1" thickTop="1" thickBot="1" x14ac:dyDescent="0.3">
      <c r="A630" s="6">
        <f t="shared" si="9"/>
        <v>624</v>
      </c>
    </row>
    <row r="631" spans="1:1" thickTop="1" thickBot="1" x14ac:dyDescent="0.3">
      <c r="A631" s="6">
        <f t="shared" si="9"/>
        <v>625</v>
      </c>
    </row>
    <row r="632" spans="1:1" thickTop="1" thickBot="1" x14ac:dyDescent="0.3">
      <c r="A632" s="6">
        <f t="shared" si="9"/>
        <v>626</v>
      </c>
    </row>
    <row r="633" spans="1:1" thickTop="1" thickBot="1" x14ac:dyDescent="0.3">
      <c r="A633" s="6">
        <f t="shared" si="9"/>
        <v>627</v>
      </c>
    </row>
    <row r="634" spans="1:1" thickTop="1" thickBot="1" x14ac:dyDescent="0.3">
      <c r="A634" s="6">
        <f t="shared" si="9"/>
        <v>628</v>
      </c>
    </row>
    <row r="635" spans="1:1" thickTop="1" thickBot="1" x14ac:dyDescent="0.3">
      <c r="A635" s="6">
        <f t="shared" si="9"/>
        <v>629</v>
      </c>
    </row>
    <row r="636" spans="1:1" thickTop="1" thickBot="1" x14ac:dyDescent="0.3">
      <c r="A636" s="6">
        <f t="shared" si="9"/>
        <v>630</v>
      </c>
    </row>
    <row r="637" spans="1:1" thickTop="1" thickBot="1" x14ac:dyDescent="0.3">
      <c r="A637" s="6">
        <f t="shared" si="9"/>
        <v>631</v>
      </c>
    </row>
    <row r="638" spans="1:1" thickTop="1" thickBot="1" x14ac:dyDescent="0.3">
      <c r="A638" s="6">
        <f t="shared" si="9"/>
        <v>632</v>
      </c>
    </row>
    <row r="639" spans="1:1" thickTop="1" thickBot="1" x14ac:dyDescent="0.3">
      <c r="A639" s="6">
        <f t="shared" si="9"/>
        <v>633</v>
      </c>
    </row>
    <row r="640" spans="1:1" thickTop="1" thickBot="1" x14ac:dyDescent="0.3">
      <c r="A640" s="6">
        <f t="shared" si="9"/>
        <v>634</v>
      </c>
    </row>
    <row r="641" spans="1:1" thickTop="1" thickBot="1" x14ac:dyDescent="0.3">
      <c r="A641" s="6">
        <f t="shared" si="9"/>
        <v>635</v>
      </c>
    </row>
    <row r="642" spans="1:1" thickTop="1" thickBot="1" x14ac:dyDescent="0.3">
      <c r="A642" s="6">
        <f t="shared" si="9"/>
        <v>636</v>
      </c>
    </row>
    <row r="643" spans="1:1" thickTop="1" thickBot="1" x14ac:dyDescent="0.3">
      <c r="A643" s="6">
        <f t="shared" si="9"/>
        <v>637</v>
      </c>
    </row>
    <row r="644" spans="1:1" thickTop="1" thickBot="1" x14ac:dyDescent="0.3">
      <c r="A644" s="6">
        <f t="shared" si="9"/>
        <v>638</v>
      </c>
    </row>
    <row r="645" spans="1:1" thickTop="1" thickBot="1" x14ac:dyDescent="0.3">
      <c r="A645" s="6">
        <f t="shared" si="9"/>
        <v>639</v>
      </c>
    </row>
    <row r="646" spans="1:1" thickTop="1" thickBot="1" x14ac:dyDescent="0.3">
      <c r="A646" s="6">
        <f t="shared" si="9"/>
        <v>640</v>
      </c>
    </row>
    <row r="647" spans="1:1" thickTop="1" thickBot="1" x14ac:dyDescent="0.3">
      <c r="A647" s="6">
        <f t="shared" si="9"/>
        <v>641</v>
      </c>
    </row>
    <row r="648" spans="1:1" thickTop="1" thickBot="1" x14ac:dyDescent="0.3">
      <c r="A648" s="6">
        <f t="shared" si="9"/>
        <v>642</v>
      </c>
    </row>
    <row r="649" spans="1:1" thickTop="1" thickBot="1" x14ac:dyDescent="0.3">
      <c r="A649" s="6">
        <f t="shared" ref="A649:A712" si="10">A648+1</f>
        <v>643</v>
      </c>
    </row>
    <row r="650" spans="1:1" thickTop="1" thickBot="1" x14ac:dyDescent="0.3">
      <c r="A650" s="6">
        <f t="shared" si="10"/>
        <v>644</v>
      </c>
    </row>
    <row r="651" spans="1:1" thickTop="1" thickBot="1" x14ac:dyDescent="0.3">
      <c r="A651" s="6">
        <f t="shared" si="10"/>
        <v>645</v>
      </c>
    </row>
    <row r="652" spans="1:1" thickTop="1" thickBot="1" x14ac:dyDescent="0.3">
      <c r="A652" s="6">
        <f t="shared" si="10"/>
        <v>646</v>
      </c>
    </row>
    <row r="653" spans="1:1" thickTop="1" thickBot="1" x14ac:dyDescent="0.3">
      <c r="A653" s="6">
        <f t="shared" si="10"/>
        <v>647</v>
      </c>
    </row>
    <row r="654" spans="1:1" thickTop="1" thickBot="1" x14ac:dyDescent="0.3">
      <c r="A654" s="6">
        <f t="shared" si="10"/>
        <v>648</v>
      </c>
    </row>
    <row r="655" spans="1:1" thickTop="1" thickBot="1" x14ac:dyDescent="0.3">
      <c r="A655" s="6">
        <f t="shared" si="10"/>
        <v>649</v>
      </c>
    </row>
    <row r="656" spans="1:1" thickTop="1" thickBot="1" x14ac:dyDescent="0.3">
      <c r="A656" s="6">
        <f t="shared" si="10"/>
        <v>650</v>
      </c>
    </row>
    <row r="657" spans="1:1" thickTop="1" thickBot="1" x14ac:dyDescent="0.3">
      <c r="A657" s="6">
        <f t="shared" si="10"/>
        <v>651</v>
      </c>
    </row>
    <row r="658" spans="1:1" thickTop="1" thickBot="1" x14ac:dyDescent="0.3">
      <c r="A658" s="6">
        <f t="shared" si="10"/>
        <v>652</v>
      </c>
    </row>
    <row r="659" spans="1:1" thickTop="1" thickBot="1" x14ac:dyDescent="0.3">
      <c r="A659" s="6">
        <f t="shared" si="10"/>
        <v>653</v>
      </c>
    </row>
    <row r="660" spans="1:1" thickTop="1" thickBot="1" x14ac:dyDescent="0.3">
      <c r="A660" s="6">
        <f t="shared" si="10"/>
        <v>654</v>
      </c>
    </row>
    <row r="661" spans="1:1" thickTop="1" thickBot="1" x14ac:dyDescent="0.3">
      <c r="A661" s="6">
        <f t="shared" si="10"/>
        <v>655</v>
      </c>
    </row>
    <row r="662" spans="1:1" thickTop="1" thickBot="1" x14ac:dyDescent="0.3">
      <c r="A662" s="6">
        <f t="shared" si="10"/>
        <v>656</v>
      </c>
    </row>
    <row r="663" spans="1:1" thickTop="1" thickBot="1" x14ac:dyDescent="0.3">
      <c r="A663" s="6">
        <f t="shared" si="10"/>
        <v>657</v>
      </c>
    </row>
    <row r="664" spans="1:1" thickTop="1" thickBot="1" x14ac:dyDescent="0.3">
      <c r="A664" s="6">
        <f t="shared" si="10"/>
        <v>658</v>
      </c>
    </row>
    <row r="665" spans="1:1" thickTop="1" thickBot="1" x14ac:dyDescent="0.3">
      <c r="A665" s="6">
        <f t="shared" si="10"/>
        <v>659</v>
      </c>
    </row>
    <row r="666" spans="1:1" thickTop="1" thickBot="1" x14ac:dyDescent="0.3">
      <c r="A666" s="6">
        <f t="shared" si="10"/>
        <v>660</v>
      </c>
    </row>
    <row r="667" spans="1:1" thickTop="1" thickBot="1" x14ac:dyDescent="0.3">
      <c r="A667" s="6">
        <f t="shared" si="10"/>
        <v>661</v>
      </c>
    </row>
    <row r="668" spans="1:1" thickTop="1" thickBot="1" x14ac:dyDescent="0.3">
      <c r="A668" s="6">
        <f t="shared" si="10"/>
        <v>662</v>
      </c>
    </row>
    <row r="669" spans="1:1" thickTop="1" thickBot="1" x14ac:dyDescent="0.3">
      <c r="A669" s="6">
        <f t="shared" si="10"/>
        <v>663</v>
      </c>
    </row>
    <row r="670" spans="1:1" thickTop="1" thickBot="1" x14ac:dyDescent="0.3">
      <c r="A670" s="6">
        <f t="shared" si="10"/>
        <v>664</v>
      </c>
    </row>
    <row r="671" spans="1:1" thickTop="1" thickBot="1" x14ac:dyDescent="0.3">
      <c r="A671" s="6">
        <f t="shared" si="10"/>
        <v>665</v>
      </c>
    </row>
    <row r="672" spans="1:1" thickTop="1" thickBot="1" x14ac:dyDescent="0.3">
      <c r="A672" s="6">
        <f t="shared" si="10"/>
        <v>666</v>
      </c>
    </row>
    <row r="673" spans="1:1" thickTop="1" thickBot="1" x14ac:dyDescent="0.3">
      <c r="A673" s="6">
        <f t="shared" si="10"/>
        <v>667</v>
      </c>
    </row>
    <row r="674" spans="1:1" thickTop="1" thickBot="1" x14ac:dyDescent="0.3">
      <c r="A674" s="6">
        <f t="shared" si="10"/>
        <v>668</v>
      </c>
    </row>
    <row r="675" spans="1:1" thickTop="1" thickBot="1" x14ac:dyDescent="0.3">
      <c r="A675" s="6">
        <f t="shared" si="10"/>
        <v>669</v>
      </c>
    </row>
    <row r="676" spans="1:1" thickTop="1" thickBot="1" x14ac:dyDescent="0.3">
      <c r="A676" s="6">
        <f t="shared" si="10"/>
        <v>670</v>
      </c>
    </row>
    <row r="677" spans="1:1" thickTop="1" thickBot="1" x14ac:dyDescent="0.3">
      <c r="A677" s="6">
        <f t="shared" si="10"/>
        <v>671</v>
      </c>
    </row>
    <row r="678" spans="1:1" thickTop="1" thickBot="1" x14ac:dyDescent="0.3">
      <c r="A678" s="6">
        <f t="shared" si="10"/>
        <v>672</v>
      </c>
    </row>
    <row r="679" spans="1:1" thickTop="1" thickBot="1" x14ac:dyDescent="0.3">
      <c r="A679" s="6">
        <f t="shared" si="10"/>
        <v>673</v>
      </c>
    </row>
    <row r="680" spans="1:1" thickTop="1" thickBot="1" x14ac:dyDescent="0.3">
      <c r="A680" s="6">
        <f t="shared" si="10"/>
        <v>674</v>
      </c>
    </row>
    <row r="681" spans="1:1" thickTop="1" thickBot="1" x14ac:dyDescent="0.3">
      <c r="A681" s="6">
        <f t="shared" si="10"/>
        <v>675</v>
      </c>
    </row>
    <row r="682" spans="1:1" thickTop="1" thickBot="1" x14ac:dyDescent="0.3">
      <c r="A682" s="6">
        <f t="shared" si="10"/>
        <v>676</v>
      </c>
    </row>
    <row r="683" spans="1:1" thickTop="1" thickBot="1" x14ac:dyDescent="0.3">
      <c r="A683" s="6">
        <f t="shared" si="10"/>
        <v>677</v>
      </c>
    </row>
    <row r="684" spans="1:1" thickTop="1" thickBot="1" x14ac:dyDescent="0.3">
      <c r="A684" s="6">
        <f t="shared" si="10"/>
        <v>678</v>
      </c>
    </row>
    <row r="685" spans="1:1" thickTop="1" thickBot="1" x14ac:dyDescent="0.3">
      <c r="A685" s="6">
        <f t="shared" si="10"/>
        <v>679</v>
      </c>
    </row>
    <row r="686" spans="1:1" thickTop="1" thickBot="1" x14ac:dyDescent="0.3">
      <c r="A686" s="6">
        <f t="shared" si="10"/>
        <v>680</v>
      </c>
    </row>
    <row r="687" spans="1:1" thickTop="1" thickBot="1" x14ac:dyDescent="0.3">
      <c r="A687" s="6">
        <f t="shared" si="10"/>
        <v>681</v>
      </c>
    </row>
    <row r="688" spans="1:1" thickTop="1" thickBot="1" x14ac:dyDescent="0.3">
      <c r="A688" s="6">
        <f t="shared" si="10"/>
        <v>682</v>
      </c>
    </row>
    <row r="689" spans="1:1" thickTop="1" thickBot="1" x14ac:dyDescent="0.3">
      <c r="A689" s="6">
        <f t="shared" si="10"/>
        <v>683</v>
      </c>
    </row>
    <row r="690" spans="1:1" thickTop="1" thickBot="1" x14ac:dyDescent="0.3">
      <c r="A690" s="6">
        <f t="shared" si="10"/>
        <v>684</v>
      </c>
    </row>
    <row r="691" spans="1:1" thickTop="1" thickBot="1" x14ac:dyDescent="0.3">
      <c r="A691" s="6">
        <f t="shared" si="10"/>
        <v>685</v>
      </c>
    </row>
    <row r="692" spans="1:1" thickTop="1" thickBot="1" x14ac:dyDescent="0.3">
      <c r="A692" s="6">
        <f t="shared" si="10"/>
        <v>686</v>
      </c>
    </row>
    <row r="693" spans="1:1" thickTop="1" thickBot="1" x14ac:dyDescent="0.3">
      <c r="A693" s="6">
        <f t="shared" si="10"/>
        <v>687</v>
      </c>
    </row>
    <row r="694" spans="1:1" thickTop="1" thickBot="1" x14ac:dyDescent="0.3">
      <c r="A694" s="6">
        <f t="shared" si="10"/>
        <v>688</v>
      </c>
    </row>
    <row r="695" spans="1:1" thickTop="1" thickBot="1" x14ac:dyDescent="0.3">
      <c r="A695" s="6">
        <f t="shared" si="10"/>
        <v>689</v>
      </c>
    </row>
    <row r="696" spans="1:1" thickTop="1" thickBot="1" x14ac:dyDescent="0.3">
      <c r="A696" s="6">
        <f t="shared" si="10"/>
        <v>690</v>
      </c>
    </row>
    <row r="697" spans="1:1" thickTop="1" thickBot="1" x14ac:dyDescent="0.3">
      <c r="A697" s="6">
        <f t="shared" si="10"/>
        <v>691</v>
      </c>
    </row>
    <row r="698" spans="1:1" thickTop="1" thickBot="1" x14ac:dyDescent="0.3">
      <c r="A698" s="6">
        <f t="shared" si="10"/>
        <v>692</v>
      </c>
    </row>
    <row r="699" spans="1:1" thickTop="1" thickBot="1" x14ac:dyDescent="0.3">
      <c r="A699" s="6">
        <f t="shared" si="10"/>
        <v>693</v>
      </c>
    </row>
    <row r="700" spans="1:1" thickTop="1" thickBot="1" x14ac:dyDescent="0.3">
      <c r="A700" s="6">
        <f t="shared" si="10"/>
        <v>694</v>
      </c>
    </row>
    <row r="701" spans="1:1" thickTop="1" thickBot="1" x14ac:dyDescent="0.3">
      <c r="A701" s="6">
        <f t="shared" si="10"/>
        <v>695</v>
      </c>
    </row>
    <row r="702" spans="1:1" thickTop="1" thickBot="1" x14ac:dyDescent="0.3">
      <c r="A702" s="6">
        <f t="shared" si="10"/>
        <v>696</v>
      </c>
    </row>
    <row r="703" spans="1:1" thickTop="1" thickBot="1" x14ac:dyDescent="0.3">
      <c r="A703" s="6">
        <f t="shared" si="10"/>
        <v>697</v>
      </c>
    </row>
    <row r="704" spans="1:1" thickTop="1" thickBot="1" x14ac:dyDescent="0.3">
      <c r="A704" s="6">
        <f t="shared" si="10"/>
        <v>698</v>
      </c>
    </row>
    <row r="705" spans="1:1" thickTop="1" thickBot="1" x14ac:dyDescent="0.3">
      <c r="A705" s="6">
        <f t="shared" si="10"/>
        <v>699</v>
      </c>
    </row>
    <row r="706" spans="1:1" thickTop="1" thickBot="1" x14ac:dyDescent="0.3">
      <c r="A706" s="6">
        <f t="shared" si="10"/>
        <v>700</v>
      </c>
    </row>
    <row r="707" spans="1:1" thickTop="1" thickBot="1" x14ac:dyDescent="0.3">
      <c r="A707" s="6">
        <f t="shared" si="10"/>
        <v>701</v>
      </c>
    </row>
    <row r="708" spans="1:1" thickTop="1" thickBot="1" x14ac:dyDescent="0.3">
      <c r="A708" s="6">
        <f t="shared" si="10"/>
        <v>702</v>
      </c>
    </row>
    <row r="709" spans="1:1" thickTop="1" thickBot="1" x14ac:dyDescent="0.3">
      <c r="A709" s="6">
        <f t="shared" si="10"/>
        <v>703</v>
      </c>
    </row>
    <row r="710" spans="1:1" thickTop="1" thickBot="1" x14ac:dyDescent="0.3">
      <c r="A710" s="6">
        <f t="shared" si="10"/>
        <v>704</v>
      </c>
    </row>
    <row r="711" spans="1:1" thickTop="1" thickBot="1" x14ac:dyDescent="0.3">
      <c r="A711" s="6">
        <f t="shared" si="10"/>
        <v>705</v>
      </c>
    </row>
    <row r="712" spans="1:1" thickTop="1" thickBot="1" x14ac:dyDescent="0.3">
      <c r="A712" s="6">
        <f t="shared" si="10"/>
        <v>706</v>
      </c>
    </row>
    <row r="713" spans="1:1" thickTop="1" thickBot="1" x14ac:dyDescent="0.3">
      <c r="A713" s="6">
        <f t="shared" ref="A713:A776" si="11">A712+1</f>
        <v>707</v>
      </c>
    </row>
    <row r="714" spans="1:1" thickTop="1" thickBot="1" x14ac:dyDescent="0.3">
      <c r="A714" s="6">
        <f t="shared" si="11"/>
        <v>708</v>
      </c>
    </row>
    <row r="715" spans="1:1" thickTop="1" thickBot="1" x14ac:dyDescent="0.3">
      <c r="A715" s="6">
        <f t="shared" si="11"/>
        <v>709</v>
      </c>
    </row>
    <row r="716" spans="1:1" thickTop="1" thickBot="1" x14ac:dyDescent="0.3">
      <c r="A716" s="6">
        <f t="shared" si="11"/>
        <v>710</v>
      </c>
    </row>
    <row r="717" spans="1:1" thickTop="1" thickBot="1" x14ac:dyDescent="0.3">
      <c r="A717" s="6">
        <f t="shared" si="11"/>
        <v>711</v>
      </c>
    </row>
    <row r="718" spans="1:1" thickTop="1" thickBot="1" x14ac:dyDescent="0.3">
      <c r="A718" s="6">
        <f t="shared" si="11"/>
        <v>712</v>
      </c>
    </row>
    <row r="719" spans="1:1" thickTop="1" thickBot="1" x14ac:dyDescent="0.3">
      <c r="A719" s="6">
        <f t="shared" si="11"/>
        <v>713</v>
      </c>
    </row>
    <row r="720" spans="1:1" thickTop="1" thickBot="1" x14ac:dyDescent="0.3">
      <c r="A720" s="6">
        <f t="shared" si="11"/>
        <v>714</v>
      </c>
    </row>
    <row r="721" spans="1:1" thickTop="1" thickBot="1" x14ac:dyDescent="0.3">
      <c r="A721" s="6">
        <f t="shared" si="11"/>
        <v>715</v>
      </c>
    </row>
    <row r="722" spans="1:1" thickTop="1" thickBot="1" x14ac:dyDescent="0.3">
      <c r="A722" s="6">
        <f t="shared" si="11"/>
        <v>716</v>
      </c>
    </row>
    <row r="723" spans="1:1" thickTop="1" thickBot="1" x14ac:dyDescent="0.3">
      <c r="A723" s="6">
        <f t="shared" si="11"/>
        <v>717</v>
      </c>
    </row>
    <row r="724" spans="1:1" thickTop="1" thickBot="1" x14ac:dyDescent="0.3">
      <c r="A724" s="6">
        <f t="shared" si="11"/>
        <v>718</v>
      </c>
    </row>
    <row r="725" spans="1:1" thickTop="1" thickBot="1" x14ac:dyDescent="0.3">
      <c r="A725" s="6">
        <f t="shared" si="11"/>
        <v>719</v>
      </c>
    </row>
    <row r="726" spans="1:1" thickTop="1" thickBot="1" x14ac:dyDescent="0.3">
      <c r="A726" s="6">
        <f t="shared" si="11"/>
        <v>720</v>
      </c>
    </row>
    <row r="727" spans="1:1" thickTop="1" thickBot="1" x14ac:dyDescent="0.3">
      <c r="A727" s="6">
        <f t="shared" si="11"/>
        <v>721</v>
      </c>
    </row>
    <row r="728" spans="1:1" thickTop="1" thickBot="1" x14ac:dyDescent="0.3">
      <c r="A728" s="6">
        <f t="shared" si="11"/>
        <v>722</v>
      </c>
    </row>
    <row r="729" spans="1:1" thickTop="1" thickBot="1" x14ac:dyDescent="0.3">
      <c r="A729" s="6">
        <f t="shared" si="11"/>
        <v>723</v>
      </c>
    </row>
    <row r="730" spans="1:1" thickTop="1" thickBot="1" x14ac:dyDescent="0.3">
      <c r="A730" s="6">
        <f t="shared" si="11"/>
        <v>724</v>
      </c>
    </row>
    <row r="731" spans="1:1" thickTop="1" thickBot="1" x14ac:dyDescent="0.3">
      <c r="A731" s="6">
        <f t="shared" si="11"/>
        <v>725</v>
      </c>
    </row>
    <row r="732" spans="1:1" thickTop="1" thickBot="1" x14ac:dyDescent="0.3">
      <c r="A732" s="6">
        <f t="shared" si="11"/>
        <v>726</v>
      </c>
    </row>
    <row r="733" spans="1:1" thickTop="1" thickBot="1" x14ac:dyDescent="0.3">
      <c r="A733" s="6">
        <f t="shared" si="11"/>
        <v>727</v>
      </c>
    </row>
    <row r="734" spans="1:1" thickTop="1" thickBot="1" x14ac:dyDescent="0.3">
      <c r="A734" s="6">
        <f t="shared" si="11"/>
        <v>728</v>
      </c>
    </row>
    <row r="735" spans="1:1" thickTop="1" thickBot="1" x14ac:dyDescent="0.3">
      <c r="A735" s="6">
        <f t="shared" si="11"/>
        <v>729</v>
      </c>
    </row>
    <row r="736" spans="1:1" thickTop="1" thickBot="1" x14ac:dyDescent="0.3">
      <c r="A736" s="6">
        <f t="shared" si="11"/>
        <v>730</v>
      </c>
    </row>
    <row r="737" spans="1:1" thickTop="1" thickBot="1" x14ac:dyDescent="0.3">
      <c r="A737" s="6">
        <f t="shared" si="11"/>
        <v>731</v>
      </c>
    </row>
    <row r="738" spans="1:1" thickTop="1" thickBot="1" x14ac:dyDescent="0.3">
      <c r="A738" s="6">
        <f t="shared" si="11"/>
        <v>732</v>
      </c>
    </row>
    <row r="739" spans="1:1" thickTop="1" thickBot="1" x14ac:dyDescent="0.3">
      <c r="A739" s="6">
        <f t="shared" si="11"/>
        <v>733</v>
      </c>
    </row>
    <row r="740" spans="1:1" thickTop="1" thickBot="1" x14ac:dyDescent="0.3">
      <c r="A740" s="6">
        <f t="shared" si="11"/>
        <v>734</v>
      </c>
    </row>
    <row r="741" spans="1:1" thickTop="1" thickBot="1" x14ac:dyDescent="0.3">
      <c r="A741" s="6">
        <f t="shared" si="11"/>
        <v>735</v>
      </c>
    </row>
    <row r="742" spans="1:1" thickTop="1" thickBot="1" x14ac:dyDescent="0.3">
      <c r="A742" s="6">
        <f t="shared" si="11"/>
        <v>736</v>
      </c>
    </row>
    <row r="743" spans="1:1" thickTop="1" thickBot="1" x14ac:dyDescent="0.3">
      <c r="A743" s="6">
        <f t="shared" si="11"/>
        <v>737</v>
      </c>
    </row>
    <row r="744" spans="1:1" thickTop="1" thickBot="1" x14ac:dyDescent="0.3">
      <c r="A744" s="6">
        <f t="shared" si="11"/>
        <v>738</v>
      </c>
    </row>
    <row r="745" spans="1:1" thickTop="1" thickBot="1" x14ac:dyDescent="0.3">
      <c r="A745" s="6">
        <f t="shared" si="11"/>
        <v>739</v>
      </c>
    </row>
    <row r="746" spans="1:1" thickTop="1" thickBot="1" x14ac:dyDescent="0.3">
      <c r="A746" s="6">
        <f t="shared" si="11"/>
        <v>740</v>
      </c>
    </row>
    <row r="747" spans="1:1" thickTop="1" thickBot="1" x14ac:dyDescent="0.3">
      <c r="A747" s="6">
        <f t="shared" si="11"/>
        <v>741</v>
      </c>
    </row>
    <row r="748" spans="1:1" thickTop="1" thickBot="1" x14ac:dyDescent="0.3">
      <c r="A748" s="6">
        <f t="shared" si="11"/>
        <v>742</v>
      </c>
    </row>
    <row r="749" spans="1:1" thickTop="1" thickBot="1" x14ac:dyDescent="0.3">
      <c r="A749" s="6">
        <f t="shared" si="11"/>
        <v>743</v>
      </c>
    </row>
    <row r="750" spans="1:1" thickTop="1" thickBot="1" x14ac:dyDescent="0.3">
      <c r="A750" s="6">
        <f t="shared" si="11"/>
        <v>744</v>
      </c>
    </row>
    <row r="751" spans="1:1" thickTop="1" thickBot="1" x14ac:dyDescent="0.3">
      <c r="A751" s="6">
        <f t="shared" si="11"/>
        <v>745</v>
      </c>
    </row>
    <row r="752" spans="1:1" thickTop="1" thickBot="1" x14ac:dyDescent="0.3">
      <c r="A752" s="6">
        <f t="shared" si="11"/>
        <v>746</v>
      </c>
    </row>
    <row r="753" spans="1:1" thickTop="1" thickBot="1" x14ac:dyDescent="0.3">
      <c r="A753" s="6">
        <f t="shared" si="11"/>
        <v>747</v>
      </c>
    </row>
    <row r="754" spans="1:1" thickTop="1" thickBot="1" x14ac:dyDescent="0.3">
      <c r="A754" s="6">
        <f t="shared" si="11"/>
        <v>748</v>
      </c>
    </row>
    <row r="755" spans="1:1" thickTop="1" thickBot="1" x14ac:dyDescent="0.3">
      <c r="A755" s="6">
        <f t="shared" si="11"/>
        <v>749</v>
      </c>
    </row>
    <row r="756" spans="1:1" thickTop="1" thickBot="1" x14ac:dyDescent="0.3">
      <c r="A756" s="6">
        <f t="shared" si="11"/>
        <v>750</v>
      </c>
    </row>
    <row r="757" spans="1:1" thickTop="1" thickBot="1" x14ac:dyDescent="0.3">
      <c r="A757" s="6">
        <f t="shared" si="11"/>
        <v>751</v>
      </c>
    </row>
    <row r="758" spans="1:1" thickTop="1" thickBot="1" x14ac:dyDescent="0.3">
      <c r="A758" s="6">
        <f t="shared" si="11"/>
        <v>752</v>
      </c>
    </row>
    <row r="759" spans="1:1" thickTop="1" thickBot="1" x14ac:dyDescent="0.3">
      <c r="A759" s="6">
        <f t="shared" si="11"/>
        <v>753</v>
      </c>
    </row>
    <row r="760" spans="1:1" thickTop="1" thickBot="1" x14ac:dyDescent="0.3">
      <c r="A760" s="6">
        <f t="shared" si="11"/>
        <v>754</v>
      </c>
    </row>
    <row r="761" spans="1:1" thickTop="1" thickBot="1" x14ac:dyDescent="0.3">
      <c r="A761" s="6">
        <f t="shared" si="11"/>
        <v>755</v>
      </c>
    </row>
    <row r="762" spans="1:1" thickTop="1" thickBot="1" x14ac:dyDescent="0.3">
      <c r="A762" s="6">
        <f t="shared" si="11"/>
        <v>756</v>
      </c>
    </row>
    <row r="763" spans="1:1" thickTop="1" thickBot="1" x14ac:dyDescent="0.3">
      <c r="A763" s="6">
        <f t="shared" si="11"/>
        <v>757</v>
      </c>
    </row>
    <row r="764" spans="1:1" thickTop="1" thickBot="1" x14ac:dyDescent="0.3">
      <c r="A764" s="6">
        <f t="shared" si="11"/>
        <v>758</v>
      </c>
    </row>
    <row r="765" spans="1:1" thickTop="1" thickBot="1" x14ac:dyDescent="0.3">
      <c r="A765" s="6">
        <f t="shared" si="11"/>
        <v>759</v>
      </c>
    </row>
    <row r="766" spans="1:1" thickTop="1" thickBot="1" x14ac:dyDescent="0.3">
      <c r="A766" s="6">
        <f t="shared" si="11"/>
        <v>760</v>
      </c>
    </row>
    <row r="767" spans="1:1" thickTop="1" thickBot="1" x14ac:dyDescent="0.3">
      <c r="A767" s="6">
        <f t="shared" si="11"/>
        <v>761</v>
      </c>
    </row>
    <row r="768" spans="1:1" thickTop="1" thickBot="1" x14ac:dyDescent="0.3">
      <c r="A768" s="6">
        <f t="shared" si="11"/>
        <v>762</v>
      </c>
    </row>
    <row r="769" spans="1:1" thickTop="1" thickBot="1" x14ac:dyDescent="0.3">
      <c r="A769" s="6">
        <f t="shared" si="11"/>
        <v>763</v>
      </c>
    </row>
    <row r="770" spans="1:1" thickTop="1" thickBot="1" x14ac:dyDescent="0.3">
      <c r="A770" s="6">
        <f t="shared" si="11"/>
        <v>764</v>
      </c>
    </row>
    <row r="771" spans="1:1" thickTop="1" thickBot="1" x14ac:dyDescent="0.3">
      <c r="A771" s="6">
        <f t="shared" si="11"/>
        <v>765</v>
      </c>
    </row>
    <row r="772" spans="1:1" thickTop="1" thickBot="1" x14ac:dyDescent="0.3">
      <c r="A772" s="6">
        <f t="shared" si="11"/>
        <v>766</v>
      </c>
    </row>
    <row r="773" spans="1:1" thickTop="1" thickBot="1" x14ac:dyDescent="0.3">
      <c r="A773" s="6">
        <f t="shared" si="11"/>
        <v>767</v>
      </c>
    </row>
    <row r="774" spans="1:1" thickTop="1" thickBot="1" x14ac:dyDescent="0.3">
      <c r="A774" s="6">
        <f t="shared" si="11"/>
        <v>768</v>
      </c>
    </row>
    <row r="775" spans="1:1" thickTop="1" thickBot="1" x14ac:dyDescent="0.3">
      <c r="A775" s="6">
        <f t="shared" si="11"/>
        <v>769</v>
      </c>
    </row>
    <row r="776" spans="1:1" thickTop="1" thickBot="1" x14ac:dyDescent="0.3">
      <c r="A776" s="6">
        <f t="shared" si="11"/>
        <v>770</v>
      </c>
    </row>
    <row r="777" spans="1:1" thickTop="1" thickBot="1" x14ac:dyDescent="0.3">
      <c r="A777" s="6">
        <f t="shared" ref="A777:A840" si="12">A776+1</f>
        <v>771</v>
      </c>
    </row>
    <row r="778" spans="1:1" thickTop="1" thickBot="1" x14ac:dyDescent="0.3">
      <c r="A778" s="6">
        <f t="shared" si="12"/>
        <v>772</v>
      </c>
    </row>
    <row r="779" spans="1:1" thickTop="1" thickBot="1" x14ac:dyDescent="0.3">
      <c r="A779" s="6">
        <f t="shared" si="12"/>
        <v>773</v>
      </c>
    </row>
    <row r="780" spans="1:1" thickTop="1" thickBot="1" x14ac:dyDescent="0.3">
      <c r="A780" s="6">
        <f t="shared" si="12"/>
        <v>774</v>
      </c>
    </row>
    <row r="781" spans="1:1" thickTop="1" thickBot="1" x14ac:dyDescent="0.3">
      <c r="A781" s="6">
        <f t="shared" si="12"/>
        <v>775</v>
      </c>
    </row>
    <row r="782" spans="1:1" thickTop="1" thickBot="1" x14ac:dyDescent="0.3">
      <c r="A782" s="6">
        <f t="shared" si="12"/>
        <v>776</v>
      </c>
    </row>
    <row r="783" spans="1:1" thickTop="1" thickBot="1" x14ac:dyDescent="0.3">
      <c r="A783" s="6">
        <f t="shared" si="12"/>
        <v>777</v>
      </c>
    </row>
    <row r="784" spans="1:1" thickTop="1" thickBot="1" x14ac:dyDescent="0.3">
      <c r="A784" s="6">
        <f t="shared" si="12"/>
        <v>778</v>
      </c>
    </row>
    <row r="785" spans="1:1" thickTop="1" thickBot="1" x14ac:dyDescent="0.3">
      <c r="A785" s="6">
        <f t="shared" si="12"/>
        <v>779</v>
      </c>
    </row>
    <row r="786" spans="1:1" thickTop="1" thickBot="1" x14ac:dyDescent="0.3">
      <c r="A786" s="6">
        <f t="shared" si="12"/>
        <v>780</v>
      </c>
    </row>
    <row r="787" spans="1:1" thickTop="1" thickBot="1" x14ac:dyDescent="0.3">
      <c r="A787" s="6">
        <f t="shared" si="12"/>
        <v>781</v>
      </c>
    </row>
    <row r="788" spans="1:1" thickTop="1" thickBot="1" x14ac:dyDescent="0.3">
      <c r="A788" s="6">
        <f t="shared" si="12"/>
        <v>782</v>
      </c>
    </row>
    <row r="789" spans="1:1" thickTop="1" thickBot="1" x14ac:dyDescent="0.3">
      <c r="A789" s="6">
        <f t="shared" si="12"/>
        <v>783</v>
      </c>
    </row>
    <row r="790" spans="1:1" thickTop="1" thickBot="1" x14ac:dyDescent="0.3">
      <c r="A790" s="6">
        <f t="shared" si="12"/>
        <v>784</v>
      </c>
    </row>
    <row r="791" spans="1:1" thickTop="1" thickBot="1" x14ac:dyDescent="0.3">
      <c r="A791" s="6">
        <f t="shared" si="12"/>
        <v>785</v>
      </c>
    </row>
    <row r="792" spans="1:1" thickTop="1" thickBot="1" x14ac:dyDescent="0.3">
      <c r="A792" s="6">
        <f t="shared" si="12"/>
        <v>786</v>
      </c>
    </row>
    <row r="793" spans="1:1" thickTop="1" thickBot="1" x14ac:dyDescent="0.3">
      <c r="A793" s="6">
        <f t="shared" si="12"/>
        <v>787</v>
      </c>
    </row>
    <row r="794" spans="1:1" thickTop="1" thickBot="1" x14ac:dyDescent="0.3">
      <c r="A794" s="6">
        <f t="shared" si="12"/>
        <v>788</v>
      </c>
    </row>
    <row r="795" spans="1:1" thickTop="1" thickBot="1" x14ac:dyDescent="0.3">
      <c r="A795" s="6">
        <f t="shared" si="12"/>
        <v>789</v>
      </c>
    </row>
    <row r="796" spans="1:1" thickTop="1" thickBot="1" x14ac:dyDescent="0.3">
      <c r="A796" s="6">
        <f t="shared" si="12"/>
        <v>790</v>
      </c>
    </row>
    <row r="797" spans="1:1" thickTop="1" thickBot="1" x14ac:dyDescent="0.3">
      <c r="A797" s="6">
        <f t="shared" si="12"/>
        <v>791</v>
      </c>
    </row>
    <row r="798" spans="1:1" thickTop="1" thickBot="1" x14ac:dyDescent="0.3">
      <c r="A798" s="6">
        <f t="shared" si="12"/>
        <v>792</v>
      </c>
    </row>
    <row r="799" spans="1:1" thickTop="1" thickBot="1" x14ac:dyDescent="0.3">
      <c r="A799" s="6">
        <f t="shared" si="12"/>
        <v>793</v>
      </c>
    </row>
    <row r="800" spans="1:1" thickTop="1" thickBot="1" x14ac:dyDescent="0.3">
      <c r="A800" s="6">
        <f t="shared" si="12"/>
        <v>794</v>
      </c>
    </row>
    <row r="801" spans="1:1" thickTop="1" thickBot="1" x14ac:dyDescent="0.3">
      <c r="A801" s="6">
        <f t="shared" si="12"/>
        <v>795</v>
      </c>
    </row>
    <row r="802" spans="1:1" thickTop="1" thickBot="1" x14ac:dyDescent="0.3">
      <c r="A802" s="6">
        <f t="shared" si="12"/>
        <v>796</v>
      </c>
    </row>
    <row r="803" spans="1:1" thickTop="1" thickBot="1" x14ac:dyDescent="0.3">
      <c r="A803" s="6">
        <f t="shared" si="12"/>
        <v>797</v>
      </c>
    </row>
    <row r="804" spans="1:1" thickTop="1" thickBot="1" x14ac:dyDescent="0.3">
      <c r="A804" s="6">
        <f t="shared" si="12"/>
        <v>798</v>
      </c>
    </row>
    <row r="805" spans="1:1" thickTop="1" thickBot="1" x14ac:dyDescent="0.3">
      <c r="A805" s="6">
        <f t="shared" si="12"/>
        <v>799</v>
      </c>
    </row>
    <row r="806" spans="1:1" thickTop="1" thickBot="1" x14ac:dyDescent="0.3">
      <c r="A806" s="6">
        <f t="shared" si="12"/>
        <v>800</v>
      </c>
    </row>
    <row r="807" spans="1:1" thickTop="1" thickBot="1" x14ac:dyDescent="0.3">
      <c r="A807" s="6">
        <f t="shared" si="12"/>
        <v>801</v>
      </c>
    </row>
    <row r="808" spans="1:1" thickTop="1" thickBot="1" x14ac:dyDescent="0.3">
      <c r="A808" s="6">
        <f t="shared" si="12"/>
        <v>802</v>
      </c>
    </row>
    <row r="809" spans="1:1" thickTop="1" thickBot="1" x14ac:dyDescent="0.3">
      <c r="A809" s="6">
        <f t="shared" si="12"/>
        <v>803</v>
      </c>
    </row>
    <row r="810" spans="1:1" thickTop="1" thickBot="1" x14ac:dyDescent="0.3">
      <c r="A810" s="6">
        <f t="shared" si="12"/>
        <v>804</v>
      </c>
    </row>
    <row r="811" spans="1:1" thickTop="1" thickBot="1" x14ac:dyDescent="0.3">
      <c r="A811" s="6">
        <f t="shared" si="12"/>
        <v>805</v>
      </c>
    </row>
    <row r="812" spans="1:1" thickTop="1" thickBot="1" x14ac:dyDescent="0.3">
      <c r="A812" s="6">
        <f t="shared" si="12"/>
        <v>806</v>
      </c>
    </row>
    <row r="813" spans="1:1" thickTop="1" thickBot="1" x14ac:dyDescent="0.3">
      <c r="A813" s="6">
        <f t="shared" si="12"/>
        <v>807</v>
      </c>
    </row>
    <row r="814" spans="1:1" thickTop="1" thickBot="1" x14ac:dyDescent="0.3">
      <c r="A814" s="6">
        <f t="shared" si="12"/>
        <v>808</v>
      </c>
    </row>
    <row r="815" spans="1:1" thickTop="1" thickBot="1" x14ac:dyDescent="0.3">
      <c r="A815" s="6">
        <f t="shared" si="12"/>
        <v>809</v>
      </c>
    </row>
    <row r="816" spans="1:1" thickTop="1" thickBot="1" x14ac:dyDescent="0.3">
      <c r="A816" s="6">
        <f t="shared" si="12"/>
        <v>810</v>
      </c>
    </row>
    <row r="817" spans="1:1" thickTop="1" thickBot="1" x14ac:dyDescent="0.3">
      <c r="A817" s="6">
        <f t="shared" si="12"/>
        <v>811</v>
      </c>
    </row>
    <row r="818" spans="1:1" thickTop="1" thickBot="1" x14ac:dyDescent="0.3">
      <c r="A818" s="6">
        <f t="shared" si="12"/>
        <v>812</v>
      </c>
    </row>
    <row r="819" spans="1:1" thickTop="1" thickBot="1" x14ac:dyDescent="0.3">
      <c r="A819" s="6">
        <f t="shared" si="12"/>
        <v>813</v>
      </c>
    </row>
    <row r="820" spans="1:1" thickTop="1" thickBot="1" x14ac:dyDescent="0.3">
      <c r="A820" s="6">
        <f t="shared" si="12"/>
        <v>814</v>
      </c>
    </row>
    <row r="821" spans="1:1" thickTop="1" thickBot="1" x14ac:dyDescent="0.3">
      <c r="A821" s="6">
        <f t="shared" si="12"/>
        <v>815</v>
      </c>
    </row>
    <row r="822" spans="1:1" thickTop="1" thickBot="1" x14ac:dyDescent="0.3">
      <c r="A822" s="6">
        <f t="shared" si="12"/>
        <v>816</v>
      </c>
    </row>
    <row r="823" spans="1:1" thickTop="1" thickBot="1" x14ac:dyDescent="0.3">
      <c r="A823" s="6">
        <f t="shared" si="12"/>
        <v>817</v>
      </c>
    </row>
    <row r="824" spans="1:1" thickTop="1" thickBot="1" x14ac:dyDescent="0.3">
      <c r="A824" s="6">
        <f t="shared" si="12"/>
        <v>818</v>
      </c>
    </row>
    <row r="825" spans="1:1" thickTop="1" thickBot="1" x14ac:dyDescent="0.3">
      <c r="A825" s="6">
        <f t="shared" si="12"/>
        <v>819</v>
      </c>
    </row>
    <row r="826" spans="1:1" thickTop="1" thickBot="1" x14ac:dyDescent="0.3">
      <c r="A826" s="6">
        <f t="shared" si="12"/>
        <v>820</v>
      </c>
    </row>
    <row r="827" spans="1:1" thickTop="1" thickBot="1" x14ac:dyDescent="0.3">
      <c r="A827" s="6">
        <f t="shared" si="12"/>
        <v>821</v>
      </c>
    </row>
    <row r="828" spans="1:1" thickTop="1" thickBot="1" x14ac:dyDescent="0.3">
      <c r="A828" s="6">
        <f t="shared" si="12"/>
        <v>822</v>
      </c>
    </row>
    <row r="829" spans="1:1" thickTop="1" thickBot="1" x14ac:dyDescent="0.3">
      <c r="A829" s="6">
        <f t="shared" si="12"/>
        <v>823</v>
      </c>
    </row>
    <row r="830" spans="1:1" thickTop="1" thickBot="1" x14ac:dyDescent="0.3">
      <c r="A830" s="6">
        <f t="shared" si="12"/>
        <v>824</v>
      </c>
    </row>
    <row r="831" spans="1:1" thickTop="1" thickBot="1" x14ac:dyDescent="0.3">
      <c r="A831" s="6">
        <f t="shared" si="12"/>
        <v>825</v>
      </c>
    </row>
    <row r="832" spans="1:1" thickTop="1" thickBot="1" x14ac:dyDescent="0.3">
      <c r="A832" s="6">
        <f t="shared" si="12"/>
        <v>826</v>
      </c>
    </row>
    <row r="833" spans="1:1" thickTop="1" thickBot="1" x14ac:dyDescent="0.3">
      <c r="A833" s="6">
        <f t="shared" si="12"/>
        <v>827</v>
      </c>
    </row>
    <row r="834" spans="1:1" thickTop="1" thickBot="1" x14ac:dyDescent="0.3">
      <c r="A834" s="6">
        <f t="shared" si="12"/>
        <v>828</v>
      </c>
    </row>
    <row r="835" spans="1:1" thickTop="1" thickBot="1" x14ac:dyDescent="0.3">
      <c r="A835" s="6">
        <f t="shared" si="12"/>
        <v>829</v>
      </c>
    </row>
    <row r="836" spans="1:1" thickTop="1" thickBot="1" x14ac:dyDescent="0.3">
      <c r="A836" s="6">
        <f t="shared" si="12"/>
        <v>830</v>
      </c>
    </row>
    <row r="837" spans="1:1" thickTop="1" thickBot="1" x14ac:dyDescent="0.3">
      <c r="A837" s="6">
        <f t="shared" si="12"/>
        <v>831</v>
      </c>
    </row>
    <row r="838" spans="1:1" thickTop="1" thickBot="1" x14ac:dyDescent="0.3">
      <c r="A838" s="6">
        <f t="shared" si="12"/>
        <v>832</v>
      </c>
    </row>
    <row r="839" spans="1:1" thickTop="1" thickBot="1" x14ac:dyDescent="0.3">
      <c r="A839" s="6">
        <f t="shared" si="12"/>
        <v>833</v>
      </c>
    </row>
    <row r="840" spans="1:1" thickTop="1" thickBot="1" x14ac:dyDescent="0.3">
      <c r="A840" s="6">
        <f t="shared" si="12"/>
        <v>834</v>
      </c>
    </row>
    <row r="841" spans="1:1" thickTop="1" thickBot="1" x14ac:dyDescent="0.3">
      <c r="A841" s="6">
        <f t="shared" ref="A841:A904" si="13">A840+1</f>
        <v>835</v>
      </c>
    </row>
    <row r="842" spans="1:1" thickTop="1" thickBot="1" x14ac:dyDescent="0.3">
      <c r="A842" s="6">
        <f t="shared" si="13"/>
        <v>836</v>
      </c>
    </row>
    <row r="843" spans="1:1" thickTop="1" thickBot="1" x14ac:dyDescent="0.3">
      <c r="A843" s="6">
        <f t="shared" si="13"/>
        <v>837</v>
      </c>
    </row>
    <row r="844" spans="1:1" thickTop="1" thickBot="1" x14ac:dyDescent="0.3">
      <c r="A844" s="6">
        <f t="shared" si="13"/>
        <v>838</v>
      </c>
    </row>
    <row r="845" spans="1:1" thickTop="1" thickBot="1" x14ac:dyDescent="0.3">
      <c r="A845" s="6">
        <f t="shared" si="13"/>
        <v>839</v>
      </c>
    </row>
    <row r="846" spans="1:1" thickTop="1" thickBot="1" x14ac:dyDescent="0.3">
      <c r="A846" s="6">
        <f t="shared" si="13"/>
        <v>840</v>
      </c>
    </row>
    <row r="847" spans="1:1" thickTop="1" thickBot="1" x14ac:dyDescent="0.3">
      <c r="A847" s="6">
        <f t="shared" si="13"/>
        <v>841</v>
      </c>
    </row>
    <row r="848" spans="1:1" thickTop="1" thickBot="1" x14ac:dyDescent="0.3">
      <c r="A848" s="6">
        <f t="shared" si="13"/>
        <v>842</v>
      </c>
    </row>
    <row r="849" spans="1:1" thickTop="1" thickBot="1" x14ac:dyDescent="0.3">
      <c r="A849" s="6">
        <f t="shared" si="13"/>
        <v>843</v>
      </c>
    </row>
    <row r="850" spans="1:1" thickTop="1" thickBot="1" x14ac:dyDescent="0.3">
      <c r="A850" s="6">
        <f t="shared" si="13"/>
        <v>844</v>
      </c>
    </row>
    <row r="851" spans="1:1" thickTop="1" thickBot="1" x14ac:dyDescent="0.3">
      <c r="A851" s="6">
        <f t="shared" si="13"/>
        <v>845</v>
      </c>
    </row>
    <row r="852" spans="1:1" thickTop="1" thickBot="1" x14ac:dyDescent="0.3">
      <c r="A852" s="6">
        <f t="shared" si="13"/>
        <v>846</v>
      </c>
    </row>
    <row r="853" spans="1:1" thickTop="1" thickBot="1" x14ac:dyDescent="0.3">
      <c r="A853" s="6">
        <f t="shared" si="13"/>
        <v>847</v>
      </c>
    </row>
    <row r="854" spans="1:1" thickTop="1" thickBot="1" x14ac:dyDescent="0.3">
      <c r="A854" s="6">
        <f t="shared" si="13"/>
        <v>848</v>
      </c>
    </row>
    <row r="855" spans="1:1" thickTop="1" thickBot="1" x14ac:dyDescent="0.3">
      <c r="A855" s="6">
        <f t="shared" si="13"/>
        <v>849</v>
      </c>
    </row>
    <row r="856" spans="1:1" thickTop="1" thickBot="1" x14ac:dyDescent="0.3">
      <c r="A856" s="6">
        <f t="shared" si="13"/>
        <v>850</v>
      </c>
    </row>
    <row r="857" spans="1:1" thickTop="1" thickBot="1" x14ac:dyDescent="0.3">
      <c r="A857" s="6">
        <f t="shared" si="13"/>
        <v>851</v>
      </c>
    </row>
    <row r="858" spans="1:1" thickTop="1" thickBot="1" x14ac:dyDescent="0.3">
      <c r="A858" s="6">
        <f t="shared" si="13"/>
        <v>852</v>
      </c>
    </row>
    <row r="859" spans="1:1" thickTop="1" thickBot="1" x14ac:dyDescent="0.3">
      <c r="A859" s="6">
        <f t="shared" si="13"/>
        <v>853</v>
      </c>
    </row>
    <row r="860" spans="1:1" thickTop="1" thickBot="1" x14ac:dyDescent="0.3">
      <c r="A860" s="6">
        <f t="shared" si="13"/>
        <v>854</v>
      </c>
    </row>
    <row r="861" spans="1:1" thickTop="1" thickBot="1" x14ac:dyDescent="0.3">
      <c r="A861" s="6">
        <f t="shared" si="13"/>
        <v>855</v>
      </c>
    </row>
    <row r="862" spans="1:1" thickTop="1" thickBot="1" x14ac:dyDescent="0.3">
      <c r="A862" s="6">
        <f t="shared" si="13"/>
        <v>856</v>
      </c>
    </row>
    <row r="863" spans="1:1" thickTop="1" thickBot="1" x14ac:dyDescent="0.3">
      <c r="A863" s="6">
        <f t="shared" si="13"/>
        <v>857</v>
      </c>
    </row>
    <row r="864" spans="1:1" thickTop="1" thickBot="1" x14ac:dyDescent="0.3">
      <c r="A864" s="6">
        <f t="shared" si="13"/>
        <v>858</v>
      </c>
    </row>
    <row r="865" spans="1:1" thickTop="1" thickBot="1" x14ac:dyDescent="0.3">
      <c r="A865" s="6">
        <f t="shared" si="13"/>
        <v>859</v>
      </c>
    </row>
    <row r="866" spans="1:1" thickTop="1" thickBot="1" x14ac:dyDescent="0.3">
      <c r="A866" s="6">
        <f t="shared" si="13"/>
        <v>860</v>
      </c>
    </row>
    <row r="867" spans="1:1" thickTop="1" thickBot="1" x14ac:dyDescent="0.3">
      <c r="A867" s="6">
        <f t="shared" si="13"/>
        <v>861</v>
      </c>
    </row>
    <row r="868" spans="1:1" thickTop="1" thickBot="1" x14ac:dyDescent="0.3">
      <c r="A868" s="6">
        <f t="shared" si="13"/>
        <v>862</v>
      </c>
    </row>
    <row r="869" spans="1:1" thickTop="1" thickBot="1" x14ac:dyDescent="0.3">
      <c r="A869" s="6">
        <f t="shared" si="13"/>
        <v>863</v>
      </c>
    </row>
    <row r="870" spans="1:1" thickTop="1" thickBot="1" x14ac:dyDescent="0.3">
      <c r="A870" s="6">
        <f t="shared" si="13"/>
        <v>864</v>
      </c>
    </row>
    <row r="871" spans="1:1" thickTop="1" thickBot="1" x14ac:dyDescent="0.3">
      <c r="A871" s="6">
        <f t="shared" si="13"/>
        <v>865</v>
      </c>
    </row>
    <row r="872" spans="1:1" thickTop="1" thickBot="1" x14ac:dyDescent="0.3">
      <c r="A872" s="6">
        <f t="shared" si="13"/>
        <v>866</v>
      </c>
    </row>
    <row r="873" spans="1:1" thickTop="1" thickBot="1" x14ac:dyDescent="0.3">
      <c r="A873" s="6">
        <f t="shared" si="13"/>
        <v>867</v>
      </c>
    </row>
    <row r="874" spans="1:1" thickTop="1" thickBot="1" x14ac:dyDescent="0.3">
      <c r="A874" s="6">
        <f t="shared" si="13"/>
        <v>868</v>
      </c>
    </row>
    <row r="875" spans="1:1" thickTop="1" thickBot="1" x14ac:dyDescent="0.3">
      <c r="A875" s="6">
        <f t="shared" si="13"/>
        <v>869</v>
      </c>
    </row>
    <row r="876" spans="1:1" thickTop="1" thickBot="1" x14ac:dyDescent="0.3">
      <c r="A876" s="6">
        <f t="shared" si="13"/>
        <v>870</v>
      </c>
    </row>
    <row r="877" spans="1:1" thickTop="1" thickBot="1" x14ac:dyDescent="0.3">
      <c r="A877" s="6">
        <f t="shared" si="13"/>
        <v>871</v>
      </c>
    </row>
    <row r="878" spans="1:1" thickTop="1" thickBot="1" x14ac:dyDescent="0.3">
      <c r="A878" s="6">
        <f t="shared" si="13"/>
        <v>872</v>
      </c>
    </row>
    <row r="879" spans="1:1" thickTop="1" thickBot="1" x14ac:dyDescent="0.3">
      <c r="A879" s="6">
        <f t="shared" si="13"/>
        <v>873</v>
      </c>
    </row>
    <row r="880" spans="1:1" thickTop="1" thickBot="1" x14ac:dyDescent="0.3">
      <c r="A880" s="6">
        <f t="shared" si="13"/>
        <v>874</v>
      </c>
    </row>
    <row r="881" spans="1:1" thickTop="1" thickBot="1" x14ac:dyDescent="0.3">
      <c r="A881" s="6">
        <f t="shared" si="13"/>
        <v>875</v>
      </c>
    </row>
    <row r="882" spans="1:1" thickTop="1" thickBot="1" x14ac:dyDescent="0.3">
      <c r="A882" s="6">
        <f t="shared" si="13"/>
        <v>876</v>
      </c>
    </row>
    <row r="883" spans="1:1" thickTop="1" thickBot="1" x14ac:dyDescent="0.3">
      <c r="A883" s="6">
        <f t="shared" si="13"/>
        <v>877</v>
      </c>
    </row>
    <row r="884" spans="1:1" thickTop="1" thickBot="1" x14ac:dyDescent="0.3">
      <c r="A884" s="6">
        <f t="shared" si="13"/>
        <v>878</v>
      </c>
    </row>
    <row r="885" spans="1:1" thickTop="1" thickBot="1" x14ac:dyDescent="0.3">
      <c r="A885" s="6">
        <f t="shared" si="13"/>
        <v>879</v>
      </c>
    </row>
    <row r="886" spans="1:1" thickTop="1" thickBot="1" x14ac:dyDescent="0.3">
      <c r="A886" s="6">
        <f t="shared" si="13"/>
        <v>880</v>
      </c>
    </row>
    <row r="887" spans="1:1" thickTop="1" thickBot="1" x14ac:dyDescent="0.3">
      <c r="A887" s="6">
        <f t="shared" si="13"/>
        <v>881</v>
      </c>
    </row>
    <row r="888" spans="1:1" thickTop="1" thickBot="1" x14ac:dyDescent="0.3">
      <c r="A888" s="6">
        <f t="shared" si="13"/>
        <v>882</v>
      </c>
    </row>
    <row r="889" spans="1:1" thickTop="1" thickBot="1" x14ac:dyDescent="0.3">
      <c r="A889" s="6">
        <f t="shared" si="13"/>
        <v>883</v>
      </c>
    </row>
    <row r="890" spans="1:1" thickTop="1" thickBot="1" x14ac:dyDescent="0.3">
      <c r="A890" s="6">
        <f t="shared" si="13"/>
        <v>884</v>
      </c>
    </row>
    <row r="891" spans="1:1" thickTop="1" thickBot="1" x14ac:dyDescent="0.3">
      <c r="A891" s="6">
        <f t="shared" si="13"/>
        <v>885</v>
      </c>
    </row>
    <row r="892" spans="1:1" thickTop="1" thickBot="1" x14ac:dyDescent="0.3">
      <c r="A892" s="6">
        <f t="shared" si="13"/>
        <v>886</v>
      </c>
    </row>
    <row r="893" spans="1:1" thickTop="1" thickBot="1" x14ac:dyDescent="0.3">
      <c r="A893" s="6">
        <f t="shared" si="13"/>
        <v>887</v>
      </c>
    </row>
    <row r="894" spans="1:1" thickTop="1" thickBot="1" x14ac:dyDescent="0.3">
      <c r="A894" s="6">
        <f t="shared" si="13"/>
        <v>888</v>
      </c>
    </row>
    <row r="895" spans="1:1" thickTop="1" thickBot="1" x14ac:dyDescent="0.3">
      <c r="A895" s="6">
        <f t="shared" si="13"/>
        <v>889</v>
      </c>
    </row>
    <row r="896" spans="1:1" thickTop="1" thickBot="1" x14ac:dyDescent="0.3">
      <c r="A896" s="6">
        <f t="shared" si="13"/>
        <v>890</v>
      </c>
    </row>
    <row r="897" spans="1:1" thickTop="1" thickBot="1" x14ac:dyDescent="0.3">
      <c r="A897" s="6">
        <f t="shared" si="13"/>
        <v>891</v>
      </c>
    </row>
    <row r="898" spans="1:1" thickTop="1" thickBot="1" x14ac:dyDescent="0.3">
      <c r="A898" s="6">
        <f t="shared" si="13"/>
        <v>892</v>
      </c>
    </row>
    <row r="899" spans="1:1" thickTop="1" thickBot="1" x14ac:dyDescent="0.3">
      <c r="A899" s="6">
        <f t="shared" si="13"/>
        <v>893</v>
      </c>
    </row>
    <row r="900" spans="1:1" thickTop="1" thickBot="1" x14ac:dyDescent="0.3">
      <c r="A900" s="6">
        <f t="shared" si="13"/>
        <v>894</v>
      </c>
    </row>
    <row r="901" spans="1:1" thickTop="1" thickBot="1" x14ac:dyDescent="0.3">
      <c r="A901" s="6">
        <f t="shared" si="13"/>
        <v>895</v>
      </c>
    </row>
    <row r="902" spans="1:1" thickTop="1" thickBot="1" x14ac:dyDescent="0.3">
      <c r="A902" s="6">
        <f t="shared" si="13"/>
        <v>896</v>
      </c>
    </row>
    <row r="903" spans="1:1" thickTop="1" thickBot="1" x14ac:dyDescent="0.3">
      <c r="A903" s="6">
        <f t="shared" si="13"/>
        <v>897</v>
      </c>
    </row>
    <row r="904" spans="1:1" thickTop="1" thickBot="1" x14ac:dyDescent="0.3">
      <c r="A904" s="6">
        <f t="shared" si="13"/>
        <v>898</v>
      </c>
    </row>
    <row r="905" spans="1:1" thickTop="1" thickBot="1" x14ac:dyDescent="0.3">
      <c r="A905" s="6">
        <f t="shared" ref="A905:A968" si="14">A904+1</f>
        <v>899</v>
      </c>
    </row>
    <row r="906" spans="1:1" thickTop="1" thickBot="1" x14ac:dyDescent="0.3">
      <c r="A906" s="6">
        <f t="shared" si="14"/>
        <v>900</v>
      </c>
    </row>
    <row r="907" spans="1:1" thickTop="1" thickBot="1" x14ac:dyDescent="0.3">
      <c r="A907" s="6">
        <f t="shared" si="14"/>
        <v>901</v>
      </c>
    </row>
    <row r="908" spans="1:1" thickTop="1" thickBot="1" x14ac:dyDescent="0.3">
      <c r="A908" s="6">
        <f t="shared" si="14"/>
        <v>902</v>
      </c>
    </row>
    <row r="909" spans="1:1" thickTop="1" thickBot="1" x14ac:dyDescent="0.3">
      <c r="A909" s="6">
        <f t="shared" si="14"/>
        <v>903</v>
      </c>
    </row>
    <row r="910" spans="1:1" thickTop="1" thickBot="1" x14ac:dyDescent="0.3">
      <c r="A910" s="6">
        <f t="shared" si="14"/>
        <v>904</v>
      </c>
    </row>
    <row r="911" spans="1:1" thickTop="1" thickBot="1" x14ac:dyDescent="0.3">
      <c r="A911" s="6">
        <f t="shared" si="14"/>
        <v>905</v>
      </c>
    </row>
    <row r="912" spans="1:1" thickTop="1" thickBot="1" x14ac:dyDescent="0.3">
      <c r="A912" s="6">
        <f t="shared" si="14"/>
        <v>906</v>
      </c>
    </row>
    <row r="913" spans="1:1" thickTop="1" thickBot="1" x14ac:dyDescent="0.3">
      <c r="A913" s="6">
        <f t="shared" si="14"/>
        <v>907</v>
      </c>
    </row>
    <row r="914" spans="1:1" thickTop="1" thickBot="1" x14ac:dyDescent="0.3">
      <c r="A914" s="6">
        <f t="shared" si="14"/>
        <v>908</v>
      </c>
    </row>
    <row r="915" spans="1:1" thickTop="1" thickBot="1" x14ac:dyDescent="0.3">
      <c r="A915" s="6">
        <f t="shared" si="14"/>
        <v>909</v>
      </c>
    </row>
    <row r="916" spans="1:1" thickTop="1" thickBot="1" x14ac:dyDescent="0.3">
      <c r="A916" s="6">
        <f t="shared" si="14"/>
        <v>910</v>
      </c>
    </row>
    <row r="917" spans="1:1" thickTop="1" thickBot="1" x14ac:dyDescent="0.3">
      <c r="A917" s="6">
        <f t="shared" si="14"/>
        <v>911</v>
      </c>
    </row>
    <row r="918" spans="1:1" thickTop="1" thickBot="1" x14ac:dyDescent="0.3">
      <c r="A918" s="6">
        <f t="shared" si="14"/>
        <v>912</v>
      </c>
    </row>
    <row r="919" spans="1:1" thickTop="1" thickBot="1" x14ac:dyDescent="0.3">
      <c r="A919" s="6">
        <f t="shared" si="14"/>
        <v>913</v>
      </c>
    </row>
    <row r="920" spans="1:1" thickTop="1" thickBot="1" x14ac:dyDescent="0.3">
      <c r="A920" s="6">
        <f t="shared" si="14"/>
        <v>914</v>
      </c>
    </row>
    <row r="921" spans="1:1" thickTop="1" thickBot="1" x14ac:dyDescent="0.3">
      <c r="A921" s="6">
        <f t="shared" si="14"/>
        <v>915</v>
      </c>
    </row>
    <row r="922" spans="1:1" thickTop="1" thickBot="1" x14ac:dyDescent="0.3">
      <c r="A922" s="6">
        <f t="shared" si="14"/>
        <v>916</v>
      </c>
    </row>
    <row r="923" spans="1:1" thickTop="1" thickBot="1" x14ac:dyDescent="0.3">
      <c r="A923" s="6">
        <f t="shared" si="14"/>
        <v>917</v>
      </c>
    </row>
    <row r="924" spans="1:1" thickTop="1" thickBot="1" x14ac:dyDescent="0.3">
      <c r="A924" s="6">
        <f t="shared" si="14"/>
        <v>918</v>
      </c>
    </row>
    <row r="925" spans="1:1" thickTop="1" thickBot="1" x14ac:dyDescent="0.3">
      <c r="A925" s="6">
        <f t="shared" si="14"/>
        <v>919</v>
      </c>
    </row>
    <row r="926" spans="1:1" thickTop="1" thickBot="1" x14ac:dyDescent="0.3">
      <c r="A926" s="6">
        <f t="shared" si="14"/>
        <v>920</v>
      </c>
    </row>
    <row r="927" spans="1:1" thickTop="1" thickBot="1" x14ac:dyDescent="0.3">
      <c r="A927" s="6">
        <f t="shared" si="14"/>
        <v>921</v>
      </c>
    </row>
    <row r="928" spans="1:1" thickTop="1" thickBot="1" x14ac:dyDescent="0.3">
      <c r="A928" s="6">
        <f t="shared" si="14"/>
        <v>922</v>
      </c>
    </row>
    <row r="929" spans="1:1" thickTop="1" thickBot="1" x14ac:dyDescent="0.3">
      <c r="A929" s="6">
        <f t="shared" si="14"/>
        <v>923</v>
      </c>
    </row>
    <row r="930" spans="1:1" thickTop="1" thickBot="1" x14ac:dyDescent="0.3">
      <c r="A930" s="6">
        <f t="shared" si="14"/>
        <v>924</v>
      </c>
    </row>
    <row r="931" spans="1:1" thickTop="1" thickBot="1" x14ac:dyDescent="0.3">
      <c r="A931" s="6">
        <f t="shared" si="14"/>
        <v>925</v>
      </c>
    </row>
    <row r="932" spans="1:1" thickTop="1" thickBot="1" x14ac:dyDescent="0.3">
      <c r="A932" s="6">
        <f t="shared" si="14"/>
        <v>926</v>
      </c>
    </row>
    <row r="933" spans="1:1" thickTop="1" thickBot="1" x14ac:dyDescent="0.3">
      <c r="A933" s="6">
        <f t="shared" si="14"/>
        <v>927</v>
      </c>
    </row>
    <row r="934" spans="1:1" thickTop="1" thickBot="1" x14ac:dyDescent="0.3">
      <c r="A934" s="6">
        <f t="shared" si="14"/>
        <v>928</v>
      </c>
    </row>
    <row r="935" spans="1:1" thickTop="1" thickBot="1" x14ac:dyDescent="0.3">
      <c r="A935" s="6">
        <f t="shared" si="14"/>
        <v>929</v>
      </c>
    </row>
    <row r="936" spans="1:1" thickTop="1" thickBot="1" x14ac:dyDescent="0.3">
      <c r="A936" s="6">
        <f t="shared" si="14"/>
        <v>930</v>
      </c>
    </row>
    <row r="937" spans="1:1" thickTop="1" thickBot="1" x14ac:dyDescent="0.3">
      <c r="A937" s="6">
        <f t="shared" si="14"/>
        <v>931</v>
      </c>
    </row>
    <row r="938" spans="1:1" thickTop="1" thickBot="1" x14ac:dyDescent="0.3">
      <c r="A938" s="6">
        <f t="shared" si="14"/>
        <v>932</v>
      </c>
    </row>
    <row r="939" spans="1:1" thickTop="1" thickBot="1" x14ac:dyDescent="0.3">
      <c r="A939" s="6">
        <f t="shared" si="14"/>
        <v>933</v>
      </c>
    </row>
    <row r="940" spans="1:1" thickTop="1" thickBot="1" x14ac:dyDescent="0.3">
      <c r="A940" s="6">
        <f t="shared" si="14"/>
        <v>934</v>
      </c>
    </row>
    <row r="941" spans="1:1" thickTop="1" thickBot="1" x14ac:dyDescent="0.3">
      <c r="A941" s="6">
        <f t="shared" si="14"/>
        <v>935</v>
      </c>
    </row>
    <row r="942" spans="1:1" thickTop="1" thickBot="1" x14ac:dyDescent="0.3">
      <c r="A942" s="6">
        <f t="shared" si="14"/>
        <v>936</v>
      </c>
    </row>
    <row r="943" spans="1:1" thickTop="1" thickBot="1" x14ac:dyDescent="0.3">
      <c r="A943" s="6">
        <f t="shared" si="14"/>
        <v>937</v>
      </c>
    </row>
    <row r="944" spans="1:1" thickTop="1" thickBot="1" x14ac:dyDescent="0.3">
      <c r="A944" s="6">
        <f t="shared" si="14"/>
        <v>938</v>
      </c>
    </row>
    <row r="945" spans="1:1" thickTop="1" thickBot="1" x14ac:dyDescent="0.3">
      <c r="A945" s="6">
        <f t="shared" si="14"/>
        <v>939</v>
      </c>
    </row>
    <row r="946" spans="1:1" thickTop="1" thickBot="1" x14ac:dyDescent="0.3">
      <c r="A946" s="6">
        <f t="shared" si="14"/>
        <v>940</v>
      </c>
    </row>
    <row r="947" spans="1:1" thickTop="1" thickBot="1" x14ac:dyDescent="0.3">
      <c r="A947" s="6">
        <f t="shared" si="14"/>
        <v>941</v>
      </c>
    </row>
    <row r="948" spans="1:1" thickTop="1" thickBot="1" x14ac:dyDescent="0.3">
      <c r="A948" s="6">
        <f t="shared" si="14"/>
        <v>942</v>
      </c>
    </row>
    <row r="949" spans="1:1" thickTop="1" thickBot="1" x14ac:dyDescent="0.3">
      <c r="A949" s="6">
        <f t="shared" si="14"/>
        <v>943</v>
      </c>
    </row>
    <row r="950" spans="1:1" thickTop="1" thickBot="1" x14ac:dyDescent="0.3">
      <c r="A950" s="6">
        <f t="shared" si="14"/>
        <v>944</v>
      </c>
    </row>
    <row r="951" spans="1:1" thickTop="1" thickBot="1" x14ac:dyDescent="0.3">
      <c r="A951" s="6">
        <f t="shared" si="14"/>
        <v>945</v>
      </c>
    </row>
    <row r="952" spans="1:1" thickTop="1" thickBot="1" x14ac:dyDescent="0.3">
      <c r="A952" s="6">
        <f t="shared" si="14"/>
        <v>946</v>
      </c>
    </row>
    <row r="953" spans="1:1" thickTop="1" thickBot="1" x14ac:dyDescent="0.3">
      <c r="A953" s="6">
        <f t="shared" si="14"/>
        <v>947</v>
      </c>
    </row>
    <row r="954" spans="1:1" thickTop="1" thickBot="1" x14ac:dyDescent="0.3">
      <c r="A954" s="6">
        <f t="shared" si="14"/>
        <v>948</v>
      </c>
    </row>
    <row r="955" spans="1:1" thickTop="1" thickBot="1" x14ac:dyDescent="0.3">
      <c r="A955" s="6">
        <f t="shared" si="14"/>
        <v>949</v>
      </c>
    </row>
    <row r="956" spans="1:1" thickTop="1" thickBot="1" x14ac:dyDescent="0.3">
      <c r="A956" s="6">
        <f t="shared" si="14"/>
        <v>950</v>
      </c>
    </row>
    <row r="957" spans="1:1" thickTop="1" thickBot="1" x14ac:dyDescent="0.3">
      <c r="A957" s="6">
        <f t="shared" si="14"/>
        <v>951</v>
      </c>
    </row>
    <row r="958" spans="1:1" thickTop="1" thickBot="1" x14ac:dyDescent="0.3">
      <c r="A958" s="6">
        <f t="shared" si="14"/>
        <v>952</v>
      </c>
    </row>
    <row r="959" spans="1:1" thickTop="1" thickBot="1" x14ac:dyDescent="0.3">
      <c r="A959" s="6">
        <f t="shared" si="14"/>
        <v>953</v>
      </c>
    </row>
    <row r="960" spans="1:1" thickTop="1" thickBot="1" x14ac:dyDescent="0.3">
      <c r="A960" s="6">
        <f t="shared" si="14"/>
        <v>954</v>
      </c>
    </row>
    <row r="961" spans="1:1" thickTop="1" thickBot="1" x14ac:dyDescent="0.3">
      <c r="A961" s="6">
        <f t="shared" si="14"/>
        <v>955</v>
      </c>
    </row>
    <row r="962" spans="1:1" thickTop="1" thickBot="1" x14ac:dyDescent="0.3">
      <c r="A962" s="6">
        <f t="shared" si="14"/>
        <v>956</v>
      </c>
    </row>
    <row r="963" spans="1:1" thickTop="1" thickBot="1" x14ac:dyDescent="0.3">
      <c r="A963" s="6">
        <f t="shared" si="14"/>
        <v>957</v>
      </c>
    </row>
    <row r="964" spans="1:1" thickTop="1" thickBot="1" x14ac:dyDescent="0.3">
      <c r="A964" s="6">
        <f t="shared" si="14"/>
        <v>958</v>
      </c>
    </row>
    <row r="965" spans="1:1" thickTop="1" thickBot="1" x14ac:dyDescent="0.3">
      <c r="A965" s="6">
        <f t="shared" si="14"/>
        <v>959</v>
      </c>
    </row>
    <row r="966" spans="1:1" thickTop="1" thickBot="1" x14ac:dyDescent="0.3">
      <c r="A966" s="6">
        <f t="shared" si="14"/>
        <v>960</v>
      </c>
    </row>
    <row r="967" spans="1:1" thickTop="1" thickBot="1" x14ac:dyDescent="0.3">
      <c r="A967" s="6">
        <f t="shared" si="14"/>
        <v>961</v>
      </c>
    </row>
    <row r="968" spans="1:1" thickTop="1" thickBot="1" x14ac:dyDescent="0.3">
      <c r="A968" s="6">
        <f t="shared" si="14"/>
        <v>962</v>
      </c>
    </row>
    <row r="969" spans="1:1" thickTop="1" thickBot="1" x14ac:dyDescent="0.3">
      <c r="A969" s="6">
        <f t="shared" ref="A969:A1032" si="15">A968+1</f>
        <v>963</v>
      </c>
    </row>
    <row r="970" spans="1:1" thickTop="1" thickBot="1" x14ac:dyDescent="0.3">
      <c r="A970" s="6">
        <f t="shared" si="15"/>
        <v>964</v>
      </c>
    </row>
    <row r="971" spans="1:1" thickTop="1" thickBot="1" x14ac:dyDescent="0.3">
      <c r="A971" s="6">
        <f t="shared" si="15"/>
        <v>965</v>
      </c>
    </row>
    <row r="972" spans="1:1" thickTop="1" thickBot="1" x14ac:dyDescent="0.3">
      <c r="A972" s="6">
        <f t="shared" si="15"/>
        <v>966</v>
      </c>
    </row>
    <row r="973" spans="1:1" thickTop="1" thickBot="1" x14ac:dyDescent="0.3">
      <c r="A973" s="6">
        <f t="shared" si="15"/>
        <v>967</v>
      </c>
    </row>
    <row r="974" spans="1:1" thickTop="1" thickBot="1" x14ac:dyDescent="0.3">
      <c r="A974" s="6">
        <f t="shared" si="15"/>
        <v>968</v>
      </c>
    </row>
    <row r="975" spans="1:1" thickTop="1" thickBot="1" x14ac:dyDescent="0.3">
      <c r="A975" s="6">
        <f t="shared" si="15"/>
        <v>969</v>
      </c>
    </row>
    <row r="976" spans="1:1" thickTop="1" thickBot="1" x14ac:dyDescent="0.3">
      <c r="A976" s="6">
        <f t="shared" si="15"/>
        <v>970</v>
      </c>
    </row>
    <row r="977" spans="1:1" thickTop="1" thickBot="1" x14ac:dyDescent="0.3">
      <c r="A977" s="6">
        <f t="shared" si="15"/>
        <v>971</v>
      </c>
    </row>
    <row r="978" spans="1:1" thickTop="1" thickBot="1" x14ac:dyDescent="0.3">
      <c r="A978" s="6">
        <f t="shared" si="15"/>
        <v>972</v>
      </c>
    </row>
    <row r="979" spans="1:1" thickTop="1" thickBot="1" x14ac:dyDescent="0.3">
      <c r="A979" s="6">
        <f t="shared" si="15"/>
        <v>973</v>
      </c>
    </row>
    <row r="980" spans="1:1" thickTop="1" thickBot="1" x14ac:dyDescent="0.3">
      <c r="A980" s="6">
        <f t="shared" si="15"/>
        <v>974</v>
      </c>
    </row>
    <row r="981" spans="1:1" thickTop="1" thickBot="1" x14ac:dyDescent="0.3">
      <c r="A981" s="6">
        <f t="shared" si="15"/>
        <v>975</v>
      </c>
    </row>
    <row r="982" spans="1:1" thickTop="1" thickBot="1" x14ac:dyDescent="0.3">
      <c r="A982" s="6">
        <f t="shared" si="15"/>
        <v>976</v>
      </c>
    </row>
    <row r="983" spans="1:1" thickTop="1" thickBot="1" x14ac:dyDescent="0.3">
      <c r="A983" s="6">
        <f t="shared" si="15"/>
        <v>977</v>
      </c>
    </row>
    <row r="984" spans="1:1" thickTop="1" thickBot="1" x14ac:dyDescent="0.3">
      <c r="A984" s="6">
        <f t="shared" si="15"/>
        <v>978</v>
      </c>
    </row>
    <row r="985" spans="1:1" thickTop="1" thickBot="1" x14ac:dyDescent="0.3">
      <c r="A985" s="6">
        <f t="shared" si="15"/>
        <v>979</v>
      </c>
    </row>
    <row r="986" spans="1:1" thickTop="1" thickBot="1" x14ac:dyDescent="0.3">
      <c r="A986" s="6">
        <f t="shared" si="15"/>
        <v>980</v>
      </c>
    </row>
    <row r="987" spans="1:1" thickTop="1" thickBot="1" x14ac:dyDescent="0.3">
      <c r="A987" s="6">
        <f t="shared" si="15"/>
        <v>981</v>
      </c>
    </row>
    <row r="988" spans="1:1" thickTop="1" thickBot="1" x14ac:dyDescent="0.3">
      <c r="A988" s="6">
        <f t="shared" si="15"/>
        <v>982</v>
      </c>
    </row>
    <row r="989" spans="1:1" thickTop="1" thickBot="1" x14ac:dyDescent="0.3">
      <c r="A989" s="6">
        <f t="shared" si="15"/>
        <v>983</v>
      </c>
    </row>
    <row r="990" spans="1:1" thickTop="1" thickBot="1" x14ac:dyDescent="0.3">
      <c r="A990" s="6">
        <f t="shared" si="15"/>
        <v>984</v>
      </c>
    </row>
    <row r="991" spans="1:1" thickTop="1" thickBot="1" x14ac:dyDescent="0.3">
      <c r="A991" s="6">
        <f t="shared" si="15"/>
        <v>985</v>
      </c>
    </row>
    <row r="992" spans="1:1" thickTop="1" thickBot="1" x14ac:dyDescent="0.3">
      <c r="A992" s="6">
        <f t="shared" si="15"/>
        <v>986</v>
      </c>
    </row>
    <row r="993" spans="1:1" thickTop="1" thickBot="1" x14ac:dyDescent="0.3">
      <c r="A993" s="6">
        <f t="shared" si="15"/>
        <v>987</v>
      </c>
    </row>
    <row r="994" spans="1:1" thickTop="1" thickBot="1" x14ac:dyDescent="0.3">
      <c r="A994" s="6">
        <f t="shared" si="15"/>
        <v>988</v>
      </c>
    </row>
    <row r="995" spans="1:1" thickTop="1" thickBot="1" x14ac:dyDescent="0.3">
      <c r="A995" s="6">
        <f t="shared" si="15"/>
        <v>989</v>
      </c>
    </row>
    <row r="996" spans="1:1" thickTop="1" thickBot="1" x14ac:dyDescent="0.3">
      <c r="A996" s="6">
        <f t="shared" si="15"/>
        <v>990</v>
      </c>
    </row>
    <row r="997" spans="1:1" thickTop="1" thickBot="1" x14ac:dyDescent="0.3">
      <c r="A997" s="6">
        <f t="shared" si="15"/>
        <v>991</v>
      </c>
    </row>
    <row r="998" spans="1:1" thickTop="1" thickBot="1" x14ac:dyDescent="0.3">
      <c r="A998" s="6">
        <f t="shared" si="15"/>
        <v>992</v>
      </c>
    </row>
    <row r="999" spans="1:1" thickTop="1" thickBot="1" x14ac:dyDescent="0.3">
      <c r="A999" s="6">
        <f t="shared" si="15"/>
        <v>993</v>
      </c>
    </row>
    <row r="1000" spans="1:1" thickTop="1" thickBot="1" x14ac:dyDescent="0.3">
      <c r="A1000" s="6">
        <f t="shared" si="15"/>
        <v>994</v>
      </c>
    </row>
    <row r="1001" spans="1:1" thickTop="1" thickBot="1" x14ac:dyDescent="0.3">
      <c r="A1001" s="6">
        <f t="shared" si="15"/>
        <v>995</v>
      </c>
    </row>
    <row r="1002" spans="1:1" thickTop="1" thickBot="1" x14ac:dyDescent="0.3">
      <c r="A1002" s="6">
        <f t="shared" si="15"/>
        <v>996</v>
      </c>
    </row>
    <row r="1003" spans="1:1" thickTop="1" thickBot="1" x14ac:dyDescent="0.3">
      <c r="A1003" s="6">
        <f t="shared" si="15"/>
        <v>997</v>
      </c>
    </row>
    <row r="1004" spans="1:1" thickTop="1" thickBot="1" x14ac:dyDescent="0.3">
      <c r="A1004" s="6">
        <f t="shared" si="15"/>
        <v>998</v>
      </c>
    </row>
    <row r="1005" spans="1:1" thickTop="1" thickBot="1" x14ac:dyDescent="0.3">
      <c r="A1005" s="6">
        <f t="shared" si="15"/>
        <v>999</v>
      </c>
    </row>
    <row r="1006" spans="1:1" thickTop="1" thickBot="1" x14ac:dyDescent="0.3">
      <c r="A1006" s="6">
        <f t="shared" si="15"/>
        <v>1000</v>
      </c>
    </row>
    <row r="1007" spans="1:1" thickTop="1" thickBot="1" x14ac:dyDescent="0.3">
      <c r="A1007" s="6">
        <f t="shared" si="15"/>
        <v>1001</v>
      </c>
    </row>
    <row r="1008" spans="1:1" thickTop="1" thickBot="1" x14ac:dyDescent="0.3">
      <c r="A1008" s="6">
        <f t="shared" si="15"/>
        <v>1002</v>
      </c>
    </row>
    <row r="1009" spans="1:1" thickTop="1" thickBot="1" x14ac:dyDescent="0.3">
      <c r="A1009" s="6">
        <f t="shared" si="15"/>
        <v>1003</v>
      </c>
    </row>
    <row r="1010" spans="1:1" thickTop="1" thickBot="1" x14ac:dyDescent="0.3">
      <c r="A1010" s="6">
        <f t="shared" si="15"/>
        <v>1004</v>
      </c>
    </row>
    <row r="1011" spans="1:1" thickTop="1" thickBot="1" x14ac:dyDescent="0.3">
      <c r="A1011" s="6">
        <f t="shared" si="15"/>
        <v>1005</v>
      </c>
    </row>
    <row r="1012" spans="1:1" thickTop="1" thickBot="1" x14ac:dyDescent="0.3">
      <c r="A1012" s="6">
        <f t="shared" si="15"/>
        <v>1006</v>
      </c>
    </row>
    <row r="1013" spans="1:1" thickTop="1" thickBot="1" x14ac:dyDescent="0.3">
      <c r="A1013" s="6">
        <f t="shared" si="15"/>
        <v>1007</v>
      </c>
    </row>
    <row r="1014" spans="1:1" thickTop="1" thickBot="1" x14ac:dyDescent="0.3">
      <c r="A1014" s="6">
        <f t="shared" si="15"/>
        <v>1008</v>
      </c>
    </row>
    <row r="1015" spans="1:1" thickTop="1" thickBot="1" x14ac:dyDescent="0.3">
      <c r="A1015" s="6">
        <f t="shared" si="15"/>
        <v>1009</v>
      </c>
    </row>
    <row r="1016" spans="1:1" thickTop="1" thickBot="1" x14ac:dyDescent="0.3">
      <c r="A1016" s="6">
        <f t="shared" si="15"/>
        <v>1010</v>
      </c>
    </row>
    <row r="1017" spans="1:1" thickTop="1" thickBot="1" x14ac:dyDescent="0.3">
      <c r="A1017" s="6">
        <f t="shared" si="15"/>
        <v>1011</v>
      </c>
    </row>
    <row r="1018" spans="1:1" thickTop="1" thickBot="1" x14ac:dyDescent="0.3">
      <c r="A1018" s="6">
        <f t="shared" si="15"/>
        <v>1012</v>
      </c>
    </row>
    <row r="1019" spans="1:1" thickTop="1" thickBot="1" x14ac:dyDescent="0.3">
      <c r="A1019" s="6">
        <f t="shared" si="15"/>
        <v>1013</v>
      </c>
    </row>
    <row r="1020" spans="1:1" thickTop="1" thickBot="1" x14ac:dyDescent="0.3">
      <c r="A1020" s="6">
        <f t="shared" si="15"/>
        <v>1014</v>
      </c>
    </row>
    <row r="1021" spans="1:1" thickTop="1" thickBot="1" x14ac:dyDescent="0.3">
      <c r="A1021" s="6">
        <f t="shared" si="15"/>
        <v>1015</v>
      </c>
    </row>
    <row r="1022" spans="1:1" thickTop="1" thickBot="1" x14ac:dyDescent="0.3">
      <c r="A1022" s="6">
        <f t="shared" si="15"/>
        <v>1016</v>
      </c>
    </row>
    <row r="1023" spans="1:1" thickTop="1" thickBot="1" x14ac:dyDescent="0.3">
      <c r="A1023" s="6">
        <f t="shared" si="15"/>
        <v>1017</v>
      </c>
    </row>
    <row r="1024" spans="1:1" thickTop="1" thickBot="1" x14ac:dyDescent="0.3">
      <c r="A1024" s="6">
        <f t="shared" si="15"/>
        <v>1018</v>
      </c>
    </row>
    <row r="1025" spans="1:1" thickTop="1" thickBot="1" x14ac:dyDescent="0.3">
      <c r="A1025" s="6">
        <f t="shared" si="15"/>
        <v>1019</v>
      </c>
    </row>
    <row r="1026" spans="1:1" thickTop="1" thickBot="1" x14ac:dyDescent="0.3">
      <c r="A1026" s="6">
        <f t="shared" si="15"/>
        <v>1020</v>
      </c>
    </row>
    <row r="1027" spans="1:1" thickTop="1" thickBot="1" x14ac:dyDescent="0.3">
      <c r="A1027" s="6">
        <f t="shared" si="15"/>
        <v>1021</v>
      </c>
    </row>
    <row r="1028" spans="1:1" thickTop="1" thickBot="1" x14ac:dyDescent="0.3">
      <c r="A1028" s="6">
        <f t="shared" si="15"/>
        <v>1022</v>
      </c>
    </row>
    <row r="1029" spans="1:1" thickTop="1" thickBot="1" x14ac:dyDescent="0.3">
      <c r="A1029" s="6">
        <f t="shared" si="15"/>
        <v>1023</v>
      </c>
    </row>
    <row r="1030" spans="1:1" thickTop="1" thickBot="1" x14ac:dyDescent="0.3">
      <c r="A1030" s="6">
        <f t="shared" si="15"/>
        <v>1024</v>
      </c>
    </row>
    <row r="1031" spans="1:1" thickTop="1" thickBot="1" x14ac:dyDescent="0.3">
      <c r="A1031" s="6">
        <f t="shared" si="15"/>
        <v>1025</v>
      </c>
    </row>
    <row r="1032" spans="1:1" thickTop="1" thickBot="1" x14ac:dyDescent="0.3">
      <c r="A1032" s="6">
        <f t="shared" si="15"/>
        <v>1026</v>
      </c>
    </row>
    <row r="1033" spans="1:1" thickTop="1" thickBot="1" x14ac:dyDescent="0.3">
      <c r="A1033" s="6">
        <f t="shared" ref="A1033:A1096" si="16">A1032+1</f>
        <v>1027</v>
      </c>
    </row>
    <row r="1034" spans="1:1" thickTop="1" thickBot="1" x14ac:dyDescent="0.3">
      <c r="A1034" s="6">
        <f t="shared" si="16"/>
        <v>1028</v>
      </c>
    </row>
    <row r="1035" spans="1:1" thickTop="1" thickBot="1" x14ac:dyDescent="0.3">
      <c r="A1035" s="6">
        <f t="shared" si="16"/>
        <v>1029</v>
      </c>
    </row>
    <row r="1036" spans="1:1" thickTop="1" thickBot="1" x14ac:dyDescent="0.3">
      <c r="A1036" s="6">
        <f t="shared" si="16"/>
        <v>1030</v>
      </c>
    </row>
    <row r="1037" spans="1:1" thickTop="1" thickBot="1" x14ac:dyDescent="0.3">
      <c r="A1037" s="6">
        <f t="shared" si="16"/>
        <v>1031</v>
      </c>
    </row>
    <row r="1038" spans="1:1" thickTop="1" thickBot="1" x14ac:dyDescent="0.3">
      <c r="A1038" s="6">
        <f t="shared" si="16"/>
        <v>1032</v>
      </c>
    </row>
    <row r="1039" spans="1:1" thickTop="1" thickBot="1" x14ac:dyDescent="0.3">
      <c r="A1039" s="6">
        <f t="shared" si="16"/>
        <v>1033</v>
      </c>
    </row>
    <row r="1040" spans="1:1" thickTop="1" thickBot="1" x14ac:dyDescent="0.3">
      <c r="A1040" s="6">
        <f t="shared" si="16"/>
        <v>1034</v>
      </c>
    </row>
    <row r="1041" spans="1:1" thickTop="1" thickBot="1" x14ac:dyDescent="0.3">
      <c r="A1041" s="6">
        <f t="shared" si="16"/>
        <v>1035</v>
      </c>
    </row>
    <row r="1042" spans="1:1" thickTop="1" thickBot="1" x14ac:dyDescent="0.3">
      <c r="A1042" s="6">
        <f t="shared" si="16"/>
        <v>1036</v>
      </c>
    </row>
    <row r="1043" spans="1:1" thickTop="1" thickBot="1" x14ac:dyDescent="0.3">
      <c r="A1043" s="6">
        <f t="shared" si="16"/>
        <v>1037</v>
      </c>
    </row>
    <row r="1044" spans="1:1" thickTop="1" thickBot="1" x14ac:dyDescent="0.3">
      <c r="A1044" s="6">
        <f t="shared" si="16"/>
        <v>1038</v>
      </c>
    </row>
    <row r="1045" spans="1:1" thickTop="1" thickBot="1" x14ac:dyDescent="0.3">
      <c r="A1045" s="6">
        <f t="shared" si="16"/>
        <v>1039</v>
      </c>
    </row>
    <row r="1046" spans="1:1" thickTop="1" thickBot="1" x14ac:dyDescent="0.3">
      <c r="A1046" s="6">
        <f t="shared" si="16"/>
        <v>1040</v>
      </c>
    </row>
    <row r="1047" spans="1:1" thickTop="1" thickBot="1" x14ac:dyDescent="0.3">
      <c r="A1047" s="6">
        <f t="shared" si="16"/>
        <v>1041</v>
      </c>
    </row>
    <row r="1048" spans="1:1" thickTop="1" thickBot="1" x14ac:dyDescent="0.3">
      <c r="A1048" s="6">
        <f t="shared" si="16"/>
        <v>1042</v>
      </c>
    </row>
    <row r="1049" spans="1:1" thickTop="1" thickBot="1" x14ac:dyDescent="0.3">
      <c r="A1049" s="6">
        <f t="shared" si="16"/>
        <v>1043</v>
      </c>
    </row>
    <row r="1050" spans="1:1" thickTop="1" thickBot="1" x14ac:dyDescent="0.3">
      <c r="A1050" s="6">
        <f t="shared" si="16"/>
        <v>1044</v>
      </c>
    </row>
    <row r="1051" spans="1:1" thickTop="1" thickBot="1" x14ac:dyDescent="0.3">
      <c r="A1051" s="6">
        <f t="shared" si="16"/>
        <v>1045</v>
      </c>
    </row>
    <row r="1052" spans="1:1" thickTop="1" thickBot="1" x14ac:dyDescent="0.3">
      <c r="A1052" s="6">
        <f t="shared" si="16"/>
        <v>1046</v>
      </c>
    </row>
    <row r="1053" spans="1:1" thickTop="1" thickBot="1" x14ac:dyDescent="0.3">
      <c r="A1053" s="6">
        <f t="shared" si="16"/>
        <v>1047</v>
      </c>
    </row>
    <row r="1054" spans="1:1" thickTop="1" thickBot="1" x14ac:dyDescent="0.3">
      <c r="A1054" s="6">
        <f t="shared" si="16"/>
        <v>1048</v>
      </c>
    </row>
    <row r="1055" spans="1:1" thickTop="1" thickBot="1" x14ac:dyDescent="0.3">
      <c r="A1055" s="6">
        <f t="shared" si="16"/>
        <v>1049</v>
      </c>
    </row>
    <row r="1056" spans="1:1" thickTop="1" thickBot="1" x14ac:dyDescent="0.3">
      <c r="A1056" s="6">
        <f t="shared" si="16"/>
        <v>1050</v>
      </c>
    </row>
    <row r="1057" spans="1:1" thickTop="1" thickBot="1" x14ac:dyDescent="0.3">
      <c r="A1057" s="6">
        <f t="shared" si="16"/>
        <v>1051</v>
      </c>
    </row>
    <row r="1058" spans="1:1" thickTop="1" thickBot="1" x14ac:dyDescent="0.3">
      <c r="A1058" s="6">
        <f t="shared" si="16"/>
        <v>1052</v>
      </c>
    </row>
    <row r="1059" spans="1:1" thickTop="1" thickBot="1" x14ac:dyDescent="0.3">
      <c r="A1059" s="6">
        <f t="shared" si="16"/>
        <v>1053</v>
      </c>
    </row>
    <row r="1060" spans="1:1" thickTop="1" thickBot="1" x14ac:dyDescent="0.3">
      <c r="A1060" s="6">
        <f t="shared" si="16"/>
        <v>1054</v>
      </c>
    </row>
    <row r="1061" spans="1:1" thickTop="1" thickBot="1" x14ac:dyDescent="0.3">
      <c r="A1061" s="6">
        <f t="shared" si="16"/>
        <v>1055</v>
      </c>
    </row>
    <row r="1062" spans="1:1" thickTop="1" thickBot="1" x14ac:dyDescent="0.3">
      <c r="A1062" s="6">
        <f t="shared" si="16"/>
        <v>1056</v>
      </c>
    </row>
    <row r="1063" spans="1:1" thickTop="1" thickBot="1" x14ac:dyDescent="0.3">
      <c r="A1063" s="6">
        <f t="shared" si="16"/>
        <v>1057</v>
      </c>
    </row>
    <row r="1064" spans="1:1" thickTop="1" thickBot="1" x14ac:dyDescent="0.3">
      <c r="A1064" s="6">
        <f t="shared" si="16"/>
        <v>1058</v>
      </c>
    </row>
    <row r="1065" spans="1:1" thickTop="1" thickBot="1" x14ac:dyDescent="0.3">
      <c r="A1065" s="6">
        <f t="shared" si="16"/>
        <v>1059</v>
      </c>
    </row>
    <row r="1066" spans="1:1" thickTop="1" thickBot="1" x14ac:dyDescent="0.3">
      <c r="A1066" s="6">
        <f t="shared" si="16"/>
        <v>1060</v>
      </c>
    </row>
    <row r="1067" spans="1:1" thickTop="1" thickBot="1" x14ac:dyDescent="0.3">
      <c r="A1067" s="6">
        <f t="shared" si="16"/>
        <v>1061</v>
      </c>
    </row>
    <row r="1068" spans="1:1" thickTop="1" thickBot="1" x14ac:dyDescent="0.3">
      <c r="A1068" s="6">
        <f t="shared" si="16"/>
        <v>1062</v>
      </c>
    </row>
    <row r="1069" spans="1:1" thickTop="1" thickBot="1" x14ac:dyDescent="0.3">
      <c r="A1069" s="6">
        <f t="shared" si="16"/>
        <v>1063</v>
      </c>
    </row>
    <row r="1070" spans="1:1" thickTop="1" thickBot="1" x14ac:dyDescent="0.3">
      <c r="A1070" s="6">
        <f t="shared" si="16"/>
        <v>1064</v>
      </c>
    </row>
    <row r="1071" spans="1:1" thickTop="1" thickBot="1" x14ac:dyDescent="0.3">
      <c r="A1071" s="6">
        <f t="shared" si="16"/>
        <v>1065</v>
      </c>
    </row>
    <row r="1072" spans="1:1" thickTop="1" thickBot="1" x14ac:dyDescent="0.3">
      <c r="A1072" s="6">
        <f t="shared" si="16"/>
        <v>1066</v>
      </c>
    </row>
    <row r="1073" spans="1:1" thickTop="1" thickBot="1" x14ac:dyDescent="0.3">
      <c r="A1073" s="6">
        <f t="shared" si="16"/>
        <v>1067</v>
      </c>
    </row>
    <row r="1074" spans="1:1" thickTop="1" thickBot="1" x14ac:dyDescent="0.3">
      <c r="A1074" s="6">
        <f t="shared" si="16"/>
        <v>1068</v>
      </c>
    </row>
    <row r="1075" spans="1:1" thickTop="1" thickBot="1" x14ac:dyDescent="0.3">
      <c r="A1075" s="6">
        <f t="shared" si="16"/>
        <v>1069</v>
      </c>
    </row>
    <row r="1076" spans="1:1" thickTop="1" thickBot="1" x14ac:dyDescent="0.3">
      <c r="A1076" s="6">
        <f t="shared" si="16"/>
        <v>1070</v>
      </c>
    </row>
    <row r="1077" spans="1:1" thickTop="1" thickBot="1" x14ac:dyDescent="0.3">
      <c r="A1077" s="6">
        <f t="shared" si="16"/>
        <v>1071</v>
      </c>
    </row>
    <row r="1078" spans="1:1" thickTop="1" thickBot="1" x14ac:dyDescent="0.3">
      <c r="A1078" s="6">
        <f t="shared" si="16"/>
        <v>1072</v>
      </c>
    </row>
    <row r="1079" spans="1:1" thickTop="1" thickBot="1" x14ac:dyDescent="0.3">
      <c r="A1079" s="6">
        <f t="shared" si="16"/>
        <v>1073</v>
      </c>
    </row>
    <row r="1080" spans="1:1" thickTop="1" thickBot="1" x14ac:dyDescent="0.3">
      <c r="A1080" s="6">
        <f t="shared" si="16"/>
        <v>1074</v>
      </c>
    </row>
    <row r="1081" spans="1:1" thickTop="1" thickBot="1" x14ac:dyDescent="0.3">
      <c r="A1081" s="6">
        <f t="shared" si="16"/>
        <v>1075</v>
      </c>
    </row>
    <row r="1082" spans="1:1" thickTop="1" thickBot="1" x14ac:dyDescent="0.3">
      <c r="A1082" s="6">
        <f t="shared" si="16"/>
        <v>1076</v>
      </c>
    </row>
    <row r="1083" spans="1:1" thickTop="1" thickBot="1" x14ac:dyDescent="0.3">
      <c r="A1083" s="6">
        <f t="shared" si="16"/>
        <v>1077</v>
      </c>
    </row>
    <row r="1084" spans="1:1" thickTop="1" thickBot="1" x14ac:dyDescent="0.3">
      <c r="A1084" s="6">
        <f t="shared" si="16"/>
        <v>1078</v>
      </c>
    </row>
    <row r="1085" spans="1:1" thickTop="1" thickBot="1" x14ac:dyDescent="0.3">
      <c r="A1085" s="6">
        <f t="shared" si="16"/>
        <v>1079</v>
      </c>
    </row>
    <row r="1086" spans="1:1" thickTop="1" thickBot="1" x14ac:dyDescent="0.3">
      <c r="A1086" s="6">
        <f t="shared" si="16"/>
        <v>1080</v>
      </c>
    </row>
    <row r="1087" spans="1:1" thickTop="1" thickBot="1" x14ac:dyDescent="0.3">
      <c r="A1087" s="6">
        <f t="shared" si="16"/>
        <v>1081</v>
      </c>
    </row>
    <row r="1088" spans="1:1" thickTop="1" thickBot="1" x14ac:dyDescent="0.3">
      <c r="A1088" s="6">
        <f t="shared" si="16"/>
        <v>1082</v>
      </c>
    </row>
    <row r="1089" spans="1:1" thickTop="1" thickBot="1" x14ac:dyDescent="0.3">
      <c r="A1089" s="6">
        <f t="shared" si="16"/>
        <v>1083</v>
      </c>
    </row>
    <row r="1090" spans="1:1" thickTop="1" thickBot="1" x14ac:dyDescent="0.3">
      <c r="A1090" s="6">
        <f t="shared" si="16"/>
        <v>1084</v>
      </c>
    </row>
    <row r="1091" spans="1:1" thickTop="1" thickBot="1" x14ac:dyDescent="0.3">
      <c r="A1091" s="6">
        <f t="shared" si="16"/>
        <v>1085</v>
      </c>
    </row>
    <row r="1092" spans="1:1" thickTop="1" thickBot="1" x14ac:dyDescent="0.3">
      <c r="A1092" s="6">
        <f t="shared" si="16"/>
        <v>1086</v>
      </c>
    </row>
    <row r="1093" spans="1:1" thickTop="1" thickBot="1" x14ac:dyDescent="0.3">
      <c r="A1093" s="6">
        <f t="shared" si="16"/>
        <v>1087</v>
      </c>
    </row>
    <row r="1094" spans="1:1" thickTop="1" thickBot="1" x14ac:dyDescent="0.3">
      <c r="A1094" s="6">
        <f t="shared" si="16"/>
        <v>1088</v>
      </c>
    </row>
    <row r="1095" spans="1:1" thickTop="1" thickBot="1" x14ac:dyDescent="0.3">
      <c r="A1095" s="6">
        <f t="shared" si="16"/>
        <v>1089</v>
      </c>
    </row>
    <row r="1096" spans="1:1" thickTop="1" thickBot="1" x14ac:dyDescent="0.3">
      <c r="A1096" s="6">
        <f t="shared" si="16"/>
        <v>1090</v>
      </c>
    </row>
    <row r="1097" spans="1:1" thickTop="1" thickBot="1" x14ac:dyDescent="0.3">
      <c r="A1097" s="6">
        <f t="shared" ref="A1097:A1160" si="17">A1096+1</f>
        <v>1091</v>
      </c>
    </row>
    <row r="1098" spans="1:1" thickTop="1" thickBot="1" x14ac:dyDescent="0.3">
      <c r="A1098" s="6">
        <f t="shared" si="17"/>
        <v>1092</v>
      </c>
    </row>
    <row r="1099" spans="1:1" thickTop="1" thickBot="1" x14ac:dyDescent="0.3">
      <c r="A1099" s="6">
        <f t="shared" si="17"/>
        <v>1093</v>
      </c>
    </row>
    <row r="1100" spans="1:1" thickTop="1" thickBot="1" x14ac:dyDescent="0.3">
      <c r="A1100" s="6">
        <f t="shared" si="17"/>
        <v>1094</v>
      </c>
    </row>
    <row r="1101" spans="1:1" thickTop="1" thickBot="1" x14ac:dyDescent="0.3">
      <c r="A1101" s="6">
        <f t="shared" si="17"/>
        <v>1095</v>
      </c>
    </row>
    <row r="1102" spans="1:1" thickTop="1" thickBot="1" x14ac:dyDescent="0.3">
      <c r="A1102" s="6">
        <f t="shared" si="17"/>
        <v>1096</v>
      </c>
    </row>
    <row r="1103" spans="1:1" thickTop="1" thickBot="1" x14ac:dyDescent="0.3">
      <c r="A1103" s="6">
        <f t="shared" si="17"/>
        <v>1097</v>
      </c>
    </row>
    <row r="1104" spans="1:1" thickTop="1" thickBot="1" x14ac:dyDescent="0.3">
      <c r="A1104" s="6">
        <f t="shared" si="17"/>
        <v>1098</v>
      </c>
    </row>
    <row r="1105" spans="1:1" thickTop="1" thickBot="1" x14ac:dyDescent="0.3">
      <c r="A1105" s="6">
        <f t="shared" si="17"/>
        <v>1099</v>
      </c>
    </row>
    <row r="1106" spans="1:1" thickTop="1" thickBot="1" x14ac:dyDescent="0.3">
      <c r="A1106" s="6">
        <f t="shared" si="17"/>
        <v>1100</v>
      </c>
    </row>
    <row r="1107" spans="1:1" thickTop="1" thickBot="1" x14ac:dyDescent="0.3">
      <c r="A1107" s="6">
        <f t="shared" si="17"/>
        <v>1101</v>
      </c>
    </row>
    <row r="1108" spans="1:1" thickTop="1" thickBot="1" x14ac:dyDescent="0.3">
      <c r="A1108" s="6">
        <f t="shared" si="17"/>
        <v>1102</v>
      </c>
    </row>
    <row r="1109" spans="1:1" thickTop="1" thickBot="1" x14ac:dyDescent="0.3">
      <c r="A1109" s="6">
        <f t="shared" si="17"/>
        <v>1103</v>
      </c>
    </row>
    <row r="1110" spans="1:1" thickTop="1" thickBot="1" x14ac:dyDescent="0.3">
      <c r="A1110" s="6">
        <f t="shared" si="17"/>
        <v>1104</v>
      </c>
    </row>
    <row r="1111" spans="1:1" thickTop="1" thickBot="1" x14ac:dyDescent="0.3">
      <c r="A1111" s="6">
        <f t="shared" si="17"/>
        <v>1105</v>
      </c>
    </row>
    <row r="1112" spans="1:1" thickTop="1" thickBot="1" x14ac:dyDescent="0.3">
      <c r="A1112" s="6">
        <f t="shared" si="17"/>
        <v>1106</v>
      </c>
    </row>
    <row r="1113" spans="1:1" thickTop="1" thickBot="1" x14ac:dyDescent="0.3">
      <c r="A1113" s="6">
        <f t="shared" si="17"/>
        <v>1107</v>
      </c>
    </row>
    <row r="1114" spans="1:1" thickTop="1" thickBot="1" x14ac:dyDescent="0.3">
      <c r="A1114" s="6">
        <f t="shared" si="17"/>
        <v>1108</v>
      </c>
    </row>
    <row r="1115" spans="1:1" thickTop="1" thickBot="1" x14ac:dyDescent="0.3">
      <c r="A1115" s="6">
        <f t="shared" si="17"/>
        <v>1109</v>
      </c>
    </row>
    <row r="1116" spans="1:1" thickTop="1" thickBot="1" x14ac:dyDescent="0.3">
      <c r="A1116" s="6">
        <f t="shared" si="17"/>
        <v>1110</v>
      </c>
    </row>
    <row r="1117" spans="1:1" thickTop="1" thickBot="1" x14ac:dyDescent="0.3">
      <c r="A1117" s="6">
        <f t="shared" si="17"/>
        <v>1111</v>
      </c>
    </row>
    <row r="1118" spans="1:1" thickTop="1" thickBot="1" x14ac:dyDescent="0.3">
      <c r="A1118" s="6">
        <f t="shared" si="17"/>
        <v>1112</v>
      </c>
    </row>
    <row r="1119" spans="1:1" thickTop="1" thickBot="1" x14ac:dyDescent="0.3">
      <c r="A1119" s="6">
        <f t="shared" si="17"/>
        <v>1113</v>
      </c>
    </row>
    <row r="1120" spans="1:1" thickTop="1" thickBot="1" x14ac:dyDescent="0.3">
      <c r="A1120" s="6">
        <f t="shared" si="17"/>
        <v>1114</v>
      </c>
    </row>
    <row r="1121" spans="1:1" thickTop="1" thickBot="1" x14ac:dyDescent="0.3">
      <c r="A1121" s="6">
        <f t="shared" si="17"/>
        <v>1115</v>
      </c>
    </row>
    <row r="1122" spans="1:1" thickTop="1" thickBot="1" x14ac:dyDescent="0.3">
      <c r="A1122" s="6">
        <f t="shared" si="17"/>
        <v>1116</v>
      </c>
    </row>
    <row r="1123" spans="1:1" thickTop="1" thickBot="1" x14ac:dyDescent="0.3">
      <c r="A1123" s="6">
        <f t="shared" si="17"/>
        <v>1117</v>
      </c>
    </row>
    <row r="1124" spans="1:1" thickTop="1" thickBot="1" x14ac:dyDescent="0.3">
      <c r="A1124" s="6">
        <f t="shared" si="17"/>
        <v>1118</v>
      </c>
    </row>
    <row r="1125" spans="1:1" thickTop="1" thickBot="1" x14ac:dyDescent="0.3">
      <c r="A1125" s="6">
        <f t="shared" si="17"/>
        <v>1119</v>
      </c>
    </row>
    <row r="1126" spans="1:1" thickTop="1" thickBot="1" x14ac:dyDescent="0.3">
      <c r="A1126" s="6">
        <f t="shared" si="17"/>
        <v>1120</v>
      </c>
    </row>
    <row r="1127" spans="1:1" thickTop="1" thickBot="1" x14ac:dyDescent="0.3">
      <c r="A1127" s="6">
        <f t="shared" si="17"/>
        <v>1121</v>
      </c>
    </row>
    <row r="1128" spans="1:1" thickTop="1" thickBot="1" x14ac:dyDescent="0.3">
      <c r="A1128" s="6">
        <f t="shared" si="17"/>
        <v>1122</v>
      </c>
    </row>
    <row r="1129" spans="1:1" thickTop="1" thickBot="1" x14ac:dyDescent="0.3">
      <c r="A1129" s="6">
        <f t="shared" si="17"/>
        <v>1123</v>
      </c>
    </row>
    <row r="1130" spans="1:1" thickTop="1" thickBot="1" x14ac:dyDescent="0.3">
      <c r="A1130" s="6">
        <f t="shared" si="17"/>
        <v>1124</v>
      </c>
    </row>
    <row r="1131" spans="1:1" thickTop="1" thickBot="1" x14ac:dyDescent="0.3">
      <c r="A1131" s="6">
        <f t="shared" si="17"/>
        <v>1125</v>
      </c>
    </row>
    <row r="1132" spans="1:1" thickTop="1" thickBot="1" x14ac:dyDescent="0.3">
      <c r="A1132" s="6">
        <f t="shared" si="17"/>
        <v>1126</v>
      </c>
    </row>
    <row r="1133" spans="1:1" thickTop="1" thickBot="1" x14ac:dyDescent="0.3">
      <c r="A1133" s="6">
        <f t="shared" si="17"/>
        <v>1127</v>
      </c>
    </row>
    <row r="1134" spans="1:1" thickTop="1" thickBot="1" x14ac:dyDescent="0.3">
      <c r="A1134" s="6">
        <f t="shared" si="17"/>
        <v>1128</v>
      </c>
    </row>
    <row r="1135" spans="1:1" thickTop="1" thickBot="1" x14ac:dyDescent="0.3">
      <c r="A1135" s="6">
        <f t="shared" si="17"/>
        <v>1129</v>
      </c>
    </row>
    <row r="1136" spans="1:1" thickTop="1" thickBot="1" x14ac:dyDescent="0.3">
      <c r="A1136" s="6">
        <f t="shared" si="17"/>
        <v>1130</v>
      </c>
    </row>
    <row r="1137" spans="1:1" thickTop="1" thickBot="1" x14ac:dyDescent="0.3">
      <c r="A1137" s="6">
        <f t="shared" si="17"/>
        <v>1131</v>
      </c>
    </row>
    <row r="1138" spans="1:1" thickTop="1" thickBot="1" x14ac:dyDescent="0.3">
      <c r="A1138" s="6">
        <f t="shared" si="17"/>
        <v>1132</v>
      </c>
    </row>
    <row r="1139" spans="1:1" thickTop="1" thickBot="1" x14ac:dyDescent="0.3">
      <c r="A1139" s="6">
        <f t="shared" si="17"/>
        <v>1133</v>
      </c>
    </row>
    <row r="1140" spans="1:1" thickTop="1" thickBot="1" x14ac:dyDescent="0.3">
      <c r="A1140" s="6">
        <f t="shared" si="17"/>
        <v>1134</v>
      </c>
    </row>
    <row r="1141" spans="1:1" thickTop="1" thickBot="1" x14ac:dyDescent="0.3">
      <c r="A1141" s="6">
        <f t="shared" si="17"/>
        <v>1135</v>
      </c>
    </row>
    <row r="1142" spans="1:1" thickTop="1" thickBot="1" x14ac:dyDescent="0.3">
      <c r="A1142" s="6">
        <f t="shared" si="17"/>
        <v>1136</v>
      </c>
    </row>
    <row r="1143" spans="1:1" thickTop="1" thickBot="1" x14ac:dyDescent="0.3">
      <c r="A1143" s="6">
        <f t="shared" si="17"/>
        <v>1137</v>
      </c>
    </row>
    <row r="1144" spans="1:1" thickTop="1" thickBot="1" x14ac:dyDescent="0.3">
      <c r="A1144" s="6">
        <f t="shared" si="17"/>
        <v>1138</v>
      </c>
    </row>
    <row r="1145" spans="1:1" thickTop="1" thickBot="1" x14ac:dyDescent="0.3">
      <c r="A1145" s="6">
        <f t="shared" si="17"/>
        <v>1139</v>
      </c>
    </row>
    <row r="1146" spans="1:1" thickTop="1" thickBot="1" x14ac:dyDescent="0.3">
      <c r="A1146" s="6">
        <f t="shared" si="17"/>
        <v>1140</v>
      </c>
    </row>
    <row r="1147" spans="1:1" thickTop="1" thickBot="1" x14ac:dyDescent="0.3">
      <c r="A1147" s="6">
        <f t="shared" si="17"/>
        <v>1141</v>
      </c>
    </row>
    <row r="1148" spans="1:1" thickTop="1" thickBot="1" x14ac:dyDescent="0.3">
      <c r="A1148" s="6">
        <f t="shared" si="17"/>
        <v>1142</v>
      </c>
    </row>
    <row r="1149" spans="1:1" thickTop="1" thickBot="1" x14ac:dyDescent="0.3">
      <c r="A1149" s="6">
        <f t="shared" si="17"/>
        <v>1143</v>
      </c>
    </row>
    <row r="1150" spans="1:1" thickTop="1" thickBot="1" x14ac:dyDescent="0.3">
      <c r="A1150" s="6">
        <f t="shared" si="17"/>
        <v>1144</v>
      </c>
    </row>
    <row r="1151" spans="1:1" thickTop="1" thickBot="1" x14ac:dyDescent="0.3">
      <c r="A1151" s="6">
        <f t="shared" si="17"/>
        <v>1145</v>
      </c>
    </row>
    <row r="1152" spans="1:1" thickTop="1" thickBot="1" x14ac:dyDescent="0.3">
      <c r="A1152" s="6">
        <f t="shared" si="17"/>
        <v>1146</v>
      </c>
    </row>
    <row r="1153" spans="1:1" thickTop="1" thickBot="1" x14ac:dyDescent="0.3">
      <c r="A1153" s="6">
        <f t="shared" si="17"/>
        <v>1147</v>
      </c>
    </row>
    <row r="1154" spans="1:1" thickTop="1" thickBot="1" x14ac:dyDescent="0.3">
      <c r="A1154" s="6">
        <f t="shared" si="17"/>
        <v>1148</v>
      </c>
    </row>
    <row r="1155" spans="1:1" thickTop="1" thickBot="1" x14ac:dyDescent="0.3">
      <c r="A1155" s="6">
        <f t="shared" si="17"/>
        <v>1149</v>
      </c>
    </row>
    <row r="1156" spans="1:1" thickTop="1" thickBot="1" x14ac:dyDescent="0.3">
      <c r="A1156" s="6">
        <f t="shared" si="17"/>
        <v>1150</v>
      </c>
    </row>
    <row r="1157" spans="1:1" thickTop="1" thickBot="1" x14ac:dyDescent="0.3">
      <c r="A1157" s="6">
        <f t="shared" si="17"/>
        <v>1151</v>
      </c>
    </row>
    <row r="1158" spans="1:1" thickTop="1" thickBot="1" x14ac:dyDescent="0.3">
      <c r="A1158" s="6">
        <f t="shared" si="17"/>
        <v>1152</v>
      </c>
    </row>
    <row r="1159" spans="1:1" thickTop="1" thickBot="1" x14ac:dyDescent="0.3">
      <c r="A1159" s="6">
        <f t="shared" si="17"/>
        <v>1153</v>
      </c>
    </row>
    <row r="1160" spans="1:1" thickTop="1" thickBot="1" x14ac:dyDescent="0.3">
      <c r="A1160" s="6">
        <f t="shared" si="17"/>
        <v>1154</v>
      </c>
    </row>
    <row r="1161" spans="1:1" thickTop="1" thickBot="1" x14ac:dyDescent="0.3">
      <c r="A1161" s="6">
        <f t="shared" ref="A1161:A1224" si="18">A1160+1</f>
        <v>1155</v>
      </c>
    </row>
    <row r="1162" spans="1:1" thickTop="1" thickBot="1" x14ac:dyDescent="0.3">
      <c r="A1162" s="6">
        <f t="shared" si="18"/>
        <v>1156</v>
      </c>
    </row>
    <row r="1163" spans="1:1" thickTop="1" thickBot="1" x14ac:dyDescent="0.3">
      <c r="A1163" s="6">
        <f t="shared" si="18"/>
        <v>1157</v>
      </c>
    </row>
    <row r="1164" spans="1:1" thickTop="1" thickBot="1" x14ac:dyDescent="0.3">
      <c r="A1164" s="6">
        <f t="shared" si="18"/>
        <v>1158</v>
      </c>
    </row>
    <row r="1165" spans="1:1" thickTop="1" thickBot="1" x14ac:dyDescent="0.3">
      <c r="A1165" s="6">
        <f t="shared" si="18"/>
        <v>1159</v>
      </c>
    </row>
    <row r="1166" spans="1:1" thickTop="1" thickBot="1" x14ac:dyDescent="0.3">
      <c r="A1166" s="6">
        <f t="shared" si="18"/>
        <v>1160</v>
      </c>
    </row>
    <row r="1167" spans="1:1" thickTop="1" thickBot="1" x14ac:dyDescent="0.3">
      <c r="A1167" s="6">
        <f t="shared" si="18"/>
        <v>1161</v>
      </c>
    </row>
    <row r="1168" spans="1:1" thickTop="1" thickBot="1" x14ac:dyDescent="0.3">
      <c r="A1168" s="6">
        <f t="shared" si="18"/>
        <v>1162</v>
      </c>
    </row>
    <row r="1169" spans="1:1" thickTop="1" thickBot="1" x14ac:dyDescent="0.3">
      <c r="A1169" s="6">
        <f t="shared" si="18"/>
        <v>1163</v>
      </c>
    </row>
    <row r="1170" spans="1:1" thickTop="1" thickBot="1" x14ac:dyDescent="0.3">
      <c r="A1170" s="6">
        <f t="shared" si="18"/>
        <v>1164</v>
      </c>
    </row>
    <row r="1171" spans="1:1" thickTop="1" thickBot="1" x14ac:dyDescent="0.3">
      <c r="A1171" s="6">
        <f t="shared" si="18"/>
        <v>1165</v>
      </c>
    </row>
    <row r="1172" spans="1:1" thickTop="1" thickBot="1" x14ac:dyDescent="0.3">
      <c r="A1172" s="6">
        <f t="shared" si="18"/>
        <v>1166</v>
      </c>
    </row>
    <row r="1173" spans="1:1" thickTop="1" thickBot="1" x14ac:dyDescent="0.3">
      <c r="A1173" s="6">
        <f t="shared" si="18"/>
        <v>1167</v>
      </c>
    </row>
    <row r="1174" spans="1:1" thickTop="1" thickBot="1" x14ac:dyDescent="0.3">
      <c r="A1174" s="6">
        <f t="shared" si="18"/>
        <v>1168</v>
      </c>
    </row>
    <row r="1175" spans="1:1" thickTop="1" thickBot="1" x14ac:dyDescent="0.3">
      <c r="A1175" s="6">
        <f t="shared" si="18"/>
        <v>1169</v>
      </c>
    </row>
    <row r="1176" spans="1:1" thickTop="1" thickBot="1" x14ac:dyDescent="0.3">
      <c r="A1176" s="6">
        <f t="shared" si="18"/>
        <v>1170</v>
      </c>
    </row>
    <row r="1177" spans="1:1" thickTop="1" thickBot="1" x14ac:dyDescent="0.3">
      <c r="A1177" s="6">
        <f t="shared" si="18"/>
        <v>1171</v>
      </c>
    </row>
    <row r="1178" spans="1:1" thickTop="1" thickBot="1" x14ac:dyDescent="0.3">
      <c r="A1178" s="6">
        <f t="shared" si="18"/>
        <v>1172</v>
      </c>
    </row>
    <row r="1179" spans="1:1" thickTop="1" thickBot="1" x14ac:dyDescent="0.3">
      <c r="A1179" s="6">
        <f t="shared" si="18"/>
        <v>1173</v>
      </c>
    </row>
    <row r="1180" spans="1:1" thickTop="1" thickBot="1" x14ac:dyDescent="0.3">
      <c r="A1180" s="6">
        <f t="shared" si="18"/>
        <v>1174</v>
      </c>
    </row>
    <row r="1181" spans="1:1" thickTop="1" thickBot="1" x14ac:dyDescent="0.3">
      <c r="A1181" s="6">
        <f t="shared" si="18"/>
        <v>1175</v>
      </c>
    </row>
    <row r="1182" spans="1:1" thickTop="1" thickBot="1" x14ac:dyDescent="0.3">
      <c r="A1182" s="6">
        <f t="shared" si="18"/>
        <v>1176</v>
      </c>
    </row>
    <row r="1183" spans="1:1" thickTop="1" thickBot="1" x14ac:dyDescent="0.3">
      <c r="A1183" s="6">
        <f t="shared" si="18"/>
        <v>1177</v>
      </c>
    </row>
    <row r="1184" spans="1:1" thickTop="1" thickBot="1" x14ac:dyDescent="0.3">
      <c r="A1184" s="6">
        <f t="shared" si="18"/>
        <v>1178</v>
      </c>
    </row>
    <row r="1185" spans="1:1" thickTop="1" thickBot="1" x14ac:dyDescent="0.3">
      <c r="A1185" s="6">
        <f t="shared" si="18"/>
        <v>1179</v>
      </c>
    </row>
    <row r="1186" spans="1:1" thickTop="1" thickBot="1" x14ac:dyDescent="0.3">
      <c r="A1186" s="6">
        <f t="shared" si="18"/>
        <v>1180</v>
      </c>
    </row>
    <row r="1187" spans="1:1" thickTop="1" thickBot="1" x14ac:dyDescent="0.3">
      <c r="A1187" s="6">
        <f t="shared" si="18"/>
        <v>1181</v>
      </c>
    </row>
    <row r="1188" spans="1:1" thickTop="1" thickBot="1" x14ac:dyDescent="0.3">
      <c r="A1188" s="6">
        <f t="shared" si="18"/>
        <v>1182</v>
      </c>
    </row>
    <row r="1189" spans="1:1" thickTop="1" thickBot="1" x14ac:dyDescent="0.3">
      <c r="A1189" s="6">
        <f t="shared" si="18"/>
        <v>1183</v>
      </c>
    </row>
    <row r="1190" spans="1:1" thickTop="1" thickBot="1" x14ac:dyDescent="0.3">
      <c r="A1190" s="6">
        <f t="shared" si="18"/>
        <v>1184</v>
      </c>
    </row>
    <row r="1191" spans="1:1" thickTop="1" thickBot="1" x14ac:dyDescent="0.3">
      <c r="A1191" s="6">
        <f t="shared" si="18"/>
        <v>1185</v>
      </c>
    </row>
    <row r="1192" spans="1:1" thickTop="1" thickBot="1" x14ac:dyDescent="0.3">
      <c r="A1192" s="6">
        <f t="shared" si="18"/>
        <v>1186</v>
      </c>
    </row>
    <row r="1193" spans="1:1" thickTop="1" thickBot="1" x14ac:dyDescent="0.3">
      <c r="A1193" s="6">
        <f t="shared" si="18"/>
        <v>1187</v>
      </c>
    </row>
    <row r="1194" spans="1:1" thickTop="1" thickBot="1" x14ac:dyDescent="0.3">
      <c r="A1194" s="6">
        <f t="shared" si="18"/>
        <v>1188</v>
      </c>
    </row>
    <row r="1195" spans="1:1" thickTop="1" thickBot="1" x14ac:dyDescent="0.3">
      <c r="A1195" s="6">
        <f t="shared" si="18"/>
        <v>1189</v>
      </c>
    </row>
    <row r="1196" spans="1:1" thickTop="1" thickBot="1" x14ac:dyDescent="0.3">
      <c r="A1196" s="6">
        <f t="shared" si="18"/>
        <v>1190</v>
      </c>
    </row>
    <row r="1197" spans="1:1" thickTop="1" thickBot="1" x14ac:dyDescent="0.3">
      <c r="A1197" s="6">
        <f t="shared" si="18"/>
        <v>1191</v>
      </c>
    </row>
    <row r="1198" spans="1:1" thickTop="1" thickBot="1" x14ac:dyDescent="0.3">
      <c r="A1198" s="6">
        <f t="shared" si="18"/>
        <v>1192</v>
      </c>
    </row>
    <row r="1199" spans="1:1" thickTop="1" thickBot="1" x14ac:dyDescent="0.3">
      <c r="A1199" s="6">
        <f t="shared" si="18"/>
        <v>1193</v>
      </c>
    </row>
    <row r="1200" spans="1:1" thickTop="1" thickBot="1" x14ac:dyDescent="0.3">
      <c r="A1200" s="6">
        <f t="shared" si="18"/>
        <v>1194</v>
      </c>
    </row>
    <row r="1201" spans="1:1" thickTop="1" thickBot="1" x14ac:dyDescent="0.3">
      <c r="A1201" s="6">
        <f t="shared" si="18"/>
        <v>1195</v>
      </c>
    </row>
    <row r="1202" spans="1:1" thickTop="1" thickBot="1" x14ac:dyDescent="0.3">
      <c r="A1202" s="6">
        <f t="shared" si="18"/>
        <v>1196</v>
      </c>
    </row>
    <row r="1203" spans="1:1" thickTop="1" thickBot="1" x14ac:dyDescent="0.3">
      <c r="A1203" s="6">
        <f t="shared" si="18"/>
        <v>1197</v>
      </c>
    </row>
    <row r="1204" spans="1:1" thickTop="1" thickBot="1" x14ac:dyDescent="0.3">
      <c r="A1204" s="6">
        <f t="shared" si="18"/>
        <v>1198</v>
      </c>
    </row>
    <row r="1205" spans="1:1" thickTop="1" thickBot="1" x14ac:dyDescent="0.3">
      <c r="A1205" s="6">
        <f t="shared" si="18"/>
        <v>1199</v>
      </c>
    </row>
    <row r="1206" spans="1:1" thickTop="1" thickBot="1" x14ac:dyDescent="0.3">
      <c r="A1206" s="6">
        <f t="shared" si="18"/>
        <v>1200</v>
      </c>
    </row>
    <row r="1207" spans="1:1" thickTop="1" thickBot="1" x14ac:dyDescent="0.3">
      <c r="A1207" s="6">
        <f t="shared" si="18"/>
        <v>1201</v>
      </c>
    </row>
    <row r="1208" spans="1:1" thickTop="1" thickBot="1" x14ac:dyDescent="0.3">
      <c r="A1208" s="6">
        <f t="shared" si="18"/>
        <v>1202</v>
      </c>
    </row>
    <row r="1209" spans="1:1" thickTop="1" thickBot="1" x14ac:dyDescent="0.3">
      <c r="A1209" s="6">
        <f t="shared" si="18"/>
        <v>1203</v>
      </c>
    </row>
    <row r="1210" spans="1:1" thickTop="1" thickBot="1" x14ac:dyDescent="0.3">
      <c r="A1210" s="6">
        <f t="shared" si="18"/>
        <v>1204</v>
      </c>
    </row>
    <row r="1211" spans="1:1" thickTop="1" thickBot="1" x14ac:dyDescent="0.3">
      <c r="A1211" s="6">
        <f t="shared" si="18"/>
        <v>1205</v>
      </c>
    </row>
    <row r="1212" spans="1:1" thickTop="1" thickBot="1" x14ac:dyDescent="0.3">
      <c r="A1212" s="6">
        <f t="shared" si="18"/>
        <v>1206</v>
      </c>
    </row>
    <row r="1213" spans="1:1" thickTop="1" thickBot="1" x14ac:dyDescent="0.3">
      <c r="A1213" s="6">
        <f t="shared" si="18"/>
        <v>1207</v>
      </c>
    </row>
    <row r="1214" spans="1:1" thickTop="1" thickBot="1" x14ac:dyDescent="0.3">
      <c r="A1214" s="6">
        <f t="shared" si="18"/>
        <v>1208</v>
      </c>
    </row>
    <row r="1215" spans="1:1" thickTop="1" thickBot="1" x14ac:dyDescent="0.3">
      <c r="A1215" s="6">
        <f t="shared" si="18"/>
        <v>1209</v>
      </c>
    </row>
    <row r="1216" spans="1:1" thickTop="1" thickBot="1" x14ac:dyDescent="0.3">
      <c r="A1216" s="6">
        <f t="shared" si="18"/>
        <v>1210</v>
      </c>
    </row>
    <row r="1217" spans="1:1" thickTop="1" thickBot="1" x14ac:dyDescent="0.3">
      <c r="A1217" s="6">
        <f t="shared" si="18"/>
        <v>1211</v>
      </c>
    </row>
    <row r="1218" spans="1:1" thickTop="1" thickBot="1" x14ac:dyDescent="0.3">
      <c r="A1218" s="6">
        <f t="shared" si="18"/>
        <v>1212</v>
      </c>
    </row>
    <row r="1219" spans="1:1" thickTop="1" thickBot="1" x14ac:dyDescent="0.3">
      <c r="A1219" s="6">
        <f t="shared" si="18"/>
        <v>1213</v>
      </c>
    </row>
    <row r="1220" spans="1:1" thickTop="1" thickBot="1" x14ac:dyDescent="0.3">
      <c r="A1220" s="6">
        <f t="shared" si="18"/>
        <v>1214</v>
      </c>
    </row>
    <row r="1221" spans="1:1" thickTop="1" thickBot="1" x14ac:dyDescent="0.3">
      <c r="A1221" s="6">
        <f t="shared" si="18"/>
        <v>1215</v>
      </c>
    </row>
    <row r="1222" spans="1:1" thickTop="1" thickBot="1" x14ac:dyDescent="0.3">
      <c r="A1222" s="6">
        <f t="shared" si="18"/>
        <v>1216</v>
      </c>
    </row>
    <row r="1223" spans="1:1" thickTop="1" thickBot="1" x14ac:dyDescent="0.3">
      <c r="A1223" s="6">
        <f t="shared" si="18"/>
        <v>1217</v>
      </c>
    </row>
    <row r="1224" spans="1:1" thickTop="1" thickBot="1" x14ac:dyDescent="0.3">
      <c r="A1224" s="6">
        <f t="shared" si="18"/>
        <v>1218</v>
      </c>
    </row>
    <row r="1225" spans="1:1" thickTop="1" thickBot="1" x14ac:dyDescent="0.3">
      <c r="A1225" s="6">
        <f t="shared" ref="A1225:A1288" si="19">A1224+1</f>
        <v>1219</v>
      </c>
    </row>
    <row r="1226" spans="1:1" thickTop="1" thickBot="1" x14ac:dyDescent="0.3">
      <c r="A1226" s="6">
        <f t="shared" si="19"/>
        <v>1220</v>
      </c>
    </row>
    <row r="1227" spans="1:1" thickTop="1" thickBot="1" x14ac:dyDescent="0.3">
      <c r="A1227" s="6">
        <f t="shared" si="19"/>
        <v>1221</v>
      </c>
    </row>
    <row r="1228" spans="1:1" thickTop="1" thickBot="1" x14ac:dyDescent="0.3">
      <c r="A1228" s="6">
        <f t="shared" si="19"/>
        <v>1222</v>
      </c>
    </row>
    <row r="1229" spans="1:1" thickTop="1" thickBot="1" x14ac:dyDescent="0.3">
      <c r="A1229" s="6">
        <f t="shared" si="19"/>
        <v>1223</v>
      </c>
    </row>
    <row r="1230" spans="1:1" thickTop="1" thickBot="1" x14ac:dyDescent="0.3">
      <c r="A1230" s="6">
        <f t="shared" si="19"/>
        <v>1224</v>
      </c>
    </row>
    <row r="1231" spans="1:1" thickTop="1" thickBot="1" x14ac:dyDescent="0.3">
      <c r="A1231" s="6">
        <f t="shared" si="19"/>
        <v>1225</v>
      </c>
    </row>
    <row r="1232" spans="1:1" thickTop="1" thickBot="1" x14ac:dyDescent="0.3">
      <c r="A1232" s="6">
        <f t="shared" si="19"/>
        <v>1226</v>
      </c>
    </row>
    <row r="1233" spans="1:1" thickTop="1" thickBot="1" x14ac:dyDescent="0.3">
      <c r="A1233" s="6">
        <f t="shared" si="19"/>
        <v>1227</v>
      </c>
    </row>
    <row r="1234" spans="1:1" thickTop="1" thickBot="1" x14ac:dyDescent="0.3">
      <c r="A1234" s="6">
        <f t="shared" si="19"/>
        <v>1228</v>
      </c>
    </row>
    <row r="1235" spans="1:1" thickTop="1" thickBot="1" x14ac:dyDescent="0.3">
      <c r="A1235" s="6">
        <f t="shared" si="19"/>
        <v>1229</v>
      </c>
    </row>
    <row r="1236" spans="1:1" thickTop="1" thickBot="1" x14ac:dyDescent="0.3">
      <c r="A1236" s="6">
        <f t="shared" si="19"/>
        <v>1230</v>
      </c>
    </row>
    <row r="1237" spans="1:1" thickTop="1" thickBot="1" x14ac:dyDescent="0.3">
      <c r="A1237" s="6">
        <f t="shared" si="19"/>
        <v>1231</v>
      </c>
    </row>
    <row r="1238" spans="1:1" thickTop="1" thickBot="1" x14ac:dyDescent="0.3">
      <c r="A1238" s="6">
        <f t="shared" si="19"/>
        <v>1232</v>
      </c>
    </row>
    <row r="1239" spans="1:1" thickTop="1" thickBot="1" x14ac:dyDescent="0.3">
      <c r="A1239" s="6">
        <f t="shared" si="19"/>
        <v>1233</v>
      </c>
    </row>
    <row r="1240" spans="1:1" thickTop="1" thickBot="1" x14ac:dyDescent="0.3">
      <c r="A1240" s="6">
        <f t="shared" si="19"/>
        <v>1234</v>
      </c>
    </row>
    <row r="1241" spans="1:1" thickTop="1" thickBot="1" x14ac:dyDescent="0.3">
      <c r="A1241" s="6">
        <f t="shared" si="19"/>
        <v>1235</v>
      </c>
    </row>
    <row r="1242" spans="1:1" thickTop="1" thickBot="1" x14ac:dyDescent="0.3">
      <c r="A1242" s="6">
        <f t="shared" si="19"/>
        <v>1236</v>
      </c>
    </row>
    <row r="1243" spans="1:1" thickTop="1" thickBot="1" x14ac:dyDescent="0.3">
      <c r="A1243" s="6">
        <f t="shared" si="19"/>
        <v>1237</v>
      </c>
    </row>
    <row r="1244" spans="1:1" thickTop="1" thickBot="1" x14ac:dyDescent="0.3">
      <c r="A1244" s="6">
        <f t="shared" si="19"/>
        <v>1238</v>
      </c>
    </row>
    <row r="1245" spans="1:1" thickTop="1" thickBot="1" x14ac:dyDescent="0.3">
      <c r="A1245" s="6">
        <f t="shared" si="19"/>
        <v>1239</v>
      </c>
    </row>
    <row r="1246" spans="1:1" thickTop="1" thickBot="1" x14ac:dyDescent="0.3">
      <c r="A1246" s="6">
        <f t="shared" si="19"/>
        <v>1240</v>
      </c>
    </row>
    <row r="1247" spans="1:1" thickTop="1" thickBot="1" x14ac:dyDescent="0.3">
      <c r="A1247" s="6">
        <f t="shared" si="19"/>
        <v>1241</v>
      </c>
    </row>
    <row r="1248" spans="1:1" thickTop="1" thickBot="1" x14ac:dyDescent="0.3">
      <c r="A1248" s="6">
        <f t="shared" si="19"/>
        <v>1242</v>
      </c>
    </row>
    <row r="1249" spans="1:1" thickTop="1" thickBot="1" x14ac:dyDescent="0.3">
      <c r="A1249" s="6">
        <f t="shared" si="19"/>
        <v>1243</v>
      </c>
    </row>
    <row r="1250" spans="1:1" thickTop="1" thickBot="1" x14ac:dyDescent="0.3">
      <c r="A1250" s="6">
        <f t="shared" si="19"/>
        <v>1244</v>
      </c>
    </row>
    <row r="1251" spans="1:1" thickTop="1" thickBot="1" x14ac:dyDescent="0.3">
      <c r="A1251" s="6">
        <f t="shared" si="19"/>
        <v>1245</v>
      </c>
    </row>
    <row r="1252" spans="1:1" thickTop="1" thickBot="1" x14ac:dyDescent="0.3">
      <c r="A1252" s="6">
        <f t="shared" si="19"/>
        <v>1246</v>
      </c>
    </row>
    <row r="1253" spans="1:1" thickTop="1" thickBot="1" x14ac:dyDescent="0.3">
      <c r="A1253" s="6">
        <f t="shared" si="19"/>
        <v>1247</v>
      </c>
    </row>
    <row r="1254" spans="1:1" thickTop="1" thickBot="1" x14ac:dyDescent="0.3">
      <c r="A1254" s="6">
        <f t="shared" si="19"/>
        <v>1248</v>
      </c>
    </row>
    <row r="1255" spans="1:1" thickTop="1" thickBot="1" x14ac:dyDescent="0.3">
      <c r="A1255" s="6">
        <f t="shared" si="19"/>
        <v>1249</v>
      </c>
    </row>
    <row r="1256" spans="1:1" thickTop="1" thickBot="1" x14ac:dyDescent="0.3">
      <c r="A1256" s="6">
        <f t="shared" si="19"/>
        <v>1250</v>
      </c>
    </row>
    <row r="1257" spans="1:1" thickTop="1" thickBot="1" x14ac:dyDescent="0.3">
      <c r="A1257" s="6">
        <f t="shared" si="19"/>
        <v>1251</v>
      </c>
    </row>
    <row r="1258" spans="1:1" thickTop="1" thickBot="1" x14ac:dyDescent="0.3">
      <c r="A1258" s="6">
        <f t="shared" si="19"/>
        <v>1252</v>
      </c>
    </row>
    <row r="1259" spans="1:1" thickTop="1" thickBot="1" x14ac:dyDescent="0.3">
      <c r="A1259" s="6">
        <f t="shared" si="19"/>
        <v>1253</v>
      </c>
    </row>
    <row r="1260" spans="1:1" thickTop="1" thickBot="1" x14ac:dyDescent="0.3">
      <c r="A1260" s="6">
        <f t="shared" si="19"/>
        <v>1254</v>
      </c>
    </row>
    <row r="1261" spans="1:1" thickTop="1" thickBot="1" x14ac:dyDescent="0.3">
      <c r="A1261" s="6">
        <f t="shared" si="19"/>
        <v>1255</v>
      </c>
    </row>
    <row r="1262" spans="1:1" thickTop="1" thickBot="1" x14ac:dyDescent="0.3">
      <c r="A1262" s="6">
        <f t="shared" si="19"/>
        <v>1256</v>
      </c>
    </row>
    <row r="1263" spans="1:1" thickTop="1" thickBot="1" x14ac:dyDescent="0.3">
      <c r="A1263" s="6">
        <f t="shared" si="19"/>
        <v>1257</v>
      </c>
    </row>
    <row r="1264" spans="1:1" thickTop="1" thickBot="1" x14ac:dyDescent="0.3">
      <c r="A1264" s="6">
        <f t="shared" si="19"/>
        <v>1258</v>
      </c>
    </row>
    <row r="1265" spans="1:1" thickTop="1" thickBot="1" x14ac:dyDescent="0.3">
      <c r="A1265" s="6">
        <f t="shared" si="19"/>
        <v>1259</v>
      </c>
    </row>
    <row r="1266" spans="1:1" thickTop="1" thickBot="1" x14ac:dyDescent="0.3">
      <c r="A1266" s="6">
        <f t="shared" si="19"/>
        <v>1260</v>
      </c>
    </row>
    <row r="1267" spans="1:1" thickTop="1" thickBot="1" x14ac:dyDescent="0.3">
      <c r="A1267" s="6">
        <f t="shared" si="19"/>
        <v>1261</v>
      </c>
    </row>
    <row r="1268" spans="1:1" thickTop="1" thickBot="1" x14ac:dyDescent="0.3">
      <c r="A1268" s="6">
        <f t="shared" si="19"/>
        <v>1262</v>
      </c>
    </row>
    <row r="1269" spans="1:1" thickTop="1" thickBot="1" x14ac:dyDescent="0.3">
      <c r="A1269" s="6">
        <f t="shared" si="19"/>
        <v>1263</v>
      </c>
    </row>
    <row r="1270" spans="1:1" thickTop="1" thickBot="1" x14ac:dyDescent="0.3">
      <c r="A1270" s="6">
        <f t="shared" si="19"/>
        <v>1264</v>
      </c>
    </row>
    <row r="1271" spans="1:1" thickTop="1" thickBot="1" x14ac:dyDescent="0.3">
      <c r="A1271" s="6">
        <f t="shared" si="19"/>
        <v>1265</v>
      </c>
    </row>
    <row r="1272" spans="1:1" thickTop="1" thickBot="1" x14ac:dyDescent="0.3">
      <c r="A1272" s="6">
        <f t="shared" si="19"/>
        <v>1266</v>
      </c>
    </row>
    <row r="1273" spans="1:1" thickTop="1" thickBot="1" x14ac:dyDescent="0.3">
      <c r="A1273" s="6">
        <f t="shared" si="19"/>
        <v>1267</v>
      </c>
    </row>
    <row r="1274" spans="1:1" thickTop="1" thickBot="1" x14ac:dyDescent="0.3">
      <c r="A1274" s="6">
        <f t="shared" si="19"/>
        <v>1268</v>
      </c>
    </row>
    <row r="1275" spans="1:1" thickTop="1" thickBot="1" x14ac:dyDescent="0.3">
      <c r="A1275" s="6">
        <f t="shared" si="19"/>
        <v>1269</v>
      </c>
    </row>
    <row r="1276" spans="1:1" thickTop="1" thickBot="1" x14ac:dyDescent="0.3">
      <c r="A1276" s="6">
        <f t="shared" si="19"/>
        <v>1270</v>
      </c>
    </row>
    <row r="1277" spans="1:1" thickTop="1" thickBot="1" x14ac:dyDescent="0.3">
      <c r="A1277" s="6">
        <f t="shared" si="19"/>
        <v>1271</v>
      </c>
    </row>
    <row r="1278" spans="1:1" thickTop="1" thickBot="1" x14ac:dyDescent="0.3">
      <c r="A1278" s="6">
        <f t="shared" si="19"/>
        <v>1272</v>
      </c>
    </row>
    <row r="1279" spans="1:1" thickTop="1" thickBot="1" x14ac:dyDescent="0.3">
      <c r="A1279" s="6">
        <f t="shared" si="19"/>
        <v>1273</v>
      </c>
    </row>
    <row r="1280" spans="1:1" thickTop="1" thickBot="1" x14ac:dyDescent="0.3">
      <c r="A1280" s="6">
        <f t="shared" si="19"/>
        <v>1274</v>
      </c>
    </row>
    <row r="1281" spans="1:1" thickTop="1" thickBot="1" x14ac:dyDescent="0.3">
      <c r="A1281" s="6">
        <f t="shared" si="19"/>
        <v>1275</v>
      </c>
    </row>
    <row r="1282" spans="1:1" thickTop="1" thickBot="1" x14ac:dyDescent="0.3">
      <c r="A1282" s="6">
        <f t="shared" si="19"/>
        <v>1276</v>
      </c>
    </row>
    <row r="1283" spans="1:1" thickTop="1" thickBot="1" x14ac:dyDescent="0.3">
      <c r="A1283" s="6">
        <f t="shared" si="19"/>
        <v>1277</v>
      </c>
    </row>
    <row r="1284" spans="1:1" thickTop="1" thickBot="1" x14ac:dyDescent="0.3">
      <c r="A1284" s="6">
        <f t="shared" si="19"/>
        <v>1278</v>
      </c>
    </row>
    <row r="1285" spans="1:1" thickTop="1" thickBot="1" x14ac:dyDescent="0.3">
      <c r="A1285" s="6">
        <f t="shared" si="19"/>
        <v>1279</v>
      </c>
    </row>
    <row r="1286" spans="1:1" thickTop="1" thickBot="1" x14ac:dyDescent="0.3">
      <c r="A1286" s="6">
        <f t="shared" si="19"/>
        <v>1280</v>
      </c>
    </row>
    <row r="1287" spans="1:1" thickTop="1" thickBot="1" x14ac:dyDescent="0.3">
      <c r="A1287" s="6">
        <f t="shared" si="19"/>
        <v>1281</v>
      </c>
    </row>
    <row r="1288" spans="1:1" thickTop="1" thickBot="1" x14ac:dyDescent="0.3">
      <c r="A1288" s="6">
        <f t="shared" si="19"/>
        <v>1282</v>
      </c>
    </row>
    <row r="1289" spans="1:1" thickTop="1" thickBot="1" x14ac:dyDescent="0.3">
      <c r="A1289" s="6">
        <f t="shared" ref="A1289:A1352" si="20">A1288+1</f>
        <v>1283</v>
      </c>
    </row>
    <row r="1290" spans="1:1" thickTop="1" thickBot="1" x14ac:dyDescent="0.3">
      <c r="A1290" s="6">
        <f t="shared" si="20"/>
        <v>1284</v>
      </c>
    </row>
    <row r="1291" spans="1:1" thickTop="1" thickBot="1" x14ac:dyDescent="0.3">
      <c r="A1291" s="6">
        <f t="shared" si="20"/>
        <v>1285</v>
      </c>
    </row>
    <row r="1292" spans="1:1" thickTop="1" thickBot="1" x14ac:dyDescent="0.3">
      <c r="A1292" s="6">
        <f t="shared" si="20"/>
        <v>1286</v>
      </c>
    </row>
    <row r="1293" spans="1:1" thickTop="1" thickBot="1" x14ac:dyDescent="0.3">
      <c r="A1293" s="6">
        <f t="shared" si="20"/>
        <v>1287</v>
      </c>
    </row>
    <row r="1294" spans="1:1" thickTop="1" thickBot="1" x14ac:dyDescent="0.3">
      <c r="A1294" s="6">
        <f t="shared" si="20"/>
        <v>1288</v>
      </c>
    </row>
    <row r="1295" spans="1:1" thickTop="1" thickBot="1" x14ac:dyDescent="0.3">
      <c r="A1295" s="6">
        <f t="shared" si="20"/>
        <v>1289</v>
      </c>
    </row>
    <row r="1296" spans="1:1" thickTop="1" thickBot="1" x14ac:dyDescent="0.3">
      <c r="A1296" s="6">
        <f t="shared" si="20"/>
        <v>1290</v>
      </c>
    </row>
    <row r="1297" spans="1:1" thickTop="1" thickBot="1" x14ac:dyDescent="0.3">
      <c r="A1297" s="6">
        <f t="shared" si="20"/>
        <v>1291</v>
      </c>
    </row>
    <row r="1298" spans="1:1" thickTop="1" thickBot="1" x14ac:dyDescent="0.3">
      <c r="A1298" s="6">
        <f t="shared" si="20"/>
        <v>1292</v>
      </c>
    </row>
    <row r="1299" spans="1:1" thickTop="1" thickBot="1" x14ac:dyDescent="0.3">
      <c r="A1299" s="6">
        <f t="shared" si="20"/>
        <v>1293</v>
      </c>
    </row>
    <row r="1300" spans="1:1" thickTop="1" thickBot="1" x14ac:dyDescent="0.3">
      <c r="A1300" s="6">
        <f t="shared" si="20"/>
        <v>1294</v>
      </c>
    </row>
    <row r="1301" spans="1:1" thickTop="1" thickBot="1" x14ac:dyDescent="0.3">
      <c r="A1301" s="6">
        <f t="shared" si="20"/>
        <v>1295</v>
      </c>
    </row>
    <row r="1302" spans="1:1" thickTop="1" thickBot="1" x14ac:dyDescent="0.3">
      <c r="A1302" s="6">
        <f t="shared" si="20"/>
        <v>1296</v>
      </c>
    </row>
    <row r="1303" spans="1:1" thickTop="1" thickBot="1" x14ac:dyDescent="0.3">
      <c r="A1303" s="6">
        <f t="shared" si="20"/>
        <v>1297</v>
      </c>
    </row>
    <row r="1304" spans="1:1" thickTop="1" thickBot="1" x14ac:dyDescent="0.3">
      <c r="A1304" s="6">
        <f t="shared" si="20"/>
        <v>1298</v>
      </c>
    </row>
    <row r="1305" spans="1:1" thickTop="1" thickBot="1" x14ac:dyDescent="0.3">
      <c r="A1305" s="6">
        <f t="shared" si="20"/>
        <v>1299</v>
      </c>
    </row>
    <row r="1306" spans="1:1" thickTop="1" thickBot="1" x14ac:dyDescent="0.3">
      <c r="A1306" s="6">
        <f t="shared" si="20"/>
        <v>1300</v>
      </c>
    </row>
    <row r="1307" spans="1:1" thickTop="1" thickBot="1" x14ac:dyDescent="0.3">
      <c r="A1307" s="6">
        <f t="shared" si="20"/>
        <v>1301</v>
      </c>
    </row>
    <row r="1308" spans="1:1" thickTop="1" thickBot="1" x14ac:dyDescent="0.3">
      <c r="A1308" s="6">
        <f t="shared" si="20"/>
        <v>1302</v>
      </c>
    </row>
    <row r="1309" spans="1:1" thickTop="1" thickBot="1" x14ac:dyDescent="0.3">
      <c r="A1309" s="6">
        <f t="shared" si="20"/>
        <v>1303</v>
      </c>
    </row>
    <row r="1310" spans="1:1" thickTop="1" thickBot="1" x14ac:dyDescent="0.3">
      <c r="A1310" s="6">
        <f t="shared" si="20"/>
        <v>1304</v>
      </c>
    </row>
    <row r="1311" spans="1:1" thickTop="1" thickBot="1" x14ac:dyDescent="0.3">
      <c r="A1311" s="6">
        <f t="shared" si="20"/>
        <v>1305</v>
      </c>
    </row>
    <row r="1312" spans="1:1" thickTop="1" thickBot="1" x14ac:dyDescent="0.3">
      <c r="A1312" s="6">
        <f t="shared" si="20"/>
        <v>1306</v>
      </c>
    </row>
    <row r="1313" spans="1:1" thickTop="1" thickBot="1" x14ac:dyDescent="0.3">
      <c r="A1313" s="6">
        <f t="shared" si="20"/>
        <v>1307</v>
      </c>
    </row>
    <row r="1314" spans="1:1" thickTop="1" thickBot="1" x14ac:dyDescent="0.3">
      <c r="A1314" s="6">
        <f t="shared" si="20"/>
        <v>1308</v>
      </c>
    </row>
    <row r="1315" spans="1:1" thickTop="1" thickBot="1" x14ac:dyDescent="0.3">
      <c r="A1315" s="6">
        <f t="shared" si="20"/>
        <v>1309</v>
      </c>
    </row>
    <row r="1316" spans="1:1" thickTop="1" thickBot="1" x14ac:dyDescent="0.3">
      <c r="A1316" s="6">
        <f t="shared" si="20"/>
        <v>1310</v>
      </c>
    </row>
    <row r="1317" spans="1:1" thickTop="1" thickBot="1" x14ac:dyDescent="0.3">
      <c r="A1317" s="6">
        <f t="shared" si="20"/>
        <v>1311</v>
      </c>
    </row>
    <row r="1318" spans="1:1" thickTop="1" thickBot="1" x14ac:dyDescent="0.3">
      <c r="A1318" s="6">
        <f t="shared" si="20"/>
        <v>1312</v>
      </c>
    </row>
    <row r="1319" spans="1:1" thickTop="1" thickBot="1" x14ac:dyDescent="0.3">
      <c r="A1319" s="6">
        <f t="shared" si="20"/>
        <v>1313</v>
      </c>
    </row>
    <row r="1320" spans="1:1" thickTop="1" thickBot="1" x14ac:dyDescent="0.3">
      <c r="A1320" s="6">
        <f t="shared" si="20"/>
        <v>1314</v>
      </c>
    </row>
    <row r="1321" spans="1:1" thickTop="1" thickBot="1" x14ac:dyDescent="0.3">
      <c r="A1321" s="6">
        <f t="shared" si="20"/>
        <v>1315</v>
      </c>
    </row>
    <row r="1322" spans="1:1" thickTop="1" thickBot="1" x14ac:dyDescent="0.3">
      <c r="A1322" s="6">
        <f t="shared" si="20"/>
        <v>1316</v>
      </c>
    </row>
    <row r="1323" spans="1:1" thickTop="1" thickBot="1" x14ac:dyDescent="0.3">
      <c r="A1323" s="6">
        <f t="shared" si="20"/>
        <v>1317</v>
      </c>
    </row>
    <row r="1324" spans="1:1" thickTop="1" thickBot="1" x14ac:dyDescent="0.3">
      <c r="A1324" s="6">
        <f t="shared" si="20"/>
        <v>1318</v>
      </c>
    </row>
    <row r="1325" spans="1:1" thickTop="1" thickBot="1" x14ac:dyDescent="0.3">
      <c r="A1325" s="6">
        <f t="shared" si="20"/>
        <v>1319</v>
      </c>
    </row>
    <row r="1326" spans="1:1" thickTop="1" thickBot="1" x14ac:dyDescent="0.3">
      <c r="A1326" s="6">
        <f t="shared" si="20"/>
        <v>1320</v>
      </c>
    </row>
    <row r="1327" spans="1:1" thickTop="1" thickBot="1" x14ac:dyDescent="0.3">
      <c r="A1327" s="6">
        <f t="shared" si="20"/>
        <v>1321</v>
      </c>
    </row>
    <row r="1328" spans="1:1" thickTop="1" thickBot="1" x14ac:dyDescent="0.3">
      <c r="A1328" s="6">
        <f t="shared" si="20"/>
        <v>1322</v>
      </c>
    </row>
    <row r="1329" spans="1:1" thickTop="1" thickBot="1" x14ac:dyDescent="0.3">
      <c r="A1329" s="6">
        <f t="shared" si="20"/>
        <v>1323</v>
      </c>
    </row>
    <row r="1330" spans="1:1" thickTop="1" thickBot="1" x14ac:dyDescent="0.3">
      <c r="A1330" s="6">
        <f t="shared" si="20"/>
        <v>1324</v>
      </c>
    </row>
    <row r="1331" spans="1:1" thickTop="1" thickBot="1" x14ac:dyDescent="0.3">
      <c r="A1331" s="6">
        <f t="shared" si="20"/>
        <v>1325</v>
      </c>
    </row>
    <row r="1332" spans="1:1" thickTop="1" thickBot="1" x14ac:dyDescent="0.3">
      <c r="A1332" s="6">
        <f t="shared" si="20"/>
        <v>1326</v>
      </c>
    </row>
    <row r="1333" spans="1:1" thickTop="1" thickBot="1" x14ac:dyDescent="0.3">
      <c r="A1333" s="6">
        <f t="shared" si="20"/>
        <v>1327</v>
      </c>
    </row>
    <row r="1334" spans="1:1" thickTop="1" thickBot="1" x14ac:dyDescent="0.3">
      <c r="A1334" s="6">
        <f t="shared" si="20"/>
        <v>1328</v>
      </c>
    </row>
    <row r="1335" spans="1:1" thickTop="1" thickBot="1" x14ac:dyDescent="0.3">
      <c r="A1335" s="6">
        <f t="shared" si="20"/>
        <v>1329</v>
      </c>
    </row>
    <row r="1336" spans="1:1" thickTop="1" thickBot="1" x14ac:dyDescent="0.3">
      <c r="A1336" s="6">
        <f t="shared" si="20"/>
        <v>1330</v>
      </c>
    </row>
    <row r="1337" spans="1:1" thickTop="1" thickBot="1" x14ac:dyDescent="0.3">
      <c r="A1337" s="6">
        <f t="shared" si="20"/>
        <v>1331</v>
      </c>
    </row>
    <row r="1338" spans="1:1" thickTop="1" thickBot="1" x14ac:dyDescent="0.3">
      <c r="A1338" s="6">
        <f t="shared" si="20"/>
        <v>1332</v>
      </c>
    </row>
    <row r="1339" spans="1:1" thickTop="1" thickBot="1" x14ac:dyDescent="0.3">
      <c r="A1339" s="6">
        <f t="shared" si="20"/>
        <v>1333</v>
      </c>
    </row>
    <row r="1340" spans="1:1" thickTop="1" thickBot="1" x14ac:dyDescent="0.3">
      <c r="A1340" s="6">
        <f t="shared" si="20"/>
        <v>1334</v>
      </c>
    </row>
    <row r="1341" spans="1:1" thickTop="1" thickBot="1" x14ac:dyDescent="0.3">
      <c r="A1341" s="6">
        <f t="shared" si="20"/>
        <v>1335</v>
      </c>
    </row>
    <row r="1342" spans="1:1" thickTop="1" thickBot="1" x14ac:dyDescent="0.3">
      <c r="A1342" s="6">
        <f t="shared" si="20"/>
        <v>1336</v>
      </c>
    </row>
    <row r="1343" spans="1:1" thickTop="1" thickBot="1" x14ac:dyDescent="0.3">
      <c r="A1343" s="6">
        <f t="shared" si="20"/>
        <v>1337</v>
      </c>
    </row>
    <row r="1344" spans="1:1" thickTop="1" thickBot="1" x14ac:dyDescent="0.3">
      <c r="A1344" s="6">
        <f t="shared" si="20"/>
        <v>1338</v>
      </c>
    </row>
    <row r="1345" spans="1:1" thickTop="1" thickBot="1" x14ac:dyDescent="0.3">
      <c r="A1345" s="6">
        <f t="shared" si="20"/>
        <v>1339</v>
      </c>
    </row>
    <row r="1346" spans="1:1" thickTop="1" thickBot="1" x14ac:dyDescent="0.3">
      <c r="A1346" s="6">
        <f t="shared" si="20"/>
        <v>1340</v>
      </c>
    </row>
    <row r="1347" spans="1:1" thickTop="1" thickBot="1" x14ac:dyDescent="0.3">
      <c r="A1347" s="6">
        <f t="shared" si="20"/>
        <v>1341</v>
      </c>
    </row>
    <row r="1348" spans="1:1" thickTop="1" thickBot="1" x14ac:dyDescent="0.3">
      <c r="A1348" s="6">
        <f t="shared" si="20"/>
        <v>1342</v>
      </c>
    </row>
    <row r="1349" spans="1:1" thickTop="1" thickBot="1" x14ac:dyDescent="0.3">
      <c r="A1349" s="6">
        <f t="shared" si="20"/>
        <v>1343</v>
      </c>
    </row>
    <row r="1350" spans="1:1" thickTop="1" thickBot="1" x14ac:dyDescent="0.3">
      <c r="A1350" s="6">
        <f t="shared" si="20"/>
        <v>1344</v>
      </c>
    </row>
    <row r="1351" spans="1:1" thickTop="1" thickBot="1" x14ac:dyDescent="0.3">
      <c r="A1351" s="6">
        <f t="shared" si="20"/>
        <v>1345</v>
      </c>
    </row>
    <row r="1352" spans="1:1" thickTop="1" thickBot="1" x14ac:dyDescent="0.3">
      <c r="A1352" s="6">
        <f t="shared" si="20"/>
        <v>1346</v>
      </c>
    </row>
    <row r="1353" spans="1:1" thickTop="1" thickBot="1" x14ac:dyDescent="0.3">
      <c r="A1353" s="6">
        <f t="shared" ref="A1353:A1416" si="21">A1352+1</f>
        <v>1347</v>
      </c>
    </row>
    <row r="1354" spans="1:1" thickTop="1" thickBot="1" x14ac:dyDescent="0.3">
      <c r="A1354" s="6">
        <f t="shared" si="21"/>
        <v>1348</v>
      </c>
    </row>
    <row r="1355" spans="1:1" thickTop="1" thickBot="1" x14ac:dyDescent="0.3">
      <c r="A1355" s="6">
        <f t="shared" si="21"/>
        <v>1349</v>
      </c>
    </row>
    <row r="1356" spans="1:1" thickTop="1" thickBot="1" x14ac:dyDescent="0.3">
      <c r="A1356" s="6">
        <f t="shared" si="21"/>
        <v>1350</v>
      </c>
    </row>
    <row r="1357" spans="1:1" thickTop="1" thickBot="1" x14ac:dyDescent="0.3">
      <c r="A1357" s="6">
        <f t="shared" si="21"/>
        <v>1351</v>
      </c>
    </row>
    <row r="1358" spans="1:1" thickTop="1" thickBot="1" x14ac:dyDescent="0.3">
      <c r="A1358" s="6">
        <f t="shared" si="21"/>
        <v>1352</v>
      </c>
    </row>
    <row r="1359" spans="1:1" thickTop="1" thickBot="1" x14ac:dyDescent="0.3">
      <c r="A1359" s="6">
        <f t="shared" si="21"/>
        <v>1353</v>
      </c>
    </row>
    <row r="1360" spans="1:1" thickTop="1" thickBot="1" x14ac:dyDescent="0.3">
      <c r="A1360" s="6">
        <f t="shared" si="21"/>
        <v>1354</v>
      </c>
    </row>
    <row r="1361" spans="1:1" thickTop="1" thickBot="1" x14ac:dyDescent="0.3">
      <c r="A1361" s="6">
        <f t="shared" si="21"/>
        <v>1355</v>
      </c>
    </row>
    <row r="1362" spans="1:1" thickTop="1" thickBot="1" x14ac:dyDescent="0.3">
      <c r="A1362" s="6">
        <f t="shared" si="21"/>
        <v>1356</v>
      </c>
    </row>
    <row r="1363" spans="1:1" thickTop="1" thickBot="1" x14ac:dyDescent="0.3">
      <c r="A1363" s="6">
        <f t="shared" si="21"/>
        <v>1357</v>
      </c>
    </row>
    <row r="1364" spans="1:1" thickTop="1" thickBot="1" x14ac:dyDescent="0.3">
      <c r="A1364" s="6">
        <f t="shared" si="21"/>
        <v>1358</v>
      </c>
    </row>
    <row r="1365" spans="1:1" thickTop="1" thickBot="1" x14ac:dyDescent="0.3">
      <c r="A1365" s="6">
        <f t="shared" si="21"/>
        <v>1359</v>
      </c>
    </row>
    <row r="1366" spans="1:1" thickTop="1" thickBot="1" x14ac:dyDescent="0.3">
      <c r="A1366" s="6">
        <f t="shared" si="21"/>
        <v>1360</v>
      </c>
    </row>
    <row r="1367" spans="1:1" thickTop="1" thickBot="1" x14ac:dyDescent="0.3">
      <c r="A1367" s="6">
        <f t="shared" si="21"/>
        <v>1361</v>
      </c>
    </row>
    <row r="1368" spans="1:1" thickTop="1" thickBot="1" x14ac:dyDescent="0.3">
      <c r="A1368" s="6">
        <f t="shared" si="21"/>
        <v>1362</v>
      </c>
    </row>
    <row r="1369" spans="1:1" thickTop="1" thickBot="1" x14ac:dyDescent="0.3">
      <c r="A1369" s="6">
        <f t="shared" si="21"/>
        <v>1363</v>
      </c>
    </row>
    <row r="1370" spans="1:1" thickTop="1" thickBot="1" x14ac:dyDescent="0.3">
      <c r="A1370" s="6">
        <f t="shared" si="21"/>
        <v>1364</v>
      </c>
    </row>
    <row r="1371" spans="1:1" thickTop="1" thickBot="1" x14ac:dyDescent="0.3">
      <c r="A1371" s="6">
        <f t="shared" si="21"/>
        <v>1365</v>
      </c>
    </row>
    <row r="1372" spans="1:1" thickTop="1" thickBot="1" x14ac:dyDescent="0.3">
      <c r="A1372" s="6">
        <f t="shared" si="21"/>
        <v>1366</v>
      </c>
    </row>
    <row r="1373" spans="1:1" thickTop="1" thickBot="1" x14ac:dyDescent="0.3">
      <c r="A1373" s="6">
        <f t="shared" si="21"/>
        <v>1367</v>
      </c>
    </row>
    <row r="1374" spans="1:1" thickTop="1" thickBot="1" x14ac:dyDescent="0.3">
      <c r="A1374" s="6">
        <f t="shared" si="21"/>
        <v>1368</v>
      </c>
    </row>
    <row r="1375" spans="1:1" thickTop="1" thickBot="1" x14ac:dyDescent="0.3">
      <c r="A1375" s="6">
        <f t="shared" si="21"/>
        <v>1369</v>
      </c>
    </row>
    <row r="1376" spans="1:1" thickTop="1" thickBot="1" x14ac:dyDescent="0.3">
      <c r="A1376" s="6">
        <f t="shared" si="21"/>
        <v>1370</v>
      </c>
    </row>
    <row r="1377" spans="1:1" thickTop="1" thickBot="1" x14ac:dyDescent="0.3">
      <c r="A1377" s="6">
        <f t="shared" si="21"/>
        <v>1371</v>
      </c>
    </row>
    <row r="1378" spans="1:1" thickTop="1" thickBot="1" x14ac:dyDescent="0.3">
      <c r="A1378" s="6">
        <f t="shared" si="21"/>
        <v>1372</v>
      </c>
    </row>
    <row r="1379" spans="1:1" thickTop="1" thickBot="1" x14ac:dyDescent="0.3">
      <c r="A1379" s="6">
        <f t="shared" si="21"/>
        <v>1373</v>
      </c>
    </row>
    <row r="1380" spans="1:1" thickTop="1" thickBot="1" x14ac:dyDescent="0.3">
      <c r="A1380" s="6">
        <f t="shared" si="21"/>
        <v>1374</v>
      </c>
    </row>
    <row r="1381" spans="1:1" thickTop="1" thickBot="1" x14ac:dyDescent="0.3">
      <c r="A1381" s="6">
        <f t="shared" si="21"/>
        <v>1375</v>
      </c>
    </row>
    <row r="1382" spans="1:1" thickTop="1" thickBot="1" x14ac:dyDescent="0.3">
      <c r="A1382" s="6">
        <f t="shared" si="21"/>
        <v>1376</v>
      </c>
    </row>
    <row r="1383" spans="1:1" thickTop="1" thickBot="1" x14ac:dyDescent="0.3">
      <c r="A1383" s="6">
        <f t="shared" si="21"/>
        <v>1377</v>
      </c>
    </row>
    <row r="1384" spans="1:1" thickTop="1" thickBot="1" x14ac:dyDescent="0.3">
      <c r="A1384" s="6">
        <f t="shared" si="21"/>
        <v>1378</v>
      </c>
    </row>
    <row r="1385" spans="1:1" thickTop="1" thickBot="1" x14ac:dyDescent="0.3">
      <c r="A1385" s="6">
        <f t="shared" si="21"/>
        <v>1379</v>
      </c>
    </row>
    <row r="1386" spans="1:1" thickTop="1" thickBot="1" x14ac:dyDescent="0.3">
      <c r="A1386" s="6">
        <f t="shared" si="21"/>
        <v>1380</v>
      </c>
    </row>
    <row r="1387" spans="1:1" thickTop="1" thickBot="1" x14ac:dyDescent="0.3">
      <c r="A1387" s="6">
        <f t="shared" si="21"/>
        <v>1381</v>
      </c>
    </row>
    <row r="1388" spans="1:1" thickTop="1" thickBot="1" x14ac:dyDescent="0.3">
      <c r="A1388" s="6">
        <f t="shared" si="21"/>
        <v>1382</v>
      </c>
    </row>
    <row r="1389" spans="1:1" thickTop="1" thickBot="1" x14ac:dyDescent="0.3">
      <c r="A1389" s="6">
        <f t="shared" si="21"/>
        <v>1383</v>
      </c>
    </row>
    <row r="1390" spans="1:1" thickTop="1" thickBot="1" x14ac:dyDescent="0.3">
      <c r="A1390" s="6">
        <f t="shared" si="21"/>
        <v>1384</v>
      </c>
    </row>
    <row r="1391" spans="1:1" thickTop="1" thickBot="1" x14ac:dyDescent="0.3">
      <c r="A1391" s="6">
        <f t="shared" si="21"/>
        <v>1385</v>
      </c>
    </row>
    <row r="1392" spans="1:1" thickTop="1" thickBot="1" x14ac:dyDescent="0.3">
      <c r="A1392" s="6">
        <f t="shared" si="21"/>
        <v>1386</v>
      </c>
    </row>
    <row r="1393" spans="1:1" thickTop="1" thickBot="1" x14ac:dyDescent="0.3">
      <c r="A1393" s="6">
        <f t="shared" si="21"/>
        <v>1387</v>
      </c>
    </row>
    <row r="1394" spans="1:1" thickTop="1" thickBot="1" x14ac:dyDescent="0.3">
      <c r="A1394" s="6">
        <f t="shared" si="21"/>
        <v>1388</v>
      </c>
    </row>
    <row r="1395" spans="1:1" thickTop="1" thickBot="1" x14ac:dyDescent="0.3">
      <c r="A1395" s="6">
        <f t="shared" si="21"/>
        <v>1389</v>
      </c>
    </row>
    <row r="1396" spans="1:1" thickTop="1" thickBot="1" x14ac:dyDescent="0.3">
      <c r="A1396" s="6">
        <f t="shared" si="21"/>
        <v>1390</v>
      </c>
    </row>
    <row r="1397" spans="1:1" thickTop="1" thickBot="1" x14ac:dyDescent="0.3">
      <c r="A1397" s="6">
        <f t="shared" si="21"/>
        <v>1391</v>
      </c>
    </row>
    <row r="1398" spans="1:1" thickTop="1" thickBot="1" x14ac:dyDescent="0.3">
      <c r="A1398" s="6">
        <f t="shared" si="21"/>
        <v>1392</v>
      </c>
    </row>
    <row r="1399" spans="1:1" thickTop="1" thickBot="1" x14ac:dyDescent="0.3">
      <c r="A1399" s="6">
        <f t="shared" si="21"/>
        <v>1393</v>
      </c>
    </row>
    <row r="1400" spans="1:1" thickTop="1" thickBot="1" x14ac:dyDescent="0.3">
      <c r="A1400" s="6">
        <f t="shared" si="21"/>
        <v>1394</v>
      </c>
    </row>
    <row r="1401" spans="1:1" thickTop="1" thickBot="1" x14ac:dyDescent="0.3">
      <c r="A1401" s="6">
        <f t="shared" si="21"/>
        <v>1395</v>
      </c>
    </row>
    <row r="1402" spans="1:1" thickTop="1" thickBot="1" x14ac:dyDescent="0.3">
      <c r="A1402" s="6">
        <f t="shared" si="21"/>
        <v>1396</v>
      </c>
    </row>
    <row r="1403" spans="1:1" thickTop="1" thickBot="1" x14ac:dyDescent="0.3">
      <c r="A1403" s="6">
        <f t="shared" si="21"/>
        <v>1397</v>
      </c>
    </row>
    <row r="1404" spans="1:1" thickTop="1" thickBot="1" x14ac:dyDescent="0.3">
      <c r="A1404" s="6">
        <f t="shared" si="21"/>
        <v>1398</v>
      </c>
    </row>
    <row r="1405" spans="1:1" thickTop="1" thickBot="1" x14ac:dyDescent="0.3">
      <c r="A1405" s="6">
        <f t="shared" si="21"/>
        <v>1399</v>
      </c>
    </row>
    <row r="1406" spans="1:1" thickTop="1" thickBot="1" x14ac:dyDescent="0.3">
      <c r="A1406" s="6">
        <f t="shared" si="21"/>
        <v>1400</v>
      </c>
    </row>
    <row r="1407" spans="1:1" thickTop="1" thickBot="1" x14ac:dyDescent="0.3">
      <c r="A1407" s="6">
        <f t="shared" si="21"/>
        <v>1401</v>
      </c>
    </row>
    <row r="1408" spans="1:1" thickTop="1" thickBot="1" x14ac:dyDescent="0.3">
      <c r="A1408" s="6">
        <f t="shared" si="21"/>
        <v>1402</v>
      </c>
    </row>
    <row r="1409" spans="1:1" thickTop="1" thickBot="1" x14ac:dyDescent="0.3">
      <c r="A1409" s="6">
        <f t="shared" si="21"/>
        <v>1403</v>
      </c>
    </row>
    <row r="1410" spans="1:1" thickTop="1" thickBot="1" x14ac:dyDescent="0.3">
      <c r="A1410" s="6">
        <f t="shared" si="21"/>
        <v>1404</v>
      </c>
    </row>
    <row r="1411" spans="1:1" thickTop="1" thickBot="1" x14ac:dyDescent="0.3">
      <c r="A1411" s="6">
        <f t="shared" si="21"/>
        <v>1405</v>
      </c>
    </row>
    <row r="1412" spans="1:1" thickTop="1" thickBot="1" x14ac:dyDescent="0.3">
      <c r="A1412" s="6">
        <f t="shared" si="21"/>
        <v>1406</v>
      </c>
    </row>
    <row r="1413" spans="1:1" thickTop="1" thickBot="1" x14ac:dyDescent="0.3">
      <c r="A1413" s="6">
        <f t="shared" si="21"/>
        <v>1407</v>
      </c>
    </row>
    <row r="1414" spans="1:1" thickTop="1" thickBot="1" x14ac:dyDescent="0.3">
      <c r="A1414" s="6">
        <f t="shared" si="21"/>
        <v>1408</v>
      </c>
    </row>
    <row r="1415" spans="1:1" thickTop="1" thickBot="1" x14ac:dyDescent="0.3">
      <c r="A1415" s="6">
        <f t="shared" si="21"/>
        <v>1409</v>
      </c>
    </row>
    <row r="1416" spans="1:1" thickTop="1" thickBot="1" x14ac:dyDescent="0.3">
      <c r="A1416" s="6">
        <f t="shared" si="21"/>
        <v>1410</v>
      </c>
    </row>
    <row r="1417" spans="1:1" thickTop="1" thickBot="1" x14ac:dyDescent="0.3">
      <c r="A1417" s="6">
        <f t="shared" ref="A1417:A1480" si="22">A1416+1</f>
        <v>1411</v>
      </c>
    </row>
    <row r="1418" spans="1:1" thickTop="1" thickBot="1" x14ac:dyDescent="0.3">
      <c r="A1418" s="6">
        <f t="shared" si="22"/>
        <v>1412</v>
      </c>
    </row>
    <row r="1419" spans="1:1" thickTop="1" thickBot="1" x14ac:dyDescent="0.3">
      <c r="A1419" s="6">
        <f t="shared" si="22"/>
        <v>1413</v>
      </c>
    </row>
    <row r="1420" spans="1:1" thickTop="1" thickBot="1" x14ac:dyDescent="0.3">
      <c r="A1420" s="6">
        <f t="shared" si="22"/>
        <v>1414</v>
      </c>
    </row>
    <row r="1421" spans="1:1" thickTop="1" thickBot="1" x14ac:dyDescent="0.3">
      <c r="A1421" s="6">
        <f t="shared" si="22"/>
        <v>1415</v>
      </c>
    </row>
    <row r="1422" spans="1:1" thickTop="1" thickBot="1" x14ac:dyDescent="0.3">
      <c r="A1422" s="6">
        <f t="shared" si="22"/>
        <v>1416</v>
      </c>
    </row>
    <row r="1423" spans="1:1" thickTop="1" thickBot="1" x14ac:dyDescent="0.3">
      <c r="A1423" s="6">
        <f t="shared" si="22"/>
        <v>1417</v>
      </c>
    </row>
    <row r="1424" spans="1:1" thickTop="1" thickBot="1" x14ac:dyDescent="0.3">
      <c r="A1424" s="6">
        <f t="shared" si="22"/>
        <v>1418</v>
      </c>
    </row>
    <row r="1425" spans="1:1" thickTop="1" thickBot="1" x14ac:dyDescent="0.3">
      <c r="A1425" s="6">
        <f t="shared" si="22"/>
        <v>1419</v>
      </c>
    </row>
    <row r="1426" spans="1:1" thickTop="1" thickBot="1" x14ac:dyDescent="0.3">
      <c r="A1426" s="6">
        <f t="shared" si="22"/>
        <v>1420</v>
      </c>
    </row>
    <row r="1427" spans="1:1" thickTop="1" thickBot="1" x14ac:dyDescent="0.3">
      <c r="A1427" s="6">
        <f t="shared" si="22"/>
        <v>1421</v>
      </c>
    </row>
    <row r="1428" spans="1:1" thickTop="1" thickBot="1" x14ac:dyDescent="0.3">
      <c r="A1428" s="6">
        <f t="shared" si="22"/>
        <v>1422</v>
      </c>
    </row>
    <row r="1429" spans="1:1" thickTop="1" thickBot="1" x14ac:dyDescent="0.3">
      <c r="A1429" s="6">
        <f t="shared" si="22"/>
        <v>1423</v>
      </c>
    </row>
    <row r="1430" spans="1:1" thickTop="1" thickBot="1" x14ac:dyDescent="0.3">
      <c r="A1430" s="6">
        <f t="shared" si="22"/>
        <v>1424</v>
      </c>
    </row>
    <row r="1431" spans="1:1" thickTop="1" thickBot="1" x14ac:dyDescent="0.3">
      <c r="A1431" s="6">
        <f t="shared" si="22"/>
        <v>1425</v>
      </c>
    </row>
    <row r="1432" spans="1:1" thickTop="1" thickBot="1" x14ac:dyDescent="0.3">
      <c r="A1432" s="6">
        <f t="shared" si="22"/>
        <v>1426</v>
      </c>
    </row>
    <row r="1433" spans="1:1" thickTop="1" thickBot="1" x14ac:dyDescent="0.3">
      <c r="A1433" s="6">
        <f t="shared" si="22"/>
        <v>1427</v>
      </c>
    </row>
    <row r="1434" spans="1:1" thickTop="1" thickBot="1" x14ac:dyDescent="0.3">
      <c r="A1434" s="6">
        <f t="shared" si="22"/>
        <v>1428</v>
      </c>
    </row>
    <row r="1435" spans="1:1" thickTop="1" thickBot="1" x14ac:dyDescent="0.3">
      <c r="A1435" s="6">
        <f t="shared" si="22"/>
        <v>1429</v>
      </c>
    </row>
    <row r="1436" spans="1:1" thickTop="1" thickBot="1" x14ac:dyDescent="0.3">
      <c r="A1436" s="6">
        <f t="shared" si="22"/>
        <v>1430</v>
      </c>
    </row>
    <row r="1437" spans="1:1" thickTop="1" thickBot="1" x14ac:dyDescent="0.3">
      <c r="A1437" s="6">
        <f t="shared" si="22"/>
        <v>1431</v>
      </c>
    </row>
    <row r="1438" spans="1:1" thickTop="1" thickBot="1" x14ac:dyDescent="0.3">
      <c r="A1438" s="6">
        <f t="shared" si="22"/>
        <v>1432</v>
      </c>
    </row>
    <row r="1439" spans="1:1" thickTop="1" thickBot="1" x14ac:dyDescent="0.3">
      <c r="A1439" s="6">
        <f t="shared" si="22"/>
        <v>1433</v>
      </c>
    </row>
    <row r="1440" spans="1:1" thickTop="1" thickBot="1" x14ac:dyDescent="0.3">
      <c r="A1440" s="6">
        <f t="shared" si="22"/>
        <v>1434</v>
      </c>
    </row>
    <row r="1441" spans="1:1" thickTop="1" thickBot="1" x14ac:dyDescent="0.3">
      <c r="A1441" s="6">
        <f t="shared" si="22"/>
        <v>1435</v>
      </c>
    </row>
    <row r="1442" spans="1:1" thickTop="1" thickBot="1" x14ac:dyDescent="0.3">
      <c r="A1442" s="6">
        <f t="shared" si="22"/>
        <v>1436</v>
      </c>
    </row>
    <row r="1443" spans="1:1" thickTop="1" thickBot="1" x14ac:dyDescent="0.3">
      <c r="A1443" s="6">
        <f t="shared" si="22"/>
        <v>1437</v>
      </c>
    </row>
    <row r="1444" spans="1:1" thickTop="1" thickBot="1" x14ac:dyDescent="0.3">
      <c r="A1444" s="6">
        <f t="shared" si="22"/>
        <v>1438</v>
      </c>
    </row>
    <row r="1445" spans="1:1" thickTop="1" thickBot="1" x14ac:dyDescent="0.3">
      <c r="A1445" s="6">
        <f t="shared" si="22"/>
        <v>1439</v>
      </c>
    </row>
    <row r="1446" spans="1:1" thickTop="1" thickBot="1" x14ac:dyDescent="0.3">
      <c r="A1446" s="6">
        <f t="shared" si="22"/>
        <v>1440</v>
      </c>
    </row>
    <row r="1447" spans="1:1" thickTop="1" thickBot="1" x14ac:dyDescent="0.3">
      <c r="A1447" s="6">
        <f t="shared" si="22"/>
        <v>1441</v>
      </c>
    </row>
    <row r="1448" spans="1:1" thickTop="1" thickBot="1" x14ac:dyDescent="0.3">
      <c r="A1448" s="6">
        <f t="shared" si="22"/>
        <v>1442</v>
      </c>
    </row>
    <row r="1449" spans="1:1" thickTop="1" thickBot="1" x14ac:dyDescent="0.3">
      <c r="A1449" s="6">
        <f t="shared" si="22"/>
        <v>1443</v>
      </c>
    </row>
    <row r="1450" spans="1:1" thickTop="1" thickBot="1" x14ac:dyDescent="0.3">
      <c r="A1450" s="6">
        <f t="shared" si="22"/>
        <v>1444</v>
      </c>
    </row>
    <row r="1451" spans="1:1" thickTop="1" thickBot="1" x14ac:dyDescent="0.3">
      <c r="A1451" s="6">
        <f t="shared" si="22"/>
        <v>1445</v>
      </c>
    </row>
    <row r="1452" spans="1:1" thickTop="1" thickBot="1" x14ac:dyDescent="0.3">
      <c r="A1452" s="6">
        <f t="shared" si="22"/>
        <v>1446</v>
      </c>
    </row>
    <row r="1453" spans="1:1" thickTop="1" thickBot="1" x14ac:dyDescent="0.3">
      <c r="A1453" s="6">
        <f t="shared" si="22"/>
        <v>1447</v>
      </c>
    </row>
    <row r="1454" spans="1:1" thickTop="1" thickBot="1" x14ac:dyDescent="0.3">
      <c r="A1454" s="6">
        <f t="shared" si="22"/>
        <v>1448</v>
      </c>
    </row>
    <row r="1455" spans="1:1" thickTop="1" thickBot="1" x14ac:dyDescent="0.3">
      <c r="A1455" s="6">
        <f t="shared" si="22"/>
        <v>1449</v>
      </c>
    </row>
    <row r="1456" spans="1:1" thickTop="1" thickBot="1" x14ac:dyDescent="0.3">
      <c r="A1456" s="6">
        <f t="shared" si="22"/>
        <v>1450</v>
      </c>
    </row>
    <row r="1457" spans="1:1" thickTop="1" thickBot="1" x14ac:dyDescent="0.3">
      <c r="A1457" s="6">
        <f t="shared" si="22"/>
        <v>1451</v>
      </c>
    </row>
    <row r="1458" spans="1:1" thickTop="1" thickBot="1" x14ac:dyDescent="0.3">
      <c r="A1458" s="6">
        <f t="shared" si="22"/>
        <v>1452</v>
      </c>
    </row>
    <row r="1459" spans="1:1" thickTop="1" thickBot="1" x14ac:dyDescent="0.3">
      <c r="A1459" s="6">
        <f t="shared" si="22"/>
        <v>1453</v>
      </c>
    </row>
    <row r="1460" spans="1:1" thickTop="1" thickBot="1" x14ac:dyDescent="0.3">
      <c r="A1460" s="6">
        <f t="shared" si="22"/>
        <v>1454</v>
      </c>
    </row>
    <row r="1461" spans="1:1" thickTop="1" thickBot="1" x14ac:dyDescent="0.3">
      <c r="A1461" s="6">
        <f t="shared" si="22"/>
        <v>1455</v>
      </c>
    </row>
    <row r="1462" spans="1:1" thickTop="1" thickBot="1" x14ac:dyDescent="0.3">
      <c r="A1462" s="6">
        <f t="shared" si="22"/>
        <v>1456</v>
      </c>
    </row>
    <row r="1463" spans="1:1" thickTop="1" thickBot="1" x14ac:dyDescent="0.3">
      <c r="A1463" s="6">
        <f t="shared" si="22"/>
        <v>1457</v>
      </c>
    </row>
    <row r="1464" spans="1:1" thickTop="1" thickBot="1" x14ac:dyDescent="0.3">
      <c r="A1464" s="6">
        <f t="shared" si="22"/>
        <v>1458</v>
      </c>
    </row>
    <row r="1465" spans="1:1" thickTop="1" thickBot="1" x14ac:dyDescent="0.3">
      <c r="A1465" s="6">
        <f t="shared" si="22"/>
        <v>1459</v>
      </c>
    </row>
    <row r="1466" spans="1:1" thickTop="1" thickBot="1" x14ac:dyDescent="0.3">
      <c r="A1466" s="6">
        <f t="shared" si="22"/>
        <v>1460</v>
      </c>
    </row>
    <row r="1467" spans="1:1" thickTop="1" thickBot="1" x14ac:dyDescent="0.3">
      <c r="A1467" s="6">
        <f t="shared" si="22"/>
        <v>1461</v>
      </c>
    </row>
    <row r="1468" spans="1:1" thickTop="1" thickBot="1" x14ac:dyDescent="0.3">
      <c r="A1468" s="6">
        <f t="shared" si="22"/>
        <v>1462</v>
      </c>
    </row>
    <row r="1469" spans="1:1" thickTop="1" thickBot="1" x14ac:dyDescent="0.3">
      <c r="A1469" s="6">
        <f t="shared" si="22"/>
        <v>1463</v>
      </c>
    </row>
    <row r="1470" spans="1:1" thickTop="1" thickBot="1" x14ac:dyDescent="0.3">
      <c r="A1470" s="6">
        <f t="shared" si="22"/>
        <v>1464</v>
      </c>
    </row>
    <row r="1471" spans="1:1" thickTop="1" thickBot="1" x14ac:dyDescent="0.3">
      <c r="A1471" s="6">
        <f t="shared" si="22"/>
        <v>1465</v>
      </c>
    </row>
    <row r="1472" spans="1:1" thickTop="1" thickBot="1" x14ac:dyDescent="0.3">
      <c r="A1472" s="6">
        <f t="shared" si="22"/>
        <v>1466</v>
      </c>
    </row>
    <row r="1473" spans="1:1" thickTop="1" thickBot="1" x14ac:dyDescent="0.3">
      <c r="A1473" s="6">
        <f t="shared" si="22"/>
        <v>1467</v>
      </c>
    </row>
    <row r="1474" spans="1:1" thickTop="1" thickBot="1" x14ac:dyDescent="0.3">
      <c r="A1474" s="6">
        <f t="shared" si="22"/>
        <v>1468</v>
      </c>
    </row>
    <row r="1475" spans="1:1" thickTop="1" thickBot="1" x14ac:dyDescent="0.3">
      <c r="A1475" s="6">
        <f t="shared" si="22"/>
        <v>1469</v>
      </c>
    </row>
    <row r="1476" spans="1:1" thickTop="1" thickBot="1" x14ac:dyDescent="0.3">
      <c r="A1476" s="6">
        <f t="shared" si="22"/>
        <v>1470</v>
      </c>
    </row>
    <row r="1477" spans="1:1" thickTop="1" thickBot="1" x14ac:dyDescent="0.3">
      <c r="A1477" s="6">
        <f t="shared" si="22"/>
        <v>1471</v>
      </c>
    </row>
    <row r="1478" spans="1:1" thickTop="1" thickBot="1" x14ac:dyDescent="0.3">
      <c r="A1478" s="6">
        <f t="shared" si="22"/>
        <v>1472</v>
      </c>
    </row>
    <row r="1479" spans="1:1" thickTop="1" thickBot="1" x14ac:dyDescent="0.3">
      <c r="A1479" s="6">
        <f t="shared" si="22"/>
        <v>1473</v>
      </c>
    </row>
    <row r="1480" spans="1:1" thickTop="1" thickBot="1" x14ac:dyDescent="0.3">
      <c r="A1480" s="6">
        <f t="shared" si="22"/>
        <v>1474</v>
      </c>
    </row>
    <row r="1481" spans="1:1" thickTop="1" thickBot="1" x14ac:dyDescent="0.3">
      <c r="A1481" s="6">
        <f t="shared" ref="A1481:A1544" si="23">A1480+1</f>
        <v>1475</v>
      </c>
    </row>
    <row r="1482" spans="1:1" thickTop="1" thickBot="1" x14ac:dyDescent="0.3">
      <c r="A1482" s="6">
        <f t="shared" si="23"/>
        <v>1476</v>
      </c>
    </row>
    <row r="1483" spans="1:1" thickTop="1" thickBot="1" x14ac:dyDescent="0.3">
      <c r="A1483" s="6">
        <f t="shared" si="23"/>
        <v>1477</v>
      </c>
    </row>
    <row r="1484" spans="1:1" thickTop="1" thickBot="1" x14ac:dyDescent="0.3">
      <c r="A1484" s="6">
        <f t="shared" si="23"/>
        <v>1478</v>
      </c>
    </row>
    <row r="1485" spans="1:1" thickTop="1" thickBot="1" x14ac:dyDescent="0.3">
      <c r="A1485" s="6">
        <f t="shared" si="23"/>
        <v>1479</v>
      </c>
    </row>
    <row r="1486" spans="1:1" thickTop="1" thickBot="1" x14ac:dyDescent="0.3">
      <c r="A1486" s="6">
        <f t="shared" si="23"/>
        <v>1480</v>
      </c>
    </row>
    <row r="1487" spans="1:1" thickTop="1" thickBot="1" x14ac:dyDescent="0.3">
      <c r="A1487" s="6">
        <f t="shared" si="23"/>
        <v>1481</v>
      </c>
    </row>
    <row r="1488" spans="1:1" thickTop="1" thickBot="1" x14ac:dyDescent="0.3">
      <c r="A1488" s="6">
        <f t="shared" si="23"/>
        <v>1482</v>
      </c>
    </row>
    <row r="1489" spans="1:1" thickTop="1" thickBot="1" x14ac:dyDescent="0.3">
      <c r="A1489" s="6">
        <f t="shared" si="23"/>
        <v>1483</v>
      </c>
    </row>
    <row r="1490" spans="1:1" thickTop="1" thickBot="1" x14ac:dyDescent="0.3">
      <c r="A1490" s="6">
        <f t="shared" si="23"/>
        <v>1484</v>
      </c>
    </row>
    <row r="1491" spans="1:1" thickTop="1" thickBot="1" x14ac:dyDescent="0.3">
      <c r="A1491" s="6">
        <f t="shared" si="23"/>
        <v>1485</v>
      </c>
    </row>
    <row r="1492" spans="1:1" thickTop="1" thickBot="1" x14ac:dyDescent="0.3">
      <c r="A1492" s="6">
        <f t="shared" si="23"/>
        <v>1486</v>
      </c>
    </row>
    <row r="1493" spans="1:1" thickTop="1" thickBot="1" x14ac:dyDescent="0.3">
      <c r="A1493" s="6">
        <f t="shared" si="23"/>
        <v>1487</v>
      </c>
    </row>
    <row r="1494" spans="1:1" thickTop="1" thickBot="1" x14ac:dyDescent="0.3">
      <c r="A1494" s="6">
        <f t="shared" si="23"/>
        <v>1488</v>
      </c>
    </row>
    <row r="1495" spans="1:1" thickTop="1" thickBot="1" x14ac:dyDescent="0.3">
      <c r="A1495" s="6">
        <f t="shared" si="23"/>
        <v>1489</v>
      </c>
    </row>
    <row r="1496" spans="1:1" thickTop="1" thickBot="1" x14ac:dyDescent="0.3">
      <c r="A1496" s="6">
        <f t="shared" si="23"/>
        <v>1490</v>
      </c>
    </row>
    <row r="1497" spans="1:1" thickTop="1" thickBot="1" x14ac:dyDescent="0.3">
      <c r="A1497" s="6">
        <f t="shared" si="23"/>
        <v>1491</v>
      </c>
    </row>
    <row r="1498" spans="1:1" thickTop="1" thickBot="1" x14ac:dyDescent="0.3">
      <c r="A1498" s="6">
        <f t="shared" si="23"/>
        <v>1492</v>
      </c>
    </row>
    <row r="1499" spans="1:1" thickTop="1" thickBot="1" x14ac:dyDescent="0.3">
      <c r="A1499" s="6">
        <f t="shared" si="23"/>
        <v>1493</v>
      </c>
    </row>
    <row r="1500" spans="1:1" thickTop="1" thickBot="1" x14ac:dyDescent="0.3">
      <c r="A1500" s="6">
        <f t="shared" si="23"/>
        <v>1494</v>
      </c>
    </row>
    <row r="1501" spans="1:1" thickTop="1" thickBot="1" x14ac:dyDescent="0.3">
      <c r="A1501" s="6">
        <f t="shared" si="23"/>
        <v>1495</v>
      </c>
    </row>
    <row r="1502" spans="1:1" thickTop="1" thickBot="1" x14ac:dyDescent="0.3">
      <c r="A1502" s="6">
        <f t="shared" si="23"/>
        <v>1496</v>
      </c>
    </row>
    <row r="1503" spans="1:1" thickTop="1" thickBot="1" x14ac:dyDescent="0.3">
      <c r="A1503" s="6">
        <f t="shared" si="23"/>
        <v>1497</v>
      </c>
    </row>
    <row r="1504" spans="1:1" thickTop="1" thickBot="1" x14ac:dyDescent="0.3">
      <c r="A1504" s="6">
        <f t="shared" si="23"/>
        <v>1498</v>
      </c>
    </row>
    <row r="1505" spans="1:1" thickTop="1" thickBot="1" x14ac:dyDescent="0.3">
      <c r="A1505" s="6">
        <f t="shared" si="23"/>
        <v>1499</v>
      </c>
    </row>
    <row r="1506" spans="1:1" thickTop="1" thickBot="1" x14ac:dyDescent="0.3">
      <c r="A1506" s="6">
        <f t="shared" si="23"/>
        <v>1500</v>
      </c>
    </row>
    <row r="1507" spans="1:1" thickTop="1" thickBot="1" x14ac:dyDescent="0.3">
      <c r="A1507" s="6">
        <f t="shared" si="23"/>
        <v>1501</v>
      </c>
    </row>
    <row r="1508" spans="1:1" thickTop="1" thickBot="1" x14ac:dyDescent="0.3">
      <c r="A1508" s="6">
        <f t="shared" si="23"/>
        <v>1502</v>
      </c>
    </row>
    <row r="1509" spans="1:1" thickTop="1" thickBot="1" x14ac:dyDescent="0.3">
      <c r="A1509" s="6">
        <f t="shared" si="23"/>
        <v>1503</v>
      </c>
    </row>
    <row r="1510" spans="1:1" thickTop="1" thickBot="1" x14ac:dyDescent="0.3">
      <c r="A1510" s="6">
        <f t="shared" si="23"/>
        <v>1504</v>
      </c>
    </row>
    <row r="1511" spans="1:1" thickTop="1" thickBot="1" x14ac:dyDescent="0.3">
      <c r="A1511" s="6">
        <f t="shared" si="23"/>
        <v>1505</v>
      </c>
    </row>
    <row r="1512" spans="1:1" thickTop="1" thickBot="1" x14ac:dyDescent="0.3">
      <c r="A1512" s="6">
        <f t="shared" si="23"/>
        <v>1506</v>
      </c>
    </row>
    <row r="1513" spans="1:1" thickTop="1" thickBot="1" x14ac:dyDescent="0.3">
      <c r="A1513" s="6">
        <f t="shared" si="23"/>
        <v>1507</v>
      </c>
    </row>
    <row r="1514" spans="1:1" thickTop="1" thickBot="1" x14ac:dyDescent="0.3">
      <c r="A1514" s="6">
        <f t="shared" si="23"/>
        <v>1508</v>
      </c>
    </row>
    <row r="1515" spans="1:1" thickTop="1" thickBot="1" x14ac:dyDescent="0.3">
      <c r="A1515" s="6">
        <f t="shared" si="23"/>
        <v>1509</v>
      </c>
    </row>
    <row r="1516" spans="1:1" thickTop="1" thickBot="1" x14ac:dyDescent="0.3">
      <c r="A1516" s="6">
        <f t="shared" si="23"/>
        <v>1510</v>
      </c>
    </row>
    <row r="1517" spans="1:1" thickTop="1" thickBot="1" x14ac:dyDescent="0.3">
      <c r="A1517" s="6">
        <f t="shared" si="23"/>
        <v>1511</v>
      </c>
    </row>
    <row r="1518" spans="1:1" thickTop="1" thickBot="1" x14ac:dyDescent="0.3">
      <c r="A1518" s="6">
        <f t="shared" si="23"/>
        <v>1512</v>
      </c>
    </row>
    <row r="1519" spans="1:1" thickTop="1" thickBot="1" x14ac:dyDescent="0.3">
      <c r="A1519" s="6">
        <f t="shared" si="23"/>
        <v>1513</v>
      </c>
    </row>
    <row r="1520" spans="1:1" thickTop="1" thickBot="1" x14ac:dyDescent="0.3">
      <c r="A1520" s="6">
        <f t="shared" si="23"/>
        <v>1514</v>
      </c>
    </row>
    <row r="1521" spans="1:1" thickTop="1" thickBot="1" x14ac:dyDescent="0.3">
      <c r="A1521" s="6">
        <f t="shared" si="23"/>
        <v>1515</v>
      </c>
    </row>
    <row r="1522" spans="1:1" thickTop="1" thickBot="1" x14ac:dyDescent="0.3">
      <c r="A1522" s="6">
        <f t="shared" si="23"/>
        <v>1516</v>
      </c>
    </row>
    <row r="1523" spans="1:1" thickTop="1" thickBot="1" x14ac:dyDescent="0.3">
      <c r="A1523" s="6">
        <f t="shared" si="23"/>
        <v>1517</v>
      </c>
    </row>
    <row r="1524" spans="1:1" thickTop="1" thickBot="1" x14ac:dyDescent="0.3">
      <c r="A1524" s="6">
        <f t="shared" si="23"/>
        <v>1518</v>
      </c>
    </row>
    <row r="1525" spans="1:1" thickTop="1" thickBot="1" x14ac:dyDescent="0.3">
      <c r="A1525" s="6">
        <f t="shared" si="23"/>
        <v>1519</v>
      </c>
    </row>
    <row r="1526" spans="1:1" thickTop="1" thickBot="1" x14ac:dyDescent="0.3">
      <c r="A1526" s="6">
        <f t="shared" si="23"/>
        <v>1520</v>
      </c>
    </row>
    <row r="1527" spans="1:1" thickTop="1" thickBot="1" x14ac:dyDescent="0.3">
      <c r="A1527" s="6">
        <f t="shared" si="23"/>
        <v>1521</v>
      </c>
    </row>
    <row r="1528" spans="1:1" thickTop="1" thickBot="1" x14ac:dyDescent="0.3">
      <c r="A1528" s="6">
        <f t="shared" si="23"/>
        <v>1522</v>
      </c>
    </row>
    <row r="1529" spans="1:1" thickTop="1" thickBot="1" x14ac:dyDescent="0.3">
      <c r="A1529" s="6">
        <f t="shared" si="23"/>
        <v>1523</v>
      </c>
    </row>
    <row r="1530" spans="1:1" thickTop="1" thickBot="1" x14ac:dyDescent="0.3">
      <c r="A1530" s="6">
        <f t="shared" si="23"/>
        <v>1524</v>
      </c>
    </row>
    <row r="1531" spans="1:1" thickTop="1" thickBot="1" x14ac:dyDescent="0.3">
      <c r="A1531" s="6">
        <f t="shared" si="23"/>
        <v>1525</v>
      </c>
    </row>
    <row r="1532" spans="1:1" thickTop="1" thickBot="1" x14ac:dyDescent="0.3">
      <c r="A1532" s="6">
        <f t="shared" si="23"/>
        <v>1526</v>
      </c>
    </row>
    <row r="1533" spans="1:1" thickTop="1" thickBot="1" x14ac:dyDescent="0.3">
      <c r="A1533" s="6">
        <f t="shared" si="23"/>
        <v>1527</v>
      </c>
    </row>
    <row r="1534" spans="1:1" thickTop="1" thickBot="1" x14ac:dyDescent="0.3">
      <c r="A1534" s="6">
        <f t="shared" si="23"/>
        <v>1528</v>
      </c>
    </row>
    <row r="1535" spans="1:1" thickTop="1" thickBot="1" x14ac:dyDescent="0.3">
      <c r="A1535" s="6">
        <f t="shared" si="23"/>
        <v>1529</v>
      </c>
    </row>
    <row r="1536" spans="1:1" thickTop="1" thickBot="1" x14ac:dyDescent="0.3">
      <c r="A1536" s="6">
        <f t="shared" si="23"/>
        <v>1530</v>
      </c>
    </row>
    <row r="1537" spans="1:1" thickTop="1" thickBot="1" x14ac:dyDescent="0.3">
      <c r="A1537" s="6">
        <f t="shared" si="23"/>
        <v>1531</v>
      </c>
    </row>
    <row r="1538" spans="1:1" thickTop="1" thickBot="1" x14ac:dyDescent="0.3">
      <c r="A1538" s="6">
        <f t="shared" si="23"/>
        <v>1532</v>
      </c>
    </row>
    <row r="1539" spans="1:1" thickTop="1" thickBot="1" x14ac:dyDescent="0.3">
      <c r="A1539" s="6">
        <f t="shared" si="23"/>
        <v>1533</v>
      </c>
    </row>
    <row r="1540" spans="1:1" thickTop="1" thickBot="1" x14ac:dyDescent="0.3">
      <c r="A1540" s="6">
        <f t="shared" si="23"/>
        <v>1534</v>
      </c>
    </row>
    <row r="1541" spans="1:1" thickTop="1" thickBot="1" x14ac:dyDescent="0.3">
      <c r="A1541" s="6">
        <f t="shared" si="23"/>
        <v>1535</v>
      </c>
    </row>
    <row r="1542" spans="1:1" thickTop="1" thickBot="1" x14ac:dyDescent="0.3">
      <c r="A1542" s="6">
        <f t="shared" si="23"/>
        <v>1536</v>
      </c>
    </row>
    <row r="1543" spans="1:1" thickTop="1" thickBot="1" x14ac:dyDescent="0.3">
      <c r="A1543" s="6">
        <f t="shared" si="23"/>
        <v>1537</v>
      </c>
    </row>
    <row r="1544" spans="1:1" thickTop="1" thickBot="1" x14ac:dyDescent="0.3">
      <c r="A1544" s="6">
        <f t="shared" si="23"/>
        <v>1538</v>
      </c>
    </row>
    <row r="1545" spans="1:1" thickTop="1" thickBot="1" x14ac:dyDescent="0.3">
      <c r="A1545" s="6">
        <f t="shared" ref="A1545:A1608" si="24">A1544+1</f>
        <v>1539</v>
      </c>
    </row>
    <row r="1546" spans="1:1" thickTop="1" thickBot="1" x14ac:dyDescent="0.3">
      <c r="A1546" s="6">
        <f t="shared" si="24"/>
        <v>1540</v>
      </c>
    </row>
    <row r="1547" spans="1:1" thickTop="1" thickBot="1" x14ac:dyDescent="0.3">
      <c r="A1547" s="6">
        <f t="shared" si="24"/>
        <v>1541</v>
      </c>
    </row>
    <row r="1548" spans="1:1" thickTop="1" thickBot="1" x14ac:dyDescent="0.3">
      <c r="A1548" s="6">
        <f t="shared" si="24"/>
        <v>1542</v>
      </c>
    </row>
    <row r="1549" spans="1:1" thickTop="1" thickBot="1" x14ac:dyDescent="0.3">
      <c r="A1549" s="6">
        <f t="shared" si="24"/>
        <v>1543</v>
      </c>
    </row>
    <row r="1550" spans="1:1" thickTop="1" thickBot="1" x14ac:dyDescent="0.3">
      <c r="A1550" s="6">
        <f t="shared" si="24"/>
        <v>1544</v>
      </c>
    </row>
    <row r="1551" spans="1:1" thickTop="1" thickBot="1" x14ac:dyDescent="0.3">
      <c r="A1551" s="6">
        <f t="shared" si="24"/>
        <v>1545</v>
      </c>
    </row>
    <row r="1552" spans="1:1" thickTop="1" thickBot="1" x14ac:dyDescent="0.3">
      <c r="A1552" s="6">
        <f t="shared" si="24"/>
        <v>1546</v>
      </c>
    </row>
    <row r="1553" spans="1:1" thickTop="1" thickBot="1" x14ac:dyDescent="0.3">
      <c r="A1553" s="6">
        <f t="shared" si="24"/>
        <v>1547</v>
      </c>
    </row>
    <row r="1554" spans="1:1" thickTop="1" thickBot="1" x14ac:dyDescent="0.3">
      <c r="A1554" s="6">
        <f t="shared" si="24"/>
        <v>1548</v>
      </c>
    </row>
    <row r="1555" spans="1:1" thickTop="1" thickBot="1" x14ac:dyDescent="0.3">
      <c r="A1555" s="6">
        <f t="shared" si="24"/>
        <v>1549</v>
      </c>
    </row>
    <row r="1556" spans="1:1" thickTop="1" thickBot="1" x14ac:dyDescent="0.3">
      <c r="A1556" s="6">
        <f t="shared" si="24"/>
        <v>1550</v>
      </c>
    </row>
    <row r="1557" spans="1:1" thickTop="1" thickBot="1" x14ac:dyDescent="0.3">
      <c r="A1557" s="6">
        <f t="shared" si="24"/>
        <v>1551</v>
      </c>
    </row>
    <row r="1558" spans="1:1" thickTop="1" thickBot="1" x14ac:dyDescent="0.3">
      <c r="A1558" s="6">
        <f t="shared" si="24"/>
        <v>1552</v>
      </c>
    </row>
    <row r="1559" spans="1:1" thickTop="1" thickBot="1" x14ac:dyDescent="0.3">
      <c r="A1559" s="6">
        <f t="shared" si="24"/>
        <v>1553</v>
      </c>
    </row>
    <row r="1560" spans="1:1" thickTop="1" thickBot="1" x14ac:dyDescent="0.3">
      <c r="A1560" s="6">
        <f t="shared" si="24"/>
        <v>1554</v>
      </c>
    </row>
    <row r="1561" spans="1:1" thickTop="1" thickBot="1" x14ac:dyDescent="0.3">
      <c r="A1561" s="6">
        <f t="shared" si="24"/>
        <v>1555</v>
      </c>
    </row>
    <row r="1562" spans="1:1" thickTop="1" thickBot="1" x14ac:dyDescent="0.3">
      <c r="A1562" s="6">
        <f t="shared" si="24"/>
        <v>1556</v>
      </c>
    </row>
    <row r="1563" spans="1:1" thickTop="1" thickBot="1" x14ac:dyDescent="0.3">
      <c r="A1563" s="6">
        <f t="shared" si="24"/>
        <v>1557</v>
      </c>
    </row>
    <row r="1564" spans="1:1" thickTop="1" thickBot="1" x14ac:dyDescent="0.3">
      <c r="A1564" s="6">
        <f t="shared" si="24"/>
        <v>1558</v>
      </c>
    </row>
    <row r="1565" spans="1:1" thickTop="1" thickBot="1" x14ac:dyDescent="0.3">
      <c r="A1565" s="6">
        <f t="shared" si="24"/>
        <v>1559</v>
      </c>
    </row>
    <row r="1566" spans="1:1" thickTop="1" thickBot="1" x14ac:dyDescent="0.3">
      <c r="A1566" s="6">
        <f t="shared" si="24"/>
        <v>1560</v>
      </c>
    </row>
    <row r="1567" spans="1:1" thickTop="1" thickBot="1" x14ac:dyDescent="0.3">
      <c r="A1567" s="6">
        <f t="shared" si="24"/>
        <v>1561</v>
      </c>
    </row>
    <row r="1568" spans="1:1" thickTop="1" thickBot="1" x14ac:dyDescent="0.3">
      <c r="A1568" s="6">
        <f t="shared" si="24"/>
        <v>1562</v>
      </c>
    </row>
    <row r="1569" spans="1:1" thickTop="1" thickBot="1" x14ac:dyDescent="0.3">
      <c r="A1569" s="6">
        <f t="shared" si="24"/>
        <v>1563</v>
      </c>
    </row>
    <row r="1570" spans="1:1" thickTop="1" thickBot="1" x14ac:dyDescent="0.3">
      <c r="A1570" s="6">
        <f t="shared" si="24"/>
        <v>1564</v>
      </c>
    </row>
    <row r="1571" spans="1:1" thickTop="1" thickBot="1" x14ac:dyDescent="0.3">
      <c r="A1571" s="6">
        <f t="shared" si="24"/>
        <v>1565</v>
      </c>
    </row>
    <row r="1572" spans="1:1" thickTop="1" thickBot="1" x14ac:dyDescent="0.3">
      <c r="A1572" s="6">
        <f t="shared" si="24"/>
        <v>1566</v>
      </c>
    </row>
    <row r="1573" spans="1:1" thickTop="1" thickBot="1" x14ac:dyDescent="0.3">
      <c r="A1573" s="6">
        <f t="shared" si="24"/>
        <v>1567</v>
      </c>
    </row>
    <row r="1574" spans="1:1" thickTop="1" thickBot="1" x14ac:dyDescent="0.3">
      <c r="A1574" s="6">
        <f t="shared" si="24"/>
        <v>1568</v>
      </c>
    </row>
    <row r="1575" spans="1:1" thickTop="1" thickBot="1" x14ac:dyDescent="0.3">
      <c r="A1575" s="6">
        <f t="shared" si="24"/>
        <v>1569</v>
      </c>
    </row>
    <row r="1576" spans="1:1" thickTop="1" thickBot="1" x14ac:dyDescent="0.3">
      <c r="A1576" s="6">
        <f t="shared" si="24"/>
        <v>1570</v>
      </c>
    </row>
    <row r="1577" spans="1:1" thickTop="1" thickBot="1" x14ac:dyDescent="0.3">
      <c r="A1577" s="6">
        <f t="shared" si="24"/>
        <v>1571</v>
      </c>
    </row>
    <row r="1578" spans="1:1" thickTop="1" thickBot="1" x14ac:dyDescent="0.3">
      <c r="A1578" s="6">
        <f t="shared" si="24"/>
        <v>1572</v>
      </c>
    </row>
    <row r="1579" spans="1:1" thickTop="1" thickBot="1" x14ac:dyDescent="0.3">
      <c r="A1579" s="6">
        <f t="shared" si="24"/>
        <v>1573</v>
      </c>
    </row>
    <row r="1580" spans="1:1" thickTop="1" thickBot="1" x14ac:dyDescent="0.3">
      <c r="A1580" s="6">
        <f t="shared" si="24"/>
        <v>1574</v>
      </c>
    </row>
    <row r="1581" spans="1:1" thickTop="1" thickBot="1" x14ac:dyDescent="0.3">
      <c r="A1581" s="6">
        <f t="shared" si="24"/>
        <v>1575</v>
      </c>
    </row>
    <row r="1582" spans="1:1" thickTop="1" thickBot="1" x14ac:dyDescent="0.3">
      <c r="A1582" s="6">
        <f t="shared" si="24"/>
        <v>1576</v>
      </c>
    </row>
    <row r="1583" spans="1:1" thickTop="1" thickBot="1" x14ac:dyDescent="0.3">
      <c r="A1583" s="6">
        <f t="shared" si="24"/>
        <v>1577</v>
      </c>
    </row>
    <row r="1584" spans="1:1" thickTop="1" thickBot="1" x14ac:dyDescent="0.3">
      <c r="A1584" s="6">
        <f t="shared" si="24"/>
        <v>1578</v>
      </c>
    </row>
    <row r="1585" spans="1:1" thickTop="1" thickBot="1" x14ac:dyDescent="0.3">
      <c r="A1585" s="6">
        <f t="shared" si="24"/>
        <v>1579</v>
      </c>
    </row>
    <row r="1586" spans="1:1" thickTop="1" thickBot="1" x14ac:dyDescent="0.3">
      <c r="A1586" s="6">
        <f t="shared" si="24"/>
        <v>1580</v>
      </c>
    </row>
    <row r="1587" spans="1:1" thickTop="1" thickBot="1" x14ac:dyDescent="0.3">
      <c r="A1587" s="6">
        <f t="shared" si="24"/>
        <v>1581</v>
      </c>
    </row>
    <row r="1588" spans="1:1" thickTop="1" thickBot="1" x14ac:dyDescent="0.3">
      <c r="A1588" s="6">
        <f t="shared" si="24"/>
        <v>1582</v>
      </c>
    </row>
    <row r="1589" spans="1:1" thickTop="1" thickBot="1" x14ac:dyDescent="0.3">
      <c r="A1589" s="6">
        <f t="shared" si="24"/>
        <v>1583</v>
      </c>
    </row>
    <row r="1590" spans="1:1" thickTop="1" thickBot="1" x14ac:dyDescent="0.3">
      <c r="A1590" s="6">
        <f t="shared" si="24"/>
        <v>1584</v>
      </c>
    </row>
    <row r="1591" spans="1:1" thickTop="1" thickBot="1" x14ac:dyDescent="0.3">
      <c r="A1591" s="6">
        <f t="shared" si="24"/>
        <v>1585</v>
      </c>
    </row>
    <row r="1592" spans="1:1" thickTop="1" thickBot="1" x14ac:dyDescent="0.3">
      <c r="A1592" s="6">
        <f t="shared" si="24"/>
        <v>1586</v>
      </c>
    </row>
    <row r="1593" spans="1:1" thickTop="1" thickBot="1" x14ac:dyDescent="0.3">
      <c r="A1593" s="6">
        <f t="shared" si="24"/>
        <v>1587</v>
      </c>
    </row>
    <row r="1594" spans="1:1" thickTop="1" thickBot="1" x14ac:dyDescent="0.3">
      <c r="A1594" s="6">
        <f t="shared" si="24"/>
        <v>1588</v>
      </c>
    </row>
    <row r="1595" spans="1:1" thickTop="1" thickBot="1" x14ac:dyDescent="0.3">
      <c r="A1595" s="6">
        <f t="shared" si="24"/>
        <v>1589</v>
      </c>
    </row>
    <row r="1596" spans="1:1" thickTop="1" thickBot="1" x14ac:dyDescent="0.3">
      <c r="A1596" s="6">
        <f t="shared" si="24"/>
        <v>1590</v>
      </c>
    </row>
    <row r="1597" spans="1:1" thickTop="1" thickBot="1" x14ac:dyDescent="0.3">
      <c r="A1597" s="6">
        <f t="shared" si="24"/>
        <v>1591</v>
      </c>
    </row>
    <row r="1598" spans="1:1" thickTop="1" thickBot="1" x14ac:dyDescent="0.3">
      <c r="A1598" s="6">
        <f t="shared" si="24"/>
        <v>1592</v>
      </c>
    </row>
    <row r="1599" spans="1:1" thickTop="1" thickBot="1" x14ac:dyDescent="0.3">
      <c r="A1599" s="6">
        <f t="shared" si="24"/>
        <v>1593</v>
      </c>
    </row>
    <row r="1600" spans="1:1" thickTop="1" thickBot="1" x14ac:dyDescent="0.3">
      <c r="A1600" s="6">
        <f t="shared" si="24"/>
        <v>1594</v>
      </c>
    </row>
    <row r="1601" spans="1:1" thickTop="1" thickBot="1" x14ac:dyDescent="0.3">
      <c r="A1601" s="6">
        <f t="shared" si="24"/>
        <v>1595</v>
      </c>
    </row>
    <row r="1602" spans="1:1" thickTop="1" thickBot="1" x14ac:dyDescent="0.3">
      <c r="A1602" s="6">
        <f t="shared" si="24"/>
        <v>1596</v>
      </c>
    </row>
    <row r="1603" spans="1:1" thickTop="1" thickBot="1" x14ac:dyDescent="0.3">
      <c r="A1603" s="6">
        <f t="shared" si="24"/>
        <v>1597</v>
      </c>
    </row>
    <row r="1604" spans="1:1" thickTop="1" thickBot="1" x14ac:dyDescent="0.3">
      <c r="A1604" s="6">
        <f t="shared" si="24"/>
        <v>1598</v>
      </c>
    </row>
    <row r="1605" spans="1:1" thickTop="1" thickBot="1" x14ac:dyDescent="0.3">
      <c r="A1605" s="6">
        <f t="shared" si="24"/>
        <v>1599</v>
      </c>
    </row>
    <row r="1606" spans="1:1" thickTop="1" thickBot="1" x14ac:dyDescent="0.3">
      <c r="A1606" s="6">
        <f t="shared" si="24"/>
        <v>1600</v>
      </c>
    </row>
    <row r="1607" spans="1:1" thickTop="1" thickBot="1" x14ac:dyDescent="0.3">
      <c r="A1607" s="6">
        <f t="shared" si="24"/>
        <v>1601</v>
      </c>
    </row>
    <row r="1608" spans="1:1" thickTop="1" thickBot="1" x14ac:dyDescent="0.3">
      <c r="A1608" s="6">
        <f t="shared" si="24"/>
        <v>1602</v>
      </c>
    </row>
    <row r="1609" spans="1:1" thickTop="1" thickBot="1" x14ac:dyDescent="0.3">
      <c r="A1609" s="6">
        <f t="shared" ref="A1609:A1672" si="25">A1608+1</f>
        <v>1603</v>
      </c>
    </row>
    <row r="1610" spans="1:1" thickTop="1" thickBot="1" x14ac:dyDescent="0.3">
      <c r="A1610" s="6">
        <f t="shared" si="25"/>
        <v>1604</v>
      </c>
    </row>
    <row r="1611" spans="1:1" thickTop="1" thickBot="1" x14ac:dyDescent="0.3">
      <c r="A1611" s="6">
        <f t="shared" si="25"/>
        <v>1605</v>
      </c>
    </row>
    <row r="1612" spans="1:1" thickTop="1" thickBot="1" x14ac:dyDescent="0.3">
      <c r="A1612" s="6">
        <f t="shared" si="25"/>
        <v>1606</v>
      </c>
    </row>
    <row r="1613" spans="1:1" thickTop="1" thickBot="1" x14ac:dyDescent="0.3">
      <c r="A1613" s="6">
        <f t="shared" si="25"/>
        <v>1607</v>
      </c>
    </row>
    <row r="1614" spans="1:1" thickTop="1" thickBot="1" x14ac:dyDescent="0.3">
      <c r="A1614" s="6">
        <f t="shared" si="25"/>
        <v>1608</v>
      </c>
    </row>
    <row r="1615" spans="1:1" thickTop="1" thickBot="1" x14ac:dyDescent="0.3">
      <c r="A1615" s="6">
        <f t="shared" si="25"/>
        <v>1609</v>
      </c>
    </row>
    <row r="1616" spans="1:1" thickTop="1" thickBot="1" x14ac:dyDescent="0.3">
      <c r="A1616" s="6">
        <f t="shared" si="25"/>
        <v>1610</v>
      </c>
    </row>
    <row r="1617" spans="1:1" thickTop="1" thickBot="1" x14ac:dyDescent="0.3">
      <c r="A1617" s="6">
        <f t="shared" si="25"/>
        <v>1611</v>
      </c>
    </row>
    <row r="1618" spans="1:1" thickTop="1" thickBot="1" x14ac:dyDescent="0.3">
      <c r="A1618" s="6">
        <f t="shared" si="25"/>
        <v>1612</v>
      </c>
    </row>
    <row r="1619" spans="1:1" thickTop="1" thickBot="1" x14ac:dyDescent="0.3">
      <c r="A1619" s="6">
        <f t="shared" si="25"/>
        <v>1613</v>
      </c>
    </row>
    <row r="1620" spans="1:1" thickTop="1" thickBot="1" x14ac:dyDescent="0.3">
      <c r="A1620" s="6">
        <f t="shared" si="25"/>
        <v>1614</v>
      </c>
    </row>
    <row r="1621" spans="1:1" thickTop="1" thickBot="1" x14ac:dyDescent="0.3">
      <c r="A1621" s="6">
        <f t="shared" si="25"/>
        <v>1615</v>
      </c>
    </row>
    <row r="1622" spans="1:1" thickTop="1" thickBot="1" x14ac:dyDescent="0.3">
      <c r="A1622" s="6">
        <f t="shared" si="25"/>
        <v>1616</v>
      </c>
    </row>
    <row r="1623" spans="1:1" thickTop="1" thickBot="1" x14ac:dyDescent="0.3">
      <c r="A1623" s="6">
        <f t="shared" si="25"/>
        <v>1617</v>
      </c>
    </row>
    <row r="1624" spans="1:1" thickTop="1" thickBot="1" x14ac:dyDescent="0.3">
      <c r="A1624" s="6">
        <f t="shared" si="25"/>
        <v>1618</v>
      </c>
    </row>
    <row r="1625" spans="1:1" thickTop="1" thickBot="1" x14ac:dyDescent="0.3">
      <c r="A1625" s="6">
        <f t="shared" si="25"/>
        <v>1619</v>
      </c>
    </row>
    <row r="1626" spans="1:1" thickTop="1" thickBot="1" x14ac:dyDescent="0.3">
      <c r="A1626" s="6">
        <f t="shared" si="25"/>
        <v>1620</v>
      </c>
    </row>
    <row r="1627" spans="1:1" thickTop="1" thickBot="1" x14ac:dyDescent="0.3">
      <c r="A1627" s="6">
        <f t="shared" si="25"/>
        <v>1621</v>
      </c>
    </row>
    <row r="1628" spans="1:1" thickTop="1" thickBot="1" x14ac:dyDescent="0.3">
      <c r="A1628" s="6">
        <f t="shared" si="25"/>
        <v>1622</v>
      </c>
    </row>
    <row r="1629" spans="1:1" thickTop="1" thickBot="1" x14ac:dyDescent="0.3">
      <c r="A1629" s="6">
        <f t="shared" si="25"/>
        <v>1623</v>
      </c>
    </row>
    <row r="1630" spans="1:1" thickTop="1" thickBot="1" x14ac:dyDescent="0.3">
      <c r="A1630" s="6">
        <f t="shared" si="25"/>
        <v>1624</v>
      </c>
    </row>
    <row r="1631" spans="1:1" thickTop="1" thickBot="1" x14ac:dyDescent="0.3">
      <c r="A1631" s="6">
        <f t="shared" si="25"/>
        <v>1625</v>
      </c>
    </row>
    <row r="1632" spans="1:1" thickTop="1" thickBot="1" x14ac:dyDescent="0.3">
      <c r="A1632" s="6">
        <f t="shared" si="25"/>
        <v>1626</v>
      </c>
    </row>
    <row r="1633" spans="1:1" thickTop="1" thickBot="1" x14ac:dyDescent="0.3">
      <c r="A1633" s="6">
        <f t="shared" si="25"/>
        <v>1627</v>
      </c>
    </row>
    <row r="1634" spans="1:1" thickTop="1" thickBot="1" x14ac:dyDescent="0.3">
      <c r="A1634" s="6">
        <f t="shared" si="25"/>
        <v>1628</v>
      </c>
    </row>
    <row r="1635" spans="1:1" thickTop="1" thickBot="1" x14ac:dyDescent="0.3">
      <c r="A1635" s="6">
        <f t="shared" si="25"/>
        <v>1629</v>
      </c>
    </row>
    <row r="1636" spans="1:1" thickTop="1" thickBot="1" x14ac:dyDescent="0.3">
      <c r="A1636" s="6">
        <f t="shared" si="25"/>
        <v>1630</v>
      </c>
    </row>
    <row r="1637" spans="1:1" thickTop="1" thickBot="1" x14ac:dyDescent="0.3">
      <c r="A1637" s="6">
        <f t="shared" si="25"/>
        <v>1631</v>
      </c>
    </row>
    <row r="1638" spans="1:1" thickTop="1" thickBot="1" x14ac:dyDescent="0.3">
      <c r="A1638" s="6">
        <f t="shared" si="25"/>
        <v>1632</v>
      </c>
    </row>
    <row r="1639" spans="1:1" thickTop="1" thickBot="1" x14ac:dyDescent="0.3">
      <c r="A1639" s="6">
        <f t="shared" si="25"/>
        <v>1633</v>
      </c>
    </row>
    <row r="1640" spans="1:1" thickTop="1" thickBot="1" x14ac:dyDescent="0.3">
      <c r="A1640" s="6">
        <f t="shared" si="25"/>
        <v>1634</v>
      </c>
    </row>
    <row r="1641" spans="1:1" thickTop="1" thickBot="1" x14ac:dyDescent="0.3">
      <c r="A1641" s="6">
        <f t="shared" si="25"/>
        <v>1635</v>
      </c>
    </row>
    <row r="1642" spans="1:1" thickTop="1" thickBot="1" x14ac:dyDescent="0.3">
      <c r="A1642" s="6">
        <f t="shared" si="25"/>
        <v>1636</v>
      </c>
    </row>
    <row r="1643" spans="1:1" thickTop="1" thickBot="1" x14ac:dyDescent="0.3">
      <c r="A1643" s="6">
        <f t="shared" si="25"/>
        <v>1637</v>
      </c>
    </row>
    <row r="1644" spans="1:1" thickTop="1" thickBot="1" x14ac:dyDescent="0.3">
      <c r="A1644" s="6">
        <f t="shared" si="25"/>
        <v>1638</v>
      </c>
    </row>
    <row r="1645" spans="1:1" thickTop="1" thickBot="1" x14ac:dyDescent="0.3">
      <c r="A1645" s="6">
        <f t="shared" si="25"/>
        <v>1639</v>
      </c>
    </row>
    <row r="1646" spans="1:1" thickTop="1" thickBot="1" x14ac:dyDescent="0.3">
      <c r="A1646" s="6">
        <f t="shared" si="25"/>
        <v>1640</v>
      </c>
    </row>
    <row r="1647" spans="1:1" thickTop="1" thickBot="1" x14ac:dyDescent="0.3">
      <c r="A1647" s="6">
        <f t="shared" si="25"/>
        <v>1641</v>
      </c>
    </row>
    <row r="1648" spans="1:1" thickTop="1" thickBot="1" x14ac:dyDescent="0.3">
      <c r="A1648" s="6">
        <f t="shared" si="25"/>
        <v>1642</v>
      </c>
    </row>
    <row r="1649" spans="1:1" thickTop="1" thickBot="1" x14ac:dyDescent="0.3">
      <c r="A1649" s="6">
        <f t="shared" si="25"/>
        <v>1643</v>
      </c>
    </row>
    <row r="1650" spans="1:1" thickTop="1" thickBot="1" x14ac:dyDescent="0.3">
      <c r="A1650" s="6">
        <f t="shared" si="25"/>
        <v>1644</v>
      </c>
    </row>
    <row r="1651" spans="1:1" thickTop="1" thickBot="1" x14ac:dyDescent="0.3">
      <c r="A1651" s="6">
        <f t="shared" si="25"/>
        <v>1645</v>
      </c>
    </row>
    <row r="1652" spans="1:1" thickTop="1" thickBot="1" x14ac:dyDescent="0.3">
      <c r="A1652" s="6">
        <f t="shared" si="25"/>
        <v>1646</v>
      </c>
    </row>
    <row r="1653" spans="1:1" thickTop="1" thickBot="1" x14ac:dyDescent="0.3">
      <c r="A1653" s="6">
        <f t="shared" si="25"/>
        <v>1647</v>
      </c>
    </row>
    <row r="1654" spans="1:1" thickTop="1" thickBot="1" x14ac:dyDescent="0.3">
      <c r="A1654" s="6">
        <f t="shared" si="25"/>
        <v>1648</v>
      </c>
    </row>
    <row r="1655" spans="1:1" thickTop="1" thickBot="1" x14ac:dyDescent="0.3">
      <c r="A1655" s="6">
        <f t="shared" si="25"/>
        <v>1649</v>
      </c>
    </row>
    <row r="1656" spans="1:1" thickTop="1" thickBot="1" x14ac:dyDescent="0.3">
      <c r="A1656" s="6">
        <f t="shared" si="25"/>
        <v>1650</v>
      </c>
    </row>
    <row r="1657" spans="1:1" thickTop="1" thickBot="1" x14ac:dyDescent="0.3">
      <c r="A1657" s="6">
        <f t="shared" si="25"/>
        <v>1651</v>
      </c>
    </row>
    <row r="1658" spans="1:1" thickTop="1" thickBot="1" x14ac:dyDescent="0.3">
      <c r="A1658" s="6">
        <f t="shared" si="25"/>
        <v>1652</v>
      </c>
    </row>
    <row r="1659" spans="1:1" thickTop="1" thickBot="1" x14ac:dyDescent="0.3">
      <c r="A1659" s="6">
        <f t="shared" si="25"/>
        <v>1653</v>
      </c>
    </row>
    <row r="1660" spans="1:1" thickTop="1" thickBot="1" x14ac:dyDescent="0.3">
      <c r="A1660" s="6">
        <f t="shared" si="25"/>
        <v>1654</v>
      </c>
    </row>
    <row r="1661" spans="1:1" thickTop="1" thickBot="1" x14ac:dyDescent="0.3">
      <c r="A1661" s="6">
        <f t="shared" si="25"/>
        <v>1655</v>
      </c>
    </row>
    <row r="1662" spans="1:1" thickTop="1" thickBot="1" x14ac:dyDescent="0.3">
      <c r="A1662" s="6">
        <f t="shared" si="25"/>
        <v>1656</v>
      </c>
    </row>
    <row r="1663" spans="1:1" thickTop="1" thickBot="1" x14ac:dyDescent="0.3">
      <c r="A1663" s="6">
        <f t="shared" si="25"/>
        <v>1657</v>
      </c>
    </row>
    <row r="1664" spans="1:1" thickTop="1" thickBot="1" x14ac:dyDescent="0.3">
      <c r="A1664" s="6">
        <f t="shared" si="25"/>
        <v>1658</v>
      </c>
    </row>
    <row r="1665" spans="1:1" thickTop="1" thickBot="1" x14ac:dyDescent="0.3">
      <c r="A1665" s="6">
        <f t="shared" si="25"/>
        <v>1659</v>
      </c>
    </row>
    <row r="1666" spans="1:1" thickTop="1" thickBot="1" x14ac:dyDescent="0.3">
      <c r="A1666" s="6">
        <f t="shared" si="25"/>
        <v>1660</v>
      </c>
    </row>
    <row r="1667" spans="1:1" thickTop="1" thickBot="1" x14ac:dyDescent="0.3">
      <c r="A1667" s="6">
        <f t="shared" si="25"/>
        <v>1661</v>
      </c>
    </row>
    <row r="1668" spans="1:1" thickTop="1" thickBot="1" x14ac:dyDescent="0.3">
      <c r="A1668" s="6">
        <f t="shared" si="25"/>
        <v>1662</v>
      </c>
    </row>
    <row r="1669" spans="1:1" thickTop="1" thickBot="1" x14ac:dyDescent="0.3">
      <c r="A1669" s="6">
        <f t="shared" si="25"/>
        <v>1663</v>
      </c>
    </row>
    <row r="1670" spans="1:1" thickTop="1" thickBot="1" x14ac:dyDescent="0.3">
      <c r="A1670" s="6">
        <f t="shared" si="25"/>
        <v>1664</v>
      </c>
    </row>
    <row r="1671" spans="1:1" thickTop="1" thickBot="1" x14ac:dyDescent="0.3">
      <c r="A1671" s="6">
        <f t="shared" si="25"/>
        <v>1665</v>
      </c>
    </row>
    <row r="1672" spans="1:1" thickTop="1" thickBot="1" x14ac:dyDescent="0.3">
      <c r="A1672" s="6">
        <f t="shared" si="25"/>
        <v>1666</v>
      </c>
    </row>
    <row r="1673" spans="1:1" thickTop="1" thickBot="1" x14ac:dyDescent="0.3">
      <c r="A1673" s="6">
        <f t="shared" ref="A1673:A1736" si="26">A1672+1</f>
        <v>1667</v>
      </c>
    </row>
    <row r="1674" spans="1:1" thickTop="1" thickBot="1" x14ac:dyDescent="0.3">
      <c r="A1674" s="6">
        <f t="shared" si="26"/>
        <v>1668</v>
      </c>
    </row>
    <row r="1675" spans="1:1" thickTop="1" thickBot="1" x14ac:dyDescent="0.3">
      <c r="A1675" s="6">
        <f t="shared" si="26"/>
        <v>1669</v>
      </c>
    </row>
    <row r="1676" spans="1:1" thickTop="1" thickBot="1" x14ac:dyDescent="0.3">
      <c r="A1676" s="6">
        <f t="shared" si="26"/>
        <v>1670</v>
      </c>
    </row>
    <row r="1677" spans="1:1" thickTop="1" thickBot="1" x14ac:dyDescent="0.3">
      <c r="A1677" s="6">
        <f t="shared" si="26"/>
        <v>1671</v>
      </c>
    </row>
    <row r="1678" spans="1:1" thickTop="1" thickBot="1" x14ac:dyDescent="0.3">
      <c r="A1678" s="6">
        <f t="shared" si="26"/>
        <v>1672</v>
      </c>
    </row>
    <row r="1679" spans="1:1" thickTop="1" thickBot="1" x14ac:dyDescent="0.3">
      <c r="A1679" s="6">
        <f t="shared" si="26"/>
        <v>1673</v>
      </c>
    </row>
    <row r="1680" spans="1:1" thickTop="1" thickBot="1" x14ac:dyDescent="0.3">
      <c r="A1680" s="6">
        <f t="shared" si="26"/>
        <v>1674</v>
      </c>
    </row>
    <row r="1681" spans="1:1" thickTop="1" thickBot="1" x14ac:dyDescent="0.3">
      <c r="A1681" s="6">
        <f t="shared" si="26"/>
        <v>1675</v>
      </c>
    </row>
    <row r="1682" spans="1:1" thickTop="1" thickBot="1" x14ac:dyDescent="0.3">
      <c r="A1682" s="6">
        <f t="shared" si="26"/>
        <v>1676</v>
      </c>
    </row>
    <row r="1683" spans="1:1" thickTop="1" thickBot="1" x14ac:dyDescent="0.3">
      <c r="A1683" s="6">
        <f t="shared" si="26"/>
        <v>1677</v>
      </c>
    </row>
    <row r="1684" spans="1:1" thickTop="1" thickBot="1" x14ac:dyDescent="0.3">
      <c r="A1684" s="6">
        <f t="shared" si="26"/>
        <v>1678</v>
      </c>
    </row>
    <row r="1685" spans="1:1" thickTop="1" thickBot="1" x14ac:dyDescent="0.3">
      <c r="A1685" s="6">
        <f t="shared" si="26"/>
        <v>1679</v>
      </c>
    </row>
    <row r="1686" spans="1:1" thickTop="1" thickBot="1" x14ac:dyDescent="0.3">
      <c r="A1686" s="6">
        <f t="shared" si="26"/>
        <v>1680</v>
      </c>
    </row>
    <row r="1687" spans="1:1" thickTop="1" thickBot="1" x14ac:dyDescent="0.3">
      <c r="A1687" s="6">
        <f t="shared" si="26"/>
        <v>1681</v>
      </c>
    </row>
    <row r="1688" spans="1:1" thickTop="1" thickBot="1" x14ac:dyDescent="0.3">
      <c r="A1688" s="6">
        <f t="shared" si="26"/>
        <v>1682</v>
      </c>
    </row>
    <row r="1689" spans="1:1" thickTop="1" thickBot="1" x14ac:dyDescent="0.3">
      <c r="A1689" s="6">
        <f t="shared" si="26"/>
        <v>1683</v>
      </c>
    </row>
    <row r="1690" spans="1:1" thickTop="1" thickBot="1" x14ac:dyDescent="0.3">
      <c r="A1690" s="6">
        <f t="shared" si="26"/>
        <v>1684</v>
      </c>
    </row>
    <row r="1691" spans="1:1" thickTop="1" thickBot="1" x14ac:dyDescent="0.3">
      <c r="A1691" s="6">
        <f t="shared" si="26"/>
        <v>1685</v>
      </c>
    </row>
    <row r="1692" spans="1:1" thickTop="1" thickBot="1" x14ac:dyDescent="0.3">
      <c r="A1692" s="6">
        <f t="shared" si="26"/>
        <v>1686</v>
      </c>
    </row>
    <row r="1693" spans="1:1" thickTop="1" thickBot="1" x14ac:dyDescent="0.3">
      <c r="A1693" s="6">
        <f t="shared" si="26"/>
        <v>1687</v>
      </c>
    </row>
    <row r="1694" spans="1:1" thickTop="1" thickBot="1" x14ac:dyDescent="0.3">
      <c r="A1694" s="6">
        <f t="shared" si="26"/>
        <v>1688</v>
      </c>
    </row>
    <row r="1695" spans="1:1" thickTop="1" thickBot="1" x14ac:dyDescent="0.3">
      <c r="A1695" s="6">
        <f t="shared" si="26"/>
        <v>1689</v>
      </c>
    </row>
    <row r="1696" spans="1:1" thickTop="1" thickBot="1" x14ac:dyDescent="0.3">
      <c r="A1696" s="6">
        <f t="shared" si="26"/>
        <v>1690</v>
      </c>
    </row>
    <row r="1697" spans="1:1" thickTop="1" thickBot="1" x14ac:dyDescent="0.3">
      <c r="A1697" s="6">
        <f t="shared" si="26"/>
        <v>1691</v>
      </c>
    </row>
    <row r="1698" spans="1:1" thickTop="1" thickBot="1" x14ac:dyDescent="0.3">
      <c r="A1698" s="6">
        <f t="shared" si="26"/>
        <v>1692</v>
      </c>
    </row>
    <row r="1699" spans="1:1" thickTop="1" thickBot="1" x14ac:dyDescent="0.3">
      <c r="A1699" s="6">
        <f t="shared" si="26"/>
        <v>1693</v>
      </c>
    </row>
    <row r="1700" spans="1:1" thickTop="1" thickBot="1" x14ac:dyDescent="0.3">
      <c r="A1700" s="6">
        <f t="shared" si="26"/>
        <v>1694</v>
      </c>
    </row>
    <row r="1701" spans="1:1" thickTop="1" thickBot="1" x14ac:dyDescent="0.3">
      <c r="A1701" s="6">
        <f t="shared" si="26"/>
        <v>1695</v>
      </c>
    </row>
    <row r="1702" spans="1:1" thickTop="1" thickBot="1" x14ac:dyDescent="0.3">
      <c r="A1702" s="6">
        <f t="shared" si="26"/>
        <v>1696</v>
      </c>
    </row>
    <row r="1703" spans="1:1" thickTop="1" thickBot="1" x14ac:dyDescent="0.3">
      <c r="A1703" s="6">
        <f t="shared" si="26"/>
        <v>1697</v>
      </c>
    </row>
    <row r="1704" spans="1:1" thickTop="1" thickBot="1" x14ac:dyDescent="0.3">
      <c r="A1704" s="6">
        <f t="shared" si="26"/>
        <v>1698</v>
      </c>
    </row>
    <row r="1705" spans="1:1" thickTop="1" thickBot="1" x14ac:dyDescent="0.3">
      <c r="A1705" s="6">
        <f t="shared" si="26"/>
        <v>1699</v>
      </c>
    </row>
    <row r="1706" spans="1:1" thickTop="1" thickBot="1" x14ac:dyDescent="0.3">
      <c r="A1706" s="6">
        <f t="shared" si="26"/>
        <v>1700</v>
      </c>
    </row>
    <row r="1707" spans="1:1" thickTop="1" thickBot="1" x14ac:dyDescent="0.3">
      <c r="A1707" s="6">
        <f t="shared" si="26"/>
        <v>1701</v>
      </c>
    </row>
    <row r="1708" spans="1:1" thickTop="1" thickBot="1" x14ac:dyDescent="0.3">
      <c r="A1708" s="6">
        <f t="shared" si="26"/>
        <v>1702</v>
      </c>
    </row>
    <row r="1709" spans="1:1" thickTop="1" thickBot="1" x14ac:dyDescent="0.3">
      <c r="A1709" s="6">
        <f t="shared" si="26"/>
        <v>1703</v>
      </c>
    </row>
    <row r="1710" spans="1:1" thickTop="1" thickBot="1" x14ac:dyDescent="0.3">
      <c r="A1710" s="6">
        <f t="shared" si="26"/>
        <v>1704</v>
      </c>
    </row>
    <row r="1711" spans="1:1" thickTop="1" thickBot="1" x14ac:dyDescent="0.3">
      <c r="A1711" s="6">
        <f t="shared" si="26"/>
        <v>1705</v>
      </c>
    </row>
    <row r="1712" spans="1:1" thickTop="1" thickBot="1" x14ac:dyDescent="0.3">
      <c r="A1712" s="6">
        <f t="shared" si="26"/>
        <v>1706</v>
      </c>
    </row>
    <row r="1713" spans="1:1" thickTop="1" thickBot="1" x14ac:dyDescent="0.3">
      <c r="A1713" s="6">
        <f t="shared" si="26"/>
        <v>1707</v>
      </c>
    </row>
    <row r="1714" spans="1:1" thickTop="1" thickBot="1" x14ac:dyDescent="0.3">
      <c r="A1714" s="6">
        <f t="shared" si="26"/>
        <v>1708</v>
      </c>
    </row>
    <row r="1715" spans="1:1" thickTop="1" thickBot="1" x14ac:dyDescent="0.3">
      <c r="A1715" s="6">
        <f t="shared" si="26"/>
        <v>1709</v>
      </c>
    </row>
    <row r="1716" spans="1:1" thickTop="1" thickBot="1" x14ac:dyDescent="0.3">
      <c r="A1716" s="6">
        <f t="shared" si="26"/>
        <v>1710</v>
      </c>
    </row>
    <row r="1717" spans="1:1" thickTop="1" thickBot="1" x14ac:dyDescent="0.3">
      <c r="A1717" s="6">
        <f t="shared" si="26"/>
        <v>1711</v>
      </c>
    </row>
    <row r="1718" spans="1:1" thickTop="1" thickBot="1" x14ac:dyDescent="0.3">
      <c r="A1718" s="6">
        <f t="shared" si="26"/>
        <v>1712</v>
      </c>
    </row>
    <row r="1719" spans="1:1" thickTop="1" thickBot="1" x14ac:dyDescent="0.3">
      <c r="A1719" s="6">
        <f t="shared" si="26"/>
        <v>1713</v>
      </c>
    </row>
    <row r="1720" spans="1:1" thickTop="1" thickBot="1" x14ac:dyDescent="0.3">
      <c r="A1720" s="6">
        <f t="shared" si="26"/>
        <v>1714</v>
      </c>
    </row>
    <row r="1721" spans="1:1" thickTop="1" thickBot="1" x14ac:dyDescent="0.3">
      <c r="A1721" s="6">
        <f t="shared" si="26"/>
        <v>1715</v>
      </c>
    </row>
    <row r="1722" spans="1:1" thickTop="1" thickBot="1" x14ac:dyDescent="0.3">
      <c r="A1722" s="6">
        <f t="shared" si="26"/>
        <v>1716</v>
      </c>
    </row>
    <row r="1723" spans="1:1" thickTop="1" thickBot="1" x14ac:dyDescent="0.3">
      <c r="A1723" s="6">
        <f t="shared" si="26"/>
        <v>1717</v>
      </c>
    </row>
    <row r="1724" spans="1:1" thickTop="1" thickBot="1" x14ac:dyDescent="0.3">
      <c r="A1724" s="6">
        <f t="shared" si="26"/>
        <v>1718</v>
      </c>
    </row>
    <row r="1725" spans="1:1" thickTop="1" thickBot="1" x14ac:dyDescent="0.3">
      <c r="A1725" s="6">
        <f t="shared" si="26"/>
        <v>1719</v>
      </c>
    </row>
    <row r="1726" spans="1:1" thickTop="1" thickBot="1" x14ac:dyDescent="0.3">
      <c r="A1726" s="6">
        <f t="shared" si="26"/>
        <v>1720</v>
      </c>
    </row>
    <row r="1727" spans="1:1" thickTop="1" thickBot="1" x14ac:dyDescent="0.3">
      <c r="A1727" s="6">
        <f t="shared" si="26"/>
        <v>1721</v>
      </c>
    </row>
    <row r="1728" spans="1:1" thickTop="1" thickBot="1" x14ac:dyDescent="0.3">
      <c r="A1728" s="6">
        <f t="shared" si="26"/>
        <v>1722</v>
      </c>
    </row>
    <row r="1729" spans="1:1" thickTop="1" thickBot="1" x14ac:dyDescent="0.3">
      <c r="A1729" s="6">
        <f t="shared" si="26"/>
        <v>1723</v>
      </c>
    </row>
    <row r="1730" spans="1:1" thickTop="1" thickBot="1" x14ac:dyDescent="0.3">
      <c r="A1730" s="6">
        <f t="shared" si="26"/>
        <v>1724</v>
      </c>
    </row>
    <row r="1731" spans="1:1" thickTop="1" thickBot="1" x14ac:dyDescent="0.3">
      <c r="A1731" s="6">
        <f t="shared" si="26"/>
        <v>1725</v>
      </c>
    </row>
    <row r="1732" spans="1:1" thickTop="1" thickBot="1" x14ac:dyDescent="0.3">
      <c r="A1732" s="6">
        <f t="shared" si="26"/>
        <v>1726</v>
      </c>
    </row>
    <row r="1733" spans="1:1" thickTop="1" thickBot="1" x14ac:dyDescent="0.3">
      <c r="A1733" s="6">
        <f t="shared" si="26"/>
        <v>1727</v>
      </c>
    </row>
    <row r="1734" spans="1:1" thickTop="1" thickBot="1" x14ac:dyDescent="0.3">
      <c r="A1734" s="6">
        <f t="shared" si="26"/>
        <v>1728</v>
      </c>
    </row>
    <row r="1735" spans="1:1" thickTop="1" thickBot="1" x14ac:dyDescent="0.3">
      <c r="A1735" s="6">
        <f t="shared" si="26"/>
        <v>1729</v>
      </c>
    </row>
    <row r="1736" spans="1:1" thickTop="1" thickBot="1" x14ac:dyDescent="0.3">
      <c r="A1736" s="6">
        <f t="shared" si="26"/>
        <v>1730</v>
      </c>
    </row>
    <row r="1737" spans="1:1" thickTop="1" thickBot="1" x14ac:dyDescent="0.3">
      <c r="A1737" s="6">
        <f t="shared" ref="A1737:A1800" si="27">A1736+1</f>
        <v>1731</v>
      </c>
    </row>
    <row r="1738" spans="1:1" thickTop="1" thickBot="1" x14ac:dyDescent="0.3">
      <c r="A1738" s="6">
        <f t="shared" si="27"/>
        <v>1732</v>
      </c>
    </row>
    <row r="1739" spans="1:1" thickTop="1" thickBot="1" x14ac:dyDescent="0.3">
      <c r="A1739" s="6">
        <f t="shared" si="27"/>
        <v>1733</v>
      </c>
    </row>
    <row r="1740" spans="1:1" thickTop="1" thickBot="1" x14ac:dyDescent="0.3">
      <c r="A1740" s="6">
        <f t="shared" si="27"/>
        <v>1734</v>
      </c>
    </row>
    <row r="1741" spans="1:1" thickTop="1" thickBot="1" x14ac:dyDescent="0.3">
      <c r="A1741" s="6">
        <f t="shared" si="27"/>
        <v>1735</v>
      </c>
    </row>
    <row r="1742" spans="1:1" thickTop="1" thickBot="1" x14ac:dyDescent="0.3">
      <c r="A1742" s="6">
        <f t="shared" si="27"/>
        <v>1736</v>
      </c>
    </row>
    <row r="1743" spans="1:1" thickTop="1" thickBot="1" x14ac:dyDescent="0.3">
      <c r="A1743" s="6">
        <f t="shared" si="27"/>
        <v>1737</v>
      </c>
    </row>
    <row r="1744" spans="1:1" thickTop="1" thickBot="1" x14ac:dyDescent="0.3">
      <c r="A1744" s="6">
        <f t="shared" si="27"/>
        <v>1738</v>
      </c>
    </row>
    <row r="1745" spans="1:1" thickTop="1" thickBot="1" x14ac:dyDescent="0.3">
      <c r="A1745" s="6">
        <f t="shared" si="27"/>
        <v>1739</v>
      </c>
    </row>
    <row r="1746" spans="1:1" thickTop="1" thickBot="1" x14ac:dyDescent="0.3">
      <c r="A1746" s="6">
        <f t="shared" si="27"/>
        <v>1740</v>
      </c>
    </row>
    <row r="1747" spans="1:1" thickTop="1" thickBot="1" x14ac:dyDescent="0.3">
      <c r="A1747" s="6">
        <f t="shared" si="27"/>
        <v>1741</v>
      </c>
    </row>
    <row r="1748" spans="1:1" thickTop="1" thickBot="1" x14ac:dyDescent="0.3">
      <c r="A1748" s="6">
        <f t="shared" si="27"/>
        <v>1742</v>
      </c>
    </row>
    <row r="1749" spans="1:1" thickTop="1" thickBot="1" x14ac:dyDescent="0.3">
      <c r="A1749" s="6">
        <f t="shared" si="27"/>
        <v>1743</v>
      </c>
    </row>
    <row r="1750" spans="1:1" thickTop="1" thickBot="1" x14ac:dyDescent="0.3">
      <c r="A1750" s="6">
        <f t="shared" si="27"/>
        <v>1744</v>
      </c>
    </row>
    <row r="1751" spans="1:1" thickTop="1" thickBot="1" x14ac:dyDescent="0.3">
      <c r="A1751" s="6">
        <f t="shared" si="27"/>
        <v>1745</v>
      </c>
    </row>
    <row r="1752" spans="1:1" thickTop="1" thickBot="1" x14ac:dyDescent="0.3">
      <c r="A1752" s="6">
        <f t="shared" si="27"/>
        <v>1746</v>
      </c>
    </row>
    <row r="1753" spans="1:1" thickTop="1" thickBot="1" x14ac:dyDescent="0.3">
      <c r="A1753" s="6">
        <f t="shared" si="27"/>
        <v>1747</v>
      </c>
    </row>
    <row r="1754" spans="1:1" thickTop="1" thickBot="1" x14ac:dyDescent="0.3">
      <c r="A1754" s="6">
        <f t="shared" si="27"/>
        <v>1748</v>
      </c>
    </row>
    <row r="1755" spans="1:1" thickTop="1" thickBot="1" x14ac:dyDescent="0.3">
      <c r="A1755" s="6">
        <f t="shared" si="27"/>
        <v>1749</v>
      </c>
    </row>
    <row r="1756" spans="1:1" thickTop="1" thickBot="1" x14ac:dyDescent="0.3">
      <c r="A1756" s="6">
        <f t="shared" si="27"/>
        <v>1750</v>
      </c>
    </row>
    <row r="1757" spans="1:1" thickTop="1" thickBot="1" x14ac:dyDescent="0.3">
      <c r="A1757" s="6">
        <f t="shared" si="27"/>
        <v>1751</v>
      </c>
    </row>
    <row r="1758" spans="1:1" thickTop="1" thickBot="1" x14ac:dyDescent="0.3">
      <c r="A1758" s="6">
        <f t="shared" si="27"/>
        <v>1752</v>
      </c>
    </row>
    <row r="1759" spans="1:1" thickTop="1" thickBot="1" x14ac:dyDescent="0.3">
      <c r="A1759" s="6">
        <f t="shared" si="27"/>
        <v>1753</v>
      </c>
    </row>
    <row r="1760" spans="1:1" thickTop="1" thickBot="1" x14ac:dyDescent="0.3">
      <c r="A1760" s="6">
        <f t="shared" si="27"/>
        <v>1754</v>
      </c>
    </row>
    <row r="1761" spans="1:1" thickTop="1" thickBot="1" x14ac:dyDescent="0.3">
      <c r="A1761" s="6">
        <f t="shared" si="27"/>
        <v>1755</v>
      </c>
    </row>
    <row r="1762" spans="1:1" thickTop="1" thickBot="1" x14ac:dyDescent="0.3">
      <c r="A1762" s="6">
        <f t="shared" si="27"/>
        <v>1756</v>
      </c>
    </row>
    <row r="1763" spans="1:1" thickTop="1" thickBot="1" x14ac:dyDescent="0.3">
      <c r="A1763" s="6">
        <f t="shared" si="27"/>
        <v>1757</v>
      </c>
    </row>
    <row r="1764" spans="1:1" thickTop="1" thickBot="1" x14ac:dyDescent="0.3">
      <c r="A1764" s="6">
        <f t="shared" si="27"/>
        <v>1758</v>
      </c>
    </row>
    <row r="1765" spans="1:1" thickTop="1" thickBot="1" x14ac:dyDescent="0.3">
      <c r="A1765" s="6">
        <f t="shared" si="27"/>
        <v>1759</v>
      </c>
    </row>
    <row r="1766" spans="1:1" thickTop="1" thickBot="1" x14ac:dyDescent="0.3">
      <c r="A1766" s="6">
        <f t="shared" si="27"/>
        <v>1760</v>
      </c>
    </row>
    <row r="1767" spans="1:1" thickTop="1" thickBot="1" x14ac:dyDescent="0.3">
      <c r="A1767" s="6">
        <f t="shared" si="27"/>
        <v>1761</v>
      </c>
    </row>
    <row r="1768" spans="1:1" thickTop="1" thickBot="1" x14ac:dyDescent="0.3">
      <c r="A1768" s="6">
        <f t="shared" si="27"/>
        <v>1762</v>
      </c>
    </row>
    <row r="1769" spans="1:1" thickTop="1" thickBot="1" x14ac:dyDescent="0.3">
      <c r="A1769" s="6">
        <f t="shared" si="27"/>
        <v>1763</v>
      </c>
    </row>
    <row r="1770" spans="1:1" thickTop="1" thickBot="1" x14ac:dyDescent="0.3">
      <c r="A1770" s="6">
        <f t="shared" si="27"/>
        <v>1764</v>
      </c>
    </row>
    <row r="1771" spans="1:1" thickTop="1" thickBot="1" x14ac:dyDescent="0.3">
      <c r="A1771" s="6">
        <f t="shared" si="27"/>
        <v>1765</v>
      </c>
    </row>
    <row r="1772" spans="1:1" thickTop="1" thickBot="1" x14ac:dyDescent="0.3">
      <c r="A1772" s="6">
        <f t="shared" si="27"/>
        <v>1766</v>
      </c>
    </row>
    <row r="1773" spans="1:1" thickTop="1" thickBot="1" x14ac:dyDescent="0.3">
      <c r="A1773" s="6">
        <f t="shared" si="27"/>
        <v>1767</v>
      </c>
    </row>
    <row r="1774" spans="1:1" thickTop="1" thickBot="1" x14ac:dyDescent="0.3">
      <c r="A1774" s="6">
        <f t="shared" si="27"/>
        <v>1768</v>
      </c>
    </row>
    <row r="1775" spans="1:1" thickTop="1" thickBot="1" x14ac:dyDescent="0.3">
      <c r="A1775" s="6">
        <f t="shared" si="27"/>
        <v>1769</v>
      </c>
    </row>
    <row r="1776" spans="1:1" thickTop="1" thickBot="1" x14ac:dyDescent="0.3">
      <c r="A1776" s="6">
        <f t="shared" si="27"/>
        <v>1770</v>
      </c>
    </row>
    <row r="1777" spans="1:1" thickTop="1" thickBot="1" x14ac:dyDescent="0.3">
      <c r="A1777" s="6">
        <f t="shared" si="27"/>
        <v>1771</v>
      </c>
    </row>
    <row r="1778" spans="1:1" thickTop="1" thickBot="1" x14ac:dyDescent="0.3">
      <c r="A1778" s="6">
        <f t="shared" si="27"/>
        <v>1772</v>
      </c>
    </row>
    <row r="1779" spans="1:1" thickTop="1" thickBot="1" x14ac:dyDescent="0.3">
      <c r="A1779" s="6">
        <f t="shared" si="27"/>
        <v>1773</v>
      </c>
    </row>
    <row r="1780" spans="1:1" thickTop="1" thickBot="1" x14ac:dyDescent="0.3">
      <c r="A1780" s="6">
        <f t="shared" si="27"/>
        <v>1774</v>
      </c>
    </row>
    <row r="1781" spans="1:1" thickTop="1" thickBot="1" x14ac:dyDescent="0.3">
      <c r="A1781" s="6">
        <f t="shared" si="27"/>
        <v>1775</v>
      </c>
    </row>
    <row r="1782" spans="1:1" thickTop="1" thickBot="1" x14ac:dyDescent="0.3">
      <c r="A1782" s="6">
        <f t="shared" si="27"/>
        <v>1776</v>
      </c>
    </row>
    <row r="1783" spans="1:1" thickTop="1" thickBot="1" x14ac:dyDescent="0.3">
      <c r="A1783" s="6">
        <f t="shared" si="27"/>
        <v>1777</v>
      </c>
    </row>
    <row r="1784" spans="1:1" thickTop="1" thickBot="1" x14ac:dyDescent="0.3">
      <c r="A1784" s="6">
        <f t="shared" si="27"/>
        <v>1778</v>
      </c>
    </row>
    <row r="1785" spans="1:1" thickTop="1" thickBot="1" x14ac:dyDescent="0.3">
      <c r="A1785" s="6">
        <f t="shared" si="27"/>
        <v>1779</v>
      </c>
    </row>
    <row r="1786" spans="1:1" thickTop="1" thickBot="1" x14ac:dyDescent="0.3">
      <c r="A1786" s="6">
        <f t="shared" si="27"/>
        <v>1780</v>
      </c>
    </row>
    <row r="1787" spans="1:1" thickTop="1" thickBot="1" x14ac:dyDescent="0.3">
      <c r="A1787" s="6">
        <f t="shared" si="27"/>
        <v>1781</v>
      </c>
    </row>
    <row r="1788" spans="1:1" thickTop="1" thickBot="1" x14ac:dyDescent="0.3">
      <c r="A1788" s="6">
        <f t="shared" si="27"/>
        <v>1782</v>
      </c>
    </row>
    <row r="1789" spans="1:1" thickTop="1" thickBot="1" x14ac:dyDescent="0.3">
      <c r="A1789" s="6">
        <f t="shared" si="27"/>
        <v>1783</v>
      </c>
    </row>
    <row r="1790" spans="1:1" thickTop="1" thickBot="1" x14ac:dyDescent="0.3">
      <c r="A1790" s="6">
        <f t="shared" si="27"/>
        <v>1784</v>
      </c>
    </row>
    <row r="1791" spans="1:1" thickTop="1" thickBot="1" x14ac:dyDescent="0.3">
      <c r="A1791" s="6">
        <f t="shared" si="27"/>
        <v>1785</v>
      </c>
    </row>
    <row r="1792" spans="1:1" thickTop="1" thickBot="1" x14ac:dyDescent="0.3">
      <c r="A1792" s="6">
        <f t="shared" si="27"/>
        <v>1786</v>
      </c>
    </row>
    <row r="1793" spans="1:1" thickTop="1" thickBot="1" x14ac:dyDescent="0.3">
      <c r="A1793" s="6">
        <f t="shared" si="27"/>
        <v>1787</v>
      </c>
    </row>
    <row r="1794" spans="1:1" thickTop="1" thickBot="1" x14ac:dyDescent="0.3">
      <c r="A1794" s="6">
        <f t="shared" si="27"/>
        <v>1788</v>
      </c>
    </row>
    <row r="1795" spans="1:1" thickTop="1" thickBot="1" x14ac:dyDescent="0.3">
      <c r="A1795" s="6">
        <f t="shared" si="27"/>
        <v>1789</v>
      </c>
    </row>
    <row r="1796" spans="1:1" thickTop="1" thickBot="1" x14ac:dyDescent="0.3">
      <c r="A1796" s="6">
        <f t="shared" si="27"/>
        <v>1790</v>
      </c>
    </row>
    <row r="1797" spans="1:1" thickTop="1" thickBot="1" x14ac:dyDescent="0.3">
      <c r="A1797" s="6">
        <f t="shared" si="27"/>
        <v>1791</v>
      </c>
    </row>
    <row r="1798" spans="1:1" thickTop="1" thickBot="1" x14ac:dyDescent="0.3">
      <c r="A1798" s="6">
        <f t="shared" si="27"/>
        <v>1792</v>
      </c>
    </row>
    <row r="1799" spans="1:1" thickTop="1" thickBot="1" x14ac:dyDescent="0.3">
      <c r="A1799" s="6">
        <f t="shared" si="27"/>
        <v>1793</v>
      </c>
    </row>
    <row r="1800" spans="1:1" thickTop="1" thickBot="1" x14ac:dyDescent="0.3">
      <c r="A1800" s="6">
        <f t="shared" si="27"/>
        <v>1794</v>
      </c>
    </row>
    <row r="1801" spans="1:1" thickTop="1" thickBot="1" x14ac:dyDescent="0.3">
      <c r="A1801" s="6">
        <f t="shared" ref="A1801:A1864" si="28">A1800+1</f>
        <v>1795</v>
      </c>
    </row>
    <row r="1802" spans="1:1" thickTop="1" thickBot="1" x14ac:dyDescent="0.3">
      <c r="A1802" s="6">
        <f t="shared" si="28"/>
        <v>1796</v>
      </c>
    </row>
    <row r="1803" spans="1:1" thickTop="1" thickBot="1" x14ac:dyDescent="0.3">
      <c r="A1803" s="6">
        <f t="shared" si="28"/>
        <v>1797</v>
      </c>
    </row>
    <row r="1804" spans="1:1" thickTop="1" thickBot="1" x14ac:dyDescent="0.3">
      <c r="A1804" s="6">
        <f t="shared" si="28"/>
        <v>1798</v>
      </c>
    </row>
    <row r="1805" spans="1:1" thickTop="1" thickBot="1" x14ac:dyDescent="0.3">
      <c r="A1805" s="6">
        <f t="shared" si="28"/>
        <v>1799</v>
      </c>
    </row>
    <row r="1806" spans="1:1" thickTop="1" thickBot="1" x14ac:dyDescent="0.3">
      <c r="A1806" s="6">
        <f t="shared" si="28"/>
        <v>1800</v>
      </c>
    </row>
    <row r="1807" spans="1:1" thickTop="1" thickBot="1" x14ac:dyDescent="0.3">
      <c r="A1807" s="6">
        <f t="shared" si="28"/>
        <v>1801</v>
      </c>
    </row>
    <row r="1808" spans="1:1" thickTop="1" thickBot="1" x14ac:dyDescent="0.3">
      <c r="A1808" s="6">
        <f t="shared" si="28"/>
        <v>1802</v>
      </c>
    </row>
    <row r="1809" spans="1:1" thickTop="1" thickBot="1" x14ac:dyDescent="0.3">
      <c r="A1809" s="6">
        <f t="shared" si="28"/>
        <v>1803</v>
      </c>
    </row>
    <row r="1810" spans="1:1" thickTop="1" thickBot="1" x14ac:dyDescent="0.3">
      <c r="A1810" s="6">
        <f t="shared" si="28"/>
        <v>1804</v>
      </c>
    </row>
    <row r="1811" spans="1:1" thickTop="1" thickBot="1" x14ac:dyDescent="0.3">
      <c r="A1811" s="6">
        <f t="shared" si="28"/>
        <v>1805</v>
      </c>
    </row>
    <row r="1812" spans="1:1" thickTop="1" thickBot="1" x14ac:dyDescent="0.3">
      <c r="A1812" s="6">
        <f t="shared" si="28"/>
        <v>1806</v>
      </c>
    </row>
    <row r="1813" spans="1:1" thickTop="1" thickBot="1" x14ac:dyDescent="0.3">
      <c r="A1813" s="6">
        <f t="shared" si="28"/>
        <v>1807</v>
      </c>
    </row>
    <row r="1814" spans="1:1" thickTop="1" thickBot="1" x14ac:dyDescent="0.3">
      <c r="A1814" s="6">
        <f t="shared" si="28"/>
        <v>1808</v>
      </c>
    </row>
    <row r="1815" spans="1:1" thickTop="1" thickBot="1" x14ac:dyDescent="0.3">
      <c r="A1815" s="6">
        <f t="shared" si="28"/>
        <v>1809</v>
      </c>
    </row>
    <row r="1816" spans="1:1" thickTop="1" thickBot="1" x14ac:dyDescent="0.3">
      <c r="A1816" s="6">
        <f t="shared" si="28"/>
        <v>1810</v>
      </c>
    </row>
    <row r="1817" spans="1:1" thickTop="1" thickBot="1" x14ac:dyDescent="0.3">
      <c r="A1817" s="6">
        <f t="shared" si="28"/>
        <v>1811</v>
      </c>
    </row>
    <row r="1818" spans="1:1" thickTop="1" thickBot="1" x14ac:dyDescent="0.3">
      <c r="A1818" s="6">
        <f t="shared" si="28"/>
        <v>1812</v>
      </c>
    </row>
    <row r="1819" spans="1:1" thickTop="1" thickBot="1" x14ac:dyDescent="0.3">
      <c r="A1819" s="6">
        <f t="shared" si="28"/>
        <v>1813</v>
      </c>
    </row>
    <row r="1820" spans="1:1" thickTop="1" thickBot="1" x14ac:dyDescent="0.3">
      <c r="A1820" s="6">
        <f t="shared" si="28"/>
        <v>1814</v>
      </c>
    </row>
    <row r="1821" spans="1:1" thickTop="1" thickBot="1" x14ac:dyDescent="0.3">
      <c r="A1821" s="6">
        <f t="shared" si="28"/>
        <v>1815</v>
      </c>
    </row>
    <row r="1822" spans="1:1" thickTop="1" thickBot="1" x14ac:dyDescent="0.3">
      <c r="A1822" s="6">
        <f t="shared" si="28"/>
        <v>1816</v>
      </c>
    </row>
    <row r="1823" spans="1:1" thickTop="1" thickBot="1" x14ac:dyDescent="0.3">
      <c r="A1823" s="6">
        <f t="shared" si="28"/>
        <v>1817</v>
      </c>
    </row>
    <row r="1824" spans="1:1" thickTop="1" thickBot="1" x14ac:dyDescent="0.3">
      <c r="A1824" s="6">
        <f t="shared" si="28"/>
        <v>1818</v>
      </c>
    </row>
    <row r="1825" spans="1:1" thickTop="1" thickBot="1" x14ac:dyDescent="0.3">
      <c r="A1825" s="6">
        <f t="shared" si="28"/>
        <v>1819</v>
      </c>
    </row>
    <row r="1826" spans="1:1" thickTop="1" thickBot="1" x14ac:dyDescent="0.3">
      <c r="A1826" s="6">
        <f t="shared" si="28"/>
        <v>1820</v>
      </c>
    </row>
    <row r="1827" spans="1:1" thickTop="1" thickBot="1" x14ac:dyDescent="0.3">
      <c r="A1827" s="6">
        <f t="shared" si="28"/>
        <v>1821</v>
      </c>
    </row>
    <row r="1828" spans="1:1" thickTop="1" thickBot="1" x14ac:dyDescent="0.3">
      <c r="A1828" s="6">
        <f t="shared" si="28"/>
        <v>1822</v>
      </c>
    </row>
    <row r="1829" spans="1:1" thickTop="1" thickBot="1" x14ac:dyDescent="0.3">
      <c r="A1829" s="6">
        <f t="shared" si="28"/>
        <v>1823</v>
      </c>
    </row>
    <row r="1830" spans="1:1" thickTop="1" thickBot="1" x14ac:dyDescent="0.3">
      <c r="A1830" s="6">
        <f t="shared" si="28"/>
        <v>1824</v>
      </c>
    </row>
    <row r="1831" spans="1:1" thickTop="1" thickBot="1" x14ac:dyDescent="0.3">
      <c r="A1831" s="6">
        <f t="shared" si="28"/>
        <v>1825</v>
      </c>
    </row>
    <row r="1832" spans="1:1" thickTop="1" thickBot="1" x14ac:dyDescent="0.3">
      <c r="A1832" s="6">
        <f t="shared" si="28"/>
        <v>1826</v>
      </c>
    </row>
    <row r="1833" spans="1:1" thickTop="1" thickBot="1" x14ac:dyDescent="0.3">
      <c r="A1833" s="6">
        <f t="shared" si="28"/>
        <v>1827</v>
      </c>
    </row>
    <row r="1834" spans="1:1" thickTop="1" thickBot="1" x14ac:dyDescent="0.3">
      <c r="A1834" s="6">
        <f t="shared" si="28"/>
        <v>1828</v>
      </c>
    </row>
    <row r="1835" spans="1:1" thickTop="1" thickBot="1" x14ac:dyDescent="0.3">
      <c r="A1835" s="6">
        <f t="shared" si="28"/>
        <v>1829</v>
      </c>
    </row>
    <row r="1836" spans="1:1" thickTop="1" thickBot="1" x14ac:dyDescent="0.3">
      <c r="A1836" s="6">
        <f t="shared" si="28"/>
        <v>1830</v>
      </c>
    </row>
    <row r="1837" spans="1:1" thickTop="1" thickBot="1" x14ac:dyDescent="0.3">
      <c r="A1837" s="6">
        <f t="shared" si="28"/>
        <v>1831</v>
      </c>
    </row>
    <row r="1838" spans="1:1" thickTop="1" thickBot="1" x14ac:dyDescent="0.3">
      <c r="A1838" s="6">
        <f t="shared" si="28"/>
        <v>1832</v>
      </c>
    </row>
    <row r="1839" spans="1:1" thickTop="1" thickBot="1" x14ac:dyDescent="0.3">
      <c r="A1839" s="6">
        <f t="shared" si="28"/>
        <v>1833</v>
      </c>
    </row>
    <row r="1840" spans="1:1" thickTop="1" thickBot="1" x14ac:dyDescent="0.3">
      <c r="A1840" s="6">
        <f t="shared" si="28"/>
        <v>1834</v>
      </c>
    </row>
    <row r="1841" spans="1:1" thickTop="1" thickBot="1" x14ac:dyDescent="0.3">
      <c r="A1841" s="6">
        <f t="shared" si="28"/>
        <v>1835</v>
      </c>
    </row>
    <row r="1842" spans="1:1" thickTop="1" thickBot="1" x14ac:dyDescent="0.3">
      <c r="A1842" s="6">
        <f t="shared" si="28"/>
        <v>1836</v>
      </c>
    </row>
    <row r="1843" spans="1:1" thickTop="1" thickBot="1" x14ac:dyDescent="0.3">
      <c r="A1843" s="6">
        <f t="shared" si="28"/>
        <v>1837</v>
      </c>
    </row>
    <row r="1844" spans="1:1" thickTop="1" thickBot="1" x14ac:dyDescent="0.3">
      <c r="A1844" s="6">
        <f t="shared" si="28"/>
        <v>1838</v>
      </c>
    </row>
    <row r="1845" spans="1:1" thickTop="1" thickBot="1" x14ac:dyDescent="0.3">
      <c r="A1845" s="6">
        <f t="shared" si="28"/>
        <v>1839</v>
      </c>
    </row>
    <row r="1846" spans="1:1" thickTop="1" thickBot="1" x14ac:dyDescent="0.3">
      <c r="A1846" s="6">
        <f t="shared" si="28"/>
        <v>1840</v>
      </c>
    </row>
    <row r="1847" spans="1:1" thickTop="1" thickBot="1" x14ac:dyDescent="0.3">
      <c r="A1847" s="6">
        <f t="shared" si="28"/>
        <v>1841</v>
      </c>
    </row>
    <row r="1848" spans="1:1" thickTop="1" thickBot="1" x14ac:dyDescent="0.3">
      <c r="A1848" s="6">
        <f t="shared" si="28"/>
        <v>1842</v>
      </c>
    </row>
    <row r="1849" spans="1:1" thickTop="1" thickBot="1" x14ac:dyDescent="0.3">
      <c r="A1849" s="6">
        <f t="shared" si="28"/>
        <v>1843</v>
      </c>
    </row>
    <row r="1850" spans="1:1" thickTop="1" thickBot="1" x14ac:dyDescent="0.3">
      <c r="A1850" s="6">
        <f t="shared" si="28"/>
        <v>1844</v>
      </c>
    </row>
    <row r="1851" spans="1:1" thickTop="1" thickBot="1" x14ac:dyDescent="0.3">
      <c r="A1851" s="6">
        <f t="shared" si="28"/>
        <v>1845</v>
      </c>
    </row>
    <row r="1852" spans="1:1" thickTop="1" thickBot="1" x14ac:dyDescent="0.3">
      <c r="A1852" s="6">
        <f t="shared" si="28"/>
        <v>1846</v>
      </c>
    </row>
    <row r="1853" spans="1:1" thickTop="1" thickBot="1" x14ac:dyDescent="0.3">
      <c r="A1853" s="6">
        <f t="shared" si="28"/>
        <v>1847</v>
      </c>
    </row>
    <row r="1854" spans="1:1" thickTop="1" thickBot="1" x14ac:dyDescent="0.3">
      <c r="A1854" s="6">
        <f t="shared" si="28"/>
        <v>1848</v>
      </c>
    </row>
    <row r="1855" spans="1:1" thickTop="1" thickBot="1" x14ac:dyDescent="0.3">
      <c r="A1855" s="6">
        <f t="shared" si="28"/>
        <v>1849</v>
      </c>
    </row>
    <row r="1856" spans="1:1" thickTop="1" thickBot="1" x14ac:dyDescent="0.3">
      <c r="A1856" s="6">
        <f t="shared" si="28"/>
        <v>1850</v>
      </c>
    </row>
    <row r="1857" spans="1:1" thickTop="1" thickBot="1" x14ac:dyDescent="0.3">
      <c r="A1857" s="6">
        <f t="shared" si="28"/>
        <v>1851</v>
      </c>
    </row>
    <row r="1858" spans="1:1" thickTop="1" thickBot="1" x14ac:dyDescent="0.3">
      <c r="A1858" s="6">
        <f t="shared" si="28"/>
        <v>1852</v>
      </c>
    </row>
    <row r="1859" spans="1:1" thickTop="1" thickBot="1" x14ac:dyDescent="0.3">
      <c r="A1859" s="6">
        <f t="shared" si="28"/>
        <v>1853</v>
      </c>
    </row>
    <row r="1860" spans="1:1" thickTop="1" thickBot="1" x14ac:dyDescent="0.3">
      <c r="A1860" s="6">
        <f t="shared" si="28"/>
        <v>1854</v>
      </c>
    </row>
    <row r="1861" spans="1:1" thickTop="1" thickBot="1" x14ac:dyDescent="0.3">
      <c r="A1861" s="6">
        <f t="shared" si="28"/>
        <v>1855</v>
      </c>
    </row>
    <row r="1862" spans="1:1" thickTop="1" thickBot="1" x14ac:dyDescent="0.3">
      <c r="A1862" s="6">
        <f t="shared" si="28"/>
        <v>1856</v>
      </c>
    </row>
    <row r="1863" spans="1:1" thickTop="1" thickBot="1" x14ac:dyDescent="0.3">
      <c r="A1863" s="6">
        <f t="shared" si="28"/>
        <v>1857</v>
      </c>
    </row>
    <row r="1864" spans="1:1" thickTop="1" thickBot="1" x14ac:dyDescent="0.3">
      <c r="A1864" s="6">
        <f t="shared" si="28"/>
        <v>1858</v>
      </c>
    </row>
    <row r="1865" spans="1:1" thickTop="1" thickBot="1" x14ac:dyDescent="0.3">
      <c r="A1865" s="6">
        <f t="shared" ref="A1865:A1928" si="29">A1864+1</f>
        <v>1859</v>
      </c>
    </row>
    <row r="1866" spans="1:1" thickTop="1" thickBot="1" x14ac:dyDescent="0.3">
      <c r="A1866" s="6">
        <f t="shared" si="29"/>
        <v>1860</v>
      </c>
    </row>
    <row r="1867" spans="1:1" thickTop="1" thickBot="1" x14ac:dyDescent="0.3">
      <c r="A1867" s="6">
        <f t="shared" si="29"/>
        <v>1861</v>
      </c>
    </row>
    <row r="1868" spans="1:1" thickTop="1" thickBot="1" x14ac:dyDescent="0.3">
      <c r="A1868" s="6">
        <f t="shared" si="29"/>
        <v>1862</v>
      </c>
    </row>
    <row r="1869" spans="1:1" thickTop="1" thickBot="1" x14ac:dyDescent="0.3">
      <c r="A1869" s="6">
        <f t="shared" si="29"/>
        <v>1863</v>
      </c>
    </row>
    <row r="1870" spans="1:1" thickTop="1" thickBot="1" x14ac:dyDescent="0.3">
      <c r="A1870" s="6">
        <f t="shared" si="29"/>
        <v>1864</v>
      </c>
    </row>
    <row r="1871" spans="1:1" thickTop="1" thickBot="1" x14ac:dyDescent="0.3">
      <c r="A1871" s="6">
        <f t="shared" si="29"/>
        <v>1865</v>
      </c>
    </row>
    <row r="1872" spans="1:1" thickTop="1" thickBot="1" x14ac:dyDescent="0.3">
      <c r="A1872" s="6">
        <f t="shared" si="29"/>
        <v>1866</v>
      </c>
    </row>
    <row r="1873" spans="1:1" thickTop="1" thickBot="1" x14ac:dyDescent="0.3">
      <c r="A1873" s="6">
        <f t="shared" si="29"/>
        <v>1867</v>
      </c>
    </row>
    <row r="1874" spans="1:1" thickTop="1" thickBot="1" x14ac:dyDescent="0.3">
      <c r="A1874" s="6">
        <f t="shared" si="29"/>
        <v>1868</v>
      </c>
    </row>
    <row r="1875" spans="1:1" thickTop="1" thickBot="1" x14ac:dyDescent="0.3">
      <c r="A1875" s="6">
        <f t="shared" si="29"/>
        <v>1869</v>
      </c>
    </row>
    <row r="1876" spans="1:1" thickTop="1" thickBot="1" x14ac:dyDescent="0.3">
      <c r="A1876" s="6">
        <f t="shared" si="29"/>
        <v>1870</v>
      </c>
    </row>
    <row r="1877" spans="1:1" thickTop="1" thickBot="1" x14ac:dyDescent="0.3">
      <c r="A1877" s="6">
        <f t="shared" si="29"/>
        <v>1871</v>
      </c>
    </row>
    <row r="1878" spans="1:1" thickTop="1" thickBot="1" x14ac:dyDescent="0.3">
      <c r="A1878" s="6">
        <f t="shared" si="29"/>
        <v>1872</v>
      </c>
    </row>
    <row r="1879" spans="1:1" thickTop="1" thickBot="1" x14ac:dyDescent="0.3">
      <c r="A1879" s="6">
        <f t="shared" si="29"/>
        <v>1873</v>
      </c>
    </row>
    <row r="1880" spans="1:1" thickTop="1" thickBot="1" x14ac:dyDescent="0.3">
      <c r="A1880" s="6">
        <f t="shared" si="29"/>
        <v>1874</v>
      </c>
    </row>
    <row r="1881" spans="1:1" thickTop="1" thickBot="1" x14ac:dyDescent="0.3">
      <c r="A1881" s="6">
        <f t="shared" si="29"/>
        <v>1875</v>
      </c>
    </row>
    <row r="1882" spans="1:1" thickTop="1" thickBot="1" x14ac:dyDescent="0.3">
      <c r="A1882" s="6">
        <f t="shared" si="29"/>
        <v>1876</v>
      </c>
    </row>
    <row r="1883" spans="1:1" thickTop="1" thickBot="1" x14ac:dyDescent="0.3">
      <c r="A1883" s="6">
        <f t="shared" si="29"/>
        <v>1877</v>
      </c>
    </row>
    <row r="1884" spans="1:1" thickTop="1" thickBot="1" x14ac:dyDescent="0.3">
      <c r="A1884" s="6">
        <f t="shared" si="29"/>
        <v>1878</v>
      </c>
    </row>
    <row r="1885" spans="1:1" thickTop="1" thickBot="1" x14ac:dyDescent="0.3">
      <c r="A1885" s="6">
        <f t="shared" si="29"/>
        <v>1879</v>
      </c>
    </row>
    <row r="1886" spans="1:1" thickTop="1" thickBot="1" x14ac:dyDescent="0.3">
      <c r="A1886" s="6">
        <f t="shared" si="29"/>
        <v>1880</v>
      </c>
    </row>
    <row r="1887" spans="1:1" thickTop="1" thickBot="1" x14ac:dyDescent="0.3">
      <c r="A1887" s="6">
        <f t="shared" si="29"/>
        <v>1881</v>
      </c>
    </row>
    <row r="1888" spans="1:1" thickTop="1" thickBot="1" x14ac:dyDescent="0.3">
      <c r="A1888" s="6">
        <f t="shared" si="29"/>
        <v>1882</v>
      </c>
    </row>
    <row r="1889" spans="1:1" thickTop="1" thickBot="1" x14ac:dyDescent="0.3">
      <c r="A1889" s="6">
        <f t="shared" si="29"/>
        <v>1883</v>
      </c>
    </row>
    <row r="1890" spans="1:1" thickTop="1" thickBot="1" x14ac:dyDescent="0.3">
      <c r="A1890" s="6">
        <f t="shared" si="29"/>
        <v>1884</v>
      </c>
    </row>
    <row r="1891" spans="1:1" thickTop="1" thickBot="1" x14ac:dyDescent="0.3">
      <c r="A1891" s="6">
        <f t="shared" si="29"/>
        <v>1885</v>
      </c>
    </row>
    <row r="1892" spans="1:1" thickTop="1" thickBot="1" x14ac:dyDescent="0.3">
      <c r="A1892" s="6">
        <f t="shared" si="29"/>
        <v>1886</v>
      </c>
    </row>
    <row r="1893" spans="1:1" thickTop="1" thickBot="1" x14ac:dyDescent="0.3">
      <c r="A1893" s="6">
        <f t="shared" si="29"/>
        <v>1887</v>
      </c>
    </row>
    <row r="1894" spans="1:1" thickTop="1" thickBot="1" x14ac:dyDescent="0.3">
      <c r="A1894" s="6">
        <f t="shared" si="29"/>
        <v>1888</v>
      </c>
    </row>
    <row r="1895" spans="1:1" thickTop="1" thickBot="1" x14ac:dyDescent="0.3">
      <c r="A1895" s="6">
        <f t="shared" si="29"/>
        <v>1889</v>
      </c>
    </row>
    <row r="1896" spans="1:1" thickTop="1" thickBot="1" x14ac:dyDescent="0.3">
      <c r="A1896" s="6">
        <f t="shared" si="29"/>
        <v>1890</v>
      </c>
    </row>
    <row r="1897" spans="1:1" thickTop="1" thickBot="1" x14ac:dyDescent="0.3">
      <c r="A1897" s="6">
        <f t="shared" si="29"/>
        <v>1891</v>
      </c>
    </row>
    <row r="1898" spans="1:1" thickTop="1" thickBot="1" x14ac:dyDescent="0.3">
      <c r="A1898" s="6">
        <f t="shared" si="29"/>
        <v>1892</v>
      </c>
    </row>
    <row r="1899" spans="1:1" thickTop="1" thickBot="1" x14ac:dyDescent="0.3">
      <c r="A1899" s="6">
        <f t="shared" si="29"/>
        <v>1893</v>
      </c>
    </row>
    <row r="1900" spans="1:1" thickTop="1" thickBot="1" x14ac:dyDescent="0.3">
      <c r="A1900" s="6">
        <f t="shared" si="29"/>
        <v>1894</v>
      </c>
    </row>
    <row r="1901" spans="1:1" thickTop="1" thickBot="1" x14ac:dyDescent="0.3">
      <c r="A1901" s="6">
        <f t="shared" si="29"/>
        <v>1895</v>
      </c>
    </row>
    <row r="1902" spans="1:1" thickTop="1" thickBot="1" x14ac:dyDescent="0.3">
      <c r="A1902" s="6">
        <f t="shared" si="29"/>
        <v>1896</v>
      </c>
    </row>
    <row r="1903" spans="1:1" thickTop="1" thickBot="1" x14ac:dyDescent="0.3">
      <c r="A1903" s="6">
        <f t="shared" si="29"/>
        <v>1897</v>
      </c>
    </row>
    <row r="1904" spans="1:1" thickTop="1" thickBot="1" x14ac:dyDescent="0.3">
      <c r="A1904" s="6">
        <f t="shared" si="29"/>
        <v>1898</v>
      </c>
    </row>
    <row r="1905" spans="1:1" thickTop="1" thickBot="1" x14ac:dyDescent="0.3">
      <c r="A1905" s="6">
        <f t="shared" si="29"/>
        <v>1899</v>
      </c>
    </row>
    <row r="1906" spans="1:1" thickTop="1" thickBot="1" x14ac:dyDescent="0.3">
      <c r="A1906" s="6">
        <f t="shared" si="29"/>
        <v>1900</v>
      </c>
    </row>
    <row r="1907" spans="1:1" thickTop="1" thickBot="1" x14ac:dyDescent="0.3">
      <c r="A1907" s="6">
        <f t="shared" si="29"/>
        <v>1901</v>
      </c>
    </row>
    <row r="1908" spans="1:1" thickTop="1" thickBot="1" x14ac:dyDescent="0.3">
      <c r="A1908" s="6">
        <f t="shared" si="29"/>
        <v>1902</v>
      </c>
    </row>
    <row r="1909" spans="1:1" thickTop="1" thickBot="1" x14ac:dyDescent="0.3">
      <c r="A1909" s="6">
        <f t="shared" si="29"/>
        <v>1903</v>
      </c>
    </row>
    <row r="1910" spans="1:1" thickTop="1" thickBot="1" x14ac:dyDescent="0.3">
      <c r="A1910" s="6">
        <f t="shared" si="29"/>
        <v>1904</v>
      </c>
    </row>
    <row r="1911" spans="1:1" thickTop="1" thickBot="1" x14ac:dyDescent="0.3">
      <c r="A1911" s="6">
        <f t="shared" si="29"/>
        <v>1905</v>
      </c>
    </row>
    <row r="1912" spans="1:1" thickTop="1" thickBot="1" x14ac:dyDescent="0.3">
      <c r="A1912" s="6">
        <f t="shared" si="29"/>
        <v>1906</v>
      </c>
    </row>
    <row r="1913" spans="1:1" thickTop="1" thickBot="1" x14ac:dyDescent="0.3">
      <c r="A1913" s="6">
        <f t="shared" si="29"/>
        <v>1907</v>
      </c>
    </row>
    <row r="1914" spans="1:1" thickTop="1" thickBot="1" x14ac:dyDescent="0.3">
      <c r="A1914" s="6">
        <f t="shared" si="29"/>
        <v>1908</v>
      </c>
    </row>
    <row r="1915" spans="1:1" thickTop="1" thickBot="1" x14ac:dyDescent="0.3">
      <c r="A1915" s="6">
        <f t="shared" si="29"/>
        <v>1909</v>
      </c>
    </row>
    <row r="1916" spans="1:1" thickTop="1" thickBot="1" x14ac:dyDescent="0.3">
      <c r="A1916" s="6">
        <f t="shared" si="29"/>
        <v>1910</v>
      </c>
    </row>
    <row r="1917" spans="1:1" thickTop="1" thickBot="1" x14ac:dyDescent="0.3">
      <c r="A1917" s="6">
        <f t="shared" si="29"/>
        <v>1911</v>
      </c>
    </row>
    <row r="1918" spans="1:1" thickTop="1" thickBot="1" x14ac:dyDescent="0.3">
      <c r="A1918" s="6">
        <f t="shared" si="29"/>
        <v>1912</v>
      </c>
    </row>
    <row r="1919" spans="1:1" thickTop="1" thickBot="1" x14ac:dyDescent="0.3">
      <c r="A1919" s="6">
        <f t="shared" si="29"/>
        <v>1913</v>
      </c>
    </row>
    <row r="1920" spans="1:1" thickTop="1" thickBot="1" x14ac:dyDescent="0.3">
      <c r="A1920" s="6">
        <f t="shared" si="29"/>
        <v>1914</v>
      </c>
    </row>
    <row r="1921" spans="1:1" thickTop="1" thickBot="1" x14ac:dyDescent="0.3">
      <c r="A1921" s="6">
        <f t="shared" si="29"/>
        <v>1915</v>
      </c>
    </row>
    <row r="1922" spans="1:1" thickTop="1" thickBot="1" x14ac:dyDescent="0.3">
      <c r="A1922" s="6">
        <f t="shared" si="29"/>
        <v>1916</v>
      </c>
    </row>
    <row r="1923" spans="1:1" thickTop="1" thickBot="1" x14ac:dyDescent="0.3">
      <c r="A1923" s="6">
        <f t="shared" si="29"/>
        <v>1917</v>
      </c>
    </row>
    <row r="1924" spans="1:1" thickTop="1" thickBot="1" x14ac:dyDescent="0.3">
      <c r="A1924" s="6">
        <f t="shared" si="29"/>
        <v>1918</v>
      </c>
    </row>
    <row r="1925" spans="1:1" thickTop="1" thickBot="1" x14ac:dyDescent="0.3">
      <c r="A1925" s="6">
        <f t="shared" si="29"/>
        <v>1919</v>
      </c>
    </row>
    <row r="1926" spans="1:1" thickTop="1" thickBot="1" x14ac:dyDescent="0.3">
      <c r="A1926" s="6">
        <f t="shared" si="29"/>
        <v>1920</v>
      </c>
    </row>
    <row r="1927" spans="1:1" thickTop="1" thickBot="1" x14ac:dyDescent="0.3">
      <c r="A1927" s="6">
        <f t="shared" si="29"/>
        <v>1921</v>
      </c>
    </row>
    <row r="1928" spans="1:1" thickTop="1" thickBot="1" x14ac:dyDescent="0.3">
      <c r="A1928" s="6">
        <f t="shared" si="29"/>
        <v>1922</v>
      </c>
    </row>
    <row r="1929" spans="1:1" thickTop="1" thickBot="1" x14ac:dyDescent="0.3">
      <c r="A1929" s="6">
        <f t="shared" ref="A1929:A1992" si="30">A1928+1</f>
        <v>1923</v>
      </c>
    </row>
    <row r="1930" spans="1:1" thickTop="1" thickBot="1" x14ac:dyDescent="0.3">
      <c r="A1930" s="6">
        <f t="shared" si="30"/>
        <v>1924</v>
      </c>
    </row>
    <row r="1931" spans="1:1" thickTop="1" thickBot="1" x14ac:dyDescent="0.3">
      <c r="A1931" s="6">
        <f t="shared" si="30"/>
        <v>1925</v>
      </c>
    </row>
    <row r="1932" spans="1:1" thickTop="1" thickBot="1" x14ac:dyDescent="0.3">
      <c r="A1932" s="6">
        <f t="shared" si="30"/>
        <v>1926</v>
      </c>
    </row>
    <row r="1933" spans="1:1" thickTop="1" thickBot="1" x14ac:dyDescent="0.3">
      <c r="A1933" s="6">
        <f t="shared" si="30"/>
        <v>1927</v>
      </c>
    </row>
    <row r="1934" spans="1:1" thickTop="1" thickBot="1" x14ac:dyDescent="0.3">
      <c r="A1934" s="6">
        <f t="shared" si="30"/>
        <v>1928</v>
      </c>
    </row>
    <row r="1935" spans="1:1" thickTop="1" thickBot="1" x14ac:dyDescent="0.3">
      <c r="A1935" s="6">
        <f t="shared" si="30"/>
        <v>1929</v>
      </c>
    </row>
    <row r="1936" spans="1:1" thickTop="1" thickBot="1" x14ac:dyDescent="0.3">
      <c r="A1936" s="6">
        <f t="shared" si="30"/>
        <v>1930</v>
      </c>
    </row>
    <row r="1937" spans="1:1" thickTop="1" thickBot="1" x14ac:dyDescent="0.3">
      <c r="A1937" s="6">
        <f t="shared" si="30"/>
        <v>1931</v>
      </c>
    </row>
    <row r="1938" spans="1:1" thickTop="1" thickBot="1" x14ac:dyDescent="0.3">
      <c r="A1938" s="6">
        <f t="shared" si="30"/>
        <v>1932</v>
      </c>
    </row>
    <row r="1939" spans="1:1" thickTop="1" thickBot="1" x14ac:dyDescent="0.3">
      <c r="A1939" s="6">
        <f t="shared" si="30"/>
        <v>1933</v>
      </c>
    </row>
    <row r="1940" spans="1:1" thickTop="1" thickBot="1" x14ac:dyDescent="0.3">
      <c r="A1940" s="6">
        <f t="shared" si="30"/>
        <v>1934</v>
      </c>
    </row>
    <row r="1941" spans="1:1" thickTop="1" thickBot="1" x14ac:dyDescent="0.3">
      <c r="A1941" s="6">
        <f t="shared" si="30"/>
        <v>1935</v>
      </c>
    </row>
    <row r="1942" spans="1:1" thickTop="1" thickBot="1" x14ac:dyDescent="0.3">
      <c r="A1942" s="6">
        <f t="shared" si="30"/>
        <v>1936</v>
      </c>
    </row>
    <row r="1943" spans="1:1" thickTop="1" thickBot="1" x14ac:dyDescent="0.3">
      <c r="A1943" s="6">
        <f t="shared" si="30"/>
        <v>1937</v>
      </c>
    </row>
    <row r="1944" spans="1:1" thickTop="1" thickBot="1" x14ac:dyDescent="0.3">
      <c r="A1944" s="6">
        <f t="shared" si="30"/>
        <v>1938</v>
      </c>
    </row>
    <row r="1945" spans="1:1" thickTop="1" thickBot="1" x14ac:dyDescent="0.3">
      <c r="A1945" s="6">
        <f t="shared" si="30"/>
        <v>1939</v>
      </c>
    </row>
    <row r="1946" spans="1:1" thickTop="1" thickBot="1" x14ac:dyDescent="0.3">
      <c r="A1946" s="6">
        <f t="shared" si="30"/>
        <v>1940</v>
      </c>
    </row>
    <row r="1947" spans="1:1" thickTop="1" thickBot="1" x14ac:dyDescent="0.3">
      <c r="A1947" s="6">
        <f t="shared" si="30"/>
        <v>1941</v>
      </c>
    </row>
    <row r="1948" spans="1:1" thickTop="1" thickBot="1" x14ac:dyDescent="0.3">
      <c r="A1948" s="6">
        <f t="shared" si="30"/>
        <v>1942</v>
      </c>
    </row>
    <row r="1949" spans="1:1" thickTop="1" thickBot="1" x14ac:dyDescent="0.3">
      <c r="A1949" s="6">
        <f t="shared" si="30"/>
        <v>1943</v>
      </c>
    </row>
    <row r="1950" spans="1:1" thickTop="1" thickBot="1" x14ac:dyDescent="0.3">
      <c r="A1950" s="6">
        <f t="shared" si="30"/>
        <v>1944</v>
      </c>
    </row>
    <row r="1951" spans="1:1" thickTop="1" thickBot="1" x14ac:dyDescent="0.3">
      <c r="A1951" s="6">
        <f t="shared" si="30"/>
        <v>1945</v>
      </c>
    </row>
    <row r="1952" spans="1:1" thickTop="1" thickBot="1" x14ac:dyDescent="0.3">
      <c r="A1952" s="6">
        <f t="shared" si="30"/>
        <v>1946</v>
      </c>
    </row>
    <row r="1953" spans="1:1" thickTop="1" thickBot="1" x14ac:dyDescent="0.3">
      <c r="A1953" s="6">
        <f t="shared" si="30"/>
        <v>1947</v>
      </c>
    </row>
    <row r="1954" spans="1:1" thickTop="1" thickBot="1" x14ac:dyDescent="0.3">
      <c r="A1954" s="6">
        <f t="shared" si="30"/>
        <v>1948</v>
      </c>
    </row>
    <row r="1955" spans="1:1" thickTop="1" thickBot="1" x14ac:dyDescent="0.3">
      <c r="A1955" s="6">
        <f t="shared" si="30"/>
        <v>1949</v>
      </c>
    </row>
    <row r="1956" spans="1:1" thickTop="1" thickBot="1" x14ac:dyDescent="0.3">
      <c r="A1956" s="6">
        <f t="shared" si="30"/>
        <v>1950</v>
      </c>
    </row>
    <row r="1957" spans="1:1" thickTop="1" thickBot="1" x14ac:dyDescent="0.3">
      <c r="A1957" s="6">
        <f t="shared" si="30"/>
        <v>1951</v>
      </c>
    </row>
    <row r="1958" spans="1:1" thickTop="1" thickBot="1" x14ac:dyDescent="0.3">
      <c r="A1958" s="6">
        <f t="shared" si="30"/>
        <v>1952</v>
      </c>
    </row>
    <row r="1959" spans="1:1" thickTop="1" thickBot="1" x14ac:dyDescent="0.3">
      <c r="A1959" s="6">
        <f t="shared" si="30"/>
        <v>1953</v>
      </c>
    </row>
    <row r="1960" spans="1:1" thickTop="1" thickBot="1" x14ac:dyDescent="0.3">
      <c r="A1960" s="6">
        <f t="shared" si="30"/>
        <v>1954</v>
      </c>
    </row>
    <row r="1961" spans="1:1" thickTop="1" thickBot="1" x14ac:dyDescent="0.3">
      <c r="A1961" s="6">
        <f t="shared" si="30"/>
        <v>1955</v>
      </c>
    </row>
    <row r="1962" spans="1:1" thickTop="1" thickBot="1" x14ac:dyDescent="0.3">
      <c r="A1962" s="6">
        <f t="shared" si="30"/>
        <v>1956</v>
      </c>
    </row>
    <row r="1963" spans="1:1" thickTop="1" thickBot="1" x14ac:dyDescent="0.3">
      <c r="A1963" s="6">
        <f t="shared" si="30"/>
        <v>1957</v>
      </c>
    </row>
    <row r="1964" spans="1:1" thickTop="1" thickBot="1" x14ac:dyDescent="0.3">
      <c r="A1964" s="6">
        <f t="shared" si="30"/>
        <v>1958</v>
      </c>
    </row>
    <row r="1965" spans="1:1" thickTop="1" thickBot="1" x14ac:dyDescent="0.3">
      <c r="A1965" s="6">
        <f t="shared" si="30"/>
        <v>1959</v>
      </c>
    </row>
    <row r="1966" spans="1:1" thickTop="1" thickBot="1" x14ac:dyDescent="0.3">
      <c r="A1966" s="6">
        <f t="shared" si="30"/>
        <v>1960</v>
      </c>
    </row>
    <row r="1967" spans="1:1" thickTop="1" thickBot="1" x14ac:dyDescent="0.3">
      <c r="A1967" s="6">
        <f t="shared" si="30"/>
        <v>1961</v>
      </c>
    </row>
    <row r="1968" spans="1:1" thickTop="1" thickBot="1" x14ac:dyDescent="0.3">
      <c r="A1968" s="6">
        <f t="shared" si="30"/>
        <v>1962</v>
      </c>
    </row>
    <row r="1969" spans="1:1" thickTop="1" thickBot="1" x14ac:dyDescent="0.3">
      <c r="A1969" s="6">
        <f t="shared" si="30"/>
        <v>1963</v>
      </c>
    </row>
    <row r="1970" spans="1:1" thickTop="1" thickBot="1" x14ac:dyDescent="0.3">
      <c r="A1970" s="6">
        <f t="shared" si="30"/>
        <v>1964</v>
      </c>
    </row>
    <row r="1971" spans="1:1" thickTop="1" thickBot="1" x14ac:dyDescent="0.3">
      <c r="A1971" s="6">
        <f t="shared" si="30"/>
        <v>1965</v>
      </c>
    </row>
    <row r="1972" spans="1:1" thickTop="1" thickBot="1" x14ac:dyDescent="0.3">
      <c r="A1972" s="6">
        <f t="shared" si="30"/>
        <v>1966</v>
      </c>
    </row>
    <row r="1973" spans="1:1" thickTop="1" thickBot="1" x14ac:dyDescent="0.3">
      <c r="A1973" s="6">
        <f t="shared" si="30"/>
        <v>1967</v>
      </c>
    </row>
    <row r="1974" spans="1:1" thickTop="1" thickBot="1" x14ac:dyDescent="0.3">
      <c r="A1974" s="6">
        <f t="shared" si="30"/>
        <v>1968</v>
      </c>
    </row>
    <row r="1975" spans="1:1" thickTop="1" thickBot="1" x14ac:dyDescent="0.3">
      <c r="A1975" s="6">
        <f t="shared" si="30"/>
        <v>1969</v>
      </c>
    </row>
    <row r="1976" spans="1:1" thickTop="1" thickBot="1" x14ac:dyDescent="0.3">
      <c r="A1976" s="6">
        <f t="shared" si="30"/>
        <v>1970</v>
      </c>
    </row>
    <row r="1977" spans="1:1" thickTop="1" thickBot="1" x14ac:dyDescent="0.3">
      <c r="A1977" s="6">
        <f t="shared" si="30"/>
        <v>1971</v>
      </c>
    </row>
    <row r="1978" spans="1:1" thickTop="1" thickBot="1" x14ac:dyDescent="0.3">
      <c r="A1978" s="6">
        <f t="shared" si="30"/>
        <v>1972</v>
      </c>
    </row>
    <row r="1979" spans="1:1" thickTop="1" thickBot="1" x14ac:dyDescent="0.3">
      <c r="A1979" s="6">
        <f t="shared" si="30"/>
        <v>1973</v>
      </c>
    </row>
    <row r="1980" spans="1:1" thickTop="1" thickBot="1" x14ac:dyDescent="0.3">
      <c r="A1980" s="6">
        <f t="shared" si="30"/>
        <v>1974</v>
      </c>
    </row>
    <row r="1981" spans="1:1" thickTop="1" thickBot="1" x14ac:dyDescent="0.3">
      <c r="A1981" s="6">
        <f t="shared" si="30"/>
        <v>1975</v>
      </c>
    </row>
    <row r="1982" spans="1:1" thickTop="1" thickBot="1" x14ac:dyDescent="0.3">
      <c r="A1982" s="6">
        <f t="shared" si="30"/>
        <v>1976</v>
      </c>
    </row>
    <row r="1983" spans="1:1" thickTop="1" thickBot="1" x14ac:dyDescent="0.3">
      <c r="A1983" s="6">
        <f t="shared" si="30"/>
        <v>1977</v>
      </c>
    </row>
    <row r="1984" spans="1:1" thickTop="1" thickBot="1" x14ac:dyDescent="0.3">
      <c r="A1984" s="6">
        <f t="shared" si="30"/>
        <v>1978</v>
      </c>
    </row>
    <row r="1985" spans="1:1" thickTop="1" thickBot="1" x14ac:dyDescent="0.3">
      <c r="A1985" s="6">
        <f t="shared" si="30"/>
        <v>1979</v>
      </c>
    </row>
    <row r="1986" spans="1:1" thickTop="1" thickBot="1" x14ac:dyDescent="0.3">
      <c r="A1986" s="6">
        <f t="shared" si="30"/>
        <v>1980</v>
      </c>
    </row>
    <row r="1987" spans="1:1" thickTop="1" thickBot="1" x14ac:dyDescent="0.3">
      <c r="A1987" s="6">
        <f t="shared" si="30"/>
        <v>1981</v>
      </c>
    </row>
    <row r="1988" spans="1:1" thickTop="1" thickBot="1" x14ac:dyDescent="0.3">
      <c r="A1988" s="6">
        <f t="shared" si="30"/>
        <v>1982</v>
      </c>
    </row>
    <row r="1989" spans="1:1" thickTop="1" thickBot="1" x14ac:dyDescent="0.3">
      <c r="A1989" s="6">
        <f t="shared" si="30"/>
        <v>1983</v>
      </c>
    </row>
    <row r="1990" spans="1:1" thickTop="1" thickBot="1" x14ac:dyDescent="0.3">
      <c r="A1990" s="6">
        <f t="shared" si="30"/>
        <v>1984</v>
      </c>
    </row>
    <row r="1991" spans="1:1" thickTop="1" thickBot="1" x14ac:dyDescent="0.3">
      <c r="A1991" s="6">
        <f t="shared" si="30"/>
        <v>1985</v>
      </c>
    </row>
    <row r="1992" spans="1:1" thickTop="1" thickBot="1" x14ac:dyDescent="0.3">
      <c r="A1992" s="6">
        <f t="shared" si="30"/>
        <v>1986</v>
      </c>
    </row>
    <row r="1993" spans="1:1" thickTop="1" thickBot="1" x14ac:dyDescent="0.3">
      <c r="A1993" s="6">
        <f t="shared" ref="A1993:A2056" si="31">A1992+1</f>
        <v>1987</v>
      </c>
    </row>
    <row r="1994" spans="1:1" thickTop="1" thickBot="1" x14ac:dyDescent="0.3">
      <c r="A1994" s="6">
        <f t="shared" si="31"/>
        <v>1988</v>
      </c>
    </row>
    <row r="1995" spans="1:1" thickTop="1" thickBot="1" x14ac:dyDescent="0.3">
      <c r="A1995" s="6">
        <f t="shared" si="31"/>
        <v>1989</v>
      </c>
    </row>
    <row r="1996" spans="1:1" thickTop="1" thickBot="1" x14ac:dyDescent="0.3">
      <c r="A1996" s="6">
        <f t="shared" si="31"/>
        <v>1990</v>
      </c>
    </row>
    <row r="1997" spans="1:1" thickTop="1" thickBot="1" x14ac:dyDescent="0.3">
      <c r="A1997" s="6">
        <f t="shared" si="31"/>
        <v>1991</v>
      </c>
    </row>
    <row r="1998" spans="1:1" thickTop="1" thickBot="1" x14ac:dyDescent="0.3">
      <c r="A1998" s="6">
        <f t="shared" si="31"/>
        <v>1992</v>
      </c>
    </row>
    <row r="1999" spans="1:1" thickTop="1" thickBot="1" x14ac:dyDescent="0.3">
      <c r="A1999" s="6">
        <f t="shared" si="31"/>
        <v>1993</v>
      </c>
    </row>
    <row r="2000" spans="1:1" thickTop="1" thickBot="1" x14ac:dyDescent="0.3">
      <c r="A2000" s="6">
        <f t="shared" si="31"/>
        <v>1994</v>
      </c>
    </row>
    <row r="2001" spans="1:1" thickTop="1" thickBot="1" x14ac:dyDescent="0.3">
      <c r="A2001" s="6">
        <f t="shared" si="31"/>
        <v>1995</v>
      </c>
    </row>
    <row r="2002" spans="1:1" thickTop="1" thickBot="1" x14ac:dyDescent="0.3">
      <c r="A2002" s="6">
        <f t="shared" si="31"/>
        <v>1996</v>
      </c>
    </row>
    <row r="2003" spans="1:1" thickTop="1" thickBot="1" x14ac:dyDescent="0.3">
      <c r="A2003" s="6">
        <f t="shared" si="31"/>
        <v>1997</v>
      </c>
    </row>
    <row r="2004" spans="1:1" thickTop="1" thickBot="1" x14ac:dyDescent="0.3">
      <c r="A2004" s="6">
        <f t="shared" si="31"/>
        <v>1998</v>
      </c>
    </row>
    <row r="2005" spans="1:1" thickTop="1" thickBot="1" x14ac:dyDescent="0.3">
      <c r="A2005" s="6">
        <f t="shared" si="31"/>
        <v>1999</v>
      </c>
    </row>
    <row r="2006" spans="1:1" thickTop="1" thickBot="1" x14ac:dyDescent="0.3">
      <c r="A2006" s="6">
        <f t="shared" si="31"/>
        <v>2000</v>
      </c>
    </row>
    <row r="2007" spans="1:1" thickTop="1" thickBot="1" x14ac:dyDescent="0.3">
      <c r="A2007" s="6">
        <f t="shared" si="31"/>
        <v>2001</v>
      </c>
    </row>
    <row r="2008" spans="1:1" thickTop="1" thickBot="1" x14ac:dyDescent="0.3">
      <c r="A2008" s="6">
        <f t="shared" si="31"/>
        <v>2002</v>
      </c>
    </row>
    <row r="2009" spans="1:1" thickTop="1" thickBot="1" x14ac:dyDescent="0.3">
      <c r="A2009" s="6">
        <f t="shared" si="31"/>
        <v>2003</v>
      </c>
    </row>
    <row r="2010" spans="1:1" thickTop="1" thickBot="1" x14ac:dyDescent="0.3">
      <c r="A2010" s="6">
        <f t="shared" si="31"/>
        <v>2004</v>
      </c>
    </row>
    <row r="2011" spans="1:1" thickTop="1" thickBot="1" x14ac:dyDescent="0.3">
      <c r="A2011" s="6">
        <f t="shared" si="31"/>
        <v>2005</v>
      </c>
    </row>
    <row r="2012" spans="1:1" thickTop="1" thickBot="1" x14ac:dyDescent="0.3">
      <c r="A2012" s="6">
        <f t="shared" si="31"/>
        <v>2006</v>
      </c>
    </row>
    <row r="2013" spans="1:1" thickTop="1" thickBot="1" x14ac:dyDescent="0.3">
      <c r="A2013" s="6">
        <f t="shared" si="31"/>
        <v>2007</v>
      </c>
    </row>
    <row r="2014" spans="1:1" thickTop="1" thickBot="1" x14ac:dyDescent="0.3">
      <c r="A2014" s="6">
        <f t="shared" si="31"/>
        <v>2008</v>
      </c>
    </row>
    <row r="2015" spans="1:1" thickTop="1" thickBot="1" x14ac:dyDescent="0.3">
      <c r="A2015" s="6">
        <f t="shared" si="31"/>
        <v>2009</v>
      </c>
    </row>
    <row r="2016" spans="1:1" thickTop="1" thickBot="1" x14ac:dyDescent="0.3">
      <c r="A2016" s="6">
        <f t="shared" si="31"/>
        <v>2010</v>
      </c>
    </row>
    <row r="2017" spans="1:1" thickTop="1" thickBot="1" x14ac:dyDescent="0.3">
      <c r="A2017" s="6">
        <f t="shared" si="31"/>
        <v>2011</v>
      </c>
    </row>
    <row r="2018" spans="1:1" thickTop="1" thickBot="1" x14ac:dyDescent="0.3">
      <c r="A2018" s="6">
        <f t="shared" si="31"/>
        <v>2012</v>
      </c>
    </row>
    <row r="2019" spans="1:1" thickTop="1" thickBot="1" x14ac:dyDescent="0.3">
      <c r="A2019" s="6">
        <f t="shared" si="31"/>
        <v>2013</v>
      </c>
    </row>
    <row r="2020" spans="1:1" thickTop="1" thickBot="1" x14ac:dyDescent="0.3">
      <c r="A2020" s="6">
        <f t="shared" si="31"/>
        <v>2014</v>
      </c>
    </row>
    <row r="2021" spans="1:1" thickTop="1" thickBot="1" x14ac:dyDescent="0.3">
      <c r="A2021" s="6">
        <f t="shared" si="31"/>
        <v>2015</v>
      </c>
    </row>
    <row r="2022" spans="1:1" thickTop="1" thickBot="1" x14ac:dyDescent="0.3">
      <c r="A2022" s="6">
        <f t="shared" si="31"/>
        <v>2016</v>
      </c>
    </row>
    <row r="2023" spans="1:1" thickTop="1" thickBot="1" x14ac:dyDescent="0.3">
      <c r="A2023" s="6">
        <f t="shared" si="31"/>
        <v>2017</v>
      </c>
    </row>
    <row r="2024" spans="1:1" thickTop="1" thickBot="1" x14ac:dyDescent="0.3">
      <c r="A2024" s="6">
        <f t="shared" si="31"/>
        <v>2018</v>
      </c>
    </row>
    <row r="2025" spans="1:1" thickTop="1" thickBot="1" x14ac:dyDescent="0.3">
      <c r="A2025" s="6">
        <f t="shared" si="31"/>
        <v>2019</v>
      </c>
    </row>
    <row r="2026" spans="1:1" thickTop="1" thickBot="1" x14ac:dyDescent="0.3">
      <c r="A2026" s="6">
        <f t="shared" si="31"/>
        <v>2020</v>
      </c>
    </row>
    <row r="2027" spans="1:1" thickTop="1" thickBot="1" x14ac:dyDescent="0.3">
      <c r="A2027" s="6">
        <f t="shared" si="31"/>
        <v>2021</v>
      </c>
    </row>
    <row r="2028" spans="1:1" thickTop="1" thickBot="1" x14ac:dyDescent="0.3">
      <c r="A2028" s="6">
        <f t="shared" si="31"/>
        <v>2022</v>
      </c>
    </row>
    <row r="2029" spans="1:1" thickTop="1" thickBot="1" x14ac:dyDescent="0.3">
      <c r="A2029" s="6">
        <f t="shared" si="31"/>
        <v>2023</v>
      </c>
    </row>
    <row r="2030" spans="1:1" thickTop="1" thickBot="1" x14ac:dyDescent="0.3">
      <c r="A2030" s="6">
        <f t="shared" si="31"/>
        <v>2024</v>
      </c>
    </row>
    <row r="2031" spans="1:1" thickTop="1" thickBot="1" x14ac:dyDescent="0.3">
      <c r="A2031" s="6">
        <f t="shared" si="31"/>
        <v>2025</v>
      </c>
    </row>
    <row r="2032" spans="1:1" thickTop="1" thickBot="1" x14ac:dyDescent="0.3">
      <c r="A2032" s="6">
        <f t="shared" si="31"/>
        <v>2026</v>
      </c>
    </row>
    <row r="2033" spans="1:1" thickTop="1" thickBot="1" x14ac:dyDescent="0.3">
      <c r="A2033" s="6">
        <f t="shared" si="31"/>
        <v>2027</v>
      </c>
    </row>
    <row r="2034" spans="1:1" thickTop="1" thickBot="1" x14ac:dyDescent="0.3">
      <c r="A2034" s="6">
        <f t="shared" si="31"/>
        <v>2028</v>
      </c>
    </row>
    <row r="2035" spans="1:1" thickTop="1" thickBot="1" x14ac:dyDescent="0.3">
      <c r="A2035" s="6">
        <f t="shared" si="31"/>
        <v>2029</v>
      </c>
    </row>
    <row r="2036" spans="1:1" thickTop="1" thickBot="1" x14ac:dyDescent="0.3">
      <c r="A2036" s="6">
        <f t="shared" si="31"/>
        <v>2030</v>
      </c>
    </row>
    <row r="2037" spans="1:1" thickTop="1" thickBot="1" x14ac:dyDescent="0.3">
      <c r="A2037" s="6">
        <f t="shared" si="31"/>
        <v>2031</v>
      </c>
    </row>
    <row r="2038" spans="1:1" thickTop="1" thickBot="1" x14ac:dyDescent="0.3">
      <c r="A2038" s="6">
        <f t="shared" si="31"/>
        <v>2032</v>
      </c>
    </row>
    <row r="2039" spans="1:1" thickTop="1" thickBot="1" x14ac:dyDescent="0.3">
      <c r="A2039" s="6">
        <f t="shared" si="31"/>
        <v>2033</v>
      </c>
    </row>
    <row r="2040" spans="1:1" thickTop="1" thickBot="1" x14ac:dyDescent="0.3">
      <c r="A2040" s="6">
        <f t="shared" si="31"/>
        <v>2034</v>
      </c>
    </row>
    <row r="2041" spans="1:1" thickTop="1" thickBot="1" x14ac:dyDescent="0.3">
      <c r="A2041" s="6">
        <f t="shared" si="31"/>
        <v>2035</v>
      </c>
    </row>
    <row r="2042" spans="1:1" thickTop="1" thickBot="1" x14ac:dyDescent="0.3">
      <c r="A2042" s="6">
        <f t="shared" si="31"/>
        <v>2036</v>
      </c>
    </row>
    <row r="2043" spans="1:1" thickTop="1" thickBot="1" x14ac:dyDescent="0.3">
      <c r="A2043" s="6">
        <f t="shared" si="31"/>
        <v>2037</v>
      </c>
    </row>
    <row r="2044" spans="1:1" thickTop="1" thickBot="1" x14ac:dyDescent="0.3">
      <c r="A2044" s="6">
        <f t="shared" si="31"/>
        <v>2038</v>
      </c>
    </row>
    <row r="2045" spans="1:1" thickTop="1" thickBot="1" x14ac:dyDescent="0.3">
      <c r="A2045" s="6">
        <f t="shared" si="31"/>
        <v>2039</v>
      </c>
    </row>
    <row r="2046" spans="1:1" thickTop="1" thickBot="1" x14ac:dyDescent="0.3">
      <c r="A2046" s="6">
        <f t="shared" si="31"/>
        <v>2040</v>
      </c>
    </row>
    <row r="2047" spans="1:1" thickTop="1" thickBot="1" x14ac:dyDescent="0.3">
      <c r="A2047" s="6">
        <f t="shared" si="31"/>
        <v>2041</v>
      </c>
    </row>
    <row r="2048" spans="1:1" thickTop="1" thickBot="1" x14ac:dyDescent="0.3">
      <c r="A2048" s="6">
        <f t="shared" si="31"/>
        <v>2042</v>
      </c>
    </row>
    <row r="2049" spans="1:1" thickTop="1" thickBot="1" x14ac:dyDescent="0.3">
      <c r="A2049" s="6">
        <f t="shared" si="31"/>
        <v>2043</v>
      </c>
    </row>
    <row r="2050" spans="1:1" thickTop="1" thickBot="1" x14ac:dyDescent="0.3">
      <c r="A2050" s="6">
        <f t="shared" si="31"/>
        <v>2044</v>
      </c>
    </row>
    <row r="2051" spans="1:1" thickTop="1" thickBot="1" x14ac:dyDescent="0.3">
      <c r="A2051" s="6">
        <f t="shared" si="31"/>
        <v>2045</v>
      </c>
    </row>
    <row r="2052" spans="1:1" thickTop="1" thickBot="1" x14ac:dyDescent="0.3">
      <c r="A2052" s="6">
        <f t="shared" si="31"/>
        <v>2046</v>
      </c>
    </row>
    <row r="2053" spans="1:1" thickTop="1" thickBot="1" x14ac:dyDescent="0.3">
      <c r="A2053" s="6">
        <f t="shared" si="31"/>
        <v>2047</v>
      </c>
    </row>
    <row r="2054" spans="1:1" thickTop="1" thickBot="1" x14ac:dyDescent="0.3">
      <c r="A2054" s="6">
        <f t="shared" si="31"/>
        <v>2048</v>
      </c>
    </row>
    <row r="2055" spans="1:1" thickTop="1" thickBot="1" x14ac:dyDescent="0.3">
      <c r="A2055" s="6">
        <f t="shared" si="31"/>
        <v>2049</v>
      </c>
    </row>
    <row r="2056" spans="1:1" thickTop="1" thickBot="1" x14ac:dyDescent="0.3">
      <c r="A2056" s="6">
        <f t="shared" si="31"/>
        <v>2050</v>
      </c>
    </row>
    <row r="2057" spans="1:1" thickTop="1" thickBot="1" x14ac:dyDescent="0.3">
      <c r="A2057" s="6">
        <f t="shared" ref="A2057:A2120" si="32">A2056+1</f>
        <v>2051</v>
      </c>
    </row>
    <row r="2058" spans="1:1" thickTop="1" thickBot="1" x14ac:dyDescent="0.3">
      <c r="A2058" s="6">
        <f t="shared" si="32"/>
        <v>2052</v>
      </c>
    </row>
    <row r="2059" spans="1:1" thickTop="1" thickBot="1" x14ac:dyDescent="0.3">
      <c r="A2059" s="6">
        <f t="shared" si="32"/>
        <v>2053</v>
      </c>
    </row>
    <row r="2060" spans="1:1" thickTop="1" thickBot="1" x14ac:dyDescent="0.3">
      <c r="A2060" s="6">
        <f t="shared" si="32"/>
        <v>2054</v>
      </c>
    </row>
    <row r="2061" spans="1:1" thickTop="1" thickBot="1" x14ac:dyDescent="0.3">
      <c r="A2061" s="6">
        <f t="shared" si="32"/>
        <v>2055</v>
      </c>
    </row>
    <row r="2062" spans="1:1" thickTop="1" thickBot="1" x14ac:dyDescent="0.3">
      <c r="A2062" s="6">
        <f t="shared" si="32"/>
        <v>2056</v>
      </c>
    </row>
    <row r="2063" spans="1:1" thickTop="1" thickBot="1" x14ac:dyDescent="0.3">
      <c r="A2063" s="6">
        <f t="shared" si="32"/>
        <v>2057</v>
      </c>
    </row>
    <row r="2064" spans="1:1" thickTop="1" thickBot="1" x14ac:dyDescent="0.3">
      <c r="A2064" s="6">
        <f t="shared" si="32"/>
        <v>2058</v>
      </c>
    </row>
    <row r="2065" spans="1:1" thickTop="1" thickBot="1" x14ac:dyDescent="0.3">
      <c r="A2065" s="6">
        <f t="shared" si="32"/>
        <v>2059</v>
      </c>
    </row>
    <row r="2066" spans="1:1" thickTop="1" thickBot="1" x14ac:dyDescent="0.3">
      <c r="A2066" s="6">
        <f t="shared" si="32"/>
        <v>2060</v>
      </c>
    </row>
    <row r="2067" spans="1:1" thickTop="1" thickBot="1" x14ac:dyDescent="0.3">
      <c r="A2067" s="6">
        <f t="shared" si="32"/>
        <v>2061</v>
      </c>
    </row>
    <row r="2068" spans="1:1" thickTop="1" thickBot="1" x14ac:dyDescent="0.3">
      <c r="A2068" s="6">
        <f t="shared" si="32"/>
        <v>2062</v>
      </c>
    </row>
    <row r="2069" spans="1:1" thickTop="1" thickBot="1" x14ac:dyDescent="0.3">
      <c r="A2069" s="6">
        <f t="shared" si="32"/>
        <v>2063</v>
      </c>
    </row>
    <row r="2070" spans="1:1" thickTop="1" thickBot="1" x14ac:dyDescent="0.3">
      <c r="A2070" s="6">
        <f t="shared" si="32"/>
        <v>2064</v>
      </c>
    </row>
    <row r="2071" spans="1:1" thickTop="1" thickBot="1" x14ac:dyDescent="0.3">
      <c r="A2071" s="6">
        <f t="shared" si="32"/>
        <v>2065</v>
      </c>
    </row>
    <row r="2072" spans="1:1" thickTop="1" thickBot="1" x14ac:dyDescent="0.3">
      <c r="A2072" s="6">
        <f t="shared" si="32"/>
        <v>2066</v>
      </c>
    </row>
    <row r="2073" spans="1:1" thickTop="1" thickBot="1" x14ac:dyDescent="0.3">
      <c r="A2073" s="6">
        <f t="shared" si="32"/>
        <v>2067</v>
      </c>
    </row>
    <row r="2074" spans="1:1" thickTop="1" thickBot="1" x14ac:dyDescent="0.3">
      <c r="A2074" s="6">
        <f t="shared" si="32"/>
        <v>2068</v>
      </c>
    </row>
    <row r="2075" spans="1:1" thickTop="1" thickBot="1" x14ac:dyDescent="0.3">
      <c r="A2075" s="6">
        <f t="shared" si="32"/>
        <v>2069</v>
      </c>
    </row>
    <row r="2076" spans="1:1" thickTop="1" thickBot="1" x14ac:dyDescent="0.3">
      <c r="A2076" s="6">
        <f t="shared" si="32"/>
        <v>2070</v>
      </c>
    </row>
    <row r="2077" spans="1:1" thickTop="1" thickBot="1" x14ac:dyDescent="0.3">
      <c r="A2077" s="6">
        <f t="shared" si="32"/>
        <v>2071</v>
      </c>
    </row>
    <row r="2078" spans="1:1" thickTop="1" thickBot="1" x14ac:dyDescent="0.3">
      <c r="A2078" s="6">
        <f t="shared" si="32"/>
        <v>2072</v>
      </c>
    </row>
    <row r="2079" spans="1:1" thickTop="1" thickBot="1" x14ac:dyDescent="0.3">
      <c r="A2079" s="6">
        <f t="shared" si="32"/>
        <v>2073</v>
      </c>
    </row>
    <row r="2080" spans="1:1" thickTop="1" thickBot="1" x14ac:dyDescent="0.3">
      <c r="A2080" s="6">
        <f t="shared" si="32"/>
        <v>2074</v>
      </c>
    </row>
    <row r="2081" spans="1:1" thickTop="1" thickBot="1" x14ac:dyDescent="0.3">
      <c r="A2081" s="6">
        <f t="shared" si="32"/>
        <v>2075</v>
      </c>
    </row>
    <row r="2082" spans="1:1" thickTop="1" thickBot="1" x14ac:dyDescent="0.3">
      <c r="A2082" s="6">
        <f t="shared" si="32"/>
        <v>2076</v>
      </c>
    </row>
    <row r="2083" spans="1:1" thickTop="1" thickBot="1" x14ac:dyDescent="0.3">
      <c r="A2083" s="6">
        <f t="shared" si="32"/>
        <v>2077</v>
      </c>
    </row>
    <row r="2084" spans="1:1" thickTop="1" thickBot="1" x14ac:dyDescent="0.3">
      <c r="A2084" s="6">
        <f t="shared" si="32"/>
        <v>2078</v>
      </c>
    </row>
    <row r="2085" spans="1:1" thickTop="1" thickBot="1" x14ac:dyDescent="0.3">
      <c r="A2085" s="6">
        <f t="shared" si="32"/>
        <v>2079</v>
      </c>
    </row>
    <row r="2086" spans="1:1" thickTop="1" thickBot="1" x14ac:dyDescent="0.3">
      <c r="A2086" s="6">
        <f t="shared" si="32"/>
        <v>2080</v>
      </c>
    </row>
    <row r="2087" spans="1:1" thickTop="1" thickBot="1" x14ac:dyDescent="0.3">
      <c r="A2087" s="6">
        <f t="shared" si="32"/>
        <v>2081</v>
      </c>
    </row>
    <row r="2088" spans="1:1" thickTop="1" thickBot="1" x14ac:dyDescent="0.3">
      <c r="A2088" s="6">
        <f t="shared" si="32"/>
        <v>2082</v>
      </c>
    </row>
    <row r="2089" spans="1:1" thickTop="1" thickBot="1" x14ac:dyDescent="0.3">
      <c r="A2089" s="6">
        <f t="shared" si="32"/>
        <v>2083</v>
      </c>
    </row>
    <row r="2090" spans="1:1" thickTop="1" thickBot="1" x14ac:dyDescent="0.3">
      <c r="A2090" s="6">
        <f t="shared" si="32"/>
        <v>2084</v>
      </c>
    </row>
    <row r="2091" spans="1:1" thickTop="1" thickBot="1" x14ac:dyDescent="0.3">
      <c r="A2091" s="6">
        <f t="shared" si="32"/>
        <v>2085</v>
      </c>
    </row>
    <row r="2092" spans="1:1" thickTop="1" thickBot="1" x14ac:dyDescent="0.3">
      <c r="A2092" s="6">
        <f t="shared" si="32"/>
        <v>2086</v>
      </c>
    </row>
    <row r="2093" spans="1:1" thickTop="1" thickBot="1" x14ac:dyDescent="0.3">
      <c r="A2093" s="6">
        <f t="shared" si="32"/>
        <v>2087</v>
      </c>
    </row>
    <row r="2094" spans="1:1" thickTop="1" thickBot="1" x14ac:dyDescent="0.3">
      <c r="A2094" s="6">
        <f t="shared" si="32"/>
        <v>2088</v>
      </c>
    </row>
    <row r="2095" spans="1:1" thickTop="1" thickBot="1" x14ac:dyDescent="0.3">
      <c r="A2095" s="6">
        <f t="shared" si="32"/>
        <v>2089</v>
      </c>
    </row>
    <row r="2096" spans="1:1" thickTop="1" thickBot="1" x14ac:dyDescent="0.3">
      <c r="A2096" s="6">
        <f t="shared" si="32"/>
        <v>2090</v>
      </c>
    </row>
    <row r="2097" spans="1:1" thickTop="1" thickBot="1" x14ac:dyDescent="0.3">
      <c r="A2097" s="6">
        <f t="shared" si="32"/>
        <v>2091</v>
      </c>
    </row>
    <row r="2098" spans="1:1" thickTop="1" thickBot="1" x14ac:dyDescent="0.3">
      <c r="A2098" s="6">
        <f t="shared" si="32"/>
        <v>2092</v>
      </c>
    </row>
    <row r="2099" spans="1:1" thickTop="1" thickBot="1" x14ac:dyDescent="0.3">
      <c r="A2099" s="6">
        <f t="shared" si="32"/>
        <v>2093</v>
      </c>
    </row>
    <row r="2100" spans="1:1" thickTop="1" thickBot="1" x14ac:dyDescent="0.3">
      <c r="A2100" s="6">
        <f t="shared" si="32"/>
        <v>2094</v>
      </c>
    </row>
    <row r="2101" spans="1:1" thickTop="1" thickBot="1" x14ac:dyDescent="0.3">
      <c r="A2101" s="6">
        <f t="shared" si="32"/>
        <v>2095</v>
      </c>
    </row>
    <row r="2102" spans="1:1" thickTop="1" thickBot="1" x14ac:dyDescent="0.3">
      <c r="A2102" s="6">
        <f t="shared" si="32"/>
        <v>2096</v>
      </c>
    </row>
    <row r="2103" spans="1:1" thickTop="1" thickBot="1" x14ac:dyDescent="0.3">
      <c r="A2103" s="6">
        <f t="shared" si="32"/>
        <v>2097</v>
      </c>
    </row>
    <row r="2104" spans="1:1" thickTop="1" thickBot="1" x14ac:dyDescent="0.3">
      <c r="A2104" s="6">
        <f t="shared" si="32"/>
        <v>2098</v>
      </c>
    </row>
    <row r="2105" spans="1:1" thickTop="1" thickBot="1" x14ac:dyDescent="0.3">
      <c r="A2105" s="6">
        <f t="shared" si="32"/>
        <v>2099</v>
      </c>
    </row>
    <row r="2106" spans="1:1" thickTop="1" thickBot="1" x14ac:dyDescent="0.3">
      <c r="A2106" s="6">
        <f t="shared" si="32"/>
        <v>2100</v>
      </c>
    </row>
    <row r="2107" spans="1:1" thickTop="1" thickBot="1" x14ac:dyDescent="0.3">
      <c r="A2107" s="6">
        <f t="shared" si="32"/>
        <v>2101</v>
      </c>
    </row>
    <row r="2108" spans="1:1" thickTop="1" thickBot="1" x14ac:dyDescent="0.3">
      <c r="A2108" s="6">
        <f t="shared" si="32"/>
        <v>2102</v>
      </c>
    </row>
    <row r="2109" spans="1:1" thickTop="1" thickBot="1" x14ac:dyDescent="0.3">
      <c r="A2109" s="6">
        <f t="shared" si="32"/>
        <v>2103</v>
      </c>
    </row>
    <row r="2110" spans="1:1" thickTop="1" thickBot="1" x14ac:dyDescent="0.3">
      <c r="A2110" s="6">
        <f t="shared" si="32"/>
        <v>2104</v>
      </c>
    </row>
    <row r="2111" spans="1:1" thickTop="1" thickBot="1" x14ac:dyDescent="0.3">
      <c r="A2111" s="6">
        <f t="shared" si="32"/>
        <v>2105</v>
      </c>
    </row>
    <row r="2112" spans="1:1" thickTop="1" thickBot="1" x14ac:dyDescent="0.3">
      <c r="A2112" s="6">
        <f t="shared" si="32"/>
        <v>2106</v>
      </c>
    </row>
    <row r="2113" spans="1:1" thickTop="1" thickBot="1" x14ac:dyDescent="0.3">
      <c r="A2113" s="6">
        <f t="shared" si="32"/>
        <v>2107</v>
      </c>
    </row>
    <row r="2114" spans="1:1" thickTop="1" thickBot="1" x14ac:dyDescent="0.3">
      <c r="A2114" s="6">
        <f t="shared" si="32"/>
        <v>2108</v>
      </c>
    </row>
    <row r="2115" spans="1:1" thickTop="1" thickBot="1" x14ac:dyDescent="0.3">
      <c r="A2115" s="6">
        <f t="shared" si="32"/>
        <v>2109</v>
      </c>
    </row>
    <row r="2116" spans="1:1" thickTop="1" thickBot="1" x14ac:dyDescent="0.3">
      <c r="A2116" s="6">
        <f t="shared" si="32"/>
        <v>2110</v>
      </c>
    </row>
    <row r="2117" spans="1:1" thickTop="1" thickBot="1" x14ac:dyDescent="0.3">
      <c r="A2117" s="6">
        <f t="shared" si="32"/>
        <v>2111</v>
      </c>
    </row>
    <row r="2118" spans="1:1" thickTop="1" thickBot="1" x14ac:dyDescent="0.3">
      <c r="A2118" s="6">
        <f t="shared" si="32"/>
        <v>2112</v>
      </c>
    </row>
    <row r="2119" spans="1:1" thickTop="1" thickBot="1" x14ac:dyDescent="0.3">
      <c r="A2119" s="6">
        <f t="shared" si="32"/>
        <v>2113</v>
      </c>
    </row>
    <row r="2120" spans="1:1" thickTop="1" thickBot="1" x14ac:dyDescent="0.3">
      <c r="A2120" s="6">
        <f t="shared" si="32"/>
        <v>2114</v>
      </c>
    </row>
    <row r="2121" spans="1:1" thickTop="1" thickBot="1" x14ac:dyDescent="0.3">
      <c r="A2121" s="6">
        <f t="shared" ref="A2121:A2184" si="33">A2120+1</f>
        <v>2115</v>
      </c>
    </row>
    <row r="2122" spans="1:1" thickTop="1" thickBot="1" x14ac:dyDescent="0.3">
      <c r="A2122" s="6">
        <f t="shared" si="33"/>
        <v>2116</v>
      </c>
    </row>
    <row r="2123" spans="1:1" thickTop="1" thickBot="1" x14ac:dyDescent="0.3">
      <c r="A2123" s="6">
        <f t="shared" si="33"/>
        <v>2117</v>
      </c>
    </row>
    <row r="2124" spans="1:1" thickTop="1" thickBot="1" x14ac:dyDescent="0.3">
      <c r="A2124" s="6">
        <f t="shared" si="33"/>
        <v>2118</v>
      </c>
    </row>
    <row r="2125" spans="1:1" thickTop="1" thickBot="1" x14ac:dyDescent="0.3">
      <c r="A2125" s="6">
        <f t="shared" si="33"/>
        <v>2119</v>
      </c>
    </row>
    <row r="2126" spans="1:1" thickTop="1" thickBot="1" x14ac:dyDescent="0.3">
      <c r="A2126" s="6">
        <f t="shared" si="33"/>
        <v>2120</v>
      </c>
    </row>
    <row r="2127" spans="1:1" thickTop="1" thickBot="1" x14ac:dyDescent="0.3">
      <c r="A2127" s="6">
        <f t="shared" si="33"/>
        <v>2121</v>
      </c>
    </row>
    <row r="2128" spans="1:1" thickTop="1" thickBot="1" x14ac:dyDescent="0.3">
      <c r="A2128" s="6">
        <f t="shared" si="33"/>
        <v>2122</v>
      </c>
    </row>
    <row r="2129" spans="1:1" thickTop="1" thickBot="1" x14ac:dyDescent="0.3">
      <c r="A2129" s="6">
        <f t="shared" si="33"/>
        <v>2123</v>
      </c>
    </row>
    <row r="2130" spans="1:1" thickTop="1" thickBot="1" x14ac:dyDescent="0.3">
      <c r="A2130" s="6">
        <f t="shared" si="33"/>
        <v>2124</v>
      </c>
    </row>
    <row r="2131" spans="1:1" thickTop="1" thickBot="1" x14ac:dyDescent="0.3">
      <c r="A2131" s="6">
        <f t="shared" si="33"/>
        <v>2125</v>
      </c>
    </row>
    <row r="2132" spans="1:1" thickTop="1" thickBot="1" x14ac:dyDescent="0.3">
      <c r="A2132" s="6">
        <f t="shared" si="33"/>
        <v>2126</v>
      </c>
    </row>
    <row r="2133" spans="1:1" thickTop="1" thickBot="1" x14ac:dyDescent="0.3">
      <c r="A2133" s="6">
        <f t="shared" si="33"/>
        <v>2127</v>
      </c>
    </row>
    <row r="2134" spans="1:1" thickTop="1" thickBot="1" x14ac:dyDescent="0.3">
      <c r="A2134" s="6">
        <f t="shared" si="33"/>
        <v>2128</v>
      </c>
    </row>
    <row r="2135" spans="1:1" thickTop="1" thickBot="1" x14ac:dyDescent="0.3">
      <c r="A2135" s="6">
        <f t="shared" si="33"/>
        <v>2129</v>
      </c>
    </row>
    <row r="2136" spans="1:1" thickTop="1" thickBot="1" x14ac:dyDescent="0.3">
      <c r="A2136" s="6">
        <f t="shared" si="33"/>
        <v>2130</v>
      </c>
    </row>
    <row r="2137" spans="1:1" thickTop="1" thickBot="1" x14ac:dyDescent="0.3">
      <c r="A2137" s="6">
        <f t="shared" si="33"/>
        <v>2131</v>
      </c>
    </row>
    <row r="2138" spans="1:1" thickTop="1" thickBot="1" x14ac:dyDescent="0.3">
      <c r="A2138" s="6">
        <f t="shared" si="33"/>
        <v>2132</v>
      </c>
    </row>
    <row r="2139" spans="1:1" thickTop="1" thickBot="1" x14ac:dyDescent="0.3">
      <c r="A2139" s="6">
        <f t="shared" si="33"/>
        <v>2133</v>
      </c>
    </row>
    <row r="2140" spans="1:1" thickTop="1" thickBot="1" x14ac:dyDescent="0.3">
      <c r="A2140" s="6">
        <f t="shared" si="33"/>
        <v>2134</v>
      </c>
    </row>
    <row r="2141" spans="1:1" thickTop="1" thickBot="1" x14ac:dyDescent="0.3">
      <c r="A2141" s="6">
        <f t="shared" si="33"/>
        <v>2135</v>
      </c>
    </row>
    <row r="2142" spans="1:1" thickTop="1" thickBot="1" x14ac:dyDescent="0.3">
      <c r="A2142" s="6">
        <f t="shared" si="33"/>
        <v>2136</v>
      </c>
    </row>
    <row r="2143" spans="1:1" thickTop="1" thickBot="1" x14ac:dyDescent="0.3">
      <c r="A2143" s="6">
        <f t="shared" si="33"/>
        <v>2137</v>
      </c>
    </row>
    <row r="2144" spans="1:1" thickTop="1" thickBot="1" x14ac:dyDescent="0.3">
      <c r="A2144" s="6">
        <f t="shared" si="33"/>
        <v>2138</v>
      </c>
    </row>
    <row r="2145" spans="1:1" thickTop="1" thickBot="1" x14ac:dyDescent="0.3">
      <c r="A2145" s="6">
        <f t="shared" si="33"/>
        <v>2139</v>
      </c>
    </row>
    <row r="2146" spans="1:1" thickTop="1" thickBot="1" x14ac:dyDescent="0.3">
      <c r="A2146" s="6">
        <f t="shared" si="33"/>
        <v>2140</v>
      </c>
    </row>
    <row r="2147" spans="1:1" thickTop="1" thickBot="1" x14ac:dyDescent="0.3">
      <c r="A2147" s="6">
        <f t="shared" si="33"/>
        <v>2141</v>
      </c>
    </row>
    <row r="2148" spans="1:1" thickTop="1" thickBot="1" x14ac:dyDescent="0.3">
      <c r="A2148" s="6">
        <f t="shared" si="33"/>
        <v>2142</v>
      </c>
    </row>
    <row r="2149" spans="1:1" thickTop="1" thickBot="1" x14ac:dyDescent="0.3">
      <c r="A2149" s="6">
        <f t="shared" si="33"/>
        <v>2143</v>
      </c>
    </row>
    <row r="2150" spans="1:1" thickTop="1" thickBot="1" x14ac:dyDescent="0.3">
      <c r="A2150" s="6">
        <f t="shared" si="33"/>
        <v>2144</v>
      </c>
    </row>
    <row r="2151" spans="1:1" thickTop="1" thickBot="1" x14ac:dyDescent="0.3">
      <c r="A2151" s="6">
        <f t="shared" si="33"/>
        <v>2145</v>
      </c>
    </row>
    <row r="2152" spans="1:1" thickTop="1" thickBot="1" x14ac:dyDescent="0.3">
      <c r="A2152" s="6">
        <f t="shared" si="33"/>
        <v>2146</v>
      </c>
    </row>
    <row r="2153" spans="1:1" thickTop="1" thickBot="1" x14ac:dyDescent="0.3">
      <c r="A2153" s="6">
        <f t="shared" si="33"/>
        <v>2147</v>
      </c>
    </row>
    <row r="2154" spans="1:1" thickTop="1" thickBot="1" x14ac:dyDescent="0.3">
      <c r="A2154" s="6">
        <f t="shared" si="33"/>
        <v>2148</v>
      </c>
    </row>
    <row r="2155" spans="1:1" thickTop="1" thickBot="1" x14ac:dyDescent="0.3">
      <c r="A2155" s="6">
        <f t="shared" si="33"/>
        <v>2149</v>
      </c>
    </row>
    <row r="2156" spans="1:1" thickTop="1" thickBot="1" x14ac:dyDescent="0.3">
      <c r="A2156" s="6">
        <f t="shared" si="33"/>
        <v>2150</v>
      </c>
    </row>
    <row r="2157" spans="1:1" thickTop="1" thickBot="1" x14ac:dyDescent="0.3">
      <c r="A2157" s="6">
        <f t="shared" si="33"/>
        <v>2151</v>
      </c>
    </row>
    <row r="2158" spans="1:1" thickTop="1" thickBot="1" x14ac:dyDescent="0.3">
      <c r="A2158" s="6">
        <f t="shared" si="33"/>
        <v>2152</v>
      </c>
    </row>
    <row r="2159" spans="1:1" thickTop="1" thickBot="1" x14ac:dyDescent="0.3">
      <c r="A2159" s="6">
        <f t="shared" si="33"/>
        <v>2153</v>
      </c>
    </row>
    <row r="2160" spans="1:1" thickTop="1" thickBot="1" x14ac:dyDescent="0.3">
      <c r="A2160" s="6">
        <f t="shared" si="33"/>
        <v>2154</v>
      </c>
    </row>
    <row r="2161" spans="1:1" thickTop="1" thickBot="1" x14ac:dyDescent="0.3">
      <c r="A2161" s="6">
        <f t="shared" si="33"/>
        <v>2155</v>
      </c>
    </row>
    <row r="2162" spans="1:1" thickTop="1" thickBot="1" x14ac:dyDescent="0.3">
      <c r="A2162" s="6">
        <f t="shared" si="33"/>
        <v>2156</v>
      </c>
    </row>
    <row r="2163" spans="1:1" thickTop="1" thickBot="1" x14ac:dyDescent="0.3">
      <c r="A2163" s="6">
        <f t="shared" si="33"/>
        <v>2157</v>
      </c>
    </row>
    <row r="2164" spans="1:1" thickTop="1" thickBot="1" x14ac:dyDescent="0.3">
      <c r="A2164" s="6">
        <f t="shared" si="33"/>
        <v>2158</v>
      </c>
    </row>
    <row r="2165" spans="1:1" thickTop="1" thickBot="1" x14ac:dyDescent="0.3">
      <c r="A2165" s="6">
        <f t="shared" si="33"/>
        <v>2159</v>
      </c>
    </row>
    <row r="2166" spans="1:1" thickTop="1" thickBot="1" x14ac:dyDescent="0.3">
      <c r="A2166" s="6">
        <f t="shared" si="33"/>
        <v>2160</v>
      </c>
    </row>
    <row r="2167" spans="1:1" thickTop="1" thickBot="1" x14ac:dyDescent="0.3">
      <c r="A2167" s="6">
        <f t="shared" si="33"/>
        <v>2161</v>
      </c>
    </row>
    <row r="2168" spans="1:1" thickTop="1" thickBot="1" x14ac:dyDescent="0.3">
      <c r="A2168" s="6">
        <f t="shared" si="33"/>
        <v>2162</v>
      </c>
    </row>
    <row r="2169" spans="1:1" thickTop="1" thickBot="1" x14ac:dyDescent="0.3">
      <c r="A2169" s="6">
        <f t="shared" si="33"/>
        <v>2163</v>
      </c>
    </row>
    <row r="2170" spans="1:1" thickTop="1" thickBot="1" x14ac:dyDescent="0.3">
      <c r="A2170" s="6">
        <f t="shared" si="33"/>
        <v>2164</v>
      </c>
    </row>
    <row r="2171" spans="1:1" thickTop="1" thickBot="1" x14ac:dyDescent="0.3">
      <c r="A2171" s="6">
        <f t="shared" si="33"/>
        <v>2165</v>
      </c>
    </row>
    <row r="2172" spans="1:1" thickTop="1" thickBot="1" x14ac:dyDescent="0.3">
      <c r="A2172" s="6">
        <f t="shared" si="33"/>
        <v>2166</v>
      </c>
    </row>
    <row r="2173" spans="1:1" thickTop="1" thickBot="1" x14ac:dyDescent="0.3">
      <c r="A2173" s="6">
        <f t="shared" si="33"/>
        <v>2167</v>
      </c>
    </row>
    <row r="2174" spans="1:1" thickTop="1" thickBot="1" x14ac:dyDescent="0.3">
      <c r="A2174" s="6">
        <f t="shared" si="33"/>
        <v>2168</v>
      </c>
    </row>
    <row r="2175" spans="1:1" thickTop="1" thickBot="1" x14ac:dyDescent="0.3">
      <c r="A2175" s="6">
        <f t="shared" si="33"/>
        <v>2169</v>
      </c>
    </row>
    <row r="2176" spans="1:1" thickTop="1" thickBot="1" x14ac:dyDescent="0.3">
      <c r="A2176" s="6">
        <f t="shared" si="33"/>
        <v>2170</v>
      </c>
    </row>
    <row r="2177" spans="1:1" thickTop="1" thickBot="1" x14ac:dyDescent="0.3">
      <c r="A2177" s="6">
        <f t="shared" si="33"/>
        <v>2171</v>
      </c>
    </row>
    <row r="2178" spans="1:1" thickTop="1" thickBot="1" x14ac:dyDescent="0.3">
      <c r="A2178" s="6">
        <f t="shared" si="33"/>
        <v>2172</v>
      </c>
    </row>
    <row r="2179" spans="1:1" thickTop="1" thickBot="1" x14ac:dyDescent="0.3">
      <c r="A2179" s="6">
        <f t="shared" si="33"/>
        <v>2173</v>
      </c>
    </row>
    <row r="2180" spans="1:1" thickTop="1" thickBot="1" x14ac:dyDescent="0.3">
      <c r="A2180" s="6">
        <f t="shared" si="33"/>
        <v>2174</v>
      </c>
    </row>
    <row r="2181" spans="1:1" thickTop="1" thickBot="1" x14ac:dyDescent="0.3">
      <c r="A2181" s="6">
        <f t="shared" si="33"/>
        <v>2175</v>
      </c>
    </row>
    <row r="2182" spans="1:1" thickTop="1" thickBot="1" x14ac:dyDescent="0.3">
      <c r="A2182" s="6">
        <f t="shared" si="33"/>
        <v>2176</v>
      </c>
    </row>
    <row r="2183" spans="1:1" thickTop="1" thickBot="1" x14ac:dyDescent="0.3">
      <c r="A2183" s="6">
        <f t="shared" si="33"/>
        <v>2177</v>
      </c>
    </row>
    <row r="2184" spans="1:1" thickTop="1" thickBot="1" x14ac:dyDescent="0.3">
      <c r="A2184" s="6">
        <f t="shared" si="33"/>
        <v>2178</v>
      </c>
    </row>
    <row r="2185" spans="1:1" thickTop="1" thickBot="1" x14ac:dyDescent="0.3">
      <c r="A2185" s="6">
        <f t="shared" ref="A2185:A2248" si="34">A2184+1</f>
        <v>2179</v>
      </c>
    </row>
    <row r="2186" spans="1:1" thickTop="1" thickBot="1" x14ac:dyDescent="0.3">
      <c r="A2186" s="6">
        <f t="shared" si="34"/>
        <v>2180</v>
      </c>
    </row>
    <row r="2187" spans="1:1" thickTop="1" thickBot="1" x14ac:dyDescent="0.3">
      <c r="A2187" s="6">
        <f t="shared" si="34"/>
        <v>2181</v>
      </c>
    </row>
    <row r="2188" spans="1:1" thickTop="1" thickBot="1" x14ac:dyDescent="0.3">
      <c r="A2188" s="6">
        <f t="shared" si="34"/>
        <v>2182</v>
      </c>
    </row>
    <row r="2189" spans="1:1" thickTop="1" thickBot="1" x14ac:dyDescent="0.3">
      <c r="A2189" s="6">
        <f t="shared" si="34"/>
        <v>2183</v>
      </c>
    </row>
    <row r="2190" spans="1:1" thickTop="1" thickBot="1" x14ac:dyDescent="0.3">
      <c r="A2190" s="6">
        <f t="shared" si="34"/>
        <v>2184</v>
      </c>
    </row>
    <row r="2191" spans="1:1" thickTop="1" thickBot="1" x14ac:dyDescent="0.3">
      <c r="A2191" s="6">
        <f t="shared" si="34"/>
        <v>2185</v>
      </c>
    </row>
    <row r="2192" spans="1:1" thickTop="1" thickBot="1" x14ac:dyDescent="0.3">
      <c r="A2192" s="6">
        <f t="shared" si="34"/>
        <v>2186</v>
      </c>
    </row>
    <row r="2193" spans="1:1" thickTop="1" thickBot="1" x14ac:dyDescent="0.3">
      <c r="A2193" s="6">
        <f t="shared" si="34"/>
        <v>2187</v>
      </c>
    </row>
    <row r="2194" spans="1:1" thickTop="1" thickBot="1" x14ac:dyDescent="0.3">
      <c r="A2194" s="6">
        <f t="shared" si="34"/>
        <v>2188</v>
      </c>
    </row>
    <row r="2195" spans="1:1" thickTop="1" thickBot="1" x14ac:dyDescent="0.3">
      <c r="A2195" s="6">
        <f t="shared" si="34"/>
        <v>2189</v>
      </c>
    </row>
    <row r="2196" spans="1:1" thickTop="1" thickBot="1" x14ac:dyDescent="0.3">
      <c r="A2196" s="6">
        <f t="shared" si="34"/>
        <v>2190</v>
      </c>
    </row>
    <row r="2197" spans="1:1" thickTop="1" thickBot="1" x14ac:dyDescent="0.3">
      <c r="A2197" s="6">
        <f t="shared" si="34"/>
        <v>2191</v>
      </c>
    </row>
    <row r="2198" spans="1:1" thickTop="1" thickBot="1" x14ac:dyDescent="0.3">
      <c r="A2198" s="6">
        <f t="shared" si="34"/>
        <v>2192</v>
      </c>
    </row>
    <row r="2199" spans="1:1" thickTop="1" thickBot="1" x14ac:dyDescent="0.3">
      <c r="A2199" s="6">
        <f t="shared" si="34"/>
        <v>2193</v>
      </c>
    </row>
    <row r="2200" spans="1:1" thickTop="1" thickBot="1" x14ac:dyDescent="0.3">
      <c r="A2200" s="6">
        <f t="shared" si="34"/>
        <v>2194</v>
      </c>
    </row>
    <row r="2201" spans="1:1" thickTop="1" thickBot="1" x14ac:dyDescent="0.3">
      <c r="A2201" s="6">
        <f t="shared" si="34"/>
        <v>2195</v>
      </c>
    </row>
    <row r="2202" spans="1:1" thickTop="1" thickBot="1" x14ac:dyDescent="0.3">
      <c r="A2202" s="6">
        <f t="shared" si="34"/>
        <v>2196</v>
      </c>
    </row>
    <row r="2203" spans="1:1" thickTop="1" thickBot="1" x14ac:dyDescent="0.3">
      <c r="A2203" s="6">
        <f t="shared" si="34"/>
        <v>2197</v>
      </c>
    </row>
    <row r="2204" spans="1:1" thickTop="1" thickBot="1" x14ac:dyDescent="0.3">
      <c r="A2204" s="6">
        <f t="shared" si="34"/>
        <v>2198</v>
      </c>
    </row>
    <row r="2205" spans="1:1" thickTop="1" thickBot="1" x14ac:dyDescent="0.3">
      <c r="A2205" s="6">
        <f t="shared" si="34"/>
        <v>2199</v>
      </c>
    </row>
    <row r="2206" spans="1:1" thickTop="1" thickBot="1" x14ac:dyDescent="0.3">
      <c r="A2206" s="6">
        <f t="shared" si="34"/>
        <v>2200</v>
      </c>
    </row>
    <row r="2207" spans="1:1" thickTop="1" thickBot="1" x14ac:dyDescent="0.3">
      <c r="A2207" s="6">
        <f t="shared" si="34"/>
        <v>2201</v>
      </c>
    </row>
    <row r="2208" spans="1:1" thickTop="1" thickBot="1" x14ac:dyDescent="0.3">
      <c r="A2208" s="6">
        <f t="shared" si="34"/>
        <v>2202</v>
      </c>
    </row>
    <row r="2209" spans="1:1" thickTop="1" thickBot="1" x14ac:dyDescent="0.3">
      <c r="A2209" s="6">
        <f t="shared" si="34"/>
        <v>2203</v>
      </c>
    </row>
    <row r="2210" spans="1:1" thickTop="1" thickBot="1" x14ac:dyDescent="0.3">
      <c r="A2210" s="6">
        <f t="shared" si="34"/>
        <v>2204</v>
      </c>
    </row>
    <row r="2211" spans="1:1" thickTop="1" thickBot="1" x14ac:dyDescent="0.3">
      <c r="A2211" s="6">
        <f t="shared" si="34"/>
        <v>2205</v>
      </c>
    </row>
    <row r="2212" spans="1:1" thickTop="1" thickBot="1" x14ac:dyDescent="0.3">
      <c r="A2212" s="6">
        <f t="shared" si="34"/>
        <v>2206</v>
      </c>
    </row>
    <row r="2213" spans="1:1" thickTop="1" thickBot="1" x14ac:dyDescent="0.3">
      <c r="A2213" s="6">
        <f t="shared" si="34"/>
        <v>2207</v>
      </c>
    </row>
    <row r="2214" spans="1:1" thickTop="1" thickBot="1" x14ac:dyDescent="0.3">
      <c r="A2214" s="6">
        <f t="shared" si="34"/>
        <v>2208</v>
      </c>
    </row>
    <row r="2215" spans="1:1" thickTop="1" thickBot="1" x14ac:dyDescent="0.3">
      <c r="A2215" s="6">
        <f t="shared" si="34"/>
        <v>2209</v>
      </c>
    </row>
    <row r="2216" spans="1:1" thickTop="1" thickBot="1" x14ac:dyDescent="0.3">
      <c r="A2216" s="6">
        <f t="shared" si="34"/>
        <v>2210</v>
      </c>
    </row>
    <row r="2217" spans="1:1" thickTop="1" thickBot="1" x14ac:dyDescent="0.3">
      <c r="A2217" s="6">
        <f t="shared" si="34"/>
        <v>2211</v>
      </c>
    </row>
    <row r="2218" spans="1:1" thickTop="1" thickBot="1" x14ac:dyDescent="0.3">
      <c r="A2218" s="6">
        <f t="shared" si="34"/>
        <v>2212</v>
      </c>
    </row>
    <row r="2219" spans="1:1" thickTop="1" thickBot="1" x14ac:dyDescent="0.3">
      <c r="A2219" s="6">
        <f t="shared" si="34"/>
        <v>2213</v>
      </c>
    </row>
    <row r="2220" spans="1:1" thickTop="1" thickBot="1" x14ac:dyDescent="0.3">
      <c r="A2220" s="6">
        <f t="shared" si="34"/>
        <v>2214</v>
      </c>
    </row>
    <row r="2221" spans="1:1" thickTop="1" thickBot="1" x14ac:dyDescent="0.3">
      <c r="A2221" s="6">
        <f t="shared" si="34"/>
        <v>2215</v>
      </c>
    </row>
    <row r="2222" spans="1:1" thickTop="1" thickBot="1" x14ac:dyDescent="0.3">
      <c r="A2222" s="6">
        <f t="shared" si="34"/>
        <v>2216</v>
      </c>
    </row>
    <row r="2223" spans="1:1" thickTop="1" thickBot="1" x14ac:dyDescent="0.3">
      <c r="A2223" s="6">
        <f t="shared" si="34"/>
        <v>2217</v>
      </c>
    </row>
    <row r="2224" spans="1:1" thickTop="1" thickBot="1" x14ac:dyDescent="0.3">
      <c r="A2224" s="6">
        <f t="shared" si="34"/>
        <v>2218</v>
      </c>
    </row>
    <row r="2225" spans="1:1" thickTop="1" thickBot="1" x14ac:dyDescent="0.3">
      <c r="A2225" s="6">
        <f t="shared" si="34"/>
        <v>2219</v>
      </c>
    </row>
    <row r="2226" spans="1:1" thickTop="1" thickBot="1" x14ac:dyDescent="0.3">
      <c r="A2226" s="6">
        <f t="shared" si="34"/>
        <v>2220</v>
      </c>
    </row>
    <row r="2227" spans="1:1" thickTop="1" thickBot="1" x14ac:dyDescent="0.3">
      <c r="A2227" s="6">
        <f t="shared" si="34"/>
        <v>2221</v>
      </c>
    </row>
    <row r="2228" spans="1:1" thickTop="1" thickBot="1" x14ac:dyDescent="0.3">
      <c r="A2228" s="6">
        <f t="shared" si="34"/>
        <v>2222</v>
      </c>
    </row>
    <row r="2229" spans="1:1" thickTop="1" thickBot="1" x14ac:dyDescent="0.3">
      <c r="A2229" s="6">
        <f t="shared" si="34"/>
        <v>2223</v>
      </c>
    </row>
    <row r="2230" spans="1:1" thickTop="1" thickBot="1" x14ac:dyDescent="0.3">
      <c r="A2230" s="6">
        <f t="shared" si="34"/>
        <v>2224</v>
      </c>
    </row>
    <row r="2231" spans="1:1" thickTop="1" thickBot="1" x14ac:dyDescent="0.3">
      <c r="A2231" s="6">
        <f t="shared" si="34"/>
        <v>2225</v>
      </c>
    </row>
    <row r="2232" spans="1:1" thickTop="1" thickBot="1" x14ac:dyDescent="0.3">
      <c r="A2232" s="6">
        <f t="shared" si="34"/>
        <v>2226</v>
      </c>
    </row>
    <row r="2233" spans="1:1" thickTop="1" thickBot="1" x14ac:dyDescent="0.3">
      <c r="A2233" s="6">
        <f t="shared" si="34"/>
        <v>2227</v>
      </c>
    </row>
    <row r="2234" spans="1:1" thickTop="1" thickBot="1" x14ac:dyDescent="0.3">
      <c r="A2234" s="6">
        <f t="shared" si="34"/>
        <v>2228</v>
      </c>
    </row>
    <row r="2235" spans="1:1" thickTop="1" thickBot="1" x14ac:dyDescent="0.3">
      <c r="A2235" s="6">
        <f t="shared" si="34"/>
        <v>2229</v>
      </c>
    </row>
    <row r="2236" spans="1:1" thickTop="1" thickBot="1" x14ac:dyDescent="0.3">
      <c r="A2236" s="6">
        <f t="shared" si="34"/>
        <v>2230</v>
      </c>
    </row>
    <row r="2237" spans="1:1" thickTop="1" thickBot="1" x14ac:dyDescent="0.3">
      <c r="A2237" s="6">
        <f t="shared" si="34"/>
        <v>2231</v>
      </c>
    </row>
    <row r="2238" spans="1:1" thickTop="1" thickBot="1" x14ac:dyDescent="0.3">
      <c r="A2238" s="6">
        <f t="shared" si="34"/>
        <v>2232</v>
      </c>
    </row>
    <row r="2239" spans="1:1" thickTop="1" thickBot="1" x14ac:dyDescent="0.3">
      <c r="A2239" s="6">
        <f t="shared" si="34"/>
        <v>2233</v>
      </c>
    </row>
    <row r="2240" spans="1:1" thickTop="1" thickBot="1" x14ac:dyDescent="0.3">
      <c r="A2240" s="6">
        <f t="shared" si="34"/>
        <v>2234</v>
      </c>
    </row>
    <row r="2241" spans="1:1" thickTop="1" thickBot="1" x14ac:dyDescent="0.3">
      <c r="A2241" s="6">
        <f t="shared" si="34"/>
        <v>2235</v>
      </c>
    </row>
    <row r="2242" spans="1:1" thickTop="1" thickBot="1" x14ac:dyDescent="0.3">
      <c r="A2242" s="6">
        <f t="shared" si="34"/>
        <v>2236</v>
      </c>
    </row>
    <row r="2243" spans="1:1" thickTop="1" thickBot="1" x14ac:dyDescent="0.3">
      <c r="A2243" s="6">
        <f t="shared" si="34"/>
        <v>2237</v>
      </c>
    </row>
    <row r="2244" spans="1:1" thickTop="1" thickBot="1" x14ac:dyDescent="0.3">
      <c r="A2244" s="6">
        <f t="shared" si="34"/>
        <v>2238</v>
      </c>
    </row>
    <row r="2245" spans="1:1" thickTop="1" thickBot="1" x14ac:dyDescent="0.3">
      <c r="A2245" s="6">
        <f t="shared" si="34"/>
        <v>2239</v>
      </c>
    </row>
    <row r="2246" spans="1:1" thickTop="1" thickBot="1" x14ac:dyDescent="0.3">
      <c r="A2246" s="6">
        <f t="shared" si="34"/>
        <v>2240</v>
      </c>
    </row>
    <row r="2247" spans="1:1" thickTop="1" thickBot="1" x14ac:dyDescent="0.3">
      <c r="A2247" s="6">
        <f t="shared" si="34"/>
        <v>2241</v>
      </c>
    </row>
    <row r="2248" spans="1:1" thickTop="1" thickBot="1" x14ac:dyDescent="0.3">
      <c r="A2248" s="6">
        <f t="shared" si="34"/>
        <v>2242</v>
      </c>
    </row>
    <row r="2249" spans="1:1" thickTop="1" thickBot="1" x14ac:dyDescent="0.3">
      <c r="A2249" s="6">
        <f t="shared" ref="A2249:A2312" si="35">A2248+1</f>
        <v>2243</v>
      </c>
    </row>
    <row r="2250" spans="1:1" thickTop="1" thickBot="1" x14ac:dyDescent="0.3">
      <c r="A2250" s="6">
        <f t="shared" si="35"/>
        <v>2244</v>
      </c>
    </row>
    <row r="2251" spans="1:1" thickTop="1" thickBot="1" x14ac:dyDescent="0.3">
      <c r="A2251" s="6">
        <f t="shared" si="35"/>
        <v>2245</v>
      </c>
    </row>
    <row r="2252" spans="1:1" thickTop="1" thickBot="1" x14ac:dyDescent="0.3">
      <c r="A2252" s="6">
        <f t="shared" si="35"/>
        <v>2246</v>
      </c>
    </row>
    <row r="2253" spans="1:1" thickTop="1" thickBot="1" x14ac:dyDescent="0.3">
      <c r="A2253" s="6">
        <f t="shared" si="35"/>
        <v>2247</v>
      </c>
    </row>
    <row r="2254" spans="1:1" thickTop="1" thickBot="1" x14ac:dyDescent="0.3">
      <c r="A2254" s="6">
        <f t="shared" si="35"/>
        <v>2248</v>
      </c>
    </row>
    <row r="2255" spans="1:1" thickTop="1" thickBot="1" x14ac:dyDescent="0.3">
      <c r="A2255" s="6">
        <f t="shared" si="35"/>
        <v>2249</v>
      </c>
    </row>
    <row r="2256" spans="1:1" thickTop="1" thickBot="1" x14ac:dyDescent="0.3">
      <c r="A2256" s="6">
        <f t="shared" si="35"/>
        <v>2250</v>
      </c>
    </row>
    <row r="2257" spans="1:1" thickTop="1" thickBot="1" x14ac:dyDescent="0.3">
      <c r="A2257" s="6">
        <f t="shared" si="35"/>
        <v>2251</v>
      </c>
    </row>
    <row r="2258" spans="1:1" thickTop="1" thickBot="1" x14ac:dyDescent="0.3">
      <c r="A2258" s="6">
        <f t="shared" si="35"/>
        <v>2252</v>
      </c>
    </row>
    <row r="2259" spans="1:1" thickTop="1" thickBot="1" x14ac:dyDescent="0.3">
      <c r="A2259" s="6">
        <f t="shared" si="35"/>
        <v>2253</v>
      </c>
    </row>
    <row r="2260" spans="1:1" thickTop="1" thickBot="1" x14ac:dyDescent="0.3">
      <c r="A2260" s="6">
        <f t="shared" si="35"/>
        <v>2254</v>
      </c>
    </row>
    <row r="2261" spans="1:1" thickTop="1" thickBot="1" x14ac:dyDescent="0.3">
      <c r="A2261" s="6">
        <f t="shared" si="35"/>
        <v>2255</v>
      </c>
    </row>
    <row r="2262" spans="1:1" thickTop="1" thickBot="1" x14ac:dyDescent="0.3">
      <c r="A2262" s="6">
        <f t="shared" si="35"/>
        <v>2256</v>
      </c>
    </row>
    <row r="2263" spans="1:1" thickTop="1" thickBot="1" x14ac:dyDescent="0.3">
      <c r="A2263" s="6">
        <f t="shared" si="35"/>
        <v>2257</v>
      </c>
    </row>
    <row r="2264" spans="1:1" thickTop="1" thickBot="1" x14ac:dyDescent="0.3">
      <c r="A2264" s="6">
        <f t="shared" si="35"/>
        <v>2258</v>
      </c>
    </row>
    <row r="2265" spans="1:1" thickTop="1" thickBot="1" x14ac:dyDescent="0.3">
      <c r="A2265" s="6">
        <f t="shared" si="35"/>
        <v>2259</v>
      </c>
    </row>
    <row r="2266" spans="1:1" thickTop="1" thickBot="1" x14ac:dyDescent="0.3">
      <c r="A2266" s="6">
        <f t="shared" si="35"/>
        <v>2260</v>
      </c>
    </row>
    <row r="2267" spans="1:1" thickTop="1" thickBot="1" x14ac:dyDescent="0.3">
      <c r="A2267" s="6">
        <f t="shared" si="35"/>
        <v>2261</v>
      </c>
    </row>
    <row r="2268" spans="1:1" thickTop="1" thickBot="1" x14ac:dyDescent="0.3">
      <c r="A2268" s="6">
        <f t="shared" si="35"/>
        <v>2262</v>
      </c>
    </row>
    <row r="2269" spans="1:1" thickTop="1" thickBot="1" x14ac:dyDescent="0.3">
      <c r="A2269" s="6">
        <f t="shared" si="35"/>
        <v>2263</v>
      </c>
    </row>
    <row r="2270" spans="1:1" thickTop="1" thickBot="1" x14ac:dyDescent="0.3">
      <c r="A2270" s="6">
        <f t="shared" si="35"/>
        <v>2264</v>
      </c>
    </row>
    <row r="2271" spans="1:1" thickTop="1" thickBot="1" x14ac:dyDescent="0.3">
      <c r="A2271" s="6">
        <f t="shared" si="35"/>
        <v>2265</v>
      </c>
    </row>
    <row r="2272" spans="1:1" thickTop="1" thickBot="1" x14ac:dyDescent="0.3">
      <c r="A2272" s="6">
        <f t="shared" si="35"/>
        <v>2266</v>
      </c>
    </row>
    <row r="2273" spans="1:1" thickTop="1" thickBot="1" x14ac:dyDescent="0.3">
      <c r="A2273" s="6">
        <f t="shared" si="35"/>
        <v>2267</v>
      </c>
    </row>
    <row r="2274" spans="1:1" thickTop="1" thickBot="1" x14ac:dyDescent="0.3">
      <c r="A2274" s="6">
        <f t="shared" si="35"/>
        <v>2268</v>
      </c>
    </row>
    <row r="2275" spans="1:1" thickTop="1" thickBot="1" x14ac:dyDescent="0.3">
      <c r="A2275" s="6">
        <f t="shared" si="35"/>
        <v>2269</v>
      </c>
    </row>
    <row r="2276" spans="1:1" thickTop="1" thickBot="1" x14ac:dyDescent="0.3">
      <c r="A2276" s="6">
        <f t="shared" si="35"/>
        <v>2270</v>
      </c>
    </row>
    <row r="2277" spans="1:1" thickTop="1" thickBot="1" x14ac:dyDescent="0.3">
      <c r="A2277" s="6">
        <f t="shared" si="35"/>
        <v>2271</v>
      </c>
    </row>
    <row r="2278" spans="1:1" thickTop="1" thickBot="1" x14ac:dyDescent="0.3">
      <c r="A2278" s="6">
        <f t="shared" si="35"/>
        <v>2272</v>
      </c>
    </row>
    <row r="2279" spans="1:1" thickTop="1" thickBot="1" x14ac:dyDescent="0.3">
      <c r="A2279" s="6">
        <f t="shared" si="35"/>
        <v>2273</v>
      </c>
    </row>
    <row r="2280" spans="1:1" thickTop="1" thickBot="1" x14ac:dyDescent="0.3">
      <c r="A2280" s="6">
        <f t="shared" si="35"/>
        <v>2274</v>
      </c>
    </row>
    <row r="2281" spans="1:1" thickTop="1" thickBot="1" x14ac:dyDescent="0.3">
      <c r="A2281" s="6">
        <f t="shared" si="35"/>
        <v>2275</v>
      </c>
    </row>
    <row r="2282" spans="1:1" thickTop="1" thickBot="1" x14ac:dyDescent="0.3">
      <c r="A2282" s="6">
        <f t="shared" si="35"/>
        <v>2276</v>
      </c>
    </row>
    <row r="2283" spans="1:1" thickTop="1" thickBot="1" x14ac:dyDescent="0.3">
      <c r="A2283" s="6">
        <f t="shared" si="35"/>
        <v>2277</v>
      </c>
    </row>
    <row r="2284" spans="1:1" thickTop="1" thickBot="1" x14ac:dyDescent="0.3">
      <c r="A2284" s="6">
        <f t="shared" si="35"/>
        <v>2278</v>
      </c>
    </row>
    <row r="2285" spans="1:1" thickTop="1" thickBot="1" x14ac:dyDescent="0.3">
      <c r="A2285" s="6">
        <f t="shared" si="35"/>
        <v>2279</v>
      </c>
    </row>
    <row r="2286" spans="1:1" thickTop="1" thickBot="1" x14ac:dyDescent="0.3">
      <c r="A2286" s="6">
        <f t="shared" si="35"/>
        <v>2280</v>
      </c>
    </row>
    <row r="2287" spans="1:1" thickTop="1" thickBot="1" x14ac:dyDescent="0.3">
      <c r="A2287" s="6">
        <f t="shared" si="35"/>
        <v>2281</v>
      </c>
    </row>
    <row r="2288" spans="1:1" thickTop="1" thickBot="1" x14ac:dyDescent="0.3">
      <c r="A2288" s="6">
        <f t="shared" si="35"/>
        <v>2282</v>
      </c>
    </row>
    <row r="2289" spans="1:1" thickTop="1" thickBot="1" x14ac:dyDescent="0.3">
      <c r="A2289" s="6">
        <f t="shared" si="35"/>
        <v>2283</v>
      </c>
    </row>
    <row r="2290" spans="1:1" thickTop="1" thickBot="1" x14ac:dyDescent="0.3">
      <c r="A2290" s="6">
        <f t="shared" si="35"/>
        <v>2284</v>
      </c>
    </row>
    <row r="2291" spans="1:1" thickTop="1" thickBot="1" x14ac:dyDescent="0.3">
      <c r="A2291" s="6">
        <f t="shared" si="35"/>
        <v>2285</v>
      </c>
    </row>
    <row r="2292" spans="1:1" thickTop="1" thickBot="1" x14ac:dyDescent="0.3">
      <c r="A2292" s="6">
        <f t="shared" si="35"/>
        <v>2286</v>
      </c>
    </row>
    <row r="2293" spans="1:1" thickTop="1" thickBot="1" x14ac:dyDescent="0.3">
      <c r="A2293" s="6">
        <f t="shared" si="35"/>
        <v>2287</v>
      </c>
    </row>
    <row r="2294" spans="1:1" thickTop="1" thickBot="1" x14ac:dyDescent="0.3">
      <c r="A2294" s="6">
        <f t="shared" si="35"/>
        <v>2288</v>
      </c>
    </row>
    <row r="2295" spans="1:1" thickTop="1" thickBot="1" x14ac:dyDescent="0.3">
      <c r="A2295" s="6">
        <f t="shared" si="35"/>
        <v>2289</v>
      </c>
    </row>
    <row r="2296" spans="1:1" thickTop="1" thickBot="1" x14ac:dyDescent="0.3">
      <c r="A2296" s="6">
        <f t="shared" si="35"/>
        <v>2290</v>
      </c>
    </row>
    <row r="2297" spans="1:1" thickTop="1" thickBot="1" x14ac:dyDescent="0.3">
      <c r="A2297" s="6">
        <f t="shared" si="35"/>
        <v>2291</v>
      </c>
    </row>
    <row r="2298" spans="1:1" thickTop="1" thickBot="1" x14ac:dyDescent="0.3">
      <c r="A2298" s="6">
        <f t="shared" si="35"/>
        <v>2292</v>
      </c>
    </row>
    <row r="2299" spans="1:1" thickTop="1" thickBot="1" x14ac:dyDescent="0.3">
      <c r="A2299" s="6">
        <f t="shared" si="35"/>
        <v>2293</v>
      </c>
    </row>
    <row r="2300" spans="1:1" thickTop="1" thickBot="1" x14ac:dyDescent="0.3">
      <c r="A2300" s="6">
        <f t="shared" si="35"/>
        <v>2294</v>
      </c>
    </row>
    <row r="2301" spans="1:1" thickTop="1" thickBot="1" x14ac:dyDescent="0.3">
      <c r="A2301" s="6">
        <f t="shared" si="35"/>
        <v>2295</v>
      </c>
    </row>
    <row r="2302" spans="1:1" thickTop="1" thickBot="1" x14ac:dyDescent="0.3">
      <c r="A2302" s="6">
        <f t="shared" si="35"/>
        <v>2296</v>
      </c>
    </row>
    <row r="2303" spans="1:1" thickTop="1" thickBot="1" x14ac:dyDescent="0.3">
      <c r="A2303" s="6">
        <f t="shared" si="35"/>
        <v>2297</v>
      </c>
    </row>
    <row r="2304" spans="1:1" thickTop="1" thickBot="1" x14ac:dyDescent="0.3">
      <c r="A2304" s="6">
        <f t="shared" si="35"/>
        <v>2298</v>
      </c>
    </row>
    <row r="2305" spans="1:1" thickTop="1" thickBot="1" x14ac:dyDescent="0.3">
      <c r="A2305" s="6">
        <f t="shared" si="35"/>
        <v>2299</v>
      </c>
    </row>
    <row r="2306" spans="1:1" thickTop="1" thickBot="1" x14ac:dyDescent="0.3">
      <c r="A2306" s="6">
        <f t="shared" si="35"/>
        <v>2300</v>
      </c>
    </row>
    <row r="2307" spans="1:1" thickTop="1" thickBot="1" x14ac:dyDescent="0.3">
      <c r="A2307" s="6">
        <f t="shared" si="35"/>
        <v>2301</v>
      </c>
    </row>
    <row r="2308" spans="1:1" thickTop="1" thickBot="1" x14ac:dyDescent="0.3">
      <c r="A2308" s="6">
        <f t="shared" si="35"/>
        <v>2302</v>
      </c>
    </row>
    <row r="2309" spans="1:1" thickTop="1" thickBot="1" x14ac:dyDescent="0.3">
      <c r="A2309" s="6">
        <f t="shared" si="35"/>
        <v>2303</v>
      </c>
    </row>
    <row r="2310" spans="1:1" thickTop="1" thickBot="1" x14ac:dyDescent="0.3">
      <c r="A2310" s="6">
        <f t="shared" si="35"/>
        <v>2304</v>
      </c>
    </row>
    <row r="2311" spans="1:1" thickTop="1" thickBot="1" x14ac:dyDescent="0.3">
      <c r="A2311" s="6">
        <f t="shared" si="35"/>
        <v>2305</v>
      </c>
    </row>
    <row r="2312" spans="1:1" thickTop="1" thickBot="1" x14ac:dyDescent="0.3">
      <c r="A2312" s="6">
        <f t="shared" si="35"/>
        <v>2306</v>
      </c>
    </row>
    <row r="2313" spans="1:1" thickTop="1" thickBot="1" x14ac:dyDescent="0.3">
      <c r="A2313" s="6">
        <f t="shared" ref="A2313:A2376" si="36">A2312+1</f>
        <v>2307</v>
      </c>
    </row>
    <row r="2314" spans="1:1" thickTop="1" thickBot="1" x14ac:dyDescent="0.3">
      <c r="A2314" s="6">
        <f t="shared" si="36"/>
        <v>2308</v>
      </c>
    </row>
    <row r="2315" spans="1:1" thickTop="1" thickBot="1" x14ac:dyDescent="0.3">
      <c r="A2315" s="6">
        <f t="shared" si="36"/>
        <v>2309</v>
      </c>
    </row>
    <row r="2316" spans="1:1" thickTop="1" thickBot="1" x14ac:dyDescent="0.3">
      <c r="A2316" s="6">
        <f t="shared" si="36"/>
        <v>2310</v>
      </c>
    </row>
    <row r="2317" spans="1:1" thickTop="1" thickBot="1" x14ac:dyDescent="0.3">
      <c r="A2317" s="6">
        <f t="shared" si="36"/>
        <v>2311</v>
      </c>
    </row>
    <row r="2318" spans="1:1" thickTop="1" thickBot="1" x14ac:dyDescent="0.3">
      <c r="A2318" s="6">
        <f t="shared" si="36"/>
        <v>2312</v>
      </c>
    </row>
    <row r="2319" spans="1:1" thickTop="1" thickBot="1" x14ac:dyDescent="0.3">
      <c r="A2319" s="6">
        <f t="shared" si="36"/>
        <v>2313</v>
      </c>
    </row>
    <row r="2320" spans="1:1" thickTop="1" thickBot="1" x14ac:dyDescent="0.3">
      <c r="A2320" s="6">
        <f t="shared" si="36"/>
        <v>2314</v>
      </c>
    </row>
    <row r="2321" spans="1:1" thickTop="1" thickBot="1" x14ac:dyDescent="0.3">
      <c r="A2321" s="6">
        <f t="shared" si="36"/>
        <v>2315</v>
      </c>
    </row>
    <row r="2322" spans="1:1" thickTop="1" thickBot="1" x14ac:dyDescent="0.3">
      <c r="A2322" s="6">
        <f t="shared" si="36"/>
        <v>2316</v>
      </c>
    </row>
    <row r="2323" spans="1:1" thickTop="1" thickBot="1" x14ac:dyDescent="0.3">
      <c r="A2323" s="6">
        <f t="shared" si="36"/>
        <v>2317</v>
      </c>
    </row>
    <row r="2324" spans="1:1" thickTop="1" thickBot="1" x14ac:dyDescent="0.3">
      <c r="A2324" s="6">
        <f t="shared" si="36"/>
        <v>2318</v>
      </c>
    </row>
    <row r="2325" spans="1:1" thickTop="1" thickBot="1" x14ac:dyDescent="0.3">
      <c r="A2325" s="6">
        <f t="shared" si="36"/>
        <v>2319</v>
      </c>
    </row>
    <row r="2326" spans="1:1" thickTop="1" thickBot="1" x14ac:dyDescent="0.3">
      <c r="A2326" s="6">
        <f t="shared" si="36"/>
        <v>2320</v>
      </c>
    </row>
    <row r="2327" spans="1:1" thickTop="1" thickBot="1" x14ac:dyDescent="0.3">
      <c r="A2327" s="6">
        <f t="shared" si="36"/>
        <v>2321</v>
      </c>
    </row>
    <row r="2328" spans="1:1" thickTop="1" thickBot="1" x14ac:dyDescent="0.3">
      <c r="A2328" s="6">
        <f t="shared" si="36"/>
        <v>2322</v>
      </c>
    </row>
    <row r="2329" spans="1:1" thickTop="1" thickBot="1" x14ac:dyDescent="0.3">
      <c r="A2329" s="6">
        <f t="shared" si="36"/>
        <v>2323</v>
      </c>
    </row>
    <row r="2330" spans="1:1" thickTop="1" thickBot="1" x14ac:dyDescent="0.3">
      <c r="A2330" s="6">
        <f t="shared" si="36"/>
        <v>2324</v>
      </c>
    </row>
    <row r="2331" spans="1:1" thickTop="1" thickBot="1" x14ac:dyDescent="0.3">
      <c r="A2331" s="6">
        <f t="shared" si="36"/>
        <v>2325</v>
      </c>
    </row>
    <row r="2332" spans="1:1" thickTop="1" thickBot="1" x14ac:dyDescent="0.3">
      <c r="A2332" s="6">
        <f t="shared" si="36"/>
        <v>2326</v>
      </c>
    </row>
    <row r="2333" spans="1:1" thickTop="1" thickBot="1" x14ac:dyDescent="0.3">
      <c r="A2333" s="6">
        <f t="shared" si="36"/>
        <v>2327</v>
      </c>
    </row>
    <row r="2334" spans="1:1" thickTop="1" thickBot="1" x14ac:dyDescent="0.3">
      <c r="A2334" s="6">
        <f t="shared" si="36"/>
        <v>2328</v>
      </c>
    </row>
    <row r="2335" spans="1:1" thickTop="1" thickBot="1" x14ac:dyDescent="0.3">
      <c r="A2335" s="6">
        <f t="shared" si="36"/>
        <v>2329</v>
      </c>
    </row>
    <row r="2336" spans="1:1" thickTop="1" thickBot="1" x14ac:dyDescent="0.3">
      <c r="A2336" s="6">
        <f t="shared" si="36"/>
        <v>2330</v>
      </c>
    </row>
    <row r="2337" spans="1:1" thickTop="1" thickBot="1" x14ac:dyDescent="0.3">
      <c r="A2337" s="6">
        <f t="shared" si="36"/>
        <v>2331</v>
      </c>
    </row>
    <row r="2338" spans="1:1" thickTop="1" thickBot="1" x14ac:dyDescent="0.3">
      <c r="A2338" s="6">
        <f t="shared" si="36"/>
        <v>2332</v>
      </c>
    </row>
    <row r="2339" spans="1:1" thickTop="1" thickBot="1" x14ac:dyDescent="0.3">
      <c r="A2339" s="6">
        <f t="shared" si="36"/>
        <v>2333</v>
      </c>
    </row>
    <row r="2340" spans="1:1" thickTop="1" thickBot="1" x14ac:dyDescent="0.3">
      <c r="A2340" s="6">
        <f t="shared" si="36"/>
        <v>2334</v>
      </c>
    </row>
    <row r="2341" spans="1:1" thickTop="1" thickBot="1" x14ac:dyDescent="0.3">
      <c r="A2341" s="6">
        <f t="shared" si="36"/>
        <v>2335</v>
      </c>
    </row>
    <row r="2342" spans="1:1" thickTop="1" thickBot="1" x14ac:dyDescent="0.3">
      <c r="A2342" s="6">
        <f t="shared" si="36"/>
        <v>2336</v>
      </c>
    </row>
    <row r="2343" spans="1:1" thickTop="1" thickBot="1" x14ac:dyDescent="0.3">
      <c r="A2343" s="6">
        <f t="shared" si="36"/>
        <v>2337</v>
      </c>
    </row>
    <row r="2344" spans="1:1" thickTop="1" thickBot="1" x14ac:dyDescent="0.3">
      <c r="A2344" s="6">
        <f t="shared" si="36"/>
        <v>2338</v>
      </c>
    </row>
    <row r="2345" spans="1:1" thickTop="1" thickBot="1" x14ac:dyDescent="0.3">
      <c r="A2345" s="6">
        <f t="shared" si="36"/>
        <v>2339</v>
      </c>
    </row>
    <row r="2346" spans="1:1" thickTop="1" thickBot="1" x14ac:dyDescent="0.3">
      <c r="A2346" s="6">
        <f t="shared" si="36"/>
        <v>2340</v>
      </c>
    </row>
    <row r="2347" spans="1:1" thickTop="1" thickBot="1" x14ac:dyDescent="0.3">
      <c r="A2347" s="6">
        <f t="shared" si="36"/>
        <v>2341</v>
      </c>
    </row>
    <row r="2348" spans="1:1" thickTop="1" thickBot="1" x14ac:dyDescent="0.3">
      <c r="A2348" s="6">
        <f t="shared" si="36"/>
        <v>2342</v>
      </c>
    </row>
    <row r="2349" spans="1:1" thickTop="1" thickBot="1" x14ac:dyDescent="0.3">
      <c r="A2349" s="6">
        <f t="shared" si="36"/>
        <v>2343</v>
      </c>
    </row>
    <row r="2350" spans="1:1" thickTop="1" thickBot="1" x14ac:dyDescent="0.3">
      <c r="A2350" s="6">
        <f t="shared" si="36"/>
        <v>2344</v>
      </c>
    </row>
    <row r="2351" spans="1:1" thickTop="1" thickBot="1" x14ac:dyDescent="0.3">
      <c r="A2351" s="6">
        <f t="shared" si="36"/>
        <v>2345</v>
      </c>
    </row>
    <row r="2352" spans="1:1" thickTop="1" thickBot="1" x14ac:dyDescent="0.3">
      <c r="A2352" s="6">
        <f t="shared" si="36"/>
        <v>2346</v>
      </c>
    </row>
    <row r="2353" spans="1:1" thickTop="1" thickBot="1" x14ac:dyDescent="0.3">
      <c r="A2353" s="6">
        <f t="shared" si="36"/>
        <v>2347</v>
      </c>
    </row>
    <row r="2354" spans="1:1" thickTop="1" thickBot="1" x14ac:dyDescent="0.3">
      <c r="A2354" s="6">
        <f t="shared" si="36"/>
        <v>2348</v>
      </c>
    </row>
    <row r="2355" spans="1:1" thickTop="1" thickBot="1" x14ac:dyDescent="0.3">
      <c r="A2355" s="6">
        <f t="shared" si="36"/>
        <v>2349</v>
      </c>
    </row>
    <row r="2356" spans="1:1" thickTop="1" thickBot="1" x14ac:dyDescent="0.3">
      <c r="A2356" s="6">
        <f t="shared" si="36"/>
        <v>2350</v>
      </c>
    </row>
    <row r="2357" spans="1:1" thickTop="1" thickBot="1" x14ac:dyDescent="0.3">
      <c r="A2357" s="6">
        <f t="shared" si="36"/>
        <v>2351</v>
      </c>
    </row>
    <row r="2358" spans="1:1" thickTop="1" thickBot="1" x14ac:dyDescent="0.3">
      <c r="A2358" s="6">
        <f t="shared" si="36"/>
        <v>2352</v>
      </c>
    </row>
    <row r="2359" spans="1:1" thickTop="1" thickBot="1" x14ac:dyDescent="0.3">
      <c r="A2359" s="6">
        <f t="shared" si="36"/>
        <v>2353</v>
      </c>
    </row>
    <row r="2360" spans="1:1" thickTop="1" thickBot="1" x14ac:dyDescent="0.3">
      <c r="A2360" s="6">
        <f t="shared" si="36"/>
        <v>2354</v>
      </c>
    </row>
    <row r="2361" spans="1:1" thickTop="1" thickBot="1" x14ac:dyDescent="0.3">
      <c r="A2361" s="6">
        <f t="shared" si="36"/>
        <v>2355</v>
      </c>
    </row>
    <row r="2362" spans="1:1" thickTop="1" thickBot="1" x14ac:dyDescent="0.3">
      <c r="A2362" s="6">
        <f t="shared" si="36"/>
        <v>2356</v>
      </c>
    </row>
    <row r="2363" spans="1:1" thickTop="1" thickBot="1" x14ac:dyDescent="0.3">
      <c r="A2363" s="6">
        <f t="shared" si="36"/>
        <v>2357</v>
      </c>
    </row>
    <row r="2364" spans="1:1" thickTop="1" thickBot="1" x14ac:dyDescent="0.3">
      <c r="A2364" s="6">
        <f t="shared" si="36"/>
        <v>2358</v>
      </c>
    </row>
    <row r="2365" spans="1:1" thickTop="1" thickBot="1" x14ac:dyDescent="0.3">
      <c r="A2365" s="6">
        <f t="shared" si="36"/>
        <v>2359</v>
      </c>
    </row>
    <row r="2366" spans="1:1" thickTop="1" thickBot="1" x14ac:dyDescent="0.3">
      <c r="A2366" s="6">
        <f t="shared" si="36"/>
        <v>2360</v>
      </c>
    </row>
    <row r="2367" spans="1:1" thickTop="1" thickBot="1" x14ac:dyDescent="0.3">
      <c r="A2367" s="6">
        <f t="shared" si="36"/>
        <v>2361</v>
      </c>
    </row>
    <row r="2368" spans="1:1" thickTop="1" thickBot="1" x14ac:dyDescent="0.3">
      <c r="A2368" s="6">
        <f t="shared" si="36"/>
        <v>2362</v>
      </c>
    </row>
    <row r="2369" spans="1:1" thickTop="1" thickBot="1" x14ac:dyDescent="0.3">
      <c r="A2369" s="6">
        <f t="shared" si="36"/>
        <v>2363</v>
      </c>
    </row>
    <row r="2370" spans="1:1" thickTop="1" thickBot="1" x14ac:dyDescent="0.3">
      <c r="A2370" s="6">
        <f t="shared" si="36"/>
        <v>2364</v>
      </c>
    </row>
    <row r="2371" spans="1:1" thickTop="1" thickBot="1" x14ac:dyDescent="0.3">
      <c r="A2371" s="6">
        <f t="shared" si="36"/>
        <v>2365</v>
      </c>
    </row>
    <row r="2372" spans="1:1" thickTop="1" thickBot="1" x14ac:dyDescent="0.3">
      <c r="A2372" s="6">
        <f t="shared" si="36"/>
        <v>2366</v>
      </c>
    </row>
    <row r="2373" spans="1:1" thickTop="1" thickBot="1" x14ac:dyDescent="0.3">
      <c r="A2373" s="6">
        <f t="shared" si="36"/>
        <v>2367</v>
      </c>
    </row>
    <row r="2374" spans="1:1" thickTop="1" thickBot="1" x14ac:dyDescent="0.3">
      <c r="A2374" s="6">
        <f t="shared" si="36"/>
        <v>2368</v>
      </c>
    </row>
    <row r="2375" spans="1:1" thickTop="1" thickBot="1" x14ac:dyDescent="0.3">
      <c r="A2375" s="6">
        <f t="shared" si="36"/>
        <v>2369</v>
      </c>
    </row>
    <row r="2376" spans="1:1" thickTop="1" thickBot="1" x14ac:dyDescent="0.3">
      <c r="A2376" s="6">
        <f t="shared" si="36"/>
        <v>2370</v>
      </c>
    </row>
    <row r="2377" spans="1:1" thickTop="1" thickBot="1" x14ac:dyDescent="0.3">
      <c r="A2377" s="6">
        <f t="shared" ref="A2377:A2440" si="37">A2376+1</f>
        <v>2371</v>
      </c>
    </row>
    <row r="2378" spans="1:1" thickTop="1" thickBot="1" x14ac:dyDescent="0.3">
      <c r="A2378" s="6">
        <f t="shared" si="37"/>
        <v>2372</v>
      </c>
    </row>
    <row r="2379" spans="1:1" thickTop="1" thickBot="1" x14ac:dyDescent="0.3">
      <c r="A2379" s="6">
        <f t="shared" si="37"/>
        <v>2373</v>
      </c>
    </row>
    <row r="2380" spans="1:1" thickTop="1" thickBot="1" x14ac:dyDescent="0.3">
      <c r="A2380" s="6">
        <f t="shared" si="37"/>
        <v>2374</v>
      </c>
    </row>
    <row r="2381" spans="1:1" thickTop="1" thickBot="1" x14ac:dyDescent="0.3">
      <c r="A2381" s="6">
        <f t="shared" si="37"/>
        <v>2375</v>
      </c>
    </row>
    <row r="2382" spans="1:1" thickTop="1" thickBot="1" x14ac:dyDescent="0.3">
      <c r="A2382" s="6">
        <f t="shared" si="37"/>
        <v>2376</v>
      </c>
    </row>
    <row r="2383" spans="1:1" thickTop="1" thickBot="1" x14ac:dyDescent="0.3">
      <c r="A2383" s="6">
        <f t="shared" si="37"/>
        <v>2377</v>
      </c>
    </row>
    <row r="2384" spans="1:1" thickTop="1" thickBot="1" x14ac:dyDescent="0.3">
      <c r="A2384" s="6">
        <f t="shared" si="37"/>
        <v>2378</v>
      </c>
    </row>
    <row r="2385" spans="1:1" thickTop="1" thickBot="1" x14ac:dyDescent="0.3">
      <c r="A2385" s="6">
        <f t="shared" si="37"/>
        <v>2379</v>
      </c>
    </row>
    <row r="2386" spans="1:1" thickTop="1" thickBot="1" x14ac:dyDescent="0.3">
      <c r="A2386" s="6">
        <f t="shared" si="37"/>
        <v>2380</v>
      </c>
    </row>
    <row r="2387" spans="1:1" thickTop="1" thickBot="1" x14ac:dyDescent="0.3">
      <c r="A2387" s="6">
        <f t="shared" si="37"/>
        <v>2381</v>
      </c>
    </row>
    <row r="2388" spans="1:1" thickTop="1" thickBot="1" x14ac:dyDescent="0.3">
      <c r="A2388" s="6">
        <f t="shared" si="37"/>
        <v>2382</v>
      </c>
    </row>
    <row r="2389" spans="1:1" thickTop="1" thickBot="1" x14ac:dyDescent="0.3">
      <c r="A2389" s="6">
        <f t="shared" si="37"/>
        <v>2383</v>
      </c>
    </row>
    <row r="2390" spans="1:1" thickTop="1" thickBot="1" x14ac:dyDescent="0.3">
      <c r="A2390" s="6">
        <f t="shared" si="37"/>
        <v>2384</v>
      </c>
    </row>
    <row r="2391" spans="1:1" thickTop="1" thickBot="1" x14ac:dyDescent="0.3">
      <c r="A2391" s="6">
        <f t="shared" si="37"/>
        <v>2385</v>
      </c>
    </row>
    <row r="2392" spans="1:1" thickTop="1" thickBot="1" x14ac:dyDescent="0.3">
      <c r="A2392" s="6">
        <f t="shared" si="37"/>
        <v>2386</v>
      </c>
    </row>
    <row r="2393" spans="1:1" thickTop="1" thickBot="1" x14ac:dyDescent="0.3">
      <c r="A2393" s="6">
        <f t="shared" si="37"/>
        <v>2387</v>
      </c>
    </row>
    <row r="2394" spans="1:1" thickTop="1" thickBot="1" x14ac:dyDescent="0.3">
      <c r="A2394" s="6">
        <f t="shared" si="37"/>
        <v>2388</v>
      </c>
    </row>
    <row r="2395" spans="1:1" thickTop="1" thickBot="1" x14ac:dyDescent="0.3">
      <c r="A2395" s="6">
        <f t="shared" si="37"/>
        <v>2389</v>
      </c>
    </row>
    <row r="2396" spans="1:1" thickTop="1" thickBot="1" x14ac:dyDescent="0.3">
      <c r="A2396" s="6">
        <f t="shared" si="37"/>
        <v>2390</v>
      </c>
    </row>
    <row r="2397" spans="1:1" thickTop="1" thickBot="1" x14ac:dyDescent="0.3">
      <c r="A2397" s="6">
        <f t="shared" si="37"/>
        <v>2391</v>
      </c>
    </row>
    <row r="2398" spans="1:1" thickTop="1" thickBot="1" x14ac:dyDescent="0.3">
      <c r="A2398" s="6">
        <f t="shared" si="37"/>
        <v>2392</v>
      </c>
    </row>
    <row r="2399" spans="1:1" thickTop="1" thickBot="1" x14ac:dyDescent="0.3">
      <c r="A2399" s="6">
        <f t="shared" si="37"/>
        <v>2393</v>
      </c>
    </row>
    <row r="2400" spans="1:1" thickTop="1" thickBot="1" x14ac:dyDescent="0.3">
      <c r="A2400" s="6">
        <f t="shared" si="37"/>
        <v>2394</v>
      </c>
    </row>
    <row r="2401" spans="1:1" thickTop="1" thickBot="1" x14ac:dyDescent="0.3">
      <c r="A2401" s="6">
        <f t="shared" si="37"/>
        <v>2395</v>
      </c>
    </row>
    <row r="2402" spans="1:1" thickTop="1" thickBot="1" x14ac:dyDescent="0.3">
      <c r="A2402" s="6">
        <f t="shared" si="37"/>
        <v>2396</v>
      </c>
    </row>
    <row r="2403" spans="1:1" thickTop="1" thickBot="1" x14ac:dyDescent="0.3">
      <c r="A2403" s="6">
        <f t="shared" si="37"/>
        <v>2397</v>
      </c>
    </row>
    <row r="2404" spans="1:1" thickTop="1" thickBot="1" x14ac:dyDescent="0.3">
      <c r="A2404" s="6">
        <f t="shared" si="37"/>
        <v>2398</v>
      </c>
    </row>
    <row r="2405" spans="1:1" thickTop="1" thickBot="1" x14ac:dyDescent="0.3">
      <c r="A2405" s="6">
        <f t="shared" si="37"/>
        <v>2399</v>
      </c>
    </row>
    <row r="2406" spans="1:1" thickTop="1" thickBot="1" x14ac:dyDescent="0.3">
      <c r="A2406" s="6">
        <f t="shared" si="37"/>
        <v>2400</v>
      </c>
    </row>
    <row r="2407" spans="1:1" thickTop="1" thickBot="1" x14ac:dyDescent="0.3">
      <c r="A2407" s="6">
        <f t="shared" si="37"/>
        <v>2401</v>
      </c>
    </row>
    <row r="2408" spans="1:1" thickTop="1" thickBot="1" x14ac:dyDescent="0.3">
      <c r="A2408" s="6">
        <f t="shared" si="37"/>
        <v>2402</v>
      </c>
    </row>
    <row r="2409" spans="1:1" thickTop="1" thickBot="1" x14ac:dyDescent="0.3">
      <c r="A2409" s="6">
        <f t="shared" si="37"/>
        <v>2403</v>
      </c>
    </row>
    <row r="2410" spans="1:1" thickTop="1" thickBot="1" x14ac:dyDescent="0.3">
      <c r="A2410" s="6">
        <f t="shared" si="37"/>
        <v>2404</v>
      </c>
    </row>
    <row r="2411" spans="1:1" thickTop="1" thickBot="1" x14ac:dyDescent="0.3">
      <c r="A2411" s="6">
        <f t="shared" si="37"/>
        <v>2405</v>
      </c>
    </row>
    <row r="2412" spans="1:1" thickTop="1" thickBot="1" x14ac:dyDescent="0.3">
      <c r="A2412" s="6">
        <f t="shared" si="37"/>
        <v>2406</v>
      </c>
    </row>
    <row r="2413" spans="1:1" thickTop="1" thickBot="1" x14ac:dyDescent="0.3">
      <c r="A2413" s="6">
        <f t="shared" si="37"/>
        <v>2407</v>
      </c>
    </row>
    <row r="2414" spans="1:1" thickTop="1" thickBot="1" x14ac:dyDescent="0.3">
      <c r="A2414" s="6">
        <f t="shared" si="37"/>
        <v>2408</v>
      </c>
    </row>
    <row r="2415" spans="1:1" thickTop="1" thickBot="1" x14ac:dyDescent="0.3">
      <c r="A2415" s="6">
        <f t="shared" si="37"/>
        <v>2409</v>
      </c>
    </row>
    <row r="2416" spans="1:1" thickTop="1" thickBot="1" x14ac:dyDescent="0.3">
      <c r="A2416" s="6">
        <f t="shared" si="37"/>
        <v>2410</v>
      </c>
    </row>
    <row r="2417" spans="1:1" thickTop="1" thickBot="1" x14ac:dyDescent="0.3">
      <c r="A2417" s="6">
        <f t="shared" si="37"/>
        <v>2411</v>
      </c>
    </row>
    <row r="2418" spans="1:1" thickTop="1" thickBot="1" x14ac:dyDescent="0.3">
      <c r="A2418" s="6">
        <f t="shared" si="37"/>
        <v>2412</v>
      </c>
    </row>
    <row r="2419" spans="1:1" thickTop="1" thickBot="1" x14ac:dyDescent="0.3">
      <c r="A2419" s="6">
        <f t="shared" si="37"/>
        <v>2413</v>
      </c>
    </row>
    <row r="2420" spans="1:1" thickTop="1" thickBot="1" x14ac:dyDescent="0.3">
      <c r="A2420" s="6">
        <f t="shared" si="37"/>
        <v>2414</v>
      </c>
    </row>
    <row r="2421" spans="1:1" thickTop="1" thickBot="1" x14ac:dyDescent="0.3">
      <c r="A2421" s="6">
        <f t="shared" si="37"/>
        <v>2415</v>
      </c>
    </row>
    <row r="2422" spans="1:1" thickTop="1" thickBot="1" x14ac:dyDescent="0.3">
      <c r="A2422" s="6">
        <f t="shared" si="37"/>
        <v>2416</v>
      </c>
    </row>
    <row r="2423" spans="1:1" thickTop="1" thickBot="1" x14ac:dyDescent="0.3">
      <c r="A2423" s="6">
        <f t="shared" si="37"/>
        <v>2417</v>
      </c>
    </row>
    <row r="2424" spans="1:1" thickTop="1" thickBot="1" x14ac:dyDescent="0.3">
      <c r="A2424" s="6">
        <f t="shared" si="37"/>
        <v>2418</v>
      </c>
    </row>
    <row r="2425" spans="1:1" thickTop="1" thickBot="1" x14ac:dyDescent="0.3">
      <c r="A2425" s="6">
        <f t="shared" si="37"/>
        <v>2419</v>
      </c>
    </row>
    <row r="2426" spans="1:1" thickTop="1" thickBot="1" x14ac:dyDescent="0.3">
      <c r="A2426" s="6">
        <f t="shared" si="37"/>
        <v>2420</v>
      </c>
    </row>
    <row r="2427" spans="1:1" thickTop="1" thickBot="1" x14ac:dyDescent="0.3">
      <c r="A2427" s="6">
        <f t="shared" si="37"/>
        <v>2421</v>
      </c>
    </row>
    <row r="2428" spans="1:1" thickTop="1" thickBot="1" x14ac:dyDescent="0.3">
      <c r="A2428" s="6">
        <f t="shared" si="37"/>
        <v>2422</v>
      </c>
    </row>
    <row r="2429" spans="1:1" thickTop="1" thickBot="1" x14ac:dyDescent="0.3">
      <c r="A2429" s="6">
        <f t="shared" si="37"/>
        <v>2423</v>
      </c>
    </row>
    <row r="2430" spans="1:1" thickTop="1" thickBot="1" x14ac:dyDescent="0.3">
      <c r="A2430" s="6">
        <f t="shared" si="37"/>
        <v>2424</v>
      </c>
    </row>
    <row r="2431" spans="1:1" thickTop="1" thickBot="1" x14ac:dyDescent="0.3">
      <c r="A2431" s="6">
        <f t="shared" si="37"/>
        <v>2425</v>
      </c>
    </row>
    <row r="2432" spans="1:1" thickTop="1" thickBot="1" x14ac:dyDescent="0.3">
      <c r="A2432" s="6">
        <f t="shared" si="37"/>
        <v>2426</v>
      </c>
    </row>
    <row r="2433" spans="1:1" thickTop="1" thickBot="1" x14ac:dyDescent="0.3">
      <c r="A2433" s="6">
        <f t="shared" si="37"/>
        <v>2427</v>
      </c>
    </row>
    <row r="2434" spans="1:1" thickTop="1" thickBot="1" x14ac:dyDescent="0.3">
      <c r="A2434" s="6">
        <f t="shared" si="37"/>
        <v>2428</v>
      </c>
    </row>
    <row r="2435" spans="1:1" thickTop="1" thickBot="1" x14ac:dyDescent="0.3">
      <c r="A2435" s="6">
        <f t="shared" si="37"/>
        <v>2429</v>
      </c>
    </row>
    <row r="2436" spans="1:1" thickTop="1" thickBot="1" x14ac:dyDescent="0.3">
      <c r="A2436" s="6">
        <f t="shared" si="37"/>
        <v>2430</v>
      </c>
    </row>
    <row r="2437" spans="1:1" thickTop="1" thickBot="1" x14ac:dyDescent="0.3">
      <c r="A2437" s="6">
        <f t="shared" si="37"/>
        <v>2431</v>
      </c>
    </row>
    <row r="2438" spans="1:1" thickTop="1" thickBot="1" x14ac:dyDescent="0.3">
      <c r="A2438" s="6">
        <f t="shared" si="37"/>
        <v>2432</v>
      </c>
    </row>
    <row r="2439" spans="1:1" thickTop="1" thickBot="1" x14ac:dyDescent="0.3">
      <c r="A2439" s="6">
        <f t="shared" si="37"/>
        <v>2433</v>
      </c>
    </row>
    <row r="2440" spans="1:1" thickTop="1" thickBot="1" x14ac:dyDescent="0.3">
      <c r="A2440" s="6">
        <f t="shared" si="37"/>
        <v>2434</v>
      </c>
    </row>
    <row r="2441" spans="1:1" thickTop="1" thickBot="1" x14ac:dyDescent="0.3">
      <c r="A2441" s="6">
        <f t="shared" ref="A2441:A2504" si="38">A2440+1</f>
        <v>2435</v>
      </c>
    </row>
    <row r="2442" spans="1:1" thickTop="1" thickBot="1" x14ac:dyDescent="0.3">
      <c r="A2442" s="6">
        <f t="shared" si="38"/>
        <v>2436</v>
      </c>
    </row>
    <row r="2443" spans="1:1" thickTop="1" thickBot="1" x14ac:dyDescent="0.3">
      <c r="A2443" s="6">
        <f t="shared" si="38"/>
        <v>2437</v>
      </c>
    </row>
    <row r="2444" spans="1:1" thickTop="1" thickBot="1" x14ac:dyDescent="0.3">
      <c r="A2444" s="6">
        <f t="shared" si="38"/>
        <v>2438</v>
      </c>
    </row>
    <row r="2445" spans="1:1" thickTop="1" thickBot="1" x14ac:dyDescent="0.3">
      <c r="A2445" s="6">
        <f t="shared" si="38"/>
        <v>2439</v>
      </c>
    </row>
    <row r="2446" spans="1:1" thickTop="1" thickBot="1" x14ac:dyDescent="0.3">
      <c r="A2446" s="6">
        <f t="shared" si="38"/>
        <v>2440</v>
      </c>
    </row>
    <row r="2447" spans="1:1" thickTop="1" thickBot="1" x14ac:dyDescent="0.3">
      <c r="A2447" s="6">
        <f t="shared" si="38"/>
        <v>2441</v>
      </c>
    </row>
    <row r="2448" spans="1:1" thickTop="1" thickBot="1" x14ac:dyDescent="0.3">
      <c r="A2448" s="6">
        <f t="shared" si="38"/>
        <v>2442</v>
      </c>
    </row>
    <row r="2449" spans="1:1" thickTop="1" thickBot="1" x14ac:dyDescent="0.3">
      <c r="A2449" s="6">
        <f t="shared" si="38"/>
        <v>2443</v>
      </c>
    </row>
    <row r="2450" spans="1:1" thickTop="1" thickBot="1" x14ac:dyDescent="0.3">
      <c r="A2450" s="6">
        <f t="shared" si="38"/>
        <v>2444</v>
      </c>
    </row>
    <row r="2451" spans="1:1" thickTop="1" thickBot="1" x14ac:dyDescent="0.3">
      <c r="A2451" s="6">
        <f t="shared" si="38"/>
        <v>2445</v>
      </c>
    </row>
    <row r="2452" spans="1:1" thickTop="1" thickBot="1" x14ac:dyDescent="0.3">
      <c r="A2452" s="6">
        <f t="shared" si="38"/>
        <v>2446</v>
      </c>
    </row>
    <row r="2453" spans="1:1" thickTop="1" thickBot="1" x14ac:dyDescent="0.3">
      <c r="A2453" s="6">
        <f t="shared" si="38"/>
        <v>2447</v>
      </c>
    </row>
    <row r="2454" spans="1:1" thickTop="1" thickBot="1" x14ac:dyDescent="0.3">
      <c r="A2454" s="6">
        <f t="shared" si="38"/>
        <v>2448</v>
      </c>
    </row>
    <row r="2455" spans="1:1" thickTop="1" thickBot="1" x14ac:dyDescent="0.3">
      <c r="A2455" s="6">
        <f t="shared" si="38"/>
        <v>2449</v>
      </c>
    </row>
    <row r="2456" spans="1:1" thickTop="1" thickBot="1" x14ac:dyDescent="0.3">
      <c r="A2456" s="6">
        <f t="shared" si="38"/>
        <v>2450</v>
      </c>
    </row>
    <row r="2457" spans="1:1" thickTop="1" thickBot="1" x14ac:dyDescent="0.3">
      <c r="A2457" s="6">
        <f t="shared" si="38"/>
        <v>2451</v>
      </c>
    </row>
    <row r="2458" spans="1:1" thickTop="1" thickBot="1" x14ac:dyDescent="0.3">
      <c r="A2458" s="6">
        <f t="shared" si="38"/>
        <v>2452</v>
      </c>
    </row>
    <row r="2459" spans="1:1" thickTop="1" thickBot="1" x14ac:dyDescent="0.3">
      <c r="A2459" s="6">
        <f t="shared" si="38"/>
        <v>2453</v>
      </c>
    </row>
    <row r="2460" spans="1:1" thickTop="1" thickBot="1" x14ac:dyDescent="0.3">
      <c r="A2460" s="6">
        <f t="shared" si="38"/>
        <v>2454</v>
      </c>
    </row>
    <row r="2461" spans="1:1" thickTop="1" thickBot="1" x14ac:dyDescent="0.3">
      <c r="A2461" s="6">
        <f t="shared" si="38"/>
        <v>2455</v>
      </c>
    </row>
    <row r="2462" spans="1:1" thickTop="1" thickBot="1" x14ac:dyDescent="0.3">
      <c r="A2462" s="6">
        <f t="shared" si="38"/>
        <v>2456</v>
      </c>
    </row>
    <row r="2463" spans="1:1" thickTop="1" thickBot="1" x14ac:dyDescent="0.3">
      <c r="A2463" s="6">
        <f t="shared" si="38"/>
        <v>2457</v>
      </c>
    </row>
    <row r="2464" spans="1:1" thickTop="1" thickBot="1" x14ac:dyDescent="0.3">
      <c r="A2464" s="6">
        <f t="shared" si="38"/>
        <v>2458</v>
      </c>
    </row>
    <row r="2465" spans="1:1" thickTop="1" thickBot="1" x14ac:dyDescent="0.3">
      <c r="A2465" s="6">
        <f t="shared" si="38"/>
        <v>2459</v>
      </c>
    </row>
    <row r="2466" spans="1:1" thickTop="1" thickBot="1" x14ac:dyDescent="0.3">
      <c r="A2466" s="6">
        <f t="shared" si="38"/>
        <v>2460</v>
      </c>
    </row>
    <row r="2467" spans="1:1" thickTop="1" thickBot="1" x14ac:dyDescent="0.3">
      <c r="A2467" s="6">
        <f t="shared" si="38"/>
        <v>2461</v>
      </c>
    </row>
    <row r="2468" spans="1:1" thickTop="1" thickBot="1" x14ac:dyDescent="0.3">
      <c r="A2468" s="6">
        <f t="shared" si="38"/>
        <v>2462</v>
      </c>
    </row>
    <row r="2469" spans="1:1" thickTop="1" thickBot="1" x14ac:dyDescent="0.3">
      <c r="A2469" s="6">
        <f t="shared" si="38"/>
        <v>2463</v>
      </c>
    </row>
    <row r="2470" spans="1:1" thickTop="1" thickBot="1" x14ac:dyDescent="0.3">
      <c r="A2470" s="6">
        <f t="shared" si="38"/>
        <v>2464</v>
      </c>
    </row>
    <row r="2471" spans="1:1" thickTop="1" thickBot="1" x14ac:dyDescent="0.3">
      <c r="A2471" s="6">
        <f t="shared" si="38"/>
        <v>2465</v>
      </c>
    </row>
    <row r="2472" spans="1:1" thickTop="1" thickBot="1" x14ac:dyDescent="0.3">
      <c r="A2472" s="6">
        <f t="shared" si="38"/>
        <v>2466</v>
      </c>
    </row>
    <row r="2473" spans="1:1" thickTop="1" thickBot="1" x14ac:dyDescent="0.3">
      <c r="A2473" s="6">
        <f t="shared" si="38"/>
        <v>2467</v>
      </c>
    </row>
    <row r="2474" spans="1:1" thickTop="1" thickBot="1" x14ac:dyDescent="0.3">
      <c r="A2474" s="6">
        <f t="shared" si="38"/>
        <v>2468</v>
      </c>
    </row>
    <row r="2475" spans="1:1" thickTop="1" thickBot="1" x14ac:dyDescent="0.3">
      <c r="A2475" s="6">
        <f t="shared" si="38"/>
        <v>2469</v>
      </c>
    </row>
    <row r="2476" spans="1:1" thickTop="1" thickBot="1" x14ac:dyDescent="0.3">
      <c r="A2476" s="6">
        <f t="shared" si="38"/>
        <v>2470</v>
      </c>
    </row>
    <row r="2477" spans="1:1" thickTop="1" thickBot="1" x14ac:dyDescent="0.3">
      <c r="A2477" s="6">
        <f t="shared" si="38"/>
        <v>2471</v>
      </c>
    </row>
    <row r="2478" spans="1:1" thickTop="1" thickBot="1" x14ac:dyDescent="0.3">
      <c r="A2478" s="6">
        <f t="shared" si="38"/>
        <v>2472</v>
      </c>
    </row>
    <row r="2479" spans="1:1" thickTop="1" thickBot="1" x14ac:dyDescent="0.3">
      <c r="A2479" s="6">
        <f t="shared" si="38"/>
        <v>2473</v>
      </c>
    </row>
    <row r="2480" spans="1:1" thickTop="1" thickBot="1" x14ac:dyDescent="0.3">
      <c r="A2480" s="6">
        <f t="shared" si="38"/>
        <v>2474</v>
      </c>
    </row>
    <row r="2481" spans="1:1" thickTop="1" thickBot="1" x14ac:dyDescent="0.3">
      <c r="A2481" s="6">
        <f t="shared" si="38"/>
        <v>2475</v>
      </c>
    </row>
    <row r="2482" spans="1:1" thickTop="1" thickBot="1" x14ac:dyDescent="0.3">
      <c r="A2482" s="6">
        <f t="shared" si="38"/>
        <v>2476</v>
      </c>
    </row>
    <row r="2483" spans="1:1" thickTop="1" thickBot="1" x14ac:dyDescent="0.3">
      <c r="A2483" s="6">
        <f t="shared" si="38"/>
        <v>2477</v>
      </c>
    </row>
    <row r="2484" spans="1:1" thickTop="1" thickBot="1" x14ac:dyDescent="0.3">
      <c r="A2484" s="6">
        <f t="shared" si="38"/>
        <v>2478</v>
      </c>
    </row>
    <row r="2485" spans="1:1" thickTop="1" thickBot="1" x14ac:dyDescent="0.3">
      <c r="A2485" s="6">
        <f t="shared" si="38"/>
        <v>2479</v>
      </c>
    </row>
    <row r="2486" spans="1:1" thickTop="1" thickBot="1" x14ac:dyDescent="0.3">
      <c r="A2486" s="6">
        <f t="shared" si="38"/>
        <v>2480</v>
      </c>
    </row>
    <row r="2487" spans="1:1" thickTop="1" thickBot="1" x14ac:dyDescent="0.3">
      <c r="A2487" s="6">
        <f t="shared" si="38"/>
        <v>2481</v>
      </c>
    </row>
    <row r="2488" spans="1:1" thickTop="1" thickBot="1" x14ac:dyDescent="0.3">
      <c r="A2488" s="6">
        <f t="shared" si="38"/>
        <v>2482</v>
      </c>
    </row>
    <row r="2489" spans="1:1" thickTop="1" thickBot="1" x14ac:dyDescent="0.3">
      <c r="A2489" s="6">
        <f t="shared" si="38"/>
        <v>2483</v>
      </c>
    </row>
    <row r="2490" spans="1:1" thickTop="1" thickBot="1" x14ac:dyDescent="0.3">
      <c r="A2490" s="6">
        <f t="shared" si="38"/>
        <v>2484</v>
      </c>
    </row>
    <row r="2491" spans="1:1" thickTop="1" thickBot="1" x14ac:dyDescent="0.3">
      <c r="A2491" s="6">
        <f t="shared" si="38"/>
        <v>2485</v>
      </c>
    </row>
    <row r="2492" spans="1:1" thickTop="1" thickBot="1" x14ac:dyDescent="0.3">
      <c r="A2492" s="6">
        <f t="shared" si="38"/>
        <v>2486</v>
      </c>
    </row>
    <row r="2493" spans="1:1" thickTop="1" thickBot="1" x14ac:dyDescent="0.3">
      <c r="A2493" s="6">
        <f t="shared" si="38"/>
        <v>2487</v>
      </c>
    </row>
    <row r="2494" spans="1:1" thickTop="1" thickBot="1" x14ac:dyDescent="0.3">
      <c r="A2494" s="6">
        <f t="shared" si="38"/>
        <v>2488</v>
      </c>
    </row>
    <row r="2495" spans="1:1" thickTop="1" thickBot="1" x14ac:dyDescent="0.3">
      <c r="A2495" s="6">
        <f t="shared" si="38"/>
        <v>2489</v>
      </c>
    </row>
    <row r="2496" spans="1:1" thickTop="1" thickBot="1" x14ac:dyDescent="0.3">
      <c r="A2496" s="6">
        <f t="shared" si="38"/>
        <v>2490</v>
      </c>
    </row>
    <row r="2497" spans="1:1" thickTop="1" thickBot="1" x14ac:dyDescent="0.3">
      <c r="A2497" s="6">
        <f t="shared" si="38"/>
        <v>2491</v>
      </c>
    </row>
    <row r="2498" spans="1:1" thickTop="1" thickBot="1" x14ac:dyDescent="0.3">
      <c r="A2498" s="6">
        <f t="shared" si="38"/>
        <v>2492</v>
      </c>
    </row>
    <row r="2499" spans="1:1" thickTop="1" thickBot="1" x14ac:dyDescent="0.3">
      <c r="A2499" s="6">
        <f t="shared" si="38"/>
        <v>2493</v>
      </c>
    </row>
    <row r="2500" spans="1:1" thickTop="1" thickBot="1" x14ac:dyDescent="0.3">
      <c r="A2500" s="6">
        <f t="shared" si="38"/>
        <v>2494</v>
      </c>
    </row>
    <row r="2501" spans="1:1" thickTop="1" thickBot="1" x14ac:dyDescent="0.3">
      <c r="A2501" s="6">
        <f t="shared" si="38"/>
        <v>2495</v>
      </c>
    </row>
    <row r="2502" spans="1:1" thickTop="1" thickBot="1" x14ac:dyDescent="0.3">
      <c r="A2502" s="6">
        <f t="shared" si="38"/>
        <v>2496</v>
      </c>
    </row>
    <row r="2503" spans="1:1" thickTop="1" thickBot="1" x14ac:dyDescent="0.3">
      <c r="A2503" s="6">
        <f t="shared" si="38"/>
        <v>2497</v>
      </c>
    </row>
    <row r="2504" spans="1:1" thickTop="1" thickBot="1" x14ac:dyDescent="0.3">
      <c r="A2504" s="6">
        <f t="shared" si="38"/>
        <v>2498</v>
      </c>
    </row>
    <row r="2505" spans="1:1" thickTop="1" thickBot="1" x14ac:dyDescent="0.3">
      <c r="A2505" s="6">
        <f t="shared" ref="A2505:A2568" si="39">A2504+1</f>
        <v>2499</v>
      </c>
    </row>
    <row r="2506" spans="1:1" thickTop="1" thickBot="1" x14ac:dyDescent="0.3">
      <c r="A2506" s="6">
        <f t="shared" si="39"/>
        <v>2500</v>
      </c>
    </row>
    <row r="2507" spans="1:1" thickTop="1" thickBot="1" x14ac:dyDescent="0.3">
      <c r="A2507" s="6">
        <f t="shared" si="39"/>
        <v>2501</v>
      </c>
    </row>
    <row r="2508" spans="1:1" thickTop="1" thickBot="1" x14ac:dyDescent="0.3">
      <c r="A2508" s="6">
        <f t="shared" si="39"/>
        <v>2502</v>
      </c>
    </row>
    <row r="2509" spans="1:1" thickTop="1" thickBot="1" x14ac:dyDescent="0.3">
      <c r="A2509" s="6">
        <f t="shared" si="39"/>
        <v>2503</v>
      </c>
    </row>
    <row r="2510" spans="1:1" thickTop="1" thickBot="1" x14ac:dyDescent="0.3">
      <c r="A2510" s="6">
        <f t="shared" si="39"/>
        <v>2504</v>
      </c>
    </row>
    <row r="2511" spans="1:1" thickTop="1" thickBot="1" x14ac:dyDescent="0.3">
      <c r="A2511" s="6">
        <f t="shared" si="39"/>
        <v>2505</v>
      </c>
    </row>
    <row r="2512" spans="1:1" thickTop="1" thickBot="1" x14ac:dyDescent="0.3">
      <c r="A2512" s="6">
        <f t="shared" si="39"/>
        <v>2506</v>
      </c>
    </row>
    <row r="2513" spans="1:1" thickTop="1" thickBot="1" x14ac:dyDescent="0.3">
      <c r="A2513" s="6">
        <f t="shared" si="39"/>
        <v>2507</v>
      </c>
    </row>
    <row r="2514" spans="1:1" thickTop="1" thickBot="1" x14ac:dyDescent="0.3">
      <c r="A2514" s="6">
        <f t="shared" si="39"/>
        <v>2508</v>
      </c>
    </row>
    <row r="2515" spans="1:1" thickTop="1" thickBot="1" x14ac:dyDescent="0.3">
      <c r="A2515" s="6">
        <f t="shared" si="39"/>
        <v>2509</v>
      </c>
    </row>
    <row r="2516" spans="1:1" thickTop="1" thickBot="1" x14ac:dyDescent="0.3">
      <c r="A2516" s="6">
        <f t="shared" si="39"/>
        <v>2510</v>
      </c>
    </row>
    <row r="2517" spans="1:1" thickTop="1" thickBot="1" x14ac:dyDescent="0.3">
      <c r="A2517" s="6">
        <f t="shared" si="39"/>
        <v>2511</v>
      </c>
    </row>
    <row r="2518" spans="1:1" thickTop="1" thickBot="1" x14ac:dyDescent="0.3">
      <c r="A2518" s="6">
        <f t="shared" si="39"/>
        <v>2512</v>
      </c>
    </row>
    <row r="2519" spans="1:1" thickTop="1" thickBot="1" x14ac:dyDescent="0.3">
      <c r="A2519" s="6">
        <f t="shared" si="39"/>
        <v>2513</v>
      </c>
    </row>
    <row r="2520" spans="1:1" thickTop="1" thickBot="1" x14ac:dyDescent="0.3">
      <c r="A2520" s="6">
        <f t="shared" si="39"/>
        <v>2514</v>
      </c>
    </row>
    <row r="2521" spans="1:1" thickTop="1" thickBot="1" x14ac:dyDescent="0.3">
      <c r="A2521" s="6">
        <f t="shared" si="39"/>
        <v>2515</v>
      </c>
    </row>
    <row r="2522" spans="1:1" thickTop="1" thickBot="1" x14ac:dyDescent="0.3">
      <c r="A2522" s="6">
        <f t="shared" si="39"/>
        <v>2516</v>
      </c>
    </row>
    <row r="2523" spans="1:1" thickTop="1" thickBot="1" x14ac:dyDescent="0.3">
      <c r="A2523" s="6">
        <f t="shared" si="39"/>
        <v>2517</v>
      </c>
    </row>
    <row r="2524" spans="1:1" thickTop="1" thickBot="1" x14ac:dyDescent="0.3">
      <c r="A2524" s="6">
        <f t="shared" si="39"/>
        <v>2518</v>
      </c>
    </row>
    <row r="2525" spans="1:1" thickTop="1" thickBot="1" x14ac:dyDescent="0.3">
      <c r="A2525" s="6">
        <f t="shared" si="39"/>
        <v>2519</v>
      </c>
    </row>
    <row r="2526" spans="1:1" thickTop="1" thickBot="1" x14ac:dyDescent="0.3">
      <c r="A2526" s="6">
        <f t="shared" si="39"/>
        <v>2520</v>
      </c>
    </row>
    <row r="2527" spans="1:1" thickTop="1" thickBot="1" x14ac:dyDescent="0.3">
      <c r="A2527" s="6">
        <f t="shared" si="39"/>
        <v>2521</v>
      </c>
    </row>
    <row r="2528" spans="1:1" thickTop="1" thickBot="1" x14ac:dyDescent="0.3">
      <c r="A2528" s="6">
        <f t="shared" si="39"/>
        <v>2522</v>
      </c>
    </row>
    <row r="2529" spans="1:1" thickTop="1" thickBot="1" x14ac:dyDescent="0.3">
      <c r="A2529" s="6">
        <f t="shared" si="39"/>
        <v>2523</v>
      </c>
    </row>
    <row r="2530" spans="1:1" thickTop="1" thickBot="1" x14ac:dyDescent="0.3">
      <c r="A2530" s="6">
        <f t="shared" si="39"/>
        <v>2524</v>
      </c>
    </row>
    <row r="2531" spans="1:1" thickTop="1" thickBot="1" x14ac:dyDescent="0.3">
      <c r="A2531" s="6">
        <f t="shared" si="39"/>
        <v>2525</v>
      </c>
    </row>
    <row r="2532" spans="1:1" thickTop="1" thickBot="1" x14ac:dyDescent="0.3">
      <c r="A2532" s="6">
        <f t="shared" si="39"/>
        <v>2526</v>
      </c>
    </row>
    <row r="2533" spans="1:1" thickTop="1" thickBot="1" x14ac:dyDescent="0.3">
      <c r="A2533" s="6">
        <f t="shared" si="39"/>
        <v>2527</v>
      </c>
    </row>
    <row r="2534" spans="1:1" thickTop="1" thickBot="1" x14ac:dyDescent="0.3">
      <c r="A2534" s="6">
        <f t="shared" si="39"/>
        <v>2528</v>
      </c>
    </row>
    <row r="2535" spans="1:1" thickTop="1" thickBot="1" x14ac:dyDescent="0.3">
      <c r="A2535" s="6">
        <f t="shared" si="39"/>
        <v>2529</v>
      </c>
    </row>
    <row r="2536" spans="1:1" thickTop="1" thickBot="1" x14ac:dyDescent="0.3">
      <c r="A2536" s="6">
        <f t="shared" si="39"/>
        <v>2530</v>
      </c>
    </row>
    <row r="2537" spans="1:1" thickTop="1" thickBot="1" x14ac:dyDescent="0.3">
      <c r="A2537" s="6">
        <f t="shared" si="39"/>
        <v>2531</v>
      </c>
    </row>
    <row r="2538" spans="1:1" thickTop="1" thickBot="1" x14ac:dyDescent="0.3">
      <c r="A2538" s="6">
        <f t="shared" si="39"/>
        <v>2532</v>
      </c>
    </row>
    <row r="2539" spans="1:1" thickTop="1" thickBot="1" x14ac:dyDescent="0.3">
      <c r="A2539" s="6">
        <f t="shared" si="39"/>
        <v>2533</v>
      </c>
    </row>
    <row r="2540" spans="1:1" thickTop="1" thickBot="1" x14ac:dyDescent="0.3">
      <c r="A2540" s="6">
        <f t="shared" si="39"/>
        <v>2534</v>
      </c>
    </row>
    <row r="2541" spans="1:1" thickTop="1" thickBot="1" x14ac:dyDescent="0.3">
      <c r="A2541" s="6">
        <f t="shared" si="39"/>
        <v>2535</v>
      </c>
    </row>
    <row r="2542" spans="1:1" thickTop="1" thickBot="1" x14ac:dyDescent="0.3">
      <c r="A2542" s="6">
        <f t="shared" si="39"/>
        <v>2536</v>
      </c>
    </row>
    <row r="2543" spans="1:1" thickTop="1" thickBot="1" x14ac:dyDescent="0.3">
      <c r="A2543" s="6">
        <f t="shared" si="39"/>
        <v>2537</v>
      </c>
    </row>
    <row r="2544" spans="1:1" thickTop="1" thickBot="1" x14ac:dyDescent="0.3">
      <c r="A2544" s="6">
        <f t="shared" si="39"/>
        <v>2538</v>
      </c>
    </row>
    <row r="2545" spans="1:1" thickTop="1" thickBot="1" x14ac:dyDescent="0.3">
      <c r="A2545" s="6">
        <f t="shared" si="39"/>
        <v>2539</v>
      </c>
    </row>
    <row r="2546" spans="1:1" thickTop="1" thickBot="1" x14ac:dyDescent="0.3">
      <c r="A2546" s="6">
        <f t="shared" si="39"/>
        <v>2540</v>
      </c>
    </row>
    <row r="2547" spans="1:1" thickTop="1" thickBot="1" x14ac:dyDescent="0.3">
      <c r="A2547" s="6">
        <f t="shared" si="39"/>
        <v>2541</v>
      </c>
    </row>
    <row r="2548" spans="1:1" thickTop="1" thickBot="1" x14ac:dyDescent="0.3">
      <c r="A2548" s="6">
        <f t="shared" si="39"/>
        <v>2542</v>
      </c>
    </row>
    <row r="2549" spans="1:1" thickTop="1" thickBot="1" x14ac:dyDescent="0.3">
      <c r="A2549" s="6">
        <f t="shared" si="39"/>
        <v>2543</v>
      </c>
    </row>
    <row r="2550" spans="1:1" thickTop="1" thickBot="1" x14ac:dyDescent="0.3">
      <c r="A2550" s="6">
        <f t="shared" si="39"/>
        <v>2544</v>
      </c>
    </row>
    <row r="2551" spans="1:1" thickTop="1" thickBot="1" x14ac:dyDescent="0.3">
      <c r="A2551" s="6">
        <f t="shared" si="39"/>
        <v>2545</v>
      </c>
    </row>
    <row r="2552" spans="1:1" thickTop="1" thickBot="1" x14ac:dyDescent="0.3">
      <c r="A2552" s="6">
        <f t="shared" si="39"/>
        <v>2546</v>
      </c>
    </row>
    <row r="2553" spans="1:1" thickTop="1" thickBot="1" x14ac:dyDescent="0.3">
      <c r="A2553" s="6">
        <f t="shared" si="39"/>
        <v>2547</v>
      </c>
    </row>
    <row r="2554" spans="1:1" thickTop="1" thickBot="1" x14ac:dyDescent="0.3">
      <c r="A2554" s="6">
        <f t="shared" si="39"/>
        <v>2548</v>
      </c>
    </row>
    <row r="2555" spans="1:1" thickTop="1" thickBot="1" x14ac:dyDescent="0.3">
      <c r="A2555" s="6">
        <f t="shared" si="39"/>
        <v>2549</v>
      </c>
    </row>
    <row r="2556" spans="1:1" thickTop="1" thickBot="1" x14ac:dyDescent="0.3">
      <c r="A2556" s="6">
        <f t="shared" si="39"/>
        <v>2550</v>
      </c>
    </row>
    <row r="2557" spans="1:1" thickTop="1" thickBot="1" x14ac:dyDescent="0.3">
      <c r="A2557" s="6">
        <f t="shared" si="39"/>
        <v>2551</v>
      </c>
    </row>
    <row r="2558" spans="1:1" thickTop="1" thickBot="1" x14ac:dyDescent="0.3">
      <c r="A2558" s="6">
        <f t="shared" si="39"/>
        <v>2552</v>
      </c>
    </row>
    <row r="2559" spans="1:1" thickTop="1" thickBot="1" x14ac:dyDescent="0.3">
      <c r="A2559" s="6">
        <f t="shared" si="39"/>
        <v>2553</v>
      </c>
    </row>
    <row r="2560" spans="1:1" thickTop="1" thickBot="1" x14ac:dyDescent="0.3">
      <c r="A2560" s="6">
        <f t="shared" si="39"/>
        <v>2554</v>
      </c>
    </row>
    <row r="2561" spans="1:1" thickTop="1" thickBot="1" x14ac:dyDescent="0.3">
      <c r="A2561" s="6">
        <f t="shared" si="39"/>
        <v>2555</v>
      </c>
    </row>
    <row r="2562" spans="1:1" thickTop="1" thickBot="1" x14ac:dyDescent="0.3">
      <c r="A2562" s="6">
        <f t="shared" si="39"/>
        <v>2556</v>
      </c>
    </row>
    <row r="2563" spans="1:1" thickTop="1" thickBot="1" x14ac:dyDescent="0.3">
      <c r="A2563" s="6">
        <f t="shared" si="39"/>
        <v>2557</v>
      </c>
    </row>
    <row r="2564" spans="1:1" thickTop="1" thickBot="1" x14ac:dyDescent="0.3">
      <c r="A2564" s="6">
        <f t="shared" si="39"/>
        <v>2558</v>
      </c>
    </row>
    <row r="2565" spans="1:1" thickTop="1" thickBot="1" x14ac:dyDescent="0.3">
      <c r="A2565" s="6">
        <f t="shared" si="39"/>
        <v>2559</v>
      </c>
    </row>
    <row r="2566" spans="1:1" thickTop="1" thickBot="1" x14ac:dyDescent="0.3">
      <c r="A2566" s="6">
        <f t="shared" si="39"/>
        <v>2560</v>
      </c>
    </row>
    <row r="2567" spans="1:1" thickTop="1" thickBot="1" x14ac:dyDescent="0.3">
      <c r="A2567" s="6">
        <f t="shared" si="39"/>
        <v>2561</v>
      </c>
    </row>
    <row r="2568" spans="1:1" thickTop="1" thickBot="1" x14ac:dyDescent="0.3">
      <c r="A2568" s="6">
        <f t="shared" si="39"/>
        <v>2562</v>
      </c>
    </row>
    <row r="2569" spans="1:1" thickTop="1" thickBot="1" x14ac:dyDescent="0.3">
      <c r="A2569" s="6">
        <f t="shared" ref="A2569:A2632" si="40">A2568+1</f>
        <v>2563</v>
      </c>
    </row>
    <row r="2570" spans="1:1" thickTop="1" thickBot="1" x14ac:dyDescent="0.3">
      <c r="A2570" s="6">
        <f t="shared" si="40"/>
        <v>2564</v>
      </c>
    </row>
    <row r="2571" spans="1:1" thickTop="1" thickBot="1" x14ac:dyDescent="0.3">
      <c r="A2571" s="6">
        <f t="shared" si="40"/>
        <v>2565</v>
      </c>
    </row>
    <row r="2572" spans="1:1" thickTop="1" thickBot="1" x14ac:dyDescent="0.3">
      <c r="A2572" s="6">
        <f t="shared" si="40"/>
        <v>2566</v>
      </c>
    </row>
    <row r="2573" spans="1:1" thickTop="1" thickBot="1" x14ac:dyDescent="0.3">
      <c r="A2573" s="6">
        <f t="shared" si="40"/>
        <v>2567</v>
      </c>
    </row>
    <row r="2574" spans="1:1" thickTop="1" thickBot="1" x14ac:dyDescent="0.3">
      <c r="A2574" s="6">
        <f t="shared" si="40"/>
        <v>2568</v>
      </c>
    </row>
    <row r="2575" spans="1:1" thickTop="1" thickBot="1" x14ac:dyDescent="0.3">
      <c r="A2575" s="6">
        <f t="shared" si="40"/>
        <v>2569</v>
      </c>
    </row>
    <row r="2576" spans="1:1" thickTop="1" thickBot="1" x14ac:dyDescent="0.3">
      <c r="A2576" s="6">
        <f t="shared" si="40"/>
        <v>2570</v>
      </c>
    </row>
    <row r="2577" spans="1:1" thickTop="1" thickBot="1" x14ac:dyDescent="0.3">
      <c r="A2577" s="6">
        <f t="shared" si="40"/>
        <v>2571</v>
      </c>
    </row>
    <row r="2578" spans="1:1" thickTop="1" thickBot="1" x14ac:dyDescent="0.3">
      <c r="A2578" s="6">
        <f t="shared" si="40"/>
        <v>2572</v>
      </c>
    </row>
    <row r="2579" spans="1:1" thickTop="1" thickBot="1" x14ac:dyDescent="0.3">
      <c r="A2579" s="6">
        <f t="shared" si="40"/>
        <v>2573</v>
      </c>
    </row>
    <row r="2580" spans="1:1" thickTop="1" thickBot="1" x14ac:dyDescent="0.3">
      <c r="A2580" s="6">
        <f t="shared" si="40"/>
        <v>2574</v>
      </c>
    </row>
    <row r="2581" spans="1:1" thickTop="1" thickBot="1" x14ac:dyDescent="0.3">
      <c r="A2581" s="6">
        <f t="shared" si="40"/>
        <v>2575</v>
      </c>
    </row>
    <row r="2582" spans="1:1" thickTop="1" thickBot="1" x14ac:dyDescent="0.3">
      <c r="A2582" s="6">
        <f t="shared" si="40"/>
        <v>2576</v>
      </c>
    </row>
    <row r="2583" spans="1:1" thickTop="1" thickBot="1" x14ac:dyDescent="0.3">
      <c r="A2583" s="6">
        <f t="shared" si="40"/>
        <v>2577</v>
      </c>
    </row>
    <row r="2584" spans="1:1" thickTop="1" thickBot="1" x14ac:dyDescent="0.3">
      <c r="A2584" s="6">
        <f t="shared" si="40"/>
        <v>2578</v>
      </c>
    </row>
    <row r="2585" spans="1:1" thickTop="1" thickBot="1" x14ac:dyDescent="0.3">
      <c r="A2585" s="6">
        <f t="shared" si="40"/>
        <v>2579</v>
      </c>
    </row>
    <row r="2586" spans="1:1" thickTop="1" thickBot="1" x14ac:dyDescent="0.3">
      <c r="A2586" s="6">
        <f t="shared" si="40"/>
        <v>2580</v>
      </c>
    </row>
    <row r="2587" spans="1:1" thickTop="1" thickBot="1" x14ac:dyDescent="0.3">
      <c r="A2587" s="6">
        <f t="shared" si="40"/>
        <v>2581</v>
      </c>
    </row>
    <row r="2588" spans="1:1" thickTop="1" thickBot="1" x14ac:dyDescent="0.3">
      <c r="A2588" s="6">
        <f t="shared" si="40"/>
        <v>2582</v>
      </c>
    </row>
    <row r="2589" spans="1:1" thickTop="1" thickBot="1" x14ac:dyDescent="0.3">
      <c r="A2589" s="6">
        <f t="shared" si="40"/>
        <v>2583</v>
      </c>
    </row>
    <row r="2590" spans="1:1" thickTop="1" thickBot="1" x14ac:dyDescent="0.3">
      <c r="A2590" s="6">
        <f t="shared" si="40"/>
        <v>2584</v>
      </c>
    </row>
    <row r="2591" spans="1:1" thickTop="1" thickBot="1" x14ac:dyDescent="0.3">
      <c r="A2591" s="6">
        <f t="shared" si="40"/>
        <v>2585</v>
      </c>
    </row>
    <row r="2592" spans="1:1" thickTop="1" thickBot="1" x14ac:dyDescent="0.3">
      <c r="A2592" s="6">
        <f t="shared" si="40"/>
        <v>2586</v>
      </c>
    </row>
    <row r="2593" spans="1:1" thickTop="1" thickBot="1" x14ac:dyDescent="0.3">
      <c r="A2593" s="6">
        <f t="shared" si="40"/>
        <v>2587</v>
      </c>
    </row>
    <row r="2594" spans="1:1" thickTop="1" thickBot="1" x14ac:dyDescent="0.3">
      <c r="A2594" s="6">
        <f t="shared" si="40"/>
        <v>2588</v>
      </c>
    </row>
    <row r="2595" spans="1:1" thickTop="1" thickBot="1" x14ac:dyDescent="0.3">
      <c r="A2595" s="6">
        <f t="shared" si="40"/>
        <v>2589</v>
      </c>
    </row>
    <row r="2596" spans="1:1" thickTop="1" thickBot="1" x14ac:dyDescent="0.3">
      <c r="A2596" s="6">
        <f t="shared" si="40"/>
        <v>2590</v>
      </c>
    </row>
    <row r="2597" spans="1:1" thickTop="1" thickBot="1" x14ac:dyDescent="0.3">
      <c r="A2597" s="6">
        <f t="shared" si="40"/>
        <v>2591</v>
      </c>
    </row>
    <row r="2598" spans="1:1" thickTop="1" thickBot="1" x14ac:dyDescent="0.3">
      <c r="A2598" s="6">
        <f t="shared" si="40"/>
        <v>2592</v>
      </c>
    </row>
    <row r="2599" spans="1:1" thickTop="1" thickBot="1" x14ac:dyDescent="0.3">
      <c r="A2599" s="6">
        <f t="shared" si="40"/>
        <v>2593</v>
      </c>
    </row>
    <row r="2600" spans="1:1" thickTop="1" thickBot="1" x14ac:dyDescent="0.3">
      <c r="A2600" s="6">
        <f t="shared" si="40"/>
        <v>2594</v>
      </c>
    </row>
    <row r="2601" spans="1:1" thickTop="1" thickBot="1" x14ac:dyDescent="0.3">
      <c r="A2601" s="6">
        <f t="shared" si="40"/>
        <v>2595</v>
      </c>
    </row>
    <row r="2602" spans="1:1" thickTop="1" thickBot="1" x14ac:dyDescent="0.3">
      <c r="A2602" s="6">
        <f t="shared" si="40"/>
        <v>2596</v>
      </c>
    </row>
    <row r="2603" spans="1:1" thickTop="1" thickBot="1" x14ac:dyDescent="0.3">
      <c r="A2603" s="6">
        <f t="shared" si="40"/>
        <v>2597</v>
      </c>
    </row>
    <row r="2604" spans="1:1" thickTop="1" thickBot="1" x14ac:dyDescent="0.3">
      <c r="A2604" s="6">
        <f t="shared" si="40"/>
        <v>2598</v>
      </c>
    </row>
    <row r="2605" spans="1:1" thickTop="1" thickBot="1" x14ac:dyDescent="0.3">
      <c r="A2605" s="6">
        <f t="shared" si="40"/>
        <v>2599</v>
      </c>
    </row>
    <row r="2606" spans="1:1" thickTop="1" thickBot="1" x14ac:dyDescent="0.3">
      <c r="A2606" s="6">
        <f t="shared" si="40"/>
        <v>2600</v>
      </c>
    </row>
    <row r="2607" spans="1:1" thickTop="1" thickBot="1" x14ac:dyDescent="0.3">
      <c r="A2607" s="6">
        <f t="shared" si="40"/>
        <v>2601</v>
      </c>
    </row>
    <row r="2608" spans="1:1" thickTop="1" thickBot="1" x14ac:dyDescent="0.3">
      <c r="A2608" s="6">
        <f t="shared" si="40"/>
        <v>2602</v>
      </c>
    </row>
    <row r="2609" spans="1:1" thickTop="1" thickBot="1" x14ac:dyDescent="0.3">
      <c r="A2609" s="6">
        <f t="shared" si="40"/>
        <v>2603</v>
      </c>
    </row>
    <row r="2610" spans="1:1" thickTop="1" thickBot="1" x14ac:dyDescent="0.3">
      <c r="A2610" s="6">
        <f t="shared" si="40"/>
        <v>2604</v>
      </c>
    </row>
    <row r="2611" spans="1:1" thickTop="1" thickBot="1" x14ac:dyDescent="0.3">
      <c r="A2611" s="6">
        <f t="shared" si="40"/>
        <v>2605</v>
      </c>
    </row>
    <row r="2612" spans="1:1" thickTop="1" thickBot="1" x14ac:dyDescent="0.3">
      <c r="A2612" s="6">
        <f t="shared" si="40"/>
        <v>2606</v>
      </c>
    </row>
    <row r="2613" spans="1:1" thickTop="1" thickBot="1" x14ac:dyDescent="0.3">
      <c r="A2613" s="6">
        <f t="shared" si="40"/>
        <v>2607</v>
      </c>
    </row>
    <row r="2614" spans="1:1" thickTop="1" thickBot="1" x14ac:dyDescent="0.3">
      <c r="A2614" s="6">
        <f t="shared" si="40"/>
        <v>2608</v>
      </c>
    </row>
    <row r="2615" spans="1:1" thickTop="1" thickBot="1" x14ac:dyDescent="0.3">
      <c r="A2615" s="6">
        <f t="shared" si="40"/>
        <v>2609</v>
      </c>
    </row>
    <row r="2616" spans="1:1" thickTop="1" thickBot="1" x14ac:dyDescent="0.3">
      <c r="A2616" s="6">
        <f t="shared" si="40"/>
        <v>2610</v>
      </c>
    </row>
    <row r="2617" spans="1:1" thickTop="1" thickBot="1" x14ac:dyDescent="0.3">
      <c r="A2617" s="6">
        <f t="shared" si="40"/>
        <v>2611</v>
      </c>
    </row>
    <row r="2618" spans="1:1" thickTop="1" thickBot="1" x14ac:dyDescent="0.3">
      <c r="A2618" s="6">
        <f t="shared" si="40"/>
        <v>2612</v>
      </c>
    </row>
    <row r="2619" spans="1:1" thickTop="1" thickBot="1" x14ac:dyDescent="0.3">
      <c r="A2619" s="6">
        <f t="shared" si="40"/>
        <v>2613</v>
      </c>
    </row>
    <row r="2620" spans="1:1" thickTop="1" thickBot="1" x14ac:dyDescent="0.3">
      <c r="A2620" s="6">
        <f t="shared" si="40"/>
        <v>2614</v>
      </c>
    </row>
    <row r="2621" spans="1:1" thickTop="1" thickBot="1" x14ac:dyDescent="0.3">
      <c r="A2621" s="6">
        <f t="shared" si="40"/>
        <v>2615</v>
      </c>
    </row>
    <row r="2622" spans="1:1" thickTop="1" thickBot="1" x14ac:dyDescent="0.3">
      <c r="A2622" s="6">
        <f t="shared" si="40"/>
        <v>2616</v>
      </c>
    </row>
    <row r="2623" spans="1:1" thickTop="1" thickBot="1" x14ac:dyDescent="0.3">
      <c r="A2623" s="6">
        <f t="shared" si="40"/>
        <v>2617</v>
      </c>
    </row>
    <row r="2624" spans="1:1" thickTop="1" thickBot="1" x14ac:dyDescent="0.3">
      <c r="A2624" s="6">
        <f t="shared" si="40"/>
        <v>2618</v>
      </c>
    </row>
    <row r="2625" spans="1:1" thickTop="1" thickBot="1" x14ac:dyDescent="0.3">
      <c r="A2625" s="6">
        <f t="shared" si="40"/>
        <v>2619</v>
      </c>
    </row>
    <row r="2626" spans="1:1" thickTop="1" thickBot="1" x14ac:dyDescent="0.3">
      <c r="A2626" s="6">
        <f t="shared" si="40"/>
        <v>2620</v>
      </c>
    </row>
    <row r="2627" spans="1:1" thickTop="1" thickBot="1" x14ac:dyDescent="0.3">
      <c r="A2627" s="6">
        <f t="shared" si="40"/>
        <v>2621</v>
      </c>
    </row>
    <row r="2628" spans="1:1" thickTop="1" thickBot="1" x14ac:dyDescent="0.3">
      <c r="A2628" s="6">
        <f t="shared" si="40"/>
        <v>2622</v>
      </c>
    </row>
    <row r="2629" spans="1:1" thickTop="1" thickBot="1" x14ac:dyDescent="0.3">
      <c r="A2629" s="6">
        <f t="shared" si="40"/>
        <v>2623</v>
      </c>
    </row>
    <row r="2630" spans="1:1" thickTop="1" thickBot="1" x14ac:dyDescent="0.3">
      <c r="A2630" s="6">
        <f t="shared" si="40"/>
        <v>2624</v>
      </c>
    </row>
    <row r="2631" spans="1:1" thickTop="1" thickBot="1" x14ac:dyDescent="0.3">
      <c r="A2631" s="6">
        <f t="shared" si="40"/>
        <v>2625</v>
      </c>
    </row>
    <row r="2632" spans="1:1" thickTop="1" thickBot="1" x14ac:dyDescent="0.3">
      <c r="A2632" s="6">
        <f t="shared" si="40"/>
        <v>2626</v>
      </c>
    </row>
    <row r="2633" spans="1:1" thickTop="1" thickBot="1" x14ac:dyDescent="0.3">
      <c r="A2633" s="6">
        <f t="shared" ref="A2633:A2696" si="41">A2632+1</f>
        <v>2627</v>
      </c>
    </row>
    <row r="2634" spans="1:1" thickTop="1" thickBot="1" x14ac:dyDescent="0.3">
      <c r="A2634" s="6">
        <f t="shared" si="41"/>
        <v>2628</v>
      </c>
    </row>
    <row r="2635" spans="1:1" thickTop="1" thickBot="1" x14ac:dyDescent="0.3">
      <c r="A2635" s="6">
        <f t="shared" si="41"/>
        <v>2629</v>
      </c>
    </row>
    <row r="2636" spans="1:1" thickTop="1" thickBot="1" x14ac:dyDescent="0.3">
      <c r="A2636" s="6">
        <f t="shared" si="41"/>
        <v>2630</v>
      </c>
    </row>
    <row r="2637" spans="1:1" thickTop="1" thickBot="1" x14ac:dyDescent="0.3">
      <c r="A2637" s="6">
        <f t="shared" si="41"/>
        <v>2631</v>
      </c>
    </row>
    <row r="2638" spans="1:1" thickTop="1" thickBot="1" x14ac:dyDescent="0.3">
      <c r="A2638" s="6">
        <f t="shared" si="41"/>
        <v>2632</v>
      </c>
    </row>
    <row r="2639" spans="1:1" thickTop="1" thickBot="1" x14ac:dyDescent="0.3">
      <c r="A2639" s="6">
        <f t="shared" si="41"/>
        <v>2633</v>
      </c>
    </row>
    <row r="2640" spans="1:1" thickTop="1" thickBot="1" x14ac:dyDescent="0.3">
      <c r="A2640" s="6">
        <f t="shared" si="41"/>
        <v>2634</v>
      </c>
    </row>
    <row r="2641" spans="1:1" thickTop="1" thickBot="1" x14ac:dyDescent="0.3">
      <c r="A2641" s="6">
        <f t="shared" si="41"/>
        <v>2635</v>
      </c>
    </row>
    <row r="2642" spans="1:1" thickTop="1" thickBot="1" x14ac:dyDescent="0.3">
      <c r="A2642" s="6">
        <f t="shared" si="41"/>
        <v>2636</v>
      </c>
    </row>
    <row r="2643" spans="1:1" thickTop="1" thickBot="1" x14ac:dyDescent="0.3">
      <c r="A2643" s="6">
        <f t="shared" si="41"/>
        <v>2637</v>
      </c>
    </row>
    <row r="2644" spans="1:1" thickTop="1" thickBot="1" x14ac:dyDescent="0.3">
      <c r="A2644" s="6">
        <f t="shared" si="41"/>
        <v>2638</v>
      </c>
    </row>
    <row r="2645" spans="1:1" thickTop="1" thickBot="1" x14ac:dyDescent="0.3">
      <c r="A2645" s="6">
        <f t="shared" si="41"/>
        <v>2639</v>
      </c>
    </row>
    <row r="2646" spans="1:1" thickTop="1" thickBot="1" x14ac:dyDescent="0.3">
      <c r="A2646" s="6">
        <f t="shared" si="41"/>
        <v>2640</v>
      </c>
    </row>
    <row r="2647" spans="1:1" thickTop="1" thickBot="1" x14ac:dyDescent="0.3">
      <c r="A2647" s="6">
        <f t="shared" si="41"/>
        <v>2641</v>
      </c>
    </row>
    <row r="2648" spans="1:1" thickTop="1" thickBot="1" x14ac:dyDescent="0.3">
      <c r="A2648" s="6">
        <f t="shared" si="41"/>
        <v>2642</v>
      </c>
    </row>
    <row r="2649" spans="1:1" thickTop="1" thickBot="1" x14ac:dyDescent="0.3">
      <c r="A2649" s="6">
        <f t="shared" si="41"/>
        <v>2643</v>
      </c>
    </row>
    <row r="2650" spans="1:1" thickTop="1" thickBot="1" x14ac:dyDescent="0.3">
      <c r="A2650" s="6">
        <f t="shared" si="41"/>
        <v>2644</v>
      </c>
    </row>
    <row r="2651" spans="1:1" thickTop="1" thickBot="1" x14ac:dyDescent="0.3">
      <c r="A2651" s="6">
        <f t="shared" si="41"/>
        <v>2645</v>
      </c>
    </row>
    <row r="2652" spans="1:1" thickTop="1" thickBot="1" x14ac:dyDescent="0.3">
      <c r="A2652" s="6">
        <f t="shared" si="41"/>
        <v>2646</v>
      </c>
    </row>
    <row r="2653" spans="1:1" thickTop="1" thickBot="1" x14ac:dyDescent="0.3">
      <c r="A2653" s="6">
        <f t="shared" si="41"/>
        <v>2647</v>
      </c>
    </row>
    <row r="2654" spans="1:1" thickTop="1" thickBot="1" x14ac:dyDescent="0.3">
      <c r="A2654" s="6">
        <f t="shared" si="41"/>
        <v>2648</v>
      </c>
    </row>
    <row r="2655" spans="1:1" thickTop="1" thickBot="1" x14ac:dyDescent="0.3">
      <c r="A2655" s="6">
        <f t="shared" si="41"/>
        <v>2649</v>
      </c>
    </row>
    <row r="2656" spans="1:1" thickTop="1" thickBot="1" x14ac:dyDescent="0.3">
      <c r="A2656" s="6">
        <f t="shared" si="41"/>
        <v>2650</v>
      </c>
    </row>
    <row r="2657" spans="1:1" thickTop="1" thickBot="1" x14ac:dyDescent="0.3">
      <c r="A2657" s="6">
        <f t="shared" si="41"/>
        <v>2651</v>
      </c>
    </row>
    <row r="2658" spans="1:1" thickTop="1" thickBot="1" x14ac:dyDescent="0.3">
      <c r="A2658" s="6">
        <f t="shared" si="41"/>
        <v>2652</v>
      </c>
    </row>
    <row r="2659" spans="1:1" thickTop="1" thickBot="1" x14ac:dyDescent="0.3">
      <c r="A2659" s="6">
        <f t="shared" si="41"/>
        <v>2653</v>
      </c>
    </row>
    <row r="2660" spans="1:1" thickTop="1" thickBot="1" x14ac:dyDescent="0.3">
      <c r="A2660" s="6">
        <f t="shared" si="41"/>
        <v>2654</v>
      </c>
    </row>
    <row r="2661" spans="1:1" thickTop="1" thickBot="1" x14ac:dyDescent="0.3">
      <c r="A2661" s="6">
        <f t="shared" si="41"/>
        <v>2655</v>
      </c>
    </row>
    <row r="2662" spans="1:1" thickTop="1" thickBot="1" x14ac:dyDescent="0.3">
      <c r="A2662" s="6">
        <f t="shared" si="41"/>
        <v>2656</v>
      </c>
    </row>
    <row r="2663" spans="1:1" thickTop="1" thickBot="1" x14ac:dyDescent="0.3">
      <c r="A2663" s="6">
        <f t="shared" si="41"/>
        <v>2657</v>
      </c>
    </row>
    <row r="2664" spans="1:1" thickTop="1" thickBot="1" x14ac:dyDescent="0.3">
      <c r="A2664" s="6">
        <f t="shared" si="41"/>
        <v>2658</v>
      </c>
    </row>
    <row r="2665" spans="1:1" thickTop="1" thickBot="1" x14ac:dyDescent="0.3">
      <c r="A2665" s="6">
        <f t="shared" si="41"/>
        <v>2659</v>
      </c>
    </row>
    <row r="2666" spans="1:1" thickTop="1" thickBot="1" x14ac:dyDescent="0.3">
      <c r="A2666" s="6">
        <f t="shared" si="41"/>
        <v>2660</v>
      </c>
    </row>
    <row r="2667" spans="1:1" thickTop="1" thickBot="1" x14ac:dyDescent="0.3">
      <c r="A2667" s="6">
        <f t="shared" si="41"/>
        <v>2661</v>
      </c>
    </row>
    <row r="2668" spans="1:1" thickTop="1" thickBot="1" x14ac:dyDescent="0.3">
      <c r="A2668" s="6">
        <f t="shared" si="41"/>
        <v>2662</v>
      </c>
    </row>
    <row r="2669" spans="1:1" thickTop="1" thickBot="1" x14ac:dyDescent="0.3">
      <c r="A2669" s="6">
        <f t="shared" si="41"/>
        <v>2663</v>
      </c>
    </row>
    <row r="2670" spans="1:1" thickTop="1" thickBot="1" x14ac:dyDescent="0.3">
      <c r="A2670" s="6">
        <f t="shared" si="41"/>
        <v>2664</v>
      </c>
    </row>
    <row r="2671" spans="1:1" thickTop="1" thickBot="1" x14ac:dyDescent="0.3">
      <c r="A2671" s="6">
        <f t="shared" si="41"/>
        <v>2665</v>
      </c>
    </row>
    <row r="2672" spans="1:1" thickTop="1" thickBot="1" x14ac:dyDescent="0.3">
      <c r="A2672" s="6">
        <f t="shared" si="41"/>
        <v>2666</v>
      </c>
    </row>
    <row r="2673" spans="1:1" thickTop="1" thickBot="1" x14ac:dyDescent="0.3">
      <c r="A2673" s="6">
        <f t="shared" si="41"/>
        <v>2667</v>
      </c>
    </row>
    <row r="2674" spans="1:1" thickTop="1" thickBot="1" x14ac:dyDescent="0.3">
      <c r="A2674" s="6">
        <f t="shared" si="41"/>
        <v>2668</v>
      </c>
    </row>
    <row r="2675" spans="1:1" thickTop="1" thickBot="1" x14ac:dyDescent="0.3">
      <c r="A2675" s="6">
        <f t="shared" si="41"/>
        <v>2669</v>
      </c>
    </row>
    <row r="2676" spans="1:1" thickTop="1" thickBot="1" x14ac:dyDescent="0.3">
      <c r="A2676" s="6">
        <f t="shared" si="41"/>
        <v>2670</v>
      </c>
    </row>
    <row r="2677" spans="1:1" thickTop="1" thickBot="1" x14ac:dyDescent="0.3">
      <c r="A2677" s="6">
        <f t="shared" si="41"/>
        <v>2671</v>
      </c>
    </row>
    <row r="2678" spans="1:1" thickTop="1" thickBot="1" x14ac:dyDescent="0.3">
      <c r="A2678" s="6">
        <f t="shared" si="41"/>
        <v>2672</v>
      </c>
    </row>
    <row r="2679" spans="1:1" thickTop="1" thickBot="1" x14ac:dyDescent="0.3">
      <c r="A2679" s="6">
        <f t="shared" si="41"/>
        <v>2673</v>
      </c>
    </row>
    <row r="2680" spans="1:1" thickTop="1" thickBot="1" x14ac:dyDescent="0.3">
      <c r="A2680" s="6">
        <f t="shared" si="41"/>
        <v>2674</v>
      </c>
    </row>
    <row r="2681" spans="1:1" thickTop="1" thickBot="1" x14ac:dyDescent="0.3">
      <c r="A2681" s="6">
        <f t="shared" si="41"/>
        <v>2675</v>
      </c>
    </row>
    <row r="2682" spans="1:1" thickTop="1" thickBot="1" x14ac:dyDescent="0.3">
      <c r="A2682" s="6">
        <f t="shared" si="41"/>
        <v>2676</v>
      </c>
    </row>
    <row r="2683" spans="1:1" thickTop="1" thickBot="1" x14ac:dyDescent="0.3">
      <c r="A2683" s="6">
        <f t="shared" si="41"/>
        <v>2677</v>
      </c>
    </row>
    <row r="2684" spans="1:1" thickTop="1" thickBot="1" x14ac:dyDescent="0.3">
      <c r="A2684" s="6">
        <f t="shared" si="41"/>
        <v>2678</v>
      </c>
    </row>
    <row r="2685" spans="1:1" thickTop="1" thickBot="1" x14ac:dyDescent="0.3">
      <c r="A2685" s="6">
        <f t="shared" si="41"/>
        <v>2679</v>
      </c>
    </row>
    <row r="2686" spans="1:1" thickTop="1" thickBot="1" x14ac:dyDescent="0.3">
      <c r="A2686" s="6">
        <f t="shared" si="41"/>
        <v>2680</v>
      </c>
    </row>
    <row r="2687" spans="1:1" thickTop="1" thickBot="1" x14ac:dyDescent="0.3">
      <c r="A2687" s="6">
        <f t="shared" si="41"/>
        <v>2681</v>
      </c>
    </row>
    <row r="2688" spans="1:1" thickTop="1" thickBot="1" x14ac:dyDescent="0.3">
      <c r="A2688" s="6">
        <f t="shared" si="41"/>
        <v>2682</v>
      </c>
    </row>
    <row r="2689" spans="1:1" thickTop="1" thickBot="1" x14ac:dyDescent="0.3">
      <c r="A2689" s="6">
        <f t="shared" si="41"/>
        <v>2683</v>
      </c>
    </row>
    <row r="2690" spans="1:1" thickTop="1" thickBot="1" x14ac:dyDescent="0.3">
      <c r="A2690" s="6">
        <f t="shared" si="41"/>
        <v>2684</v>
      </c>
    </row>
    <row r="2691" spans="1:1" thickTop="1" thickBot="1" x14ac:dyDescent="0.3">
      <c r="A2691" s="6">
        <f t="shared" si="41"/>
        <v>2685</v>
      </c>
    </row>
    <row r="2692" spans="1:1" thickTop="1" thickBot="1" x14ac:dyDescent="0.3">
      <c r="A2692" s="6">
        <f t="shared" si="41"/>
        <v>2686</v>
      </c>
    </row>
    <row r="2693" spans="1:1" thickTop="1" thickBot="1" x14ac:dyDescent="0.3">
      <c r="A2693" s="6">
        <f t="shared" si="41"/>
        <v>2687</v>
      </c>
    </row>
    <row r="2694" spans="1:1" thickTop="1" thickBot="1" x14ac:dyDescent="0.3">
      <c r="A2694" s="6">
        <f t="shared" si="41"/>
        <v>2688</v>
      </c>
    </row>
    <row r="2695" spans="1:1" thickTop="1" thickBot="1" x14ac:dyDescent="0.3">
      <c r="A2695" s="6">
        <f t="shared" si="41"/>
        <v>2689</v>
      </c>
    </row>
    <row r="2696" spans="1:1" thickTop="1" thickBot="1" x14ac:dyDescent="0.3">
      <c r="A2696" s="6">
        <f t="shared" si="41"/>
        <v>2690</v>
      </c>
    </row>
    <row r="2697" spans="1:1" thickTop="1" thickBot="1" x14ac:dyDescent="0.3">
      <c r="A2697" s="6">
        <f t="shared" ref="A2697:A2760" si="42">A2696+1</f>
        <v>2691</v>
      </c>
    </row>
    <row r="2698" spans="1:1" thickTop="1" thickBot="1" x14ac:dyDescent="0.3">
      <c r="A2698" s="6">
        <f t="shared" si="42"/>
        <v>2692</v>
      </c>
    </row>
    <row r="2699" spans="1:1" thickTop="1" thickBot="1" x14ac:dyDescent="0.3">
      <c r="A2699" s="6">
        <f t="shared" si="42"/>
        <v>2693</v>
      </c>
    </row>
    <row r="2700" spans="1:1" thickTop="1" thickBot="1" x14ac:dyDescent="0.3">
      <c r="A2700" s="6">
        <f t="shared" si="42"/>
        <v>2694</v>
      </c>
    </row>
    <row r="2701" spans="1:1" thickTop="1" thickBot="1" x14ac:dyDescent="0.3">
      <c r="A2701" s="6">
        <f t="shared" si="42"/>
        <v>2695</v>
      </c>
    </row>
    <row r="2702" spans="1:1" thickTop="1" thickBot="1" x14ac:dyDescent="0.3">
      <c r="A2702" s="6">
        <f t="shared" si="42"/>
        <v>2696</v>
      </c>
    </row>
    <row r="2703" spans="1:1" thickTop="1" thickBot="1" x14ac:dyDescent="0.3">
      <c r="A2703" s="6">
        <f t="shared" si="42"/>
        <v>2697</v>
      </c>
    </row>
    <row r="2704" spans="1:1" thickTop="1" thickBot="1" x14ac:dyDescent="0.3">
      <c r="A2704" s="6">
        <f t="shared" si="42"/>
        <v>2698</v>
      </c>
    </row>
    <row r="2705" spans="1:1" thickTop="1" thickBot="1" x14ac:dyDescent="0.3">
      <c r="A2705" s="6">
        <f t="shared" si="42"/>
        <v>2699</v>
      </c>
    </row>
    <row r="2706" spans="1:1" thickTop="1" thickBot="1" x14ac:dyDescent="0.3">
      <c r="A2706" s="6">
        <f t="shared" si="42"/>
        <v>2700</v>
      </c>
    </row>
    <row r="2707" spans="1:1" thickTop="1" thickBot="1" x14ac:dyDescent="0.3">
      <c r="A2707" s="6">
        <f t="shared" si="42"/>
        <v>2701</v>
      </c>
    </row>
    <row r="2708" spans="1:1" thickTop="1" thickBot="1" x14ac:dyDescent="0.3">
      <c r="A2708" s="6">
        <f t="shared" si="42"/>
        <v>2702</v>
      </c>
    </row>
    <row r="2709" spans="1:1" thickTop="1" thickBot="1" x14ac:dyDescent="0.3">
      <c r="A2709" s="6">
        <f t="shared" si="42"/>
        <v>2703</v>
      </c>
    </row>
    <row r="2710" spans="1:1" thickTop="1" thickBot="1" x14ac:dyDescent="0.3">
      <c r="A2710" s="6">
        <f t="shared" si="42"/>
        <v>2704</v>
      </c>
    </row>
    <row r="2711" spans="1:1" thickTop="1" thickBot="1" x14ac:dyDescent="0.3">
      <c r="A2711" s="6">
        <f t="shared" si="42"/>
        <v>2705</v>
      </c>
    </row>
    <row r="2712" spans="1:1" thickTop="1" thickBot="1" x14ac:dyDescent="0.3">
      <c r="A2712" s="6">
        <f t="shared" si="42"/>
        <v>2706</v>
      </c>
    </row>
    <row r="2713" spans="1:1" thickTop="1" thickBot="1" x14ac:dyDescent="0.3">
      <c r="A2713" s="6">
        <f t="shared" si="42"/>
        <v>2707</v>
      </c>
    </row>
    <row r="2714" spans="1:1" thickTop="1" thickBot="1" x14ac:dyDescent="0.3">
      <c r="A2714" s="6">
        <f t="shared" si="42"/>
        <v>2708</v>
      </c>
    </row>
    <row r="2715" spans="1:1" thickTop="1" thickBot="1" x14ac:dyDescent="0.3">
      <c r="A2715" s="6">
        <f t="shared" si="42"/>
        <v>2709</v>
      </c>
    </row>
    <row r="2716" spans="1:1" thickTop="1" thickBot="1" x14ac:dyDescent="0.3">
      <c r="A2716" s="6">
        <f t="shared" si="42"/>
        <v>2710</v>
      </c>
    </row>
    <row r="2717" spans="1:1" thickTop="1" thickBot="1" x14ac:dyDescent="0.3">
      <c r="A2717" s="6">
        <f t="shared" si="42"/>
        <v>2711</v>
      </c>
    </row>
    <row r="2718" spans="1:1" thickTop="1" thickBot="1" x14ac:dyDescent="0.3">
      <c r="A2718" s="6">
        <f t="shared" si="42"/>
        <v>2712</v>
      </c>
    </row>
    <row r="2719" spans="1:1" thickTop="1" thickBot="1" x14ac:dyDescent="0.3">
      <c r="A2719" s="6">
        <f t="shared" si="42"/>
        <v>2713</v>
      </c>
    </row>
    <row r="2720" spans="1:1" thickTop="1" thickBot="1" x14ac:dyDescent="0.3">
      <c r="A2720" s="6">
        <f t="shared" si="42"/>
        <v>2714</v>
      </c>
    </row>
    <row r="2721" spans="1:1" thickTop="1" thickBot="1" x14ac:dyDescent="0.3">
      <c r="A2721" s="6">
        <f t="shared" si="42"/>
        <v>2715</v>
      </c>
    </row>
    <row r="2722" spans="1:1" thickTop="1" thickBot="1" x14ac:dyDescent="0.3">
      <c r="A2722" s="6">
        <f t="shared" si="42"/>
        <v>2716</v>
      </c>
    </row>
    <row r="2723" spans="1:1" thickTop="1" thickBot="1" x14ac:dyDescent="0.3">
      <c r="A2723" s="6">
        <f t="shared" si="42"/>
        <v>2717</v>
      </c>
    </row>
    <row r="2724" spans="1:1" thickTop="1" thickBot="1" x14ac:dyDescent="0.3">
      <c r="A2724" s="6">
        <f t="shared" si="42"/>
        <v>2718</v>
      </c>
    </row>
    <row r="2725" spans="1:1" thickTop="1" thickBot="1" x14ac:dyDescent="0.3">
      <c r="A2725" s="6">
        <f t="shared" si="42"/>
        <v>2719</v>
      </c>
    </row>
    <row r="2726" spans="1:1" thickTop="1" thickBot="1" x14ac:dyDescent="0.3">
      <c r="A2726" s="6">
        <f t="shared" si="42"/>
        <v>2720</v>
      </c>
    </row>
    <row r="2727" spans="1:1" thickTop="1" thickBot="1" x14ac:dyDescent="0.3">
      <c r="A2727" s="6">
        <f t="shared" si="42"/>
        <v>2721</v>
      </c>
    </row>
    <row r="2728" spans="1:1" thickTop="1" thickBot="1" x14ac:dyDescent="0.3">
      <c r="A2728" s="6">
        <f t="shared" si="42"/>
        <v>2722</v>
      </c>
    </row>
    <row r="2729" spans="1:1" thickTop="1" thickBot="1" x14ac:dyDescent="0.3">
      <c r="A2729" s="6">
        <f t="shared" si="42"/>
        <v>2723</v>
      </c>
    </row>
    <row r="2730" spans="1:1" thickTop="1" thickBot="1" x14ac:dyDescent="0.3">
      <c r="A2730" s="6">
        <f t="shared" si="42"/>
        <v>2724</v>
      </c>
    </row>
    <row r="2731" spans="1:1" thickTop="1" thickBot="1" x14ac:dyDescent="0.3">
      <c r="A2731" s="6">
        <f t="shared" si="42"/>
        <v>2725</v>
      </c>
    </row>
    <row r="2732" spans="1:1" thickTop="1" thickBot="1" x14ac:dyDescent="0.3">
      <c r="A2732" s="6">
        <f t="shared" si="42"/>
        <v>2726</v>
      </c>
    </row>
    <row r="2733" spans="1:1" thickTop="1" thickBot="1" x14ac:dyDescent="0.3">
      <c r="A2733" s="6">
        <f t="shared" si="42"/>
        <v>2727</v>
      </c>
    </row>
    <row r="2734" spans="1:1" thickTop="1" thickBot="1" x14ac:dyDescent="0.3">
      <c r="A2734" s="6">
        <f t="shared" si="42"/>
        <v>2728</v>
      </c>
    </row>
    <row r="2735" spans="1:1" thickTop="1" thickBot="1" x14ac:dyDescent="0.3">
      <c r="A2735" s="6">
        <f t="shared" si="42"/>
        <v>2729</v>
      </c>
    </row>
    <row r="2736" spans="1:1" thickTop="1" thickBot="1" x14ac:dyDescent="0.3">
      <c r="A2736" s="6">
        <f t="shared" si="42"/>
        <v>2730</v>
      </c>
    </row>
    <row r="2737" spans="1:1" thickTop="1" thickBot="1" x14ac:dyDescent="0.3">
      <c r="A2737" s="6">
        <f t="shared" si="42"/>
        <v>2731</v>
      </c>
    </row>
    <row r="2738" spans="1:1" thickTop="1" thickBot="1" x14ac:dyDescent="0.3">
      <c r="A2738" s="6">
        <f t="shared" si="42"/>
        <v>2732</v>
      </c>
    </row>
    <row r="2739" spans="1:1" thickTop="1" thickBot="1" x14ac:dyDescent="0.3">
      <c r="A2739" s="6">
        <f t="shared" si="42"/>
        <v>2733</v>
      </c>
    </row>
    <row r="2740" spans="1:1" thickTop="1" thickBot="1" x14ac:dyDescent="0.3">
      <c r="A2740" s="6">
        <f t="shared" si="42"/>
        <v>2734</v>
      </c>
    </row>
    <row r="2741" spans="1:1" thickTop="1" thickBot="1" x14ac:dyDescent="0.3">
      <c r="A2741" s="6">
        <f t="shared" si="42"/>
        <v>2735</v>
      </c>
    </row>
    <row r="2742" spans="1:1" thickTop="1" thickBot="1" x14ac:dyDescent="0.3">
      <c r="A2742" s="6">
        <f t="shared" si="42"/>
        <v>2736</v>
      </c>
    </row>
    <row r="2743" spans="1:1" thickTop="1" thickBot="1" x14ac:dyDescent="0.3">
      <c r="A2743" s="6">
        <f t="shared" si="42"/>
        <v>2737</v>
      </c>
    </row>
    <row r="2744" spans="1:1" thickTop="1" thickBot="1" x14ac:dyDescent="0.3">
      <c r="A2744" s="6">
        <f t="shared" si="42"/>
        <v>2738</v>
      </c>
    </row>
    <row r="2745" spans="1:1" thickTop="1" thickBot="1" x14ac:dyDescent="0.3">
      <c r="A2745" s="6">
        <f t="shared" si="42"/>
        <v>2739</v>
      </c>
    </row>
    <row r="2746" spans="1:1" thickTop="1" thickBot="1" x14ac:dyDescent="0.3">
      <c r="A2746" s="6">
        <f t="shared" si="42"/>
        <v>2740</v>
      </c>
    </row>
    <row r="2747" spans="1:1" thickTop="1" thickBot="1" x14ac:dyDescent="0.3">
      <c r="A2747" s="6">
        <f t="shared" si="42"/>
        <v>2741</v>
      </c>
    </row>
    <row r="2748" spans="1:1" thickTop="1" thickBot="1" x14ac:dyDescent="0.3">
      <c r="A2748" s="6">
        <f t="shared" si="42"/>
        <v>2742</v>
      </c>
    </row>
    <row r="2749" spans="1:1" thickTop="1" thickBot="1" x14ac:dyDescent="0.3">
      <c r="A2749" s="6">
        <f t="shared" si="42"/>
        <v>2743</v>
      </c>
    </row>
    <row r="2750" spans="1:1" thickTop="1" thickBot="1" x14ac:dyDescent="0.3">
      <c r="A2750" s="6">
        <f t="shared" si="42"/>
        <v>2744</v>
      </c>
    </row>
    <row r="2751" spans="1:1" thickTop="1" thickBot="1" x14ac:dyDescent="0.3">
      <c r="A2751" s="6">
        <f t="shared" si="42"/>
        <v>2745</v>
      </c>
    </row>
    <row r="2752" spans="1:1" thickTop="1" thickBot="1" x14ac:dyDescent="0.3">
      <c r="A2752" s="6">
        <f t="shared" si="42"/>
        <v>2746</v>
      </c>
    </row>
    <row r="2753" spans="1:1" thickTop="1" thickBot="1" x14ac:dyDescent="0.3">
      <c r="A2753" s="6">
        <f t="shared" si="42"/>
        <v>2747</v>
      </c>
    </row>
    <row r="2754" spans="1:1" thickTop="1" thickBot="1" x14ac:dyDescent="0.3">
      <c r="A2754" s="6">
        <f t="shared" si="42"/>
        <v>2748</v>
      </c>
    </row>
    <row r="2755" spans="1:1" thickTop="1" thickBot="1" x14ac:dyDescent="0.3">
      <c r="A2755" s="6">
        <f t="shared" si="42"/>
        <v>2749</v>
      </c>
    </row>
    <row r="2756" spans="1:1" thickTop="1" thickBot="1" x14ac:dyDescent="0.3">
      <c r="A2756" s="6">
        <f t="shared" si="42"/>
        <v>2750</v>
      </c>
    </row>
    <row r="2757" spans="1:1" thickTop="1" thickBot="1" x14ac:dyDescent="0.3">
      <c r="A2757" s="6">
        <f t="shared" si="42"/>
        <v>2751</v>
      </c>
    </row>
    <row r="2758" spans="1:1" thickTop="1" thickBot="1" x14ac:dyDescent="0.3">
      <c r="A2758" s="6">
        <f t="shared" si="42"/>
        <v>2752</v>
      </c>
    </row>
    <row r="2759" spans="1:1" thickTop="1" thickBot="1" x14ac:dyDescent="0.3">
      <c r="A2759" s="6">
        <f t="shared" si="42"/>
        <v>2753</v>
      </c>
    </row>
    <row r="2760" spans="1:1" thickTop="1" thickBot="1" x14ac:dyDescent="0.3">
      <c r="A2760" s="6">
        <f t="shared" si="42"/>
        <v>2754</v>
      </c>
    </row>
    <row r="2761" spans="1:1" thickTop="1" thickBot="1" x14ac:dyDescent="0.3">
      <c r="A2761" s="6">
        <f t="shared" ref="A2761:A2824" si="43">A2760+1</f>
        <v>2755</v>
      </c>
    </row>
    <row r="2762" spans="1:1" thickTop="1" thickBot="1" x14ac:dyDescent="0.3">
      <c r="A2762" s="6">
        <f t="shared" si="43"/>
        <v>2756</v>
      </c>
    </row>
    <row r="2763" spans="1:1" thickTop="1" thickBot="1" x14ac:dyDescent="0.3">
      <c r="A2763" s="6">
        <f t="shared" si="43"/>
        <v>2757</v>
      </c>
    </row>
    <row r="2764" spans="1:1" thickTop="1" thickBot="1" x14ac:dyDescent="0.3">
      <c r="A2764" s="6">
        <f t="shared" si="43"/>
        <v>2758</v>
      </c>
    </row>
    <row r="2765" spans="1:1" thickTop="1" thickBot="1" x14ac:dyDescent="0.3">
      <c r="A2765" s="6">
        <f t="shared" si="43"/>
        <v>2759</v>
      </c>
    </row>
    <row r="2766" spans="1:1" thickTop="1" thickBot="1" x14ac:dyDescent="0.3">
      <c r="A2766" s="6">
        <f t="shared" si="43"/>
        <v>2760</v>
      </c>
    </row>
    <row r="2767" spans="1:1" thickTop="1" thickBot="1" x14ac:dyDescent="0.3">
      <c r="A2767" s="6">
        <f t="shared" si="43"/>
        <v>2761</v>
      </c>
    </row>
    <row r="2768" spans="1:1" thickTop="1" thickBot="1" x14ac:dyDescent="0.3">
      <c r="A2768" s="6">
        <f t="shared" si="43"/>
        <v>2762</v>
      </c>
    </row>
    <row r="2769" spans="1:1" thickTop="1" thickBot="1" x14ac:dyDescent="0.3">
      <c r="A2769" s="6">
        <f t="shared" si="43"/>
        <v>2763</v>
      </c>
    </row>
    <row r="2770" spans="1:1" thickTop="1" thickBot="1" x14ac:dyDescent="0.3">
      <c r="A2770" s="6">
        <f t="shared" si="43"/>
        <v>2764</v>
      </c>
    </row>
    <row r="2771" spans="1:1" thickTop="1" thickBot="1" x14ac:dyDescent="0.3">
      <c r="A2771" s="6">
        <f t="shared" si="43"/>
        <v>2765</v>
      </c>
    </row>
    <row r="2772" spans="1:1" thickTop="1" thickBot="1" x14ac:dyDescent="0.3">
      <c r="A2772" s="6">
        <f t="shared" si="43"/>
        <v>2766</v>
      </c>
    </row>
    <row r="2773" spans="1:1" thickTop="1" thickBot="1" x14ac:dyDescent="0.3">
      <c r="A2773" s="6">
        <f t="shared" si="43"/>
        <v>2767</v>
      </c>
    </row>
    <row r="2774" spans="1:1" thickTop="1" thickBot="1" x14ac:dyDescent="0.3">
      <c r="A2774" s="6">
        <f t="shared" si="43"/>
        <v>2768</v>
      </c>
    </row>
    <row r="2775" spans="1:1" thickTop="1" thickBot="1" x14ac:dyDescent="0.3">
      <c r="A2775" s="6">
        <f t="shared" si="43"/>
        <v>2769</v>
      </c>
    </row>
    <row r="2776" spans="1:1" thickTop="1" thickBot="1" x14ac:dyDescent="0.3">
      <c r="A2776" s="6">
        <f t="shared" si="43"/>
        <v>2770</v>
      </c>
    </row>
    <row r="2777" spans="1:1" thickTop="1" thickBot="1" x14ac:dyDescent="0.3">
      <c r="A2777" s="6">
        <f t="shared" si="43"/>
        <v>2771</v>
      </c>
    </row>
    <row r="2778" spans="1:1" thickTop="1" thickBot="1" x14ac:dyDescent="0.3">
      <c r="A2778" s="6">
        <f t="shared" si="43"/>
        <v>2772</v>
      </c>
    </row>
    <row r="2779" spans="1:1" thickTop="1" thickBot="1" x14ac:dyDescent="0.3">
      <c r="A2779" s="6">
        <f t="shared" si="43"/>
        <v>2773</v>
      </c>
    </row>
    <row r="2780" spans="1:1" thickTop="1" thickBot="1" x14ac:dyDescent="0.3">
      <c r="A2780" s="6">
        <f t="shared" si="43"/>
        <v>2774</v>
      </c>
    </row>
    <row r="2781" spans="1:1" thickTop="1" thickBot="1" x14ac:dyDescent="0.3">
      <c r="A2781" s="6">
        <f t="shared" si="43"/>
        <v>2775</v>
      </c>
    </row>
    <row r="2782" spans="1:1" thickTop="1" thickBot="1" x14ac:dyDescent="0.3">
      <c r="A2782" s="6">
        <f t="shared" si="43"/>
        <v>2776</v>
      </c>
    </row>
    <row r="2783" spans="1:1" thickTop="1" thickBot="1" x14ac:dyDescent="0.3">
      <c r="A2783" s="6">
        <f t="shared" si="43"/>
        <v>2777</v>
      </c>
    </row>
    <row r="2784" spans="1:1" thickTop="1" thickBot="1" x14ac:dyDescent="0.3">
      <c r="A2784" s="6">
        <f t="shared" si="43"/>
        <v>2778</v>
      </c>
    </row>
    <row r="2785" spans="1:1" thickTop="1" thickBot="1" x14ac:dyDescent="0.3">
      <c r="A2785" s="6">
        <f t="shared" si="43"/>
        <v>2779</v>
      </c>
    </row>
    <row r="2786" spans="1:1" thickTop="1" thickBot="1" x14ac:dyDescent="0.3">
      <c r="A2786" s="6">
        <f t="shared" si="43"/>
        <v>2780</v>
      </c>
    </row>
    <row r="2787" spans="1:1" thickTop="1" thickBot="1" x14ac:dyDescent="0.3">
      <c r="A2787" s="6">
        <f t="shared" si="43"/>
        <v>2781</v>
      </c>
    </row>
    <row r="2788" spans="1:1" thickTop="1" thickBot="1" x14ac:dyDescent="0.3">
      <c r="A2788" s="6">
        <f t="shared" si="43"/>
        <v>2782</v>
      </c>
    </row>
    <row r="2789" spans="1:1" thickTop="1" thickBot="1" x14ac:dyDescent="0.3">
      <c r="A2789" s="6">
        <f t="shared" si="43"/>
        <v>2783</v>
      </c>
    </row>
    <row r="2790" spans="1:1" thickTop="1" thickBot="1" x14ac:dyDescent="0.3">
      <c r="A2790" s="6">
        <f t="shared" si="43"/>
        <v>2784</v>
      </c>
    </row>
    <row r="2791" spans="1:1" thickTop="1" thickBot="1" x14ac:dyDescent="0.3">
      <c r="A2791" s="6">
        <f t="shared" si="43"/>
        <v>2785</v>
      </c>
    </row>
    <row r="2792" spans="1:1" thickTop="1" thickBot="1" x14ac:dyDescent="0.3">
      <c r="A2792" s="6">
        <f t="shared" si="43"/>
        <v>2786</v>
      </c>
    </row>
    <row r="2793" spans="1:1" thickTop="1" thickBot="1" x14ac:dyDescent="0.3">
      <c r="A2793" s="6">
        <f t="shared" si="43"/>
        <v>2787</v>
      </c>
    </row>
    <row r="2794" spans="1:1" thickTop="1" thickBot="1" x14ac:dyDescent="0.3">
      <c r="A2794" s="6">
        <f t="shared" si="43"/>
        <v>2788</v>
      </c>
    </row>
    <row r="2795" spans="1:1" thickTop="1" thickBot="1" x14ac:dyDescent="0.3">
      <c r="A2795" s="6">
        <f t="shared" si="43"/>
        <v>2789</v>
      </c>
    </row>
    <row r="2796" spans="1:1" thickTop="1" thickBot="1" x14ac:dyDescent="0.3">
      <c r="A2796" s="6">
        <f t="shared" si="43"/>
        <v>2790</v>
      </c>
    </row>
    <row r="2797" spans="1:1" thickTop="1" thickBot="1" x14ac:dyDescent="0.3">
      <c r="A2797" s="6">
        <f t="shared" si="43"/>
        <v>2791</v>
      </c>
    </row>
    <row r="2798" spans="1:1" thickTop="1" thickBot="1" x14ac:dyDescent="0.3">
      <c r="A2798" s="6">
        <f t="shared" si="43"/>
        <v>2792</v>
      </c>
    </row>
    <row r="2799" spans="1:1" thickTop="1" thickBot="1" x14ac:dyDescent="0.3">
      <c r="A2799" s="6">
        <f t="shared" si="43"/>
        <v>2793</v>
      </c>
    </row>
    <row r="2800" spans="1:1" thickTop="1" thickBot="1" x14ac:dyDescent="0.3">
      <c r="A2800" s="6">
        <f t="shared" si="43"/>
        <v>2794</v>
      </c>
    </row>
    <row r="2801" spans="1:1" thickTop="1" thickBot="1" x14ac:dyDescent="0.3">
      <c r="A2801" s="6">
        <f t="shared" si="43"/>
        <v>2795</v>
      </c>
    </row>
    <row r="2802" spans="1:1" thickTop="1" thickBot="1" x14ac:dyDescent="0.3">
      <c r="A2802" s="6">
        <f t="shared" si="43"/>
        <v>2796</v>
      </c>
    </row>
    <row r="2803" spans="1:1" thickTop="1" thickBot="1" x14ac:dyDescent="0.3">
      <c r="A2803" s="6">
        <f t="shared" si="43"/>
        <v>2797</v>
      </c>
    </row>
    <row r="2804" spans="1:1" thickTop="1" thickBot="1" x14ac:dyDescent="0.3">
      <c r="A2804" s="6">
        <f t="shared" si="43"/>
        <v>2798</v>
      </c>
    </row>
    <row r="2805" spans="1:1" thickTop="1" thickBot="1" x14ac:dyDescent="0.3">
      <c r="A2805" s="6">
        <f t="shared" si="43"/>
        <v>2799</v>
      </c>
    </row>
    <row r="2806" spans="1:1" thickTop="1" thickBot="1" x14ac:dyDescent="0.3">
      <c r="A2806" s="6">
        <f t="shared" si="43"/>
        <v>2800</v>
      </c>
    </row>
    <row r="2807" spans="1:1" thickTop="1" thickBot="1" x14ac:dyDescent="0.3">
      <c r="A2807" s="6">
        <f t="shared" si="43"/>
        <v>2801</v>
      </c>
    </row>
    <row r="2808" spans="1:1" thickTop="1" thickBot="1" x14ac:dyDescent="0.3">
      <c r="A2808" s="6">
        <f t="shared" si="43"/>
        <v>2802</v>
      </c>
    </row>
    <row r="2809" spans="1:1" thickTop="1" thickBot="1" x14ac:dyDescent="0.3">
      <c r="A2809" s="6">
        <f t="shared" si="43"/>
        <v>2803</v>
      </c>
    </row>
    <row r="2810" spans="1:1" thickTop="1" thickBot="1" x14ac:dyDescent="0.3">
      <c r="A2810" s="6">
        <f t="shared" si="43"/>
        <v>2804</v>
      </c>
    </row>
    <row r="2811" spans="1:1" thickTop="1" thickBot="1" x14ac:dyDescent="0.3">
      <c r="A2811" s="6">
        <f t="shared" si="43"/>
        <v>2805</v>
      </c>
    </row>
    <row r="2812" spans="1:1" thickTop="1" thickBot="1" x14ac:dyDescent="0.3">
      <c r="A2812" s="6">
        <f t="shared" si="43"/>
        <v>2806</v>
      </c>
    </row>
    <row r="2813" spans="1:1" thickTop="1" thickBot="1" x14ac:dyDescent="0.3">
      <c r="A2813" s="6">
        <f t="shared" si="43"/>
        <v>2807</v>
      </c>
    </row>
    <row r="2814" spans="1:1" thickTop="1" thickBot="1" x14ac:dyDescent="0.3">
      <c r="A2814" s="6">
        <f t="shared" si="43"/>
        <v>2808</v>
      </c>
    </row>
    <row r="2815" spans="1:1" thickTop="1" thickBot="1" x14ac:dyDescent="0.3">
      <c r="A2815" s="6">
        <f t="shared" si="43"/>
        <v>2809</v>
      </c>
    </row>
    <row r="2816" spans="1:1" thickTop="1" thickBot="1" x14ac:dyDescent="0.3">
      <c r="A2816" s="6">
        <f t="shared" si="43"/>
        <v>2810</v>
      </c>
    </row>
    <row r="2817" spans="1:1" thickTop="1" thickBot="1" x14ac:dyDescent="0.3">
      <c r="A2817" s="6">
        <f t="shared" si="43"/>
        <v>2811</v>
      </c>
    </row>
    <row r="2818" spans="1:1" thickTop="1" thickBot="1" x14ac:dyDescent="0.3">
      <c r="A2818" s="6">
        <f t="shared" si="43"/>
        <v>2812</v>
      </c>
    </row>
    <row r="2819" spans="1:1" thickTop="1" thickBot="1" x14ac:dyDescent="0.3">
      <c r="A2819" s="6">
        <f t="shared" si="43"/>
        <v>2813</v>
      </c>
    </row>
    <row r="2820" spans="1:1" thickTop="1" thickBot="1" x14ac:dyDescent="0.3">
      <c r="A2820" s="6">
        <f t="shared" si="43"/>
        <v>2814</v>
      </c>
    </row>
    <row r="2821" spans="1:1" thickTop="1" thickBot="1" x14ac:dyDescent="0.3">
      <c r="A2821" s="6">
        <f t="shared" si="43"/>
        <v>2815</v>
      </c>
    </row>
    <row r="2822" spans="1:1" thickTop="1" thickBot="1" x14ac:dyDescent="0.3">
      <c r="A2822" s="6">
        <f t="shared" si="43"/>
        <v>2816</v>
      </c>
    </row>
    <row r="2823" spans="1:1" thickTop="1" thickBot="1" x14ac:dyDescent="0.3">
      <c r="A2823" s="6">
        <f t="shared" si="43"/>
        <v>2817</v>
      </c>
    </row>
    <row r="2824" spans="1:1" thickTop="1" thickBot="1" x14ac:dyDescent="0.3">
      <c r="A2824" s="6">
        <f t="shared" si="43"/>
        <v>2818</v>
      </c>
    </row>
    <row r="2825" spans="1:1" thickTop="1" thickBot="1" x14ac:dyDescent="0.3">
      <c r="A2825" s="6">
        <f t="shared" ref="A2825:A2888" si="44">A2824+1</f>
        <v>2819</v>
      </c>
    </row>
    <row r="2826" spans="1:1" thickTop="1" thickBot="1" x14ac:dyDescent="0.3">
      <c r="A2826" s="6">
        <f t="shared" si="44"/>
        <v>2820</v>
      </c>
    </row>
    <row r="2827" spans="1:1" thickTop="1" thickBot="1" x14ac:dyDescent="0.3">
      <c r="A2827" s="6">
        <f t="shared" si="44"/>
        <v>2821</v>
      </c>
    </row>
    <row r="2828" spans="1:1" thickTop="1" thickBot="1" x14ac:dyDescent="0.3">
      <c r="A2828" s="6">
        <f t="shared" si="44"/>
        <v>2822</v>
      </c>
    </row>
    <row r="2829" spans="1:1" thickTop="1" thickBot="1" x14ac:dyDescent="0.3">
      <c r="A2829" s="6">
        <f t="shared" si="44"/>
        <v>2823</v>
      </c>
    </row>
    <row r="2830" spans="1:1" thickTop="1" thickBot="1" x14ac:dyDescent="0.3">
      <c r="A2830" s="6">
        <f t="shared" si="44"/>
        <v>2824</v>
      </c>
    </row>
    <row r="2831" spans="1:1" thickTop="1" thickBot="1" x14ac:dyDescent="0.3">
      <c r="A2831" s="6">
        <f t="shared" si="44"/>
        <v>2825</v>
      </c>
    </row>
    <row r="2832" spans="1:1" thickTop="1" thickBot="1" x14ac:dyDescent="0.3">
      <c r="A2832" s="6">
        <f t="shared" si="44"/>
        <v>2826</v>
      </c>
    </row>
    <row r="2833" spans="1:1" thickTop="1" thickBot="1" x14ac:dyDescent="0.3">
      <c r="A2833" s="6">
        <f t="shared" si="44"/>
        <v>2827</v>
      </c>
    </row>
    <row r="2834" spans="1:1" thickTop="1" thickBot="1" x14ac:dyDescent="0.3">
      <c r="A2834" s="6">
        <f t="shared" si="44"/>
        <v>2828</v>
      </c>
    </row>
    <row r="2835" spans="1:1" thickTop="1" thickBot="1" x14ac:dyDescent="0.3">
      <c r="A2835" s="6">
        <f t="shared" si="44"/>
        <v>2829</v>
      </c>
    </row>
    <row r="2836" spans="1:1" thickTop="1" thickBot="1" x14ac:dyDescent="0.3">
      <c r="A2836" s="6">
        <f t="shared" si="44"/>
        <v>2830</v>
      </c>
    </row>
    <row r="2837" spans="1:1" thickTop="1" thickBot="1" x14ac:dyDescent="0.3">
      <c r="A2837" s="6">
        <f t="shared" si="44"/>
        <v>2831</v>
      </c>
    </row>
    <row r="2838" spans="1:1" thickTop="1" thickBot="1" x14ac:dyDescent="0.3">
      <c r="A2838" s="6">
        <f t="shared" si="44"/>
        <v>2832</v>
      </c>
    </row>
    <row r="2839" spans="1:1" thickTop="1" thickBot="1" x14ac:dyDescent="0.3">
      <c r="A2839" s="6">
        <f t="shared" si="44"/>
        <v>2833</v>
      </c>
    </row>
    <row r="2840" spans="1:1" thickTop="1" thickBot="1" x14ac:dyDescent="0.3">
      <c r="A2840" s="6">
        <f t="shared" si="44"/>
        <v>2834</v>
      </c>
    </row>
    <row r="2841" spans="1:1" thickTop="1" thickBot="1" x14ac:dyDescent="0.3">
      <c r="A2841" s="6">
        <f t="shared" si="44"/>
        <v>2835</v>
      </c>
    </row>
    <row r="2842" spans="1:1" thickTop="1" thickBot="1" x14ac:dyDescent="0.3">
      <c r="A2842" s="6">
        <f t="shared" si="44"/>
        <v>2836</v>
      </c>
    </row>
    <row r="2843" spans="1:1" thickTop="1" thickBot="1" x14ac:dyDescent="0.3">
      <c r="A2843" s="6">
        <f t="shared" si="44"/>
        <v>2837</v>
      </c>
    </row>
    <row r="2844" spans="1:1" thickTop="1" thickBot="1" x14ac:dyDescent="0.3">
      <c r="A2844" s="6">
        <f t="shared" si="44"/>
        <v>2838</v>
      </c>
    </row>
    <row r="2845" spans="1:1" thickTop="1" thickBot="1" x14ac:dyDescent="0.3">
      <c r="A2845" s="6">
        <f t="shared" si="44"/>
        <v>2839</v>
      </c>
    </row>
    <row r="2846" spans="1:1" thickTop="1" thickBot="1" x14ac:dyDescent="0.3">
      <c r="A2846" s="6">
        <f t="shared" si="44"/>
        <v>2840</v>
      </c>
    </row>
    <row r="2847" spans="1:1" thickTop="1" thickBot="1" x14ac:dyDescent="0.3">
      <c r="A2847" s="6">
        <f t="shared" si="44"/>
        <v>2841</v>
      </c>
    </row>
    <row r="2848" spans="1:1" thickTop="1" thickBot="1" x14ac:dyDescent="0.3">
      <c r="A2848" s="6">
        <f t="shared" si="44"/>
        <v>2842</v>
      </c>
    </row>
    <row r="2849" spans="1:1" thickTop="1" thickBot="1" x14ac:dyDescent="0.3">
      <c r="A2849" s="6">
        <f t="shared" si="44"/>
        <v>2843</v>
      </c>
    </row>
    <row r="2850" spans="1:1" thickTop="1" thickBot="1" x14ac:dyDescent="0.3">
      <c r="A2850" s="6">
        <f t="shared" si="44"/>
        <v>2844</v>
      </c>
    </row>
    <row r="2851" spans="1:1" thickTop="1" thickBot="1" x14ac:dyDescent="0.3">
      <c r="A2851" s="6">
        <f t="shared" si="44"/>
        <v>2845</v>
      </c>
    </row>
    <row r="2852" spans="1:1" thickTop="1" thickBot="1" x14ac:dyDescent="0.3">
      <c r="A2852" s="6">
        <f t="shared" si="44"/>
        <v>2846</v>
      </c>
    </row>
    <row r="2853" spans="1:1" thickTop="1" thickBot="1" x14ac:dyDescent="0.3">
      <c r="A2853" s="6">
        <f t="shared" si="44"/>
        <v>2847</v>
      </c>
    </row>
    <row r="2854" spans="1:1" thickTop="1" thickBot="1" x14ac:dyDescent="0.3">
      <c r="A2854" s="6">
        <f t="shared" si="44"/>
        <v>2848</v>
      </c>
    </row>
    <row r="2855" spans="1:1" thickTop="1" thickBot="1" x14ac:dyDescent="0.3">
      <c r="A2855" s="6">
        <f t="shared" si="44"/>
        <v>2849</v>
      </c>
    </row>
    <row r="2856" spans="1:1" thickTop="1" thickBot="1" x14ac:dyDescent="0.3">
      <c r="A2856" s="6">
        <f t="shared" si="44"/>
        <v>2850</v>
      </c>
    </row>
    <row r="2857" spans="1:1" thickTop="1" thickBot="1" x14ac:dyDescent="0.3">
      <c r="A2857" s="6">
        <f t="shared" si="44"/>
        <v>2851</v>
      </c>
    </row>
    <row r="2858" spans="1:1" thickTop="1" thickBot="1" x14ac:dyDescent="0.3">
      <c r="A2858" s="6">
        <f t="shared" si="44"/>
        <v>2852</v>
      </c>
    </row>
    <row r="2859" spans="1:1" thickTop="1" thickBot="1" x14ac:dyDescent="0.3">
      <c r="A2859" s="6">
        <f t="shared" si="44"/>
        <v>2853</v>
      </c>
    </row>
    <row r="2860" spans="1:1" thickTop="1" thickBot="1" x14ac:dyDescent="0.3">
      <c r="A2860" s="6">
        <f t="shared" si="44"/>
        <v>2854</v>
      </c>
    </row>
    <row r="2861" spans="1:1" thickTop="1" thickBot="1" x14ac:dyDescent="0.3">
      <c r="A2861" s="6">
        <f t="shared" si="44"/>
        <v>2855</v>
      </c>
    </row>
    <row r="2862" spans="1:1" thickTop="1" thickBot="1" x14ac:dyDescent="0.3">
      <c r="A2862" s="6">
        <f t="shared" si="44"/>
        <v>2856</v>
      </c>
    </row>
    <row r="2863" spans="1:1" thickTop="1" thickBot="1" x14ac:dyDescent="0.3">
      <c r="A2863" s="6">
        <f t="shared" si="44"/>
        <v>2857</v>
      </c>
    </row>
    <row r="2864" spans="1:1" thickTop="1" thickBot="1" x14ac:dyDescent="0.3">
      <c r="A2864" s="6">
        <f t="shared" si="44"/>
        <v>2858</v>
      </c>
    </row>
    <row r="2865" spans="1:1" thickTop="1" thickBot="1" x14ac:dyDescent="0.3">
      <c r="A2865" s="6">
        <f t="shared" si="44"/>
        <v>2859</v>
      </c>
    </row>
    <row r="2866" spans="1:1" thickTop="1" thickBot="1" x14ac:dyDescent="0.3">
      <c r="A2866" s="6">
        <f t="shared" si="44"/>
        <v>2860</v>
      </c>
    </row>
    <row r="2867" spans="1:1" thickTop="1" thickBot="1" x14ac:dyDescent="0.3">
      <c r="A2867" s="6">
        <f t="shared" si="44"/>
        <v>2861</v>
      </c>
    </row>
    <row r="2868" spans="1:1" thickTop="1" thickBot="1" x14ac:dyDescent="0.3">
      <c r="A2868" s="6">
        <f t="shared" si="44"/>
        <v>2862</v>
      </c>
    </row>
    <row r="2869" spans="1:1" thickTop="1" thickBot="1" x14ac:dyDescent="0.3">
      <c r="A2869" s="6">
        <f t="shared" si="44"/>
        <v>2863</v>
      </c>
    </row>
    <row r="2870" spans="1:1" thickTop="1" thickBot="1" x14ac:dyDescent="0.3">
      <c r="A2870" s="6">
        <f t="shared" si="44"/>
        <v>2864</v>
      </c>
    </row>
    <row r="2871" spans="1:1" thickTop="1" thickBot="1" x14ac:dyDescent="0.3">
      <c r="A2871" s="6">
        <f t="shared" si="44"/>
        <v>2865</v>
      </c>
    </row>
    <row r="2872" spans="1:1" thickTop="1" thickBot="1" x14ac:dyDescent="0.3">
      <c r="A2872" s="6">
        <f t="shared" si="44"/>
        <v>2866</v>
      </c>
    </row>
    <row r="2873" spans="1:1" thickTop="1" thickBot="1" x14ac:dyDescent="0.3">
      <c r="A2873" s="6">
        <f t="shared" si="44"/>
        <v>2867</v>
      </c>
    </row>
    <row r="2874" spans="1:1" thickTop="1" thickBot="1" x14ac:dyDescent="0.3">
      <c r="A2874" s="6">
        <f t="shared" si="44"/>
        <v>2868</v>
      </c>
    </row>
    <row r="2875" spans="1:1" thickTop="1" thickBot="1" x14ac:dyDescent="0.3">
      <c r="A2875" s="6">
        <f t="shared" si="44"/>
        <v>2869</v>
      </c>
    </row>
    <row r="2876" spans="1:1" thickTop="1" thickBot="1" x14ac:dyDescent="0.3">
      <c r="A2876" s="6">
        <f t="shared" si="44"/>
        <v>2870</v>
      </c>
    </row>
    <row r="2877" spans="1:1" thickTop="1" thickBot="1" x14ac:dyDescent="0.3">
      <c r="A2877" s="6">
        <f t="shared" si="44"/>
        <v>2871</v>
      </c>
    </row>
    <row r="2878" spans="1:1" thickTop="1" thickBot="1" x14ac:dyDescent="0.3">
      <c r="A2878" s="6">
        <f t="shared" si="44"/>
        <v>2872</v>
      </c>
    </row>
    <row r="2879" spans="1:1" thickTop="1" thickBot="1" x14ac:dyDescent="0.3">
      <c r="A2879" s="6">
        <f t="shared" si="44"/>
        <v>2873</v>
      </c>
    </row>
    <row r="2880" spans="1:1" thickTop="1" thickBot="1" x14ac:dyDescent="0.3">
      <c r="A2880" s="6">
        <f t="shared" si="44"/>
        <v>2874</v>
      </c>
    </row>
    <row r="2881" spans="1:1" thickTop="1" thickBot="1" x14ac:dyDescent="0.3">
      <c r="A2881" s="6">
        <f t="shared" si="44"/>
        <v>2875</v>
      </c>
    </row>
    <row r="2882" spans="1:1" thickTop="1" thickBot="1" x14ac:dyDescent="0.3">
      <c r="A2882" s="6">
        <f t="shared" si="44"/>
        <v>2876</v>
      </c>
    </row>
    <row r="2883" spans="1:1" thickTop="1" thickBot="1" x14ac:dyDescent="0.3">
      <c r="A2883" s="6">
        <f t="shared" si="44"/>
        <v>2877</v>
      </c>
    </row>
    <row r="2884" spans="1:1" thickTop="1" thickBot="1" x14ac:dyDescent="0.3">
      <c r="A2884" s="6">
        <f t="shared" si="44"/>
        <v>2878</v>
      </c>
    </row>
    <row r="2885" spans="1:1" thickTop="1" thickBot="1" x14ac:dyDescent="0.3">
      <c r="A2885" s="6">
        <f t="shared" si="44"/>
        <v>2879</v>
      </c>
    </row>
    <row r="2886" spans="1:1" thickTop="1" thickBot="1" x14ac:dyDescent="0.3">
      <c r="A2886" s="6">
        <f t="shared" si="44"/>
        <v>2880</v>
      </c>
    </row>
    <row r="2887" spans="1:1" thickTop="1" thickBot="1" x14ac:dyDescent="0.3">
      <c r="A2887" s="6">
        <f t="shared" si="44"/>
        <v>2881</v>
      </c>
    </row>
    <row r="2888" spans="1:1" thickTop="1" thickBot="1" x14ac:dyDescent="0.3">
      <c r="A2888" s="6">
        <f t="shared" si="44"/>
        <v>2882</v>
      </c>
    </row>
    <row r="2889" spans="1:1" thickTop="1" thickBot="1" x14ac:dyDescent="0.3">
      <c r="A2889" s="6">
        <f t="shared" ref="A2889:A2952" si="45">A2888+1</f>
        <v>2883</v>
      </c>
    </row>
    <row r="2890" spans="1:1" thickTop="1" thickBot="1" x14ac:dyDescent="0.3">
      <c r="A2890" s="6">
        <f t="shared" si="45"/>
        <v>2884</v>
      </c>
    </row>
    <row r="2891" spans="1:1" thickTop="1" thickBot="1" x14ac:dyDescent="0.3">
      <c r="A2891" s="6">
        <f t="shared" si="45"/>
        <v>2885</v>
      </c>
    </row>
    <row r="2892" spans="1:1" thickTop="1" thickBot="1" x14ac:dyDescent="0.3">
      <c r="A2892" s="6">
        <f t="shared" si="45"/>
        <v>2886</v>
      </c>
    </row>
    <row r="2893" spans="1:1" thickTop="1" thickBot="1" x14ac:dyDescent="0.3">
      <c r="A2893" s="6">
        <f t="shared" si="45"/>
        <v>2887</v>
      </c>
    </row>
    <row r="2894" spans="1:1" thickTop="1" thickBot="1" x14ac:dyDescent="0.3">
      <c r="A2894" s="6">
        <f t="shared" si="45"/>
        <v>2888</v>
      </c>
    </row>
    <row r="2895" spans="1:1" thickTop="1" thickBot="1" x14ac:dyDescent="0.3">
      <c r="A2895" s="6">
        <f t="shared" si="45"/>
        <v>2889</v>
      </c>
    </row>
    <row r="2896" spans="1:1" thickTop="1" thickBot="1" x14ac:dyDescent="0.3">
      <c r="A2896" s="6">
        <f t="shared" si="45"/>
        <v>2890</v>
      </c>
    </row>
    <row r="2897" spans="1:1" thickTop="1" thickBot="1" x14ac:dyDescent="0.3">
      <c r="A2897" s="6">
        <f t="shared" si="45"/>
        <v>2891</v>
      </c>
    </row>
    <row r="2898" spans="1:1" thickTop="1" thickBot="1" x14ac:dyDescent="0.3">
      <c r="A2898" s="6">
        <f t="shared" si="45"/>
        <v>2892</v>
      </c>
    </row>
    <row r="2899" spans="1:1" thickTop="1" thickBot="1" x14ac:dyDescent="0.3">
      <c r="A2899" s="6">
        <f t="shared" si="45"/>
        <v>2893</v>
      </c>
    </row>
    <row r="2900" spans="1:1" thickTop="1" thickBot="1" x14ac:dyDescent="0.3">
      <c r="A2900" s="6">
        <f t="shared" si="45"/>
        <v>2894</v>
      </c>
    </row>
    <row r="2901" spans="1:1" thickTop="1" thickBot="1" x14ac:dyDescent="0.3">
      <c r="A2901" s="6">
        <f t="shared" si="45"/>
        <v>2895</v>
      </c>
    </row>
    <row r="2902" spans="1:1" thickTop="1" thickBot="1" x14ac:dyDescent="0.3">
      <c r="A2902" s="6">
        <f t="shared" si="45"/>
        <v>2896</v>
      </c>
    </row>
    <row r="2903" spans="1:1" thickTop="1" thickBot="1" x14ac:dyDescent="0.3">
      <c r="A2903" s="6">
        <f t="shared" si="45"/>
        <v>2897</v>
      </c>
    </row>
    <row r="2904" spans="1:1" thickTop="1" thickBot="1" x14ac:dyDescent="0.3">
      <c r="A2904" s="6">
        <f t="shared" si="45"/>
        <v>2898</v>
      </c>
    </row>
    <row r="2905" spans="1:1" thickTop="1" thickBot="1" x14ac:dyDescent="0.3">
      <c r="A2905" s="6">
        <f t="shared" si="45"/>
        <v>2899</v>
      </c>
    </row>
    <row r="2906" spans="1:1" thickTop="1" thickBot="1" x14ac:dyDescent="0.3">
      <c r="A2906" s="6">
        <f t="shared" si="45"/>
        <v>2900</v>
      </c>
    </row>
    <row r="2907" spans="1:1" thickTop="1" thickBot="1" x14ac:dyDescent="0.3">
      <c r="A2907" s="6">
        <f t="shared" si="45"/>
        <v>2901</v>
      </c>
    </row>
    <row r="2908" spans="1:1" thickTop="1" thickBot="1" x14ac:dyDescent="0.3">
      <c r="A2908" s="6">
        <f t="shared" si="45"/>
        <v>2902</v>
      </c>
    </row>
    <row r="2909" spans="1:1" thickTop="1" thickBot="1" x14ac:dyDescent="0.3">
      <c r="A2909" s="6">
        <f t="shared" si="45"/>
        <v>2903</v>
      </c>
    </row>
    <row r="2910" spans="1:1" thickTop="1" thickBot="1" x14ac:dyDescent="0.3">
      <c r="A2910" s="6">
        <f t="shared" si="45"/>
        <v>2904</v>
      </c>
    </row>
    <row r="2911" spans="1:1" thickTop="1" thickBot="1" x14ac:dyDescent="0.3">
      <c r="A2911" s="6">
        <f t="shared" si="45"/>
        <v>2905</v>
      </c>
    </row>
    <row r="2912" spans="1:1" thickTop="1" thickBot="1" x14ac:dyDescent="0.3">
      <c r="A2912" s="6">
        <f t="shared" si="45"/>
        <v>2906</v>
      </c>
    </row>
    <row r="2913" spans="1:1" thickTop="1" thickBot="1" x14ac:dyDescent="0.3">
      <c r="A2913" s="6">
        <f t="shared" si="45"/>
        <v>2907</v>
      </c>
    </row>
    <row r="2914" spans="1:1" thickTop="1" thickBot="1" x14ac:dyDescent="0.3">
      <c r="A2914" s="6">
        <f t="shared" si="45"/>
        <v>2908</v>
      </c>
    </row>
    <row r="2915" spans="1:1" thickTop="1" thickBot="1" x14ac:dyDescent="0.3">
      <c r="A2915" s="6">
        <f t="shared" si="45"/>
        <v>2909</v>
      </c>
    </row>
    <row r="2916" spans="1:1" thickTop="1" thickBot="1" x14ac:dyDescent="0.3">
      <c r="A2916" s="6">
        <f t="shared" si="45"/>
        <v>2910</v>
      </c>
    </row>
    <row r="2917" spans="1:1" thickTop="1" thickBot="1" x14ac:dyDescent="0.3">
      <c r="A2917" s="6">
        <f t="shared" si="45"/>
        <v>2911</v>
      </c>
    </row>
    <row r="2918" spans="1:1" thickTop="1" thickBot="1" x14ac:dyDescent="0.3">
      <c r="A2918" s="6">
        <f t="shared" si="45"/>
        <v>2912</v>
      </c>
    </row>
    <row r="2919" spans="1:1" thickTop="1" thickBot="1" x14ac:dyDescent="0.3">
      <c r="A2919" s="6">
        <f t="shared" si="45"/>
        <v>2913</v>
      </c>
    </row>
    <row r="2920" spans="1:1" thickTop="1" thickBot="1" x14ac:dyDescent="0.3">
      <c r="A2920" s="6">
        <f t="shared" si="45"/>
        <v>2914</v>
      </c>
    </row>
    <row r="2921" spans="1:1" thickTop="1" thickBot="1" x14ac:dyDescent="0.3">
      <c r="A2921" s="6">
        <f t="shared" si="45"/>
        <v>2915</v>
      </c>
    </row>
    <row r="2922" spans="1:1" thickTop="1" thickBot="1" x14ac:dyDescent="0.3">
      <c r="A2922" s="6">
        <f t="shared" si="45"/>
        <v>2916</v>
      </c>
    </row>
    <row r="2923" spans="1:1" thickTop="1" thickBot="1" x14ac:dyDescent="0.3">
      <c r="A2923" s="6">
        <f t="shared" si="45"/>
        <v>2917</v>
      </c>
    </row>
    <row r="2924" spans="1:1" thickTop="1" thickBot="1" x14ac:dyDescent="0.3">
      <c r="A2924" s="6">
        <f t="shared" si="45"/>
        <v>2918</v>
      </c>
    </row>
    <row r="2925" spans="1:1" thickTop="1" thickBot="1" x14ac:dyDescent="0.3">
      <c r="A2925" s="6">
        <f t="shared" si="45"/>
        <v>2919</v>
      </c>
    </row>
    <row r="2926" spans="1:1" thickTop="1" thickBot="1" x14ac:dyDescent="0.3">
      <c r="A2926" s="6">
        <f t="shared" si="45"/>
        <v>2920</v>
      </c>
    </row>
    <row r="2927" spans="1:1" thickTop="1" thickBot="1" x14ac:dyDescent="0.3">
      <c r="A2927" s="6">
        <f t="shared" si="45"/>
        <v>2921</v>
      </c>
    </row>
    <row r="2928" spans="1:1" thickTop="1" thickBot="1" x14ac:dyDescent="0.3">
      <c r="A2928" s="6">
        <f t="shared" si="45"/>
        <v>2922</v>
      </c>
    </row>
    <row r="2929" spans="1:1" thickTop="1" thickBot="1" x14ac:dyDescent="0.3">
      <c r="A2929" s="6">
        <f t="shared" si="45"/>
        <v>2923</v>
      </c>
    </row>
    <row r="2930" spans="1:1" thickTop="1" thickBot="1" x14ac:dyDescent="0.3">
      <c r="A2930" s="6">
        <f t="shared" si="45"/>
        <v>2924</v>
      </c>
    </row>
    <row r="2931" spans="1:1" thickTop="1" thickBot="1" x14ac:dyDescent="0.3">
      <c r="A2931" s="6">
        <f t="shared" si="45"/>
        <v>2925</v>
      </c>
    </row>
    <row r="2932" spans="1:1" thickTop="1" thickBot="1" x14ac:dyDescent="0.3">
      <c r="A2932" s="6">
        <f t="shared" si="45"/>
        <v>2926</v>
      </c>
    </row>
    <row r="2933" spans="1:1" thickTop="1" thickBot="1" x14ac:dyDescent="0.3">
      <c r="A2933" s="6">
        <f t="shared" si="45"/>
        <v>2927</v>
      </c>
    </row>
    <row r="2934" spans="1:1" thickTop="1" thickBot="1" x14ac:dyDescent="0.3">
      <c r="A2934" s="6">
        <f t="shared" si="45"/>
        <v>2928</v>
      </c>
    </row>
    <row r="2935" spans="1:1" thickTop="1" thickBot="1" x14ac:dyDescent="0.3">
      <c r="A2935" s="6">
        <f t="shared" si="45"/>
        <v>2929</v>
      </c>
    </row>
    <row r="2936" spans="1:1" thickTop="1" thickBot="1" x14ac:dyDescent="0.3">
      <c r="A2936" s="6">
        <f t="shared" si="45"/>
        <v>2930</v>
      </c>
    </row>
    <row r="2937" spans="1:1" thickTop="1" thickBot="1" x14ac:dyDescent="0.3">
      <c r="A2937" s="6">
        <f t="shared" si="45"/>
        <v>2931</v>
      </c>
    </row>
    <row r="2938" spans="1:1" thickTop="1" thickBot="1" x14ac:dyDescent="0.3">
      <c r="A2938" s="6">
        <f t="shared" si="45"/>
        <v>2932</v>
      </c>
    </row>
    <row r="2939" spans="1:1" thickTop="1" thickBot="1" x14ac:dyDescent="0.3">
      <c r="A2939" s="6">
        <f t="shared" si="45"/>
        <v>2933</v>
      </c>
    </row>
    <row r="2940" spans="1:1" thickTop="1" thickBot="1" x14ac:dyDescent="0.3">
      <c r="A2940" s="6">
        <f t="shared" si="45"/>
        <v>2934</v>
      </c>
    </row>
    <row r="2941" spans="1:1" thickTop="1" thickBot="1" x14ac:dyDescent="0.3">
      <c r="A2941" s="6">
        <f t="shared" si="45"/>
        <v>2935</v>
      </c>
    </row>
    <row r="2942" spans="1:1" thickTop="1" thickBot="1" x14ac:dyDescent="0.3">
      <c r="A2942" s="6">
        <f t="shared" si="45"/>
        <v>2936</v>
      </c>
    </row>
    <row r="2943" spans="1:1" thickTop="1" thickBot="1" x14ac:dyDescent="0.3">
      <c r="A2943" s="6">
        <f t="shared" si="45"/>
        <v>2937</v>
      </c>
    </row>
    <row r="2944" spans="1:1" thickTop="1" thickBot="1" x14ac:dyDescent="0.3">
      <c r="A2944" s="6">
        <f t="shared" si="45"/>
        <v>2938</v>
      </c>
    </row>
    <row r="2945" spans="1:1" thickTop="1" thickBot="1" x14ac:dyDescent="0.3">
      <c r="A2945" s="6">
        <f t="shared" si="45"/>
        <v>2939</v>
      </c>
    </row>
    <row r="2946" spans="1:1" thickTop="1" thickBot="1" x14ac:dyDescent="0.3">
      <c r="A2946" s="6">
        <f t="shared" si="45"/>
        <v>2940</v>
      </c>
    </row>
    <row r="2947" spans="1:1" thickTop="1" thickBot="1" x14ac:dyDescent="0.3">
      <c r="A2947" s="6">
        <f t="shared" si="45"/>
        <v>2941</v>
      </c>
    </row>
    <row r="2948" spans="1:1" thickTop="1" thickBot="1" x14ac:dyDescent="0.3">
      <c r="A2948" s="6">
        <f t="shared" si="45"/>
        <v>2942</v>
      </c>
    </row>
    <row r="2949" spans="1:1" thickTop="1" thickBot="1" x14ac:dyDescent="0.3">
      <c r="A2949" s="6">
        <f t="shared" si="45"/>
        <v>2943</v>
      </c>
    </row>
    <row r="2950" spans="1:1" thickTop="1" thickBot="1" x14ac:dyDescent="0.3">
      <c r="A2950" s="6">
        <f t="shared" si="45"/>
        <v>2944</v>
      </c>
    </row>
    <row r="2951" spans="1:1" thickTop="1" thickBot="1" x14ac:dyDescent="0.3">
      <c r="A2951" s="6">
        <f t="shared" si="45"/>
        <v>2945</v>
      </c>
    </row>
    <row r="2952" spans="1:1" thickTop="1" thickBot="1" x14ac:dyDescent="0.3">
      <c r="A2952" s="6">
        <f t="shared" si="45"/>
        <v>2946</v>
      </c>
    </row>
    <row r="2953" spans="1:1" thickTop="1" thickBot="1" x14ac:dyDescent="0.3">
      <c r="A2953" s="6">
        <f t="shared" ref="A2953:A3016" si="46">A2952+1</f>
        <v>2947</v>
      </c>
    </row>
    <row r="2954" spans="1:1" thickTop="1" thickBot="1" x14ac:dyDescent="0.3">
      <c r="A2954" s="6">
        <f t="shared" si="46"/>
        <v>2948</v>
      </c>
    </row>
    <row r="2955" spans="1:1" thickTop="1" thickBot="1" x14ac:dyDescent="0.3">
      <c r="A2955" s="6">
        <f t="shared" si="46"/>
        <v>2949</v>
      </c>
    </row>
    <row r="2956" spans="1:1" thickTop="1" thickBot="1" x14ac:dyDescent="0.3">
      <c r="A2956" s="6">
        <f t="shared" si="46"/>
        <v>2950</v>
      </c>
    </row>
    <row r="2957" spans="1:1" thickTop="1" thickBot="1" x14ac:dyDescent="0.3">
      <c r="A2957" s="6">
        <f t="shared" si="46"/>
        <v>2951</v>
      </c>
    </row>
    <row r="2958" spans="1:1" thickTop="1" thickBot="1" x14ac:dyDescent="0.3">
      <c r="A2958" s="6">
        <f t="shared" si="46"/>
        <v>2952</v>
      </c>
    </row>
    <row r="2959" spans="1:1" thickTop="1" thickBot="1" x14ac:dyDescent="0.3">
      <c r="A2959" s="6">
        <f t="shared" si="46"/>
        <v>2953</v>
      </c>
    </row>
    <row r="2960" spans="1:1" thickTop="1" thickBot="1" x14ac:dyDescent="0.3">
      <c r="A2960" s="6">
        <f t="shared" si="46"/>
        <v>2954</v>
      </c>
    </row>
    <row r="2961" spans="1:1" thickTop="1" thickBot="1" x14ac:dyDescent="0.3">
      <c r="A2961" s="6">
        <f t="shared" si="46"/>
        <v>2955</v>
      </c>
    </row>
    <row r="2962" spans="1:1" thickTop="1" thickBot="1" x14ac:dyDescent="0.3">
      <c r="A2962" s="6">
        <f t="shared" si="46"/>
        <v>2956</v>
      </c>
    </row>
    <row r="2963" spans="1:1" thickTop="1" thickBot="1" x14ac:dyDescent="0.3">
      <c r="A2963" s="6">
        <f t="shared" si="46"/>
        <v>2957</v>
      </c>
    </row>
    <row r="2964" spans="1:1" thickTop="1" thickBot="1" x14ac:dyDescent="0.3">
      <c r="A2964" s="6">
        <f t="shared" si="46"/>
        <v>2958</v>
      </c>
    </row>
    <row r="2965" spans="1:1" thickTop="1" thickBot="1" x14ac:dyDescent="0.3">
      <c r="A2965" s="6">
        <f t="shared" si="46"/>
        <v>2959</v>
      </c>
    </row>
    <row r="2966" spans="1:1" thickTop="1" thickBot="1" x14ac:dyDescent="0.3">
      <c r="A2966" s="6">
        <f t="shared" si="46"/>
        <v>2960</v>
      </c>
    </row>
    <row r="2967" spans="1:1" thickTop="1" thickBot="1" x14ac:dyDescent="0.3">
      <c r="A2967" s="6">
        <f t="shared" si="46"/>
        <v>2961</v>
      </c>
    </row>
    <row r="2968" spans="1:1" thickTop="1" thickBot="1" x14ac:dyDescent="0.3">
      <c r="A2968" s="6">
        <f t="shared" si="46"/>
        <v>2962</v>
      </c>
    </row>
    <row r="2969" spans="1:1" thickTop="1" thickBot="1" x14ac:dyDescent="0.3">
      <c r="A2969" s="6">
        <f t="shared" si="46"/>
        <v>2963</v>
      </c>
    </row>
    <row r="2970" spans="1:1" thickTop="1" thickBot="1" x14ac:dyDescent="0.3">
      <c r="A2970" s="6">
        <f t="shared" si="46"/>
        <v>2964</v>
      </c>
    </row>
    <row r="2971" spans="1:1" thickTop="1" thickBot="1" x14ac:dyDescent="0.3">
      <c r="A2971" s="6">
        <f t="shared" si="46"/>
        <v>2965</v>
      </c>
    </row>
    <row r="2972" spans="1:1" thickTop="1" thickBot="1" x14ac:dyDescent="0.3">
      <c r="A2972" s="6">
        <f t="shared" si="46"/>
        <v>2966</v>
      </c>
    </row>
    <row r="2973" spans="1:1" thickTop="1" thickBot="1" x14ac:dyDescent="0.3">
      <c r="A2973" s="6">
        <f t="shared" si="46"/>
        <v>2967</v>
      </c>
    </row>
    <row r="2974" spans="1:1" thickTop="1" thickBot="1" x14ac:dyDescent="0.3">
      <c r="A2974" s="6">
        <f t="shared" si="46"/>
        <v>2968</v>
      </c>
    </row>
    <row r="2975" spans="1:1" thickTop="1" thickBot="1" x14ac:dyDescent="0.3">
      <c r="A2975" s="6">
        <f t="shared" si="46"/>
        <v>2969</v>
      </c>
    </row>
    <row r="2976" spans="1:1" thickTop="1" thickBot="1" x14ac:dyDescent="0.3">
      <c r="A2976" s="6">
        <f t="shared" si="46"/>
        <v>2970</v>
      </c>
    </row>
    <row r="2977" spans="1:1" thickTop="1" thickBot="1" x14ac:dyDescent="0.3">
      <c r="A2977" s="6">
        <f t="shared" si="46"/>
        <v>2971</v>
      </c>
    </row>
    <row r="2978" spans="1:1" thickTop="1" thickBot="1" x14ac:dyDescent="0.3">
      <c r="A2978" s="6">
        <f t="shared" si="46"/>
        <v>2972</v>
      </c>
    </row>
    <row r="2979" spans="1:1" thickTop="1" thickBot="1" x14ac:dyDescent="0.3">
      <c r="A2979" s="6">
        <f t="shared" si="46"/>
        <v>2973</v>
      </c>
    </row>
    <row r="2980" spans="1:1" thickTop="1" thickBot="1" x14ac:dyDescent="0.3">
      <c r="A2980" s="6">
        <f t="shared" si="46"/>
        <v>2974</v>
      </c>
    </row>
    <row r="2981" spans="1:1" thickTop="1" thickBot="1" x14ac:dyDescent="0.3">
      <c r="A2981" s="6">
        <f t="shared" si="46"/>
        <v>2975</v>
      </c>
    </row>
    <row r="2982" spans="1:1" thickTop="1" thickBot="1" x14ac:dyDescent="0.3">
      <c r="A2982" s="6">
        <f t="shared" si="46"/>
        <v>2976</v>
      </c>
    </row>
    <row r="2983" spans="1:1" thickTop="1" thickBot="1" x14ac:dyDescent="0.3">
      <c r="A2983" s="6">
        <f t="shared" si="46"/>
        <v>2977</v>
      </c>
    </row>
    <row r="2984" spans="1:1" thickTop="1" thickBot="1" x14ac:dyDescent="0.3">
      <c r="A2984" s="6">
        <f t="shared" si="46"/>
        <v>2978</v>
      </c>
    </row>
    <row r="2985" spans="1:1" thickTop="1" thickBot="1" x14ac:dyDescent="0.3">
      <c r="A2985" s="6">
        <f t="shared" si="46"/>
        <v>2979</v>
      </c>
    </row>
    <row r="2986" spans="1:1" thickTop="1" thickBot="1" x14ac:dyDescent="0.3">
      <c r="A2986" s="6">
        <f t="shared" si="46"/>
        <v>2980</v>
      </c>
    </row>
    <row r="2987" spans="1:1" thickTop="1" thickBot="1" x14ac:dyDescent="0.3">
      <c r="A2987" s="6">
        <f t="shared" si="46"/>
        <v>2981</v>
      </c>
    </row>
    <row r="2988" spans="1:1" thickTop="1" thickBot="1" x14ac:dyDescent="0.3">
      <c r="A2988" s="6">
        <f t="shared" si="46"/>
        <v>2982</v>
      </c>
    </row>
    <row r="2989" spans="1:1" thickTop="1" thickBot="1" x14ac:dyDescent="0.3">
      <c r="A2989" s="6">
        <f t="shared" si="46"/>
        <v>2983</v>
      </c>
    </row>
    <row r="2990" spans="1:1" thickTop="1" thickBot="1" x14ac:dyDescent="0.3">
      <c r="A2990" s="6">
        <f t="shared" si="46"/>
        <v>2984</v>
      </c>
    </row>
    <row r="2991" spans="1:1" thickTop="1" thickBot="1" x14ac:dyDescent="0.3">
      <c r="A2991" s="6">
        <f t="shared" si="46"/>
        <v>2985</v>
      </c>
    </row>
    <row r="2992" spans="1:1" thickTop="1" thickBot="1" x14ac:dyDescent="0.3">
      <c r="A2992" s="6">
        <f t="shared" si="46"/>
        <v>2986</v>
      </c>
    </row>
    <row r="2993" spans="1:1" thickTop="1" thickBot="1" x14ac:dyDescent="0.3">
      <c r="A2993" s="6">
        <f t="shared" si="46"/>
        <v>2987</v>
      </c>
    </row>
    <row r="2994" spans="1:1" thickTop="1" thickBot="1" x14ac:dyDescent="0.3">
      <c r="A2994" s="6">
        <f t="shared" si="46"/>
        <v>2988</v>
      </c>
    </row>
    <row r="2995" spans="1:1" thickTop="1" thickBot="1" x14ac:dyDescent="0.3">
      <c r="A2995" s="6">
        <f t="shared" si="46"/>
        <v>2989</v>
      </c>
    </row>
    <row r="2996" spans="1:1" thickTop="1" thickBot="1" x14ac:dyDescent="0.3">
      <c r="A2996" s="6">
        <f t="shared" si="46"/>
        <v>2990</v>
      </c>
    </row>
    <row r="2997" spans="1:1" thickTop="1" thickBot="1" x14ac:dyDescent="0.3">
      <c r="A2997" s="6">
        <f t="shared" si="46"/>
        <v>2991</v>
      </c>
    </row>
    <row r="2998" spans="1:1" thickTop="1" thickBot="1" x14ac:dyDescent="0.3">
      <c r="A2998" s="6">
        <f t="shared" si="46"/>
        <v>2992</v>
      </c>
    </row>
    <row r="2999" spans="1:1" thickTop="1" thickBot="1" x14ac:dyDescent="0.3">
      <c r="A2999" s="6">
        <f t="shared" si="46"/>
        <v>2993</v>
      </c>
    </row>
    <row r="3000" spans="1:1" thickTop="1" thickBot="1" x14ac:dyDescent="0.3">
      <c r="A3000" s="6">
        <f t="shared" si="46"/>
        <v>2994</v>
      </c>
    </row>
    <row r="3001" spans="1:1" thickTop="1" thickBot="1" x14ac:dyDescent="0.3">
      <c r="A3001" s="6">
        <f t="shared" si="46"/>
        <v>2995</v>
      </c>
    </row>
    <row r="3002" spans="1:1" thickTop="1" thickBot="1" x14ac:dyDescent="0.3">
      <c r="A3002" s="6">
        <f t="shared" si="46"/>
        <v>2996</v>
      </c>
    </row>
    <row r="3003" spans="1:1" thickTop="1" thickBot="1" x14ac:dyDescent="0.3">
      <c r="A3003" s="6">
        <f t="shared" si="46"/>
        <v>2997</v>
      </c>
    </row>
    <row r="3004" spans="1:1" thickTop="1" thickBot="1" x14ac:dyDescent="0.3">
      <c r="A3004" s="6">
        <f t="shared" si="46"/>
        <v>2998</v>
      </c>
    </row>
    <row r="3005" spans="1:1" thickTop="1" thickBot="1" x14ac:dyDescent="0.3">
      <c r="A3005" s="6">
        <f t="shared" si="46"/>
        <v>2999</v>
      </c>
    </row>
    <row r="3006" spans="1:1" thickTop="1" thickBot="1" x14ac:dyDescent="0.3">
      <c r="A3006" s="6">
        <f t="shared" si="46"/>
        <v>3000</v>
      </c>
    </row>
    <row r="3007" spans="1:1" thickTop="1" thickBot="1" x14ac:dyDescent="0.3">
      <c r="A3007" s="6">
        <f t="shared" si="46"/>
        <v>3001</v>
      </c>
    </row>
    <row r="3008" spans="1:1" thickTop="1" thickBot="1" x14ac:dyDescent="0.3">
      <c r="A3008" s="6">
        <f t="shared" si="46"/>
        <v>3002</v>
      </c>
    </row>
    <row r="3009" spans="1:1" thickTop="1" thickBot="1" x14ac:dyDescent="0.3">
      <c r="A3009" s="6">
        <f t="shared" si="46"/>
        <v>3003</v>
      </c>
    </row>
    <row r="3010" spans="1:1" thickTop="1" thickBot="1" x14ac:dyDescent="0.3">
      <c r="A3010" s="6">
        <f t="shared" si="46"/>
        <v>3004</v>
      </c>
    </row>
    <row r="3011" spans="1:1" thickTop="1" thickBot="1" x14ac:dyDescent="0.3">
      <c r="A3011" s="6">
        <f t="shared" si="46"/>
        <v>3005</v>
      </c>
    </row>
    <row r="3012" spans="1:1" thickTop="1" thickBot="1" x14ac:dyDescent="0.3">
      <c r="A3012" s="6">
        <f t="shared" si="46"/>
        <v>3006</v>
      </c>
    </row>
    <row r="3013" spans="1:1" thickTop="1" thickBot="1" x14ac:dyDescent="0.3">
      <c r="A3013" s="6">
        <f t="shared" si="46"/>
        <v>3007</v>
      </c>
    </row>
    <row r="3014" spans="1:1" thickTop="1" thickBot="1" x14ac:dyDescent="0.3">
      <c r="A3014" s="6">
        <f t="shared" si="46"/>
        <v>3008</v>
      </c>
    </row>
    <row r="3015" spans="1:1" thickTop="1" thickBot="1" x14ac:dyDescent="0.3">
      <c r="A3015" s="6">
        <f t="shared" si="46"/>
        <v>3009</v>
      </c>
    </row>
    <row r="3016" spans="1:1" thickTop="1" thickBot="1" x14ac:dyDescent="0.3">
      <c r="A3016" s="6">
        <f t="shared" si="46"/>
        <v>3010</v>
      </c>
    </row>
    <row r="3017" spans="1:1" thickTop="1" thickBot="1" x14ac:dyDescent="0.3">
      <c r="A3017" s="6">
        <f t="shared" ref="A3017:A3080" si="47">A3016+1</f>
        <v>3011</v>
      </c>
    </row>
    <row r="3018" spans="1:1" thickTop="1" thickBot="1" x14ac:dyDescent="0.3">
      <c r="A3018" s="6">
        <f t="shared" si="47"/>
        <v>3012</v>
      </c>
    </row>
    <row r="3019" spans="1:1" thickTop="1" thickBot="1" x14ac:dyDescent="0.3">
      <c r="A3019" s="6">
        <f t="shared" si="47"/>
        <v>3013</v>
      </c>
    </row>
    <row r="3020" spans="1:1" thickTop="1" thickBot="1" x14ac:dyDescent="0.3">
      <c r="A3020" s="6">
        <f t="shared" si="47"/>
        <v>3014</v>
      </c>
    </row>
    <row r="3021" spans="1:1" thickTop="1" thickBot="1" x14ac:dyDescent="0.3">
      <c r="A3021" s="6">
        <f t="shared" si="47"/>
        <v>3015</v>
      </c>
    </row>
    <row r="3022" spans="1:1" thickTop="1" thickBot="1" x14ac:dyDescent="0.3">
      <c r="A3022" s="6">
        <f t="shared" si="47"/>
        <v>3016</v>
      </c>
    </row>
    <row r="3023" spans="1:1" thickTop="1" thickBot="1" x14ac:dyDescent="0.3">
      <c r="A3023" s="6">
        <f t="shared" si="47"/>
        <v>3017</v>
      </c>
    </row>
    <row r="3024" spans="1:1" thickTop="1" thickBot="1" x14ac:dyDescent="0.3">
      <c r="A3024" s="6">
        <f t="shared" si="47"/>
        <v>3018</v>
      </c>
    </row>
    <row r="3025" spans="1:1" thickTop="1" thickBot="1" x14ac:dyDescent="0.3">
      <c r="A3025" s="6">
        <f t="shared" si="47"/>
        <v>3019</v>
      </c>
    </row>
    <row r="3026" spans="1:1" thickTop="1" thickBot="1" x14ac:dyDescent="0.3">
      <c r="A3026" s="6">
        <f t="shared" si="47"/>
        <v>3020</v>
      </c>
    </row>
    <row r="3027" spans="1:1" thickTop="1" thickBot="1" x14ac:dyDescent="0.3">
      <c r="A3027" s="6">
        <f t="shared" si="47"/>
        <v>3021</v>
      </c>
    </row>
    <row r="3028" spans="1:1" thickTop="1" thickBot="1" x14ac:dyDescent="0.3">
      <c r="A3028" s="6">
        <f t="shared" si="47"/>
        <v>3022</v>
      </c>
    </row>
    <row r="3029" spans="1:1" thickTop="1" thickBot="1" x14ac:dyDescent="0.3">
      <c r="A3029" s="6">
        <f t="shared" si="47"/>
        <v>3023</v>
      </c>
    </row>
    <row r="3030" spans="1:1" thickTop="1" thickBot="1" x14ac:dyDescent="0.3">
      <c r="A3030" s="6">
        <f t="shared" si="47"/>
        <v>3024</v>
      </c>
    </row>
    <row r="3031" spans="1:1" thickTop="1" thickBot="1" x14ac:dyDescent="0.3">
      <c r="A3031" s="6">
        <f t="shared" si="47"/>
        <v>3025</v>
      </c>
    </row>
    <row r="3032" spans="1:1" thickTop="1" thickBot="1" x14ac:dyDescent="0.3">
      <c r="A3032" s="6">
        <f t="shared" si="47"/>
        <v>3026</v>
      </c>
    </row>
    <row r="3033" spans="1:1" thickTop="1" thickBot="1" x14ac:dyDescent="0.3">
      <c r="A3033" s="6">
        <f t="shared" si="47"/>
        <v>3027</v>
      </c>
    </row>
    <row r="3034" spans="1:1" thickTop="1" thickBot="1" x14ac:dyDescent="0.3">
      <c r="A3034" s="6">
        <f t="shared" si="47"/>
        <v>3028</v>
      </c>
    </row>
    <row r="3035" spans="1:1" thickTop="1" thickBot="1" x14ac:dyDescent="0.3">
      <c r="A3035" s="6">
        <f t="shared" si="47"/>
        <v>3029</v>
      </c>
    </row>
    <row r="3036" spans="1:1" thickTop="1" thickBot="1" x14ac:dyDescent="0.3">
      <c r="A3036" s="6">
        <f t="shared" si="47"/>
        <v>3030</v>
      </c>
    </row>
    <row r="3037" spans="1:1" thickTop="1" thickBot="1" x14ac:dyDescent="0.3">
      <c r="A3037" s="6">
        <f t="shared" si="47"/>
        <v>3031</v>
      </c>
    </row>
    <row r="3038" spans="1:1" thickTop="1" thickBot="1" x14ac:dyDescent="0.3">
      <c r="A3038" s="6">
        <f t="shared" si="47"/>
        <v>3032</v>
      </c>
    </row>
    <row r="3039" spans="1:1" thickTop="1" thickBot="1" x14ac:dyDescent="0.3">
      <c r="A3039" s="6">
        <f t="shared" si="47"/>
        <v>3033</v>
      </c>
    </row>
    <row r="3040" spans="1:1" thickTop="1" thickBot="1" x14ac:dyDescent="0.3">
      <c r="A3040" s="6">
        <f t="shared" si="47"/>
        <v>3034</v>
      </c>
    </row>
    <row r="3041" spans="1:1" thickTop="1" thickBot="1" x14ac:dyDescent="0.3">
      <c r="A3041" s="6">
        <f t="shared" si="47"/>
        <v>3035</v>
      </c>
    </row>
    <row r="3042" spans="1:1" thickTop="1" thickBot="1" x14ac:dyDescent="0.3">
      <c r="A3042" s="6">
        <f t="shared" si="47"/>
        <v>3036</v>
      </c>
    </row>
    <row r="3043" spans="1:1" thickTop="1" thickBot="1" x14ac:dyDescent="0.3">
      <c r="A3043" s="6">
        <f t="shared" si="47"/>
        <v>3037</v>
      </c>
    </row>
    <row r="3044" spans="1:1" thickTop="1" thickBot="1" x14ac:dyDescent="0.3">
      <c r="A3044" s="6">
        <f t="shared" si="47"/>
        <v>3038</v>
      </c>
    </row>
    <row r="3045" spans="1:1" thickTop="1" thickBot="1" x14ac:dyDescent="0.3">
      <c r="A3045" s="6">
        <f t="shared" si="47"/>
        <v>3039</v>
      </c>
    </row>
    <row r="3046" spans="1:1" thickTop="1" thickBot="1" x14ac:dyDescent="0.3">
      <c r="A3046" s="6">
        <f t="shared" si="47"/>
        <v>3040</v>
      </c>
    </row>
    <row r="3047" spans="1:1" thickTop="1" thickBot="1" x14ac:dyDescent="0.3">
      <c r="A3047" s="6">
        <f t="shared" si="47"/>
        <v>3041</v>
      </c>
    </row>
    <row r="3048" spans="1:1" thickTop="1" thickBot="1" x14ac:dyDescent="0.3">
      <c r="A3048" s="6">
        <f t="shared" si="47"/>
        <v>3042</v>
      </c>
    </row>
    <row r="3049" spans="1:1" thickTop="1" thickBot="1" x14ac:dyDescent="0.3">
      <c r="A3049" s="6">
        <f t="shared" si="47"/>
        <v>3043</v>
      </c>
    </row>
    <row r="3050" spans="1:1" thickTop="1" thickBot="1" x14ac:dyDescent="0.3">
      <c r="A3050" s="6">
        <f t="shared" si="47"/>
        <v>3044</v>
      </c>
    </row>
    <row r="3051" spans="1:1" thickTop="1" thickBot="1" x14ac:dyDescent="0.3">
      <c r="A3051" s="6">
        <f t="shared" si="47"/>
        <v>3045</v>
      </c>
    </row>
    <row r="3052" spans="1:1" thickTop="1" thickBot="1" x14ac:dyDescent="0.3">
      <c r="A3052" s="6">
        <f t="shared" si="47"/>
        <v>3046</v>
      </c>
    </row>
    <row r="3053" spans="1:1" thickTop="1" thickBot="1" x14ac:dyDescent="0.3">
      <c r="A3053" s="6">
        <f t="shared" si="47"/>
        <v>3047</v>
      </c>
    </row>
    <row r="3054" spans="1:1" thickTop="1" thickBot="1" x14ac:dyDescent="0.3">
      <c r="A3054" s="6">
        <f t="shared" si="47"/>
        <v>3048</v>
      </c>
    </row>
    <row r="3055" spans="1:1" thickTop="1" thickBot="1" x14ac:dyDescent="0.3">
      <c r="A3055" s="6">
        <f t="shared" si="47"/>
        <v>3049</v>
      </c>
    </row>
    <row r="3056" spans="1:1" thickTop="1" thickBot="1" x14ac:dyDescent="0.3">
      <c r="A3056" s="6">
        <f t="shared" si="47"/>
        <v>3050</v>
      </c>
    </row>
    <row r="3057" spans="1:1" thickTop="1" thickBot="1" x14ac:dyDescent="0.3">
      <c r="A3057" s="6">
        <f t="shared" si="47"/>
        <v>3051</v>
      </c>
    </row>
    <row r="3058" spans="1:1" thickTop="1" thickBot="1" x14ac:dyDescent="0.3">
      <c r="A3058" s="6">
        <f t="shared" si="47"/>
        <v>3052</v>
      </c>
    </row>
    <row r="3059" spans="1:1" thickTop="1" thickBot="1" x14ac:dyDescent="0.3">
      <c r="A3059" s="6">
        <f t="shared" si="47"/>
        <v>3053</v>
      </c>
    </row>
    <row r="3060" spans="1:1" thickTop="1" thickBot="1" x14ac:dyDescent="0.3">
      <c r="A3060" s="6">
        <f t="shared" si="47"/>
        <v>3054</v>
      </c>
    </row>
    <row r="3061" spans="1:1" thickTop="1" thickBot="1" x14ac:dyDescent="0.3">
      <c r="A3061" s="6">
        <f t="shared" si="47"/>
        <v>3055</v>
      </c>
    </row>
    <row r="3062" spans="1:1" thickTop="1" thickBot="1" x14ac:dyDescent="0.3">
      <c r="A3062" s="6">
        <f t="shared" si="47"/>
        <v>3056</v>
      </c>
    </row>
    <row r="3063" spans="1:1" thickTop="1" thickBot="1" x14ac:dyDescent="0.3">
      <c r="A3063" s="6">
        <f t="shared" si="47"/>
        <v>3057</v>
      </c>
    </row>
    <row r="3064" spans="1:1" thickTop="1" thickBot="1" x14ac:dyDescent="0.3">
      <c r="A3064" s="6">
        <f t="shared" si="47"/>
        <v>3058</v>
      </c>
    </row>
    <row r="3065" spans="1:1" thickTop="1" thickBot="1" x14ac:dyDescent="0.3">
      <c r="A3065" s="6">
        <f t="shared" si="47"/>
        <v>3059</v>
      </c>
    </row>
    <row r="3066" spans="1:1" thickTop="1" thickBot="1" x14ac:dyDescent="0.3">
      <c r="A3066" s="6">
        <f t="shared" si="47"/>
        <v>3060</v>
      </c>
    </row>
    <row r="3067" spans="1:1" thickTop="1" thickBot="1" x14ac:dyDescent="0.3">
      <c r="A3067" s="6">
        <f t="shared" si="47"/>
        <v>3061</v>
      </c>
    </row>
    <row r="3068" spans="1:1" thickTop="1" thickBot="1" x14ac:dyDescent="0.3">
      <c r="A3068" s="6">
        <f t="shared" si="47"/>
        <v>3062</v>
      </c>
    </row>
    <row r="3069" spans="1:1" thickTop="1" thickBot="1" x14ac:dyDescent="0.3">
      <c r="A3069" s="6">
        <f t="shared" si="47"/>
        <v>3063</v>
      </c>
    </row>
    <row r="3070" spans="1:1" thickTop="1" thickBot="1" x14ac:dyDescent="0.3">
      <c r="A3070" s="6">
        <f t="shared" si="47"/>
        <v>3064</v>
      </c>
    </row>
    <row r="3071" spans="1:1" thickTop="1" thickBot="1" x14ac:dyDescent="0.3">
      <c r="A3071" s="6">
        <f t="shared" si="47"/>
        <v>3065</v>
      </c>
    </row>
    <row r="3072" spans="1:1" thickTop="1" thickBot="1" x14ac:dyDescent="0.3">
      <c r="A3072" s="6">
        <f t="shared" si="47"/>
        <v>3066</v>
      </c>
    </row>
    <row r="3073" spans="1:1" thickTop="1" thickBot="1" x14ac:dyDescent="0.3">
      <c r="A3073" s="6">
        <f t="shared" si="47"/>
        <v>3067</v>
      </c>
    </row>
    <row r="3074" spans="1:1" thickTop="1" thickBot="1" x14ac:dyDescent="0.3">
      <c r="A3074" s="6">
        <f t="shared" si="47"/>
        <v>3068</v>
      </c>
    </row>
    <row r="3075" spans="1:1" thickTop="1" thickBot="1" x14ac:dyDescent="0.3">
      <c r="A3075" s="6">
        <f t="shared" si="47"/>
        <v>3069</v>
      </c>
    </row>
    <row r="3076" spans="1:1" thickTop="1" thickBot="1" x14ac:dyDescent="0.3">
      <c r="A3076" s="6">
        <f t="shared" si="47"/>
        <v>3070</v>
      </c>
    </row>
    <row r="3077" spans="1:1" thickTop="1" thickBot="1" x14ac:dyDescent="0.3">
      <c r="A3077" s="6">
        <f t="shared" si="47"/>
        <v>3071</v>
      </c>
    </row>
    <row r="3078" spans="1:1" thickTop="1" thickBot="1" x14ac:dyDescent="0.3">
      <c r="A3078" s="6">
        <f t="shared" si="47"/>
        <v>3072</v>
      </c>
    </row>
    <row r="3079" spans="1:1" thickTop="1" thickBot="1" x14ac:dyDescent="0.3">
      <c r="A3079" s="6">
        <f t="shared" si="47"/>
        <v>3073</v>
      </c>
    </row>
    <row r="3080" spans="1:1" thickTop="1" thickBot="1" x14ac:dyDescent="0.3">
      <c r="A3080" s="6">
        <f t="shared" si="47"/>
        <v>3074</v>
      </c>
    </row>
    <row r="3081" spans="1:1" thickTop="1" thickBot="1" x14ac:dyDescent="0.3">
      <c r="A3081" s="6">
        <f t="shared" ref="A3081:A3144" si="48">A3080+1</f>
        <v>3075</v>
      </c>
    </row>
    <row r="3082" spans="1:1" thickTop="1" thickBot="1" x14ac:dyDescent="0.3">
      <c r="A3082" s="6">
        <f t="shared" si="48"/>
        <v>3076</v>
      </c>
    </row>
    <row r="3083" spans="1:1" thickTop="1" thickBot="1" x14ac:dyDescent="0.3">
      <c r="A3083" s="6">
        <f t="shared" si="48"/>
        <v>3077</v>
      </c>
    </row>
    <row r="3084" spans="1:1" thickTop="1" thickBot="1" x14ac:dyDescent="0.3">
      <c r="A3084" s="6">
        <f t="shared" si="48"/>
        <v>3078</v>
      </c>
    </row>
    <row r="3085" spans="1:1" thickTop="1" thickBot="1" x14ac:dyDescent="0.3">
      <c r="A3085" s="6">
        <f t="shared" si="48"/>
        <v>3079</v>
      </c>
    </row>
    <row r="3086" spans="1:1" thickTop="1" thickBot="1" x14ac:dyDescent="0.3">
      <c r="A3086" s="6">
        <f t="shared" si="48"/>
        <v>3080</v>
      </c>
    </row>
    <row r="3087" spans="1:1" thickTop="1" thickBot="1" x14ac:dyDescent="0.3">
      <c r="A3087" s="6">
        <f t="shared" si="48"/>
        <v>3081</v>
      </c>
    </row>
    <row r="3088" spans="1:1" thickTop="1" thickBot="1" x14ac:dyDescent="0.3">
      <c r="A3088" s="6">
        <f t="shared" si="48"/>
        <v>3082</v>
      </c>
    </row>
    <row r="3089" spans="1:1" thickTop="1" thickBot="1" x14ac:dyDescent="0.3">
      <c r="A3089" s="6">
        <f t="shared" si="48"/>
        <v>3083</v>
      </c>
    </row>
    <row r="3090" spans="1:1" thickTop="1" thickBot="1" x14ac:dyDescent="0.3">
      <c r="A3090" s="6">
        <f t="shared" si="48"/>
        <v>3084</v>
      </c>
    </row>
    <row r="3091" spans="1:1" thickTop="1" thickBot="1" x14ac:dyDescent="0.3">
      <c r="A3091" s="6">
        <f t="shared" si="48"/>
        <v>3085</v>
      </c>
    </row>
    <row r="3092" spans="1:1" thickTop="1" thickBot="1" x14ac:dyDescent="0.3">
      <c r="A3092" s="6">
        <f t="shared" si="48"/>
        <v>3086</v>
      </c>
    </row>
    <row r="3093" spans="1:1" thickTop="1" thickBot="1" x14ac:dyDescent="0.3">
      <c r="A3093" s="6">
        <f t="shared" si="48"/>
        <v>3087</v>
      </c>
    </row>
    <row r="3094" spans="1:1" thickTop="1" thickBot="1" x14ac:dyDescent="0.3">
      <c r="A3094" s="6">
        <f t="shared" si="48"/>
        <v>3088</v>
      </c>
    </row>
    <row r="3095" spans="1:1" thickTop="1" thickBot="1" x14ac:dyDescent="0.3">
      <c r="A3095" s="6">
        <f t="shared" si="48"/>
        <v>3089</v>
      </c>
    </row>
    <row r="3096" spans="1:1" thickTop="1" thickBot="1" x14ac:dyDescent="0.3">
      <c r="A3096" s="6">
        <f t="shared" si="48"/>
        <v>3090</v>
      </c>
    </row>
    <row r="3097" spans="1:1" thickTop="1" thickBot="1" x14ac:dyDescent="0.3">
      <c r="A3097" s="6">
        <f t="shared" si="48"/>
        <v>3091</v>
      </c>
    </row>
    <row r="3098" spans="1:1" thickTop="1" thickBot="1" x14ac:dyDescent="0.3">
      <c r="A3098" s="6">
        <f t="shared" si="48"/>
        <v>3092</v>
      </c>
    </row>
    <row r="3099" spans="1:1" thickTop="1" thickBot="1" x14ac:dyDescent="0.3">
      <c r="A3099" s="6">
        <f t="shared" si="48"/>
        <v>3093</v>
      </c>
    </row>
    <row r="3100" spans="1:1" thickTop="1" thickBot="1" x14ac:dyDescent="0.3">
      <c r="A3100" s="6">
        <f t="shared" si="48"/>
        <v>3094</v>
      </c>
    </row>
    <row r="3101" spans="1:1" thickTop="1" thickBot="1" x14ac:dyDescent="0.3">
      <c r="A3101" s="6">
        <f t="shared" si="48"/>
        <v>3095</v>
      </c>
    </row>
    <row r="3102" spans="1:1" thickTop="1" thickBot="1" x14ac:dyDescent="0.3">
      <c r="A3102" s="6">
        <f t="shared" si="48"/>
        <v>3096</v>
      </c>
    </row>
    <row r="3103" spans="1:1" thickTop="1" thickBot="1" x14ac:dyDescent="0.3">
      <c r="A3103" s="6">
        <f t="shared" si="48"/>
        <v>3097</v>
      </c>
    </row>
    <row r="3104" spans="1:1" thickTop="1" thickBot="1" x14ac:dyDescent="0.3">
      <c r="A3104" s="6">
        <f t="shared" si="48"/>
        <v>3098</v>
      </c>
    </row>
    <row r="3105" spans="1:1" thickTop="1" thickBot="1" x14ac:dyDescent="0.3">
      <c r="A3105" s="6">
        <f t="shared" si="48"/>
        <v>3099</v>
      </c>
    </row>
    <row r="3106" spans="1:1" thickTop="1" thickBot="1" x14ac:dyDescent="0.3">
      <c r="A3106" s="6">
        <f t="shared" si="48"/>
        <v>3100</v>
      </c>
    </row>
    <row r="3107" spans="1:1" thickTop="1" thickBot="1" x14ac:dyDescent="0.3">
      <c r="A3107" s="6">
        <f t="shared" si="48"/>
        <v>3101</v>
      </c>
    </row>
    <row r="3108" spans="1:1" thickTop="1" thickBot="1" x14ac:dyDescent="0.3">
      <c r="A3108" s="6">
        <f t="shared" si="48"/>
        <v>3102</v>
      </c>
    </row>
    <row r="3109" spans="1:1" thickTop="1" thickBot="1" x14ac:dyDescent="0.3">
      <c r="A3109" s="6">
        <f t="shared" si="48"/>
        <v>3103</v>
      </c>
    </row>
    <row r="3110" spans="1:1" thickTop="1" thickBot="1" x14ac:dyDescent="0.3">
      <c r="A3110" s="6">
        <f t="shared" si="48"/>
        <v>3104</v>
      </c>
    </row>
    <row r="3111" spans="1:1" thickTop="1" thickBot="1" x14ac:dyDescent="0.3">
      <c r="A3111" s="6">
        <f t="shared" si="48"/>
        <v>3105</v>
      </c>
    </row>
    <row r="3112" spans="1:1" thickTop="1" thickBot="1" x14ac:dyDescent="0.3">
      <c r="A3112" s="6">
        <f t="shared" si="48"/>
        <v>3106</v>
      </c>
    </row>
    <row r="3113" spans="1:1" thickTop="1" thickBot="1" x14ac:dyDescent="0.3">
      <c r="A3113" s="6">
        <f t="shared" si="48"/>
        <v>3107</v>
      </c>
    </row>
    <row r="3114" spans="1:1" thickTop="1" thickBot="1" x14ac:dyDescent="0.3">
      <c r="A3114" s="6">
        <f t="shared" si="48"/>
        <v>3108</v>
      </c>
    </row>
    <row r="3115" spans="1:1" thickTop="1" thickBot="1" x14ac:dyDescent="0.3">
      <c r="A3115" s="6">
        <f t="shared" si="48"/>
        <v>3109</v>
      </c>
    </row>
    <row r="3116" spans="1:1" thickTop="1" thickBot="1" x14ac:dyDescent="0.3">
      <c r="A3116" s="6">
        <f t="shared" si="48"/>
        <v>3110</v>
      </c>
    </row>
    <row r="3117" spans="1:1" thickTop="1" thickBot="1" x14ac:dyDescent="0.3">
      <c r="A3117" s="6">
        <f t="shared" si="48"/>
        <v>3111</v>
      </c>
    </row>
    <row r="3118" spans="1:1" thickTop="1" thickBot="1" x14ac:dyDescent="0.3">
      <c r="A3118" s="6">
        <f t="shared" si="48"/>
        <v>3112</v>
      </c>
    </row>
    <row r="3119" spans="1:1" thickTop="1" thickBot="1" x14ac:dyDescent="0.3">
      <c r="A3119" s="6">
        <f t="shared" si="48"/>
        <v>3113</v>
      </c>
    </row>
    <row r="3120" spans="1:1" thickTop="1" thickBot="1" x14ac:dyDescent="0.3">
      <c r="A3120" s="6">
        <f t="shared" si="48"/>
        <v>3114</v>
      </c>
    </row>
    <row r="3121" spans="1:1" thickTop="1" thickBot="1" x14ac:dyDescent="0.3">
      <c r="A3121" s="6">
        <f t="shared" si="48"/>
        <v>3115</v>
      </c>
    </row>
    <row r="3122" spans="1:1" thickTop="1" thickBot="1" x14ac:dyDescent="0.3">
      <c r="A3122" s="6">
        <f t="shared" si="48"/>
        <v>3116</v>
      </c>
    </row>
    <row r="3123" spans="1:1" thickTop="1" thickBot="1" x14ac:dyDescent="0.3">
      <c r="A3123" s="6">
        <f t="shared" si="48"/>
        <v>3117</v>
      </c>
    </row>
    <row r="3124" spans="1:1" thickTop="1" thickBot="1" x14ac:dyDescent="0.3">
      <c r="A3124" s="6">
        <f t="shared" si="48"/>
        <v>3118</v>
      </c>
    </row>
    <row r="3125" spans="1:1" thickTop="1" thickBot="1" x14ac:dyDescent="0.3">
      <c r="A3125" s="6">
        <f t="shared" si="48"/>
        <v>3119</v>
      </c>
    </row>
    <row r="3126" spans="1:1" thickTop="1" thickBot="1" x14ac:dyDescent="0.3">
      <c r="A3126" s="6">
        <f t="shared" si="48"/>
        <v>3120</v>
      </c>
    </row>
    <row r="3127" spans="1:1" thickTop="1" thickBot="1" x14ac:dyDescent="0.3">
      <c r="A3127" s="6">
        <f t="shared" si="48"/>
        <v>3121</v>
      </c>
    </row>
    <row r="3128" spans="1:1" thickTop="1" thickBot="1" x14ac:dyDescent="0.3">
      <c r="A3128" s="6">
        <f t="shared" si="48"/>
        <v>3122</v>
      </c>
    </row>
    <row r="3129" spans="1:1" thickTop="1" thickBot="1" x14ac:dyDescent="0.3">
      <c r="A3129" s="6">
        <f t="shared" si="48"/>
        <v>3123</v>
      </c>
    </row>
    <row r="3130" spans="1:1" thickTop="1" thickBot="1" x14ac:dyDescent="0.3">
      <c r="A3130" s="6">
        <f t="shared" si="48"/>
        <v>3124</v>
      </c>
    </row>
    <row r="3131" spans="1:1" thickTop="1" thickBot="1" x14ac:dyDescent="0.3">
      <c r="A3131" s="6">
        <f t="shared" si="48"/>
        <v>3125</v>
      </c>
    </row>
    <row r="3132" spans="1:1" thickTop="1" thickBot="1" x14ac:dyDescent="0.3">
      <c r="A3132" s="6">
        <f t="shared" si="48"/>
        <v>3126</v>
      </c>
    </row>
    <row r="3133" spans="1:1" thickTop="1" thickBot="1" x14ac:dyDescent="0.3">
      <c r="A3133" s="6">
        <f t="shared" si="48"/>
        <v>3127</v>
      </c>
    </row>
    <row r="3134" spans="1:1" thickTop="1" thickBot="1" x14ac:dyDescent="0.3">
      <c r="A3134" s="6">
        <f t="shared" si="48"/>
        <v>3128</v>
      </c>
    </row>
    <row r="3135" spans="1:1" thickTop="1" thickBot="1" x14ac:dyDescent="0.3">
      <c r="A3135" s="6">
        <f t="shared" si="48"/>
        <v>3129</v>
      </c>
    </row>
    <row r="3136" spans="1:1" thickTop="1" thickBot="1" x14ac:dyDescent="0.3">
      <c r="A3136" s="6">
        <f t="shared" si="48"/>
        <v>3130</v>
      </c>
    </row>
    <row r="3137" spans="1:1" thickTop="1" thickBot="1" x14ac:dyDescent="0.3">
      <c r="A3137" s="6">
        <f t="shared" si="48"/>
        <v>3131</v>
      </c>
    </row>
    <row r="3138" spans="1:1" thickTop="1" thickBot="1" x14ac:dyDescent="0.3">
      <c r="A3138" s="6">
        <f t="shared" si="48"/>
        <v>3132</v>
      </c>
    </row>
    <row r="3139" spans="1:1" thickTop="1" thickBot="1" x14ac:dyDescent="0.3">
      <c r="A3139" s="6">
        <f t="shared" si="48"/>
        <v>3133</v>
      </c>
    </row>
    <row r="3140" spans="1:1" thickTop="1" thickBot="1" x14ac:dyDescent="0.3">
      <c r="A3140" s="6">
        <f t="shared" si="48"/>
        <v>3134</v>
      </c>
    </row>
    <row r="3141" spans="1:1" thickTop="1" thickBot="1" x14ac:dyDescent="0.3">
      <c r="A3141" s="6">
        <f t="shared" si="48"/>
        <v>3135</v>
      </c>
    </row>
    <row r="3142" spans="1:1" thickTop="1" thickBot="1" x14ac:dyDescent="0.3">
      <c r="A3142" s="6">
        <f t="shared" si="48"/>
        <v>3136</v>
      </c>
    </row>
    <row r="3143" spans="1:1" thickTop="1" thickBot="1" x14ac:dyDescent="0.3">
      <c r="A3143" s="6">
        <f t="shared" si="48"/>
        <v>3137</v>
      </c>
    </row>
    <row r="3144" spans="1:1" thickTop="1" thickBot="1" x14ac:dyDescent="0.3">
      <c r="A3144" s="6">
        <f t="shared" si="48"/>
        <v>3138</v>
      </c>
    </row>
    <row r="3145" spans="1:1" thickTop="1" thickBot="1" x14ac:dyDescent="0.3">
      <c r="A3145" s="6">
        <f t="shared" ref="A3145:A3208" si="49">A3144+1</f>
        <v>3139</v>
      </c>
    </row>
    <row r="3146" spans="1:1" thickTop="1" thickBot="1" x14ac:dyDescent="0.3">
      <c r="A3146" s="6">
        <f t="shared" si="49"/>
        <v>3140</v>
      </c>
    </row>
    <row r="3147" spans="1:1" thickTop="1" thickBot="1" x14ac:dyDescent="0.3">
      <c r="A3147" s="6">
        <f t="shared" si="49"/>
        <v>3141</v>
      </c>
    </row>
    <row r="3148" spans="1:1" thickTop="1" thickBot="1" x14ac:dyDescent="0.3">
      <c r="A3148" s="6">
        <f t="shared" si="49"/>
        <v>3142</v>
      </c>
    </row>
    <row r="3149" spans="1:1" thickTop="1" thickBot="1" x14ac:dyDescent="0.3">
      <c r="A3149" s="6">
        <f t="shared" si="49"/>
        <v>3143</v>
      </c>
    </row>
    <row r="3150" spans="1:1" thickTop="1" thickBot="1" x14ac:dyDescent="0.3">
      <c r="A3150" s="6">
        <f t="shared" si="49"/>
        <v>3144</v>
      </c>
    </row>
    <row r="3151" spans="1:1" thickTop="1" thickBot="1" x14ac:dyDescent="0.3">
      <c r="A3151" s="6">
        <f t="shared" si="49"/>
        <v>3145</v>
      </c>
    </row>
    <row r="3152" spans="1:1" thickTop="1" thickBot="1" x14ac:dyDescent="0.3">
      <c r="A3152" s="6">
        <f t="shared" si="49"/>
        <v>3146</v>
      </c>
    </row>
    <row r="3153" spans="1:1" thickTop="1" thickBot="1" x14ac:dyDescent="0.3">
      <c r="A3153" s="6">
        <f t="shared" si="49"/>
        <v>3147</v>
      </c>
    </row>
    <row r="3154" spans="1:1" thickTop="1" thickBot="1" x14ac:dyDescent="0.3">
      <c r="A3154" s="6">
        <f t="shared" si="49"/>
        <v>3148</v>
      </c>
    </row>
    <row r="3155" spans="1:1" thickTop="1" thickBot="1" x14ac:dyDescent="0.3">
      <c r="A3155" s="6">
        <f t="shared" si="49"/>
        <v>3149</v>
      </c>
    </row>
    <row r="3156" spans="1:1" thickTop="1" thickBot="1" x14ac:dyDescent="0.3">
      <c r="A3156" s="6">
        <f t="shared" si="49"/>
        <v>3150</v>
      </c>
    </row>
    <row r="3157" spans="1:1" thickTop="1" thickBot="1" x14ac:dyDescent="0.3">
      <c r="A3157" s="6">
        <f t="shared" si="49"/>
        <v>3151</v>
      </c>
    </row>
    <row r="3158" spans="1:1" thickTop="1" thickBot="1" x14ac:dyDescent="0.3">
      <c r="A3158" s="6">
        <f t="shared" si="49"/>
        <v>3152</v>
      </c>
    </row>
    <row r="3159" spans="1:1" thickTop="1" thickBot="1" x14ac:dyDescent="0.3">
      <c r="A3159" s="6">
        <f t="shared" si="49"/>
        <v>3153</v>
      </c>
    </row>
    <row r="3160" spans="1:1" thickTop="1" thickBot="1" x14ac:dyDescent="0.3">
      <c r="A3160" s="6">
        <f t="shared" si="49"/>
        <v>3154</v>
      </c>
    </row>
    <row r="3161" spans="1:1" thickTop="1" thickBot="1" x14ac:dyDescent="0.3">
      <c r="A3161" s="6">
        <f t="shared" si="49"/>
        <v>3155</v>
      </c>
    </row>
    <row r="3162" spans="1:1" thickTop="1" thickBot="1" x14ac:dyDescent="0.3">
      <c r="A3162" s="6">
        <f t="shared" si="49"/>
        <v>3156</v>
      </c>
    </row>
    <row r="3163" spans="1:1" thickTop="1" thickBot="1" x14ac:dyDescent="0.3">
      <c r="A3163" s="6">
        <f t="shared" si="49"/>
        <v>3157</v>
      </c>
    </row>
    <row r="3164" spans="1:1" thickTop="1" thickBot="1" x14ac:dyDescent="0.3">
      <c r="A3164" s="6">
        <f t="shared" si="49"/>
        <v>3158</v>
      </c>
    </row>
    <row r="3165" spans="1:1" thickTop="1" thickBot="1" x14ac:dyDescent="0.3">
      <c r="A3165" s="6">
        <f t="shared" si="49"/>
        <v>3159</v>
      </c>
    </row>
    <row r="3166" spans="1:1" thickTop="1" thickBot="1" x14ac:dyDescent="0.3">
      <c r="A3166" s="6">
        <f t="shared" si="49"/>
        <v>3160</v>
      </c>
    </row>
    <row r="3167" spans="1:1" thickTop="1" thickBot="1" x14ac:dyDescent="0.3">
      <c r="A3167" s="6">
        <f t="shared" si="49"/>
        <v>3161</v>
      </c>
    </row>
    <row r="3168" spans="1:1" thickTop="1" thickBot="1" x14ac:dyDescent="0.3">
      <c r="A3168" s="6">
        <f t="shared" si="49"/>
        <v>3162</v>
      </c>
    </row>
    <row r="3169" spans="1:1" thickTop="1" thickBot="1" x14ac:dyDescent="0.3">
      <c r="A3169" s="6">
        <f t="shared" si="49"/>
        <v>3163</v>
      </c>
    </row>
    <row r="3170" spans="1:1" thickTop="1" thickBot="1" x14ac:dyDescent="0.3">
      <c r="A3170" s="6">
        <f t="shared" si="49"/>
        <v>3164</v>
      </c>
    </row>
    <row r="3171" spans="1:1" thickTop="1" thickBot="1" x14ac:dyDescent="0.3">
      <c r="A3171" s="6">
        <f t="shared" si="49"/>
        <v>3165</v>
      </c>
    </row>
    <row r="3172" spans="1:1" thickTop="1" thickBot="1" x14ac:dyDescent="0.3">
      <c r="A3172" s="6">
        <f t="shared" si="49"/>
        <v>3166</v>
      </c>
    </row>
    <row r="3173" spans="1:1" thickTop="1" thickBot="1" x14ac:dyDescent="0.3">
      <c r="A3173" s="6">
        <f t="shared" si="49"/>
        <v>3167</v>
      </c>
    </row>
    <row r="3174" spans="1:1" thickTop="1" thickBot="1" x14ac:dyDescent="0.3">
      <c r="A3174" s="6">
        <f t="shared" si="49"/>
        <v>3168</v>
      </c>
    </row>
    <row r="3175" spans="1:1" thickTop="1" thickBot="1" x14ac:dyDescent="0.3">
      <c r="A3175" s="6">
        <f t="shared" si="49"/>
        <v>3169</v>
      </c>
    </row>
    <row r="3176" spans="1:1" thickTop="1" thickBot="1" x14ac:dyDescent="0.3">
      <c r="A3176" s="6">
        <f t="shared" si="49"/>
        <v>3170</v>
      </c>
    </row>
    <row r="3177" spans="1:1" thickTop="1" thickBot="1" x14ac:dyDescent="0.3">
      <c r="A3177" s="6">
        <f t="shared" si="49"/>
        <v>3171</v>
      </c>
    </row>
    <row r="3178" spans="1:1" thickTop="1" thickBot="1" x14ac:dyDescent="0.3">
      <c r="A3178" s="6">
        <f t="shared" si="49"/>
        <v>3172</v>
      </c>
    </row>
    <row r="3179" spans="1:1" thickTop="1" thickBot="1" x14ac:dyDescent="0.3">
      <c r="A3179" s="6">
        <f t="shared" si="49"/>
        <v>3173</v>
      </c>
    </row>
    <row r="3180" spans="1:1" thickTop="1" thickBot="1" x14ac:dyDescent="0.3">
      <c r="A3180" s="6">
        <f t="shared" si="49"/>
        <v>3174</v>
      </c>
    </row>
    <row r="3181" spans="1:1" thickTop="1" thickBot="1" x14ac:dyDescent="0.3">
      <c r="A3181" s="6">
        <f t="shared" si="49"/>
        <v>3175</v>
      </c>
    </row>
    <row r="3182" spans="1:1" thickTop="1" thickBot="1" x14ac:dyDescent="0.3">
      <c r="A3182" s="6">
        <f t="shared" si="49"/>
        <v>3176</v>
      </c>
    </row>
    <row r="3183" spans="1:1" thickTop="1" thickBot="1" x14ac:dyDescent="0.3">
      <c r="A3183" s="6">
        <f t="shared" si="49"/>
        <v>3177</v>
      </c>
    </row>
    <row r="3184" spans="1:1" thickTop="1" thickBot="1" x14ac:dyDescent="0.3">
      <c r="A3184" s="6">
        <f t="shared" si="49"/>
        <v>3178</v>
      </c>
    </row>
    <row r="3185" spans="1:1" thickTop="1" thickBot="1" x14ac:dyDescent="0.3">
      <c r="A3185" s="6">
        <f t="shared" si="49"/>
        <v>3179</v>
      </c>
    </row>
    <row r="3186" spans="1:1" thickTop="1" thickBot="1" x14ac:dyDescent="0.3">
      <c r="A3186" s="6">
        <f t="shared" si="49"/>
        <v>3180</v>
      </c>
    </row>
    <row r="3187" spans="1:1" thickTop="1" thickBot="1" x14ac:dyDescent="0.3">
      <c r="A3187" s="6">
        <f t="shared" si="49"/>
        <v>3181</v>
      </c>
    </row>
    <row r="3188" spans="1:1" thickTop="1" thickBot="1" x14ac:dyDescent="0.3">
      <c r="A3188" s="6">
        <f t="shared" si="49"/>
        <v>3182</v>
      </c>
    </row>
    <row r="3189" spans="1:1" thickTop="1" thickBot="1" x14ac:dyDescent="0.3">
      <c r="A3189" s="6">
        <f t="shared" si="49"/>
        <v>3183</v>
      </c>
    </row>
    <row r="3190" spans="1:1" thickTop="1" thickBot="1" x14ac:dyDescent="0.3">
      <c r="A3190" s="6">
        <f t="shared" si="49"/>
        <v>3184</v>
      </c>
    </row>
    <row r="3191" spans="1:1" thickTop="1" thickBot="1" x14ac:dyDescent="0.3">
      <c r="A3191" s="6">
        <f t="shared" si="49"/>
        <v>3185</v>
      </c>
    </row>
    <row r="3192" spans="1:1" thickTop="1" thickBot="1" x14ac:dyDescent="0.3">
      <c r="A3192" s="6">
        <f t="shared" si="49"/>
        <v>3186</v>
      </c>
    </row>
    <row r="3193" spans="1:1" thickTop="1" thickBot="1" x14ac:dyDescent="0.3">
      <c r="A3193" s="6">
        <f t="shared" si="49"/>
        <v>3187</v>
      </c>
    </row>
    <row r="3194" spans="1:1" thickTop="1" thickBot="1" x14ac:dyDescent="0.3">
      <c r="A3194" s="6">
        <f t="shared" si="49"/>
        <v>3188</v>
      </c>
    </row>
    <row r="3195" spans="1:1" thickTop="1" thickBot="1" x14ac:dyDescent="0.3">
      <c r="A3195" s="6">
        <f t="shared" si="49"/>
        <v>3189</v>
      </c>
    </row>
    <row r="3196" spans="1:1" thickTop="1" thickBot="1" x14ac:dyDescent="0.3">
      <c r="A3196" s="6">
        <f t="shared" si="49"/>
        <v>3190</v>
      </c>
    </row>
    <row r="3197" spans="1:1" thickTop="1" thickBot="1" x14ac:dyDescent="0.3">
      <c r="A3197" s="6">
        <f t="shared" si="49"/>
        <v>3191</v>
      </c>
    </row>
    <row r="3198" spans="1:1" thickTop="1" thickBot="1" x14ac:dyDescent="0.3">
      <c r="A3198" s="6">
        <f t="shared" si="49"/>
        <v>3192</v>
      </c>
    </row>
    <row r="3199" spans="1:1" thickTop="1" thickBot="1" x14ac:dyDescent="0.3">
      <c r="A3199" s="6">
        <f t="shared" si="49"/>
        <v>3193</v>
      </c>
    </row>
    <row r="3200" spans="1:1" thickTop="1" thickBot="1" x14ac:dyDescent="0.3">
      <c r="A3200" s="6">
        <f t="shared" si="49"/>
        <v>3194</v>
      </c>
    </row>
    <row r="3201" spans="1:1" thickTop="1" thickBot="1" x14ac:dyDescent="0.3">
      <c r="A3201" s="6">
        <f t="shared" si="49"/>
        <v>3195</v>
      </c>
    </row>
    <row r="3202" spans="1:1" thickTop="1" thickBot="1" x14ac:dyDescent="0.3">
      <c r="A3202" s="6">
        <f t="shared" si="49"/>
        <v>3196</v>
      </c>
    </row>
    <row r="3203" spans="1:1" thickTop="1" thickBot="1" x14ac:dyDescent="0.3">
      <c r="A3203" s="6">
        <f t="shared" si="49"/>
        <v>3197</v>
      </c>
    </row>
    <row r="3204" spans="1:1" thickTop="1" thickBot="1" x14ac:dyDescent="0.3">
      <c r="A3204" s="6">
        <f t="shared" si="49"/>
        <v>3198</v>
      </c>
    </row>
    <row r="3205" spans="1:1" thickTop="1" thickBot="1" x14ac:dyDescent="0.3">
      <c r="A3205" s="6">
        <f t="shared" si="49"/>
        <v>3199</v>
      </c>
    </row>
    <row r="3206" spans="1:1" thickTop="1" thickBot="1" x14ac:dyDescent="0.3">
      <c r="A3206" s="6">
        <f t="shared" si="49"/>
        <v>3200</v>
      </c>
    </row>
    <row r="3207" spans="1:1" thickTop="1" thickBot="1" x14ac:dyDescent="0.3">
      <c r="A3207" s="6">
        <f t="shared" si="49"/>
        <v>3201</v>
      </c>
    </row>
    <row r="3208" spans="1:1" thickTop="1" thickBot="1" x14ac:dyDescent="0.3">
      <c r="A3208" s="6">
        <f t="shared" si="49"/>
        <v>3202</v>
      </c>
    </row>
    <row r="3209" spans="1:1" thickTop="1" thickBot="1" x14ac:dyDescent="0.3">
      <c r="A3209" s="6">
        <f t="shared" ref="A3209:A3272" si="50">A3208+1</f>
        <v>3203</v>
      </c>
    </row>
    <row r="3210" spans="1:1" thickTop="1" thickBot="1" x14ac:dyDescent="0.3">
      <c r="A3210" s="6">
        <f t="shared" si="50"/>
        <v>3204</v>
      </c>
    </row>
    <row r="3211" spans="1:1" thickTop="1" thickBot="1" x14ac:dyDescent="0.3">
      <c r="A3211" s="6">
        <f t="shared" si="50"/>
        <v>3205</v>
      </c>
    </row>
    <row r="3212" spans="1:1" thickTop="1" thickBot="1" x14ac:dyDescent="0.3">
      <c r="A3212" s="6">
        <f t="shared" si="50"/>
        <v>3206</v>
      </c>
    </row>
    <row r="3213" spans="1:1" thickTop="1" thickBot="1" x14ac:dyDescent="0.3">
      <c r="A3213" s="6">
        <f t="shared" si="50"/>
        <v>3207</v>
      </c>
    </row>
    <row r="3214" spans="1:1" thickTop="1" thickBot="1" x14ac:dyDescent="0.3">
      <c r="A3214" s="6">
        <f t="shared" si="50"/>
        <v>3208</v>
      </c>
    </row>
    <row r="3215" spans="1:1" thickTop="1" thickBot="1" x14ac:dyDescent="0.3">
      <c r="A3215" s="6">
        <f t="shared" si="50"/>
        <v>3209</v>
      </c>
    </row>
    <row r="3216" spans="1:1" thickTop="1" thickBot="1" x14ac:dyDescent="0.3">
      <c r="A3216" s="6">
        <f t="shared" si="50"/>
        <v>3210</v>
      </c>
    </row>
    <row r="3217" spans="1:1" thickTop="1" thickBot="1" x14ac:dyDescent="0.3">
      <c r="A3217" s="6">
        <f t="shared" si="50"/>
        <v>3211</v>
      </c>
    </row>
    <row r="3218" spans="1:1" thickTop="1" thickBot="1" x14ac:dyDescent="0.3">
      <c r="A3218" s="6">
        <f t="shared" si="50"/>
        <v>3212</v>
      </c>
    </row>
    <row r="3219" spans="1:1" thickTop="1" thickBot="1" x14ac:dyDescent="0.3">
      <c r="A3219" s="6">
        <f t="shared" si="50"/>
        <v>3213</v>
      </c>
    </row>
    <row r="3220" spans="1:1" thickTop="1" thickBot="1" x14ac:dyDescent="0.3">
      <c r="A3220" s="6">
        <f t="shared" si="50"/>
        <v>3214</v>
      </c>
    </row>
    <row r="3221" spans="1:1" thickTop="1" thickBot="1" x14ac:dyDescent="0.3">
      <c r="A3221" s="6">
        <f t="shared" si="50"/>
        <v>3215</v>
      </c>
    </row>
    <row r="3222" spans="1:1" thickTop="1" thickBot="1" x14ac:dyDescent="0.3">
      <c r="A3222" s="6">
        <f t="shared" si="50"/>
        <v>3216</v>
      </c>
    </row>
    <row r="3223" spans="1:1" thickTop="1" thickBot="1" x14ac:dyDescent="0.3">
      <c r="A3223" s="6">
        <f t="shared" si="50"/>
        <v>3217</v>
      </c>
    </row>
    <row r="3224" spans="1:1" thickTop="1" thickBot="1" x14ac:dyDescent="0.3">
      <c r="A3224" s="6">
        <f t="shared" si="50"/>
        <v>3218</v>
      </c>
    </row>
    <row r="3225" spans="1:1" thickTop="1" thickBot="1" x14ac:dyDescent="0.3">
      <c r="A3225" s="6">
        <f t="shared" si="50"/>
        <v>3219</v>
      </c>
    </row>
    <row r="3226" spans="1:1" thickTop="1" thickBot="1" x14ac:dyDescent="0.3">
      <c r="A3226" s="6">
        <f t="shared" si="50"/>
        <v>3220</v>
      </c>
    </row>
    <row r="3227" spans="1:1" thickTop="1" thickBot="1" x14ac:dyDescent="0.3">
      <c r="A3227" s="6">
        <f t="shared" si="50"/>
        <v>3221</v>
      </c>
    </row>
    <row r="3228" spans="1:1" thickTop="1" thickBot="1" x14ac:dyDescent="0.3">
      <c r="A3228" s="6">
        <f t="shared" si="50"/>
        <v>3222</v>
      </c>
    </row>
    <row r="3229" spans="1:1" thickTop="1" thickBot="1" x14ac:dyDescent="0.3">
      <c r="A3229" s="6">
        <f t="shared" si="50"/>
        <v>3223</v>
      </c>
    </row>
    <row r="3230" spans="1:1" thickTop="1" thickBot="1" x14ac:dyDescent="0.3">
      <c r="A3230" s="6">
        <f t="shared" si="50"/>
        <v>3224</v>
      </c>
    </row>
    <row r="3231" spans="1:1" thickTop="1" thickBot="1" x14ac:dyDescent="0.3">
      <c r="A3231" s="6">
        <f t="shared" si="50"/>
        <v>3225</v>
      </c>
    </row>
    <row r="3232" spans="1:1" thickTop="1" thickBot="1" x14ac:dyDescent="0.3">
      <c r="A3232" s="6">
        <f t="shared" si="50"/>
        <v>3226</v>
      </c>
    </row>
    <row r="3233" spans="1:1" thickTop="1" thickBot="1" x14ac:dyDescent="0.3">
      <c r="A3233" s="6">
        <f t="shared" si="50"/>
        <v>3227</v>
      </c>
    </row>
    <row r="3234" spans="1:1" thickTop="1" thickBot="1" x14ac:dyDescent="0.3">
      <c r="A3234" s="6">
        <f t="shared" si="50"/>
        <v>3228</v>
      </c>
    </row>
    <row r="3235" spans="1:1" thickTop="1" thickBot="1" x14ac:dyDescent="0.3">
      <c r="A3235" s="6">
        <f t="shared" si="50"/>
        <v>3229</v>
      </c>
    </row>
    <row r="3236" spans="1:1" thickTop="1" thickBot="1" x14ac:dyDescent="0.3">
      <c r="A3236" s="6">
        <f t="shared" si="50"/>
        <v>3230</v>
      </c>
    </row>
    <row r="3237" spans="1:1" thickTop="1" thickBot="1" x14ac:dyDescent="0.3">
      <c r="A3237" s="6">
        <f t="shared" si="50"/>
        <v>3231</v>
      </c>
    </row>
    <row r="3238" spans="1:1" thickTop="1" thickBot="1" x14ac:dyDescent="0.3">
      <c r="A3238" s="6">
        <f t="shared" si="50"/>
        <v>3232</v>
      </c>
    </row>
    <row r="3239" spans="1:1" thickTop="1" thickBot="1" x14ac:dyDescent="0.3">
      <c r="A3239" s="6">
        <f t="shared" si="50"/>
        <v>3233</v>
      </c>
    </row>
    <row r="3240" spans="1:1" thickTop="1" thickBot="1" x14ac:dyDescent="0.3">
      <c r="A3240" s="6">
        <f t="shared" si="50"/>
        <v>3234</v>
      </c>
    </row>
    <row r="3241" spans="1:1" thickTop="1" thickBot="1" x14ac:dyDescent="0.3">
      <c r="A3241" s="6">
        <f t="shared" si="50"/>
        <v>3235</v>
      </c>
    </row>
    <row r="3242" spans="1:1" thickTop="1" thickBot="1" x14ac:dyDescent="0.3">
      <c r="A3242" s="6">
        <f t="shared" si="50"/>
        <v>3236</v>
      </c>
    </row>
    <row r="3243" spans="1:1" thickTop="1" thickBot="1" x14ac:dyDescent="0.3">
      <c r="A3243" s="6">
        <f t="shared" si="50"/>
        <v>3237</v>
      </c>
    </row>
    <row r="3244" spans="1:1" thickTop="1" thickBot="1" x14ac:dyDescent="0.3">
      <c r="A3244" s="6">
        <f t="shared" si="50"/>
        <v>3238</v>
      </c>
    </row>
    <row r="3245" spans="1:1" thickTop="1" thickBot="1" x14ac:dyDescent="0.3">
      <c r="A3245" s="6">
        <f t="shared" si="50"/>
        <v>3239</v>
      </c>
    </row>
    <row r="3246" spans="1:1" thickTop="1" thickBot="1" x14ac:dyDescent="0.3">
      <c r="A3246" s="6">
        <f t="shared" si="50"/>
        <v>3240</v>
      </c>
    </row>
    <row r="3247" spans="1:1" thickTop="1" thickBot="1" x14ac:dyDescent="0.3">
      <c r="A3247" s="6">
        <f t="shared" si="50"/>
        <v>3241</v>
      </c>
    </row>
    <row r="3248" spans="1:1" thickTop="1" thickBot="1" x14ac:dyDescent="0.3">
      <c r="A3248" s="6">
        <f t="shared" si="50"/>
        <v>3242</v>
      </c>
    </row>
    <row r="3249" spans="1:1" thickTop="1" thickBot="1" x14ac:dyDescent="0.3">
      <c r="A3249" s="6">
        <f t="shared" si="50"/>
        <v>3243</v>
      </c>
    </row>
    <row r="3250" spans="1:1" thickTop="1" thickBot="1" x14ac:dyDescent="0.3">
      <c r="A3250" s="6">
        <f t="shared" si="50"/>
        <v>3244</v>
      </c>
    </row>
    <row r="3251" spans="1:1" thickTop="1" thickBot="1" x14ac:dyDescent="0.3">
      <c r="A3251" s="6">
        <f t="shared" si="50"/>
        <v>3245</v>
      </c>
    </row>
    <row r="3252" spans="1:1" thickTop="1" thickBot="1" x14ac:dyDescent="0.3">
      <c r="A3252" s="6">
        <f t="shared" si="50"/>
        <v>3246</v>
      </c>
    </row>
    <row r="3253" spans="1:1" thickTop="1" thickBot="1" x14ac:dyDescent="0.3">
      <c r="A3253" s="6">
        <f t="shared" si="50"/>
        <v>3247</v>
      </c>
    </row>
    <row r="3254" spans="1:1" thickTop="1" thickBot="1" x14ac:dyDescent="0.3">
      <c r="A3254" s="6">
        <f t="shared" si="50"/>
        <v>3248</v>
      </c>
    </row>
    <row r="3255" spans="1:1" thickTop="1" thickBot="1" x14ac:dyDescent="0.3">
      <c r="A3255" s="6">
        <f t="shared" si="50"/>
        <v>3249</v>
      </c>
    </row>
    <row r="3256" spans="1:1" thickTop="1" thickBot="1" x14ac:dyDescent="0.3">
      <c r="A3256" s="6">
        <f t="shared" si="50"/>
        <v>3250</v>
      </c>
    </row>
    <row r="3257" spans="1:1" thickTop="1" thickBot="1" x14ac:dyDescent="0.3">
      <c r="A3257" s="6">
        <f t="shared" si="50"/>
        <v>3251</v>
      </c>
    </row>
    <row r="3258" spans="1:1" thickTop="1" thickBot="1" x14ac:dyDescent="0.3">
      <c r="A3258" s="6">
        <f t="shared" si="50"/>
        <v>3252</v>
      </c>
    </row>
    <row r="3259" spans="1:1" thickTop="1" thickBot="1" x14ac:dyDescent="0.3">
      <c r="A3259" s="6">
        <f t="shared" si="50"/>
        <v>3253</v>
      </c>
    </row>
    <row r="3260" spans="1:1" thickTop="1" thickBot="1" x14ac:dyDescent="0.3">
      <c r="A3260" s="6">
        <f t="shared" si="50"/>
        <v>3254</v>
      </c>
    </row>
    <row r="3261" spans="1:1" thickTop="1" thickBot="1" x14ac:dyDescent="0.3">
      <c r="A3261" s="6">
        <f t="shared" si="50"/>
        <v>3255</v>
      </c>
    </row>
    <row r="3262" spans="1:1" thickTop="1" thickBot="1" x14ac:dyDescent="0.3">
      <c r="A3262" s="6">
        <f t="shared" si="50"/>
        <v>3256</v>
      </c>
    </row>
    <row r="3263" spans="1:1" thickTop="1" thickBot="1" x14ac:dyDescent="0.3">
      <c r="A3263" s="6">
        <f t="shared" si="50"/>
        <v>3257</v>
      </c>
    </row>
    <row r="3264" spans="1:1" thickTop="1" thickBot="1" x14ac:dyDescent="0.3">
      <c r="A3264" s="6">
        <f t="shared" si="50"/>
        <v>3258</v>
      </c>
    </row>
    <row r="3265" spans="1:1" thickTop="1" thickBot="1" x14ac:dyDescent="0.3">
      <c r="A3265" s="6">
        <f t="shared" si="50"/>
        <v>3259</v>
      </c>
    </row>
    <row r="3266" spans="1:1" thickTop="1" thickBot="1" x14ac:dyDescent="0.3">
      <c r="A3266" s="6">
        <f t="shared" si="50"/>
        <v>3260</v>
      </c>
    </row>
    <row r="3267" spans="1:1" thickTop="1" thickBot="1" x14ac:dyDescent="0.3">
      <c r="A3267" s="6">
        <f t="shared" si="50"/>
        <v>3261</v>
      </c>
    </row>
    <row r="3268" spans="1:1" thickTop="1" thickBot="1" x14ac:dyDescent="0.3">
      <c r="A3268" s="6">
        <f t="shared" si="50"/>
        <v>3262</v>
      </c>
    </row>
    <row r="3269" spans="1:1" thickTop="1" thickBot="1" x14ac:dyDescent="0.3">
      <c r="A3269" s="6">
        <f t="shared" si="50"/>
        <v>3263</v>
      </c>
    </row>
    <row r="3270" spans="1:1" thickTop="1" thickBot="1" x14ac:dyDescent="0.3">
      <c r="A3270" s="6">
        <f t="shared" si="50"/>
        <v>3264</v>
      </c>
    </row>
    <row r="3271" spans="1:1" thickTop="1" thickBot="1" x14ac:dyDescent="0.3">
      <c r="A3271" s="6">
        <f t="shared" si="50"/>
        <v>3265</v>
      </c>
    </row>
    <row r="3272" spans="1:1" thickTop="1" thickBot="1" x14ac:dyDescent="0.3">
      <c r="A3272" s="6">
        <f t="shared" si="50"/>
        <v>3266</v>
      </c>
    </row>
    <row r="3273" spans="1:1" thickTop="1" thickBot="1" x14ac:dyDescent="0.3">
      <c r="A3273" s="6">
        <f t="shared" ref="A3273:A3336" si="51">A3272+1</f>
        <v>3267</v>
      </c>
    </row>
    <row r="3274" spans="1:1" thickTop="1" thickBot="1" x14ac:dyDescent="0.3">
      <c r="A3274" s="6">
        <f t="shared" si="51"/>
        <v>3268</v>
      </c>
    </row>
    <row r="3275" spans="1:1" thickTop="1" thickBot="1" x14ac:dyDescent="0.3">
      <c r="A3275" s="6">
        <f t="shared" si="51"/>
        <v>3269</v>
      </c>
    </row>
    <row r="3276" spans="1:1" thickTop="1" thickBot="1" x14ac:dyDescent="0.3">
      <c r="A3276" s="6">
        <f t="shared" si="51"/>
        <v>3270</v>
      </c>
    </row>
    <row r="3277" spans="1:1" thickTop="1" thickBot="1" x14ac:dyDescent="0.3">
      <c r="A3277" s="6">
        <f t="shared" si="51"/>
        <v>3271</v>
      </c>
    </row>
    <row r="3278" spans="1:1" thickTop="1" thickBot="1" x14ac:dyDescent="0.3">
      <c r="A3278" s="6">
        <f t="shared" si="51"/>
        <v>3272</v>
      </c>
    </row>
    <row r="3279" spans="1:1" thickTop="1" thickBot="1" x14ac:dyDescent="0.3">
      <c r="A3279" s="6">
        <f t="shared" si="51"/>
        <v>3273</v>
      </c>
    </row>
    <row r="3280" spans="1:1" thickTop="1" thickBot="1" x14ac:dyDescent="0.3">
      <c r="A3280" s="6">
        <f t="shared" si="51"/>
        <v>3274</v>
      </c>
    </row>
    <row r="3281" spans="1:1" thickTop="1" thickBot="1" x14ac:dyDescent="0.3">
      <c r="A3281" s="6">
        <f t="shared" si="51"/>
        <v>3275</v>
      </c>
    </row>
    <row r="3282" spans="1:1" thickTop="1" thickBot="1" x14ac:dyDescent="0.3">
      <c r="A3282" s="6">
        <f t="shared" si="51"/>
        <v>3276</v>
      </c>
    </row>
    <row r="3283" spans="1:1" thickTop="1" thickBot="1" x14ac:dyDescent="0.3">
      <c r="A3283" s="6">
        <f t="shared" si="51"/>
        <v>3277</v>
      </c>
    </row>
    <row r="3284" spans="1:1" thickTop="1" thickBot="1" x14ac:dyDescent="0.3">
      <c r="A3284" s="6">
        <f t="shared" si="51"/>
        <v>3278</v>
      </c>
    </row>
    <row r="3285" spans="1:1" thickTop="1" thickBot="1" x14ac:dyDescent="0.3">
      <c r="A3285" s="6">
        <f t="shared" si="51"/>
        <v>3279</v>
      </c>
    </row>
    <row r="3286" spans="1:1" thickTop="1" thickBot="1" x14ac:dyDescent="0.3">
      <c r="A3286" s="6">
        <f t="shared" si="51"/>
        <v>3280</v>
      </c>
    </row>
    <row r="3287" spans="1:1" thickTop="1" thickBot="1" x14ac:dyDescent="0.3">
      <c r="A3287" s="6">
        <f t="shared" si="51"/>
        <v>3281</v>
      </c>
    </row>
    <row r="3288" spans="1:1" thickTop="1" thickBot="1" x14ac:dyDescent="0.3">
      <c r="A3288" s="6">
        <f t="shared" si="51"/>
        <v>3282</v>
      </c>
    </row>
    <row r="3289" spans="1:1" thickTop="1" thickBot="1" x14ac:dyDescent="0.3">
      <c r="A3289" s="6">
        <f t="shared" si="51"/>
        <v>3283</v>
      </c>
    </row>
    <row r="3290" spans="1:1" thickTop="1" thickBot="1" x14ac:dyDescent="0.3">
      <c r="A3290" s="6">
        <f t="shared" si="51"/>
        <v>3284</v>
      </c>
    </row>
    <row r="3291" spans="1:1" thickTop="1" thickBot="1" x14ac:dyDescent="0.3">
      <c r="A3291" s="6">
        <f t="shared" si="51"/>
        <v>3285</v>
      </c>
    </row>
    <row r="3292" spans="1:1" thickTop="1" thickBot="1" x14ac:dyDescent="0.3">
      <c r="A3292" s="6">
        <f t="shared" si="51"/>
        <v>3286</v>
      </c>
    </row>
    <row r="3293" spans="1:1" thickTop="1" thickBot="1" x14ac:dyDescent="0.3">
      <c r="A3293" s="6">
        <f t="shared" si="51"/>
        <v>3287</v>
      </c>
    </row>
    <row r="3294" spans="1:1" thickTop="1" thickBot="1" x14ac:dyDescent="0.3">
      <c r="A3294" s="6">
        <f t="shared" si="51"/>
        <v>3288</v>
      </c>
    </row>
    <row r="3295" spans="1:1" thickTop="1" thickBot="1" x14ac:dyDescent="0.3">
      <c r="A3295" s="6">
        <f t="shared" si="51"/>
        <v>3289</v>
      </c>
    </row>
    <row r="3296" spans="1:1" thickTop="1" thickBot="1" x14ac:dyDescent="0.3">
      <c r="A3296" s="6">
        <f t="shared" si="51"/>
        <v>3290</v>
      </c>
    </row>
    <row r="3297" spans="1:1" thickTop="1" thickBot="1" x14ac:dyDescent="0.3">
      <c r="A3297" s="6">
        <f t="shared" si="51"/>
        <v>3291</v>
      </c>
    </row>
    <row r="3298" spans="1:1" thickTop="1" thickBot="1" x14ac:dyDescent="0.3">
      <c r="A3298" s="6">
        <f t="shared" si="51"/>
        <v>3292</v>
      </c>
    </row>
    <row r="3299" spans="1:1" thickTop="1" thickBot="1" x14ac:dyDescent="0.3">
      <c r="A3299" s="6">
        <f t="shared" si="51"/>
        <v>3293</v>
      </c>
    </row>
    <row r="3300" spans="1:1" thickTop="1" thickBot="1" x14ac:dyDescent="0.3">
      <c r="A3300" s="6">
        <f t="shared" si="51"/>
        <v>3294</v>
      </c>
    </row>
    <row r="3301" spans="1:1" thickTop="1" thickBot="1" x14ac:dyDescent="0.3">
      <c r="A3301" s="6">
        <f t="shared" si="51"/>
        <v>3295</v>
      </c>
    </row>
    <row r="3302" spans="1:1" thickTop="1" thickBot="1" x14ac:dyDescent="0.3">
      <c r="A3302" s="6">
        <f t="shared" si="51"/>
        <v>3296</v>
      </c>
    </row>
    <row r="3303" spans="1:1" thickTop="1" thickBot="1" x14ac:dyDescent="0.3">
      <c r="A3303" s="6">
        <f t="shared" si="51"/>
        <v>3297</v>
      </c>
    </row>
    <row r="3304" spans="1:1" thickTop="1" thickBot="1" x14ac:dyDescent="0.3">
      <c r="A3304" s="6">
        <f t="shared" si="51"/>
        <v>3298</v>
      </c>
    </row>
    <row r="3305" spans="1:1" thickTop="1" thickBot="1" x14ac:dyDescent="0.3">
      <c r="A3305" s="6">
        <f t="shared" si="51"/>
        <v>3299</v>
      </c>
    </row>
    <row r="3306" spans="1:1" thickTop="1" thickBot="1" x14ac:dyDescent="0.3">
      <c r="A3306" s="6">
        <f t="shared" si="51"/>
        <v>3300</v>
      </c>
    </row>
    <row r="3307" spans="1:1" thickTop="1" thickBot="1" x14ac:dyDescent="0.3">
      <c r="A3307" s="6">
        <f t="shared" si="51"/>
        <v>3301</v>
      </c>
    </row>
    <row r="3308" spans="1:1" thickTop="1" thickBot="1" x14ac:dyDescent="0.3">
      <c r="A3308" s="6">
        <f t="shared" si="51"/>
        <v>3302</v>
      </c>
    </row>
    <row r="3309" spans="1:1" thickTop="1" thickBot="1" x14ac:dyDescent="0.3">
      <c r="A3309" s="6">
        <f t="shared" si="51"/>
        <v>3303</v>
      </c>
    </row>
    <row r="3310" spans="1:1" thickTop="1" thickBot="1" x14ac:dyDescent="0.3">
      <c r="A3310" s="6">
        <f t="shared" si="51"/>
        <v>3304</v>
      </c>
    </row>
    <row r="3311" spans="1:1" thickTop="1" thickBot="1" x14ac:dyDescent="0.3">
      <c r="A3311" s="6">
        <f t="shared" si="51"/>
        <v>3305</v>
      </c>
    </row>
    <row r="3312" spans="1:1" thickTop="1" thickBot="1" x14ac:dyDescent="0.3">
      <c r="A3312" s="6">
        <f t="shared" si="51"/>
        <v>3306</v>
      </c>
    </row>
    <row r="3313" spans="1:1" thickTop="1" thickBot="1" x14ac:dyDescent="0.3">
      <c r="A3313" s="6">
        <f t="shared" si="51"/>
        <v>3307</v>
      </c>
    </row>
    <row r="3314" spans="1:1" thickTop="1" thickBot="1" x14ac:dyDescent="0.3">
      <c r="A3314" s="6">
        <f t="shared" si="51"/>
        <v>3308</v>
      </c>
    </row>
    <row r="3315" spans="1:1" thickTop="1" thickBot="1" x14ac:dyDescent="0.3">
      <c r="A3315" s="6">
        <f t="shared" si="51"/>
        <v>3309</v>
      </c>
    </row>
    <row r="3316" spans="1:1" thickTop="1" thickBot="1" x14ac:dyDescent="0.3">
      <c r="A3316" s="6">
        <f t="shared" si="51"/>
        <v>3310</v>
      </c>
    </row>
    <row r="3317" spans="1:1" thickTop="1" thickBot="1" x14ac:dyDescent="0.3">
      <c r="A3317" s="6">
        <f t="shared" si="51"/>
        <v>3311</v>
      </c>
    </row>
    <row r="3318" spans="1:1" thickTop="1" thickBot="1" x14ac:dyDescent="0.3">
      <c r="A3318" s="6">
        <f t="shared" si="51"/>
        <v>3312</v>
      </c>
    </row>
    <row r="3319" spans="1:1" thickTop="1" thickBot="1" x14ac:dyDescent="0.3">
      <c r="A3319" s="6">
        <f t="shared" si="51"/>
        <v>3313</v>
      </c>
    </row>
    <row r="3320" spans="1:1" thickTop="1" thickBot="1" x14ac:dyDescent="0.3">
      <c r="A3320" s="6">
        <f t="shared" si="51"/>
        <v>3314</v>
      </c>
    </row>
    <row r="3321" spans="1:1" thickTop="1" thickBot="1" x14ac:dyDescent="0.3">
      <c r="A3321" s="6">
        <f t="shared" si="51"/>
        <v>3315</v>
      </c>
    </row>
    <row r="3322" spans="1:1" thickTop="1" thickBot="1" x14ac:dyDescent="0.3">
      <c r="A3322" s="6">
        <f t="shared" si="51"/>
        <v>3316</v>
      </c>
    </row>
    <row r="3323" spans="1:1" thickTop="1" thickBot="1" x14ac:dyDescent="0.3">
      <c r="A3323" s="6">
        <f t="shared" si="51"/>
        <v>3317</v>
      </c>
    </row>
    <row r="3324" spans="1:1" thickTop="1" thickBot="1" x14ac:dyDescent="0.3">
      <c r="A3324" s="6">
        <f t="shared" si="51"/>
        <v>3318</v>
      </c>
    </row>
    <row r="3325" spans="1:1" thickTop="1" thickBot="1" x14ac:dyDescent="0.3">
      <c r="A3325" s="6">
        <f t="shared" si="51"/>
        <v>3319</v>
      </c>
    </row>
    <row r="3326" spans="1:1" thickTop="1" thickBot="1" x14ac:dyDescent="0.3">
      <c r="A3326" s="6">
        <f t="shared" si="51"/>
        <v>3320</v>
      </c>
    </row>
    <row r="3327" spans="1:1" thickTop="1" thickBot="1" x14ac:dyDescent="0.3">
      <c r="A3327" s="6">
        <f t="shared" si="51"/>
        <v>3321</v>
      </c>
    </row>
    <row r="3328" spans="1:1" thickTop="1" thickBot="1" x14ac:dyDescent="0.3">
      <c r="A3328" s="6">
        <f t="shared" si="51"/>
        <v>3322</v>
      </c>
    </row>
    <row r="3329" spans="1:1" thickTop="1" thickBot="1" x14ac:dyDescent="0.3">
      <c r="A3329" s="6">
        <f t="shared" si="51"/>
        <v>3323</v>
      </c>
    </row>
    <row r="3330" spans="1:1" thickTop="1" thickBot="1" x14ac:dyDescent="0.3">
      <c r="A3330" s="6">
        <f t="shared" si="51"/>
        <v>3324</v>
      </c>
    </row>
    <row r="3331" spans="1:1" thickTop="1" thickBot="1" x14ac:dyDescent="0.3">
      <c r="A3331" s="6">
        <f t="shared" si="51"/>
        <v>3325</v>
      </c>
    </row>
    <row r="3332" spans="1:1" thickTop="1" thickBot="1" x14ac:dyDescent="0.3">
      <c r="A3332" s="6">
        <f t="shared" si="51"/>
        <v>3326</v>
      </c>
    </row>
    <row r="3333" spans="1:1" thickTop="1" thickBot="1" x14ac:dyDescent="0.3">
      <c r="A3333" s="6">
        <f t="shared" si="51"/>
        <v>3327</v>
      </c>
    </row>
    <row r="3334" spans="1:1" thickTop="1" thickBot="1" x14ac:dyDescent="0.3">
      <c r="A3334" s="6">
        <f t="shared" si="51"/>
        <v>3328</v>
      </c>
    </row>
    <row r="3335" spans="1:1" thickTop="1" thickBot="1" x14ac:dyDescent="0.3">
      <c r="A3335" s="6">
        <f t="shared" si="51"/>
        <v>3329</v>
      </c>
    </row>
    <row r="3336" spans="1:1" thickTop="1" thickBot="1" x14ac:dyDescent="0.3">
      <c r="A3336" s="6">
        <f t="shared" si="51"/>
        <v>3330</v>
      </c>
    </row>
    <row r="3337" spans="1:1" thickTop="1" thickBot="1" x14ac:dyDescent="0.3">
      <c r="A3337" s="6">
        <f t="shared" ref="A3337:A3400" si="52">A3336+1</f>
        <v>3331</v>
      </c>
    </row>
    <row r="3338" spans="1:1" thickTop="1" thickBot="1" x14ac:dyDescent="0.3">
      <c r="A3338" s="6">
        <f t="shared" si="52"/>
        <v>3332</v>
      </c>
    </row>
    <row r="3339" spans="1:1" thickTop="1" thickBot="1" x14ac:dyDescent="0.3">
      <c r="A3339" s="6">
        <f t="shared" si="52"/>
        <v>3333</v>
      </c>
    </row>
    <row r="3340" spans="1:1" thickTop="1" thickBot="1" x14ac:dyDescent="0.3">
      <c r="A3340" s="6">
        <f t="shared" si="52"/>
        <v>3334</v>
      </c>
    </row>
    <row r="3341" spans="1:1" thickTop="1" thickBot="1" x14ac:dyDescent="0.3">
      <c r="A3341" s="6">
        <f t="shared" si="52"/>
        <v>3335</v>
      </c>
    </row>
    <row r="3342" spans="1:1" thickTop="1" thickBot="1" x14ac:dyDescent="0.3">
      <c r="A3342" s="6">
        <f t="shared" si="52"/>
        <v>3336</v>
      </c>
    </row>
    <row r="3343" spans="1:1" thickTop="1" thickBot="1" x14ac:dyDescent="0.3">
      <c r="A3343" s="6">
        <f t="shared" si="52"/>
        <v>3337</v>
      </c>
    </row>
    <row r="3344" spans="1:1" thickTop="1" thickBot="1" x14ac:dyDescent="0.3">
      <c r="A3344" s="6">
        <f t="shared" si="52"/>
        <v>3338</v>
      </c>
    </row>
    <row r="3345" spans="1:1" thickTop="1" thickBot="1" x14ac:dyDescent="0.3">
      <c r="A3345" s="6">
        <f t="shared" si="52"/>
        <v>3339</v>
      </c>
    </row>
    <row r="3346" spans="1:1" thickTop="1" thickBot="1" x14ac:dyDescent="0.3">
      <c r="A3346" s="6">
        <f t="shared" si="52"/>
        <v>3340</v>
      </c>
    </row>
    <row r="3347" spans="1:1" thickTop="1" thickBot="1" x14ac:dyDescent="0.3">
      <c r="A3347" s="6">
        <f t="shared" si="52"/>
        <v>3341</v>
      </c>
    </row>
    <row r="3348" spans="1:1" thickTop="1" thickBot="1" x14ac:dyDescent="0.3">
      <c r="A3348" s="6">
        <f t="shared" si="52"/>
        <v>3342</v>
      </c>
    </row>
    <row r="3349" spans="1:1" thickTop="1" thickBot="1" x14ac:dyDescent="0.3">
      <c r="A3349" s="6">
        <f t="shared" si="52"/>
        <v>3343</v>
      </c>
    </row>
    <row r="3350" spans="1:1" thickTop="1" thickBot="1" x14ac:dyDescent="0.3">
      <c r="A3350" s="6">
        <f t="shared" si="52"/>
        <v>3344</v>
      </c>
    </row>
    <row r="3351" spans="1:1" thickTop="1" thickBot="1" x14ac:dyDescent="0.3">
      <c r="A3351" s="6">
        <f t="shared" si="52"/>
        <v>3345</v>
      </c>
    </row>
    <row r="3352" spans="1:1" thickTop="1" thickBot="1" x14ac:dyDescent="0.3">
      <c r="A3352" s="6">
        <f t="shared" si="52"/>
        <v>3346</v>
      </c>
    </row>
    <row r="3353" spans="1:1" thickTop="1" thickBot="1" x14ac:dyDescent="0.3">
      <c r="A3353" s="6">
        <f t="shared" si="52"/>
        <v>3347</v>
      </c>
    </row>
    <row r="3354" spans="1:1" thickTop="1" thickBot="1" x14ac:dyDescent="0.3">
      <c r="A3354" s="6">
        <f t="shared" si="52"/>
        <v>3348</v>
      </c>
    </row>
    <row r="3355" spans="1:1" thickTop="1" thickBot="1" x14ac:dyDescent="0.3">
      <c r="A3355" s="6">
        <f t="shared" si="52"/>
        <v>3349</v>
      </c>
    </row>
    <row r="3356" spans="1:1" thickTop="1" thickBot="1" x14ac:dyDescent="0.3">
      <c r="A3356" s="6">
        <f t="shared" si="52"/>
        <v>3350</v>
      </c>
    </row>
    <row r="3357" spans="1:1" thickTop="1" thickBot="1" x14ac:dyDescent="0.3">
      <c r="A3357" s="6">
        <f t="shared" si="52"/>
        <v>3351</v>
      </c>
    </row>
    <row r="3358" spans="1:1" thickTop="1" thickBot="1" x14ac:dyDescent="0.3">
      <c r="A3358" s="6">
        <f t="shared" si="52"/>
        <v>3352</v>
      </c>
    </row>
    <row r="3359" spans="1:1" thickTop="1" thickBot="1" x14ac:dyDescent="0.3">
      <c r="A3359" s="6">
        <f t="shared" si="52"/>
        <v>3353</v>
      </c>
    </row>
    <row r="3360" spans="1:1" thickTop="1" thickBot="1" x14ac:dyDescent="0.3">
      <c r="A3360" s="6">
        <f t="shared" si="52"/>
        <v>3354</v>
      </c>
    </row>
    <row r="3361" spans="1:1" thickTop="1" thickBot="1" x14ac:dyDescent="0.3">
      <c r="A3361" s="6">
        <f t="shared" si="52"/>
        <v>3355</v>
      </c>
    </row>
    <row r="3362" spans="1:1" thickTop="1" thickBot="1" x14ac:dyDescent="0.3">
      <c r="A3362" s="6">
        <f t="shared" si="52"/>
        <v>3356</v>
      </c>
    </row>
    <row r="3363" spans="1:1" thickTop="1" thickBot="1" x14ac:dyDescent="0.3">
      <c r="A3363" s="6">
        <f t="shared" si="52"/>
        <v>3357</v>
      </c>
    </row>
    <row r="3364" spans="1:1" thickTop="1" thickBot="1" x14ac:dyDescent="0.3">
      <c r="A3364" s="6">
        <f t="shared" si="52"/>
        <v>3358</v>
      </c>
    </row>
    <row r="3365" spans="1:1" thickTop="1" thickBot="1" x14ac:dyDescent="0.3">
      <c r="A3365" s="6">
        <f t="shared" si="52"/>
        <v>3359</v>
      </c>
    </row>
    <row r="3366" spans="1:1" thickTop="1" thickBot="1" x14ac:dyDescent="0.3">
      <c r="A3366" s="6">
        <f t="shared" si="52"/>
        <v>3360</v>
      </c>
    </row>
    <row r="3367" spans="1:1" thickTop="1" thickBot="1" x14ac:dyDescent="0.3">
      <c r="A3367" s="6">
        <f t="shared" si="52"/>
        <v>3361</v>
      </c>
    </row>
    <row r="3368" spans="1:1" thickTop="1" thickBot="1" x14ac:dyDescent="0.3">
      <c r="A3368" s="6">
        <f t="shared" si="52"/>
        <v>3362</v>
      </c>
    </row>
    <row r="3369" spans="1:1" thickTop="1" thickBot="1" x14ac:dyDescent="0.3">
      <c r="A3369" s="6">
        <f t="shared" si="52"/>
        <v>3363</v>
      </c>
    </row>
    <row r="3370" spans="1:1" thickTop="1" thickBot="1" x14ac:dyDescent="0.3">
      <c r="A3370" s="6">
        <f t="shared" si="52"/>
        <v>3364</v>
      </c>
    </row>
    <row r="3371" spans="1:1" thickTop="1" thickBot="1" x14ac:dyDescent="0.3">
      <c r="A3371" s="6">
        <f t="shared" si="52"/>
        <v>3365</v>
      </c>
    </row>
    <row r="3372" spans="1:1" thickTop="1" thickBot="1" x14ac:dyDescent="0.3">
      <c r="A3372" s="6">
        <f t="shared" si="52"/>
        <v>3366</v>
      </c>
    </row>
    <row r="3373" spans="1:1" thickTop="1" thickBot="1" x14ac:dyDescent="0.3">
      <c r="A3373" s="6">
        <f t="shared" si="52"/>
        <v>3367</v>
      </c>
    </row>
    <row r="3374" spans="1:1" thickTop="1" thickBot="1" x14ac:dyDescent="0.3">
      <c r="A3374" s="6">
        <f t="shared" si="52"/>
        <v>3368</v>
      </c>
    </row>
    <row r="3375" spans="1:1" thickTop="1" thickBot="1" x14ac:dyDescent="0.3">
      <c r="A3375" s="6">
        <f t="shared" si="52"/>
        <v>3369</v>
      </c>
    </row>
    <row r="3376" spans="1:1" thickTop="1" thickBot="1" x14ac:dyDescent="0.3">
      <c r="A3376" s="6">
        <f t="shared" si="52"/>
        <v>3370</v>
      </c>
    </row>
    <row r="3377" spans="1:1" thickTop="1" thickBot="1" x14ac:dyDescent="0.3">
      <c r="A3377" s="6">
        <f t="shared" si="52"/>
        <v>3371</v>
      </c>
    </row>
    <row r="3378" spans="1:1" thickTop="1" thickBot="1" x14ac:dyDescent="0.3">
      <c r="A3378" s="6">
        <f t="shared" si="52"/>
        <v>3372</v>
      </c>
    </row>
    <row r="3379" spans="1:1" thickTop="1" thickBot="1" x14ac:dyDescent="0.3">
      <c r="A3379" s="6">
        <f t="shared" si="52"/>
        <v>3373</v>
      </c>
    </row>
    <row r="3380" spans="1:1" thickTop="1" thickBot="1" x14ac:dyDescent="0.3">
      <c r="A3380" s="6">
        <f t="shared" si="52"/>
        <v>3374</v>
      </c>
    </row>
    <row r="3381" spans="1:1" thickTop="1" thickBot="1" x14ac:dyDescent="0.3">
      <c r="A3381" s="6">
        <f t="shared" si="52"/>
        <v>3375</v>
      </c>
    </row>
    <row r="3382" spans="1:1" thickTop="1" thickBot="1" x14ac:dyDescent="0.3">
      <c r="A3382" s="6">
        <f t="shared" si="52"/>
        <v>3376</v>
      </c>
    </row>
    <row r="3383" spans="1:1" thickTop="1" thickBot="1" x14ac:dyDescent="0.3">
      <c r="A3383" s="6">
        <f t="shared" si="52"/>
        <v>3377</v>
      </c>
    </row>
    <row r="3384" spans="1:1" thickTop="1" thickBot="1" x14ac:dyDescent="0.3">
      <c r="A3384" s="6">
        <f t="shared" si="52"/>
        <v>3378</v>
      </c>
    </row>
    <row r="3385" spans="1:1" thickTop="1" thickBot="1" x14ac:dyDescent="0.3">
      <c r="A3385" s="6">
        <f t="shared" si="52"/>
        <v>3379</v>
      </c>
    </row>
    <row r="3386" spans="1:1" thickTop="1" thickBot="1" x14ac:dyDescent="0.3">
      <c r="A3386" s="6">
        <f t="shared" si="52"/>
        <v>3380</v>
      </c>
    </row>
    <row r="3387" spans="1:1" thickTop="1" thickBot="1" x14ac:dyDescent="0.3">
      <c r="A3387" s="6">
        <f t="shared" si="52"/>
        <v>3381</v>
      </c>
    </row>
    <row r="3388" spans="1:1" thickTop="1" thickBot="1" x14ac:dyDescent="0.3">
      <c r="A3388" s="6">
        <f t="shared" si="52"/>
        <v>3382</v>
      </c>
    </row>
    <row r="3389" spans="1:1" thickTop="1" thickBot="1" x14ac:dyDescent="0.3">
      <c r="A3389" s="6">
        <f t="shared" si="52"/>
        <v>3383</v>
      </c>
    </row>
    <row r="3390" spans="1:1" thickTop="1" thickBot="1" x14ac:dyDescent="0.3">
      <c r="A3390" s="6">
        <f t="shared" si="52"/>
        <v>3384</v>
      </c>
    </row>
    <row r="3391" spans="1:1" thickTop="1" thickBot="1" x14ac:dyDescent="0.3">
      <c r="A3391" s="6">
        <f t="shared" si="52"/>
        <v>3385</v>
      </c>
    </row>
    <row r="3392" spans="1:1" thickTop="1" thickBot="1" x14ac:dyDescent="0.3">
      <c r="A3392" s="6">
        <f t="shared" si="52"/>
        <v>3386</v>
      </c>
    </row>
    <row r="3393" spans="1:1" thickTop="1" thickBot="1" x14ac:dyDescent="0.3">
      <c r="A3393" s="6">
        <f t="shared" si="52"/>
        <v>3387</v>
      </c>
    </row>
    <row r="3394" spans="1:1" thickTop="1" thickBot="1" x14ac:dyDescent="0.3">
      <c r="A3394" s="6">
        <f t="shared" si="52"/>
        <v>3388</v>
      </c>
    </row>
    <row r="3395" spans="1:1" thickTop="1" thickBot="1" x14ac:dyDescent="0.3">
      <c r="A3395" s="6">
        <f t="shared" si="52"/>
        <v>3389</v>
      </c>
    </row>
    <row r="3396" spans="1:1" thickTop="1" thickBot="1" x14ac:dyDescent="0.3">
      <c r="A3396" s="6">
        <f t="shared" si="52"/>
        <v>3390</v>
      </c>
    </row>
    <row r="3397" spans="1:1" thickTop="1" thickBot="1" x14ac:dyDescent="0.3">
      <c r="A3397" s="6">
        <f t="shared" si="52"/>
        <v>3391</v>
      </c>
    </row>
    <row r="3398" spans="1:1" thickTop="1" thickBot="1" x14ac:dyDescent="0.3">
      <c r="A3398" s="6">
        <f t="shared" si="52"/>
        <v>3392</v>
      </c>
    </row>
    <row r="3399" spans="1:1" thickTop="1" thickBot="1" x14ac:dyDescent="0.3">
      <c r="A3399" s="6">
        <f t="shared" si="52"/>
        <v>3393</v>
      </c>
    </row>
    <row r="3400" spans="1:1" thickTop="1" thickBot="1" x14ac:dyDescent="0.3">
      <c r="A3400" s="6">
        <f t="shared" si="52"/>
        <v>3394</v>
      </c>
    </row>
    <row r="3401" spans="1:1" thickTop="1" thickBot="1" x14ac:dyDescent="0.3">
      <c r="A3401" s="6">
        <f t="shared" ref="A3401:A3464" si="53">A3400+1</f>
        <v>3395</v>
      </c>
    </row>
    <row r="3402" spans="1:1" thickTop="1" thickBot="1" x14ac:dyDescent="0.3">
      <c r="A3402" s="6">
        <f t="shared" si="53"/>
        <v>3396</v>
      </c>
    </row>
    <row r="3403" spans="1:1" thickTop="1" thickBot="1" x14ac:dyDescent="0.3">
      <c r="A3403" s="6">
        <f t="shared" si="53"/>
        <v>3397</v>
      </c>
    </row>
    <row r="3404" spans="1:1" thickTop="1" thickBot="1" x14ac:dyDescent="0.3">
      <c r="A3404" s="6">
        <f t="shared" si="53"/>
        <v>3398</v>
      </c>
    </row>
    <row r="3405" spans="1:1" thickTop="1" thickBot="1" x14ac:dyDescent="0.3">
      <c r="A3405" s="6">
        <f t="shared" si="53"/>
        <v>3399</v>
      </c>
    </row>
    <row r="3406" spans="1:1" thickTop="1" thickBot="1" x14ac:dyDescent="0.3">
      <c r="A3406" s="6">
        <f t="shared" si="53"/>
        <v>3400</v>
      </c>
    </row>
    <row r="3407" spans="1:1" thickTop="1" thickBot="1" x14ac:dyDescent="0.3">
      <c r="A3407" s="6">
        <f t="shared" si="53"/>
        <v>3401</v>
      </c>
    </row>
    <row r="3408" spans="1:1" thickTop="1" thickBot="1" x14ac:dyDescent="0.3">
      <c r="A3408" s="6">
        <f t="shared" si="53"/>
        <v>3402</v>
      </c>
    </row>
    <row r="3409" spans="1:1" thickTop="1" thickBot="1" x14ac:dyDescent="0.3">
      <c r="A3409" s="6">
        <f t="shared" si="53"/>
        <v>3403</v>
      </c>
    </row>
    <row r="3410" spans="1:1" thickTop="1" thickBot="1" x14ac:dyDescent="0.3">
      <c r="A3410" s="6">
        <f t="shared" si="53"/>
        <v>3404</v>
      </c>
    </row>
    <row r="3411" spans="1:1" thickTop="1" thickBot="1" x14ac:dyDescent="0.3">
      <c r="A3411" s="6">
        <f t="shared" si="53"/>
        <v>3405</v>
      </c>
    </row>
    <row r="3412" spans="1:1" thickTop="1" thickBot="1" x14ac:dyDescent="0.3">
      <c r="A3412" s="6">
        <f t="shared" si="53"/>
        <v>3406</v>
      </c>
    </row>
    <row r="3413" spans="1:1" thickTop="1" thickBot="1" x14ac:dyDescent="0.3">
      <c r="A3413" s="6">
        <f t="shared" si="53"/>
        <v>3407</v>
      </c>
    </row>
    <row r="3414" spans="1:1" thickTop="1" thickBot="1" x14ac:dyDescent="0.3">
      <c r="A3414" s="6">
        <f t="shared" si="53"/>
        <v>3408</v>
      </c>
    </row>
    <row r="3415" spans="1:1" thickTop="1" thickBot="1" x14ac:dyDescent="0.3">
      <c r="A3415" s="6">
        <f t="shared" si="53"/>
        <v>3409</v>
      </c>
    </row>
    <row r="3416" spans="1:1" thickTop="1" thickBot="1" x14ac:dyDescent="0.3">
      <c r="A3416" s="6">
        <f t="shared" si="53"/>
        <v>3410</v>
      </c>
    </row>
    <row r="3417" spans="1:1" thickTop="1" thickBot="1" x14ac:dyDescent="0.3">
      <c r="A3417" s="6">
        <f t="shared" si="53"/>
        <v>3411</v>
      </c>
    </row>
    <row r="3418" spans="1:1" thickTop="1" thickBot="1" x14ac:dyDescent="0.3">
      <c r="A3418" s="6">
        <f t="shared" si="53"/>
        <v>3412</v>
      </c>
    </row>
    <row r="3419" spans="1:1" thickTop="1" thickBot="1" x14ac:dyDescent="0.3">
      <c r="A3419" s="6">
        <f t="shared" si="53"/>
        <v>3413</v>
      </c>
    </row>
    <row r="3420" spans="1:1" thickTop="1" thickBot="1" x14ac:dyDescent="0.3">
      <c r="A3420" s="6">
        <f t="shared" si="53"/>
        <v>3414</v>
      </c>
    </row>
    <row r="3421" spans="1:1" thickTop="1" thickBot="1" x14ac:dyDescent="0.3">
      <c r="A3421" s="6">
        <f t="shared" si="53"/>
        <v>3415</v>
      </c>
    </row>
    <row r="3422" spans="1:1" thickTop="1" thickBot="1" x14ac:dyDescent="0.3">
      <c r="A3422" s="6">
        <f t="shared" si="53"/>
        <v>3416</v>
      </c>
    </row>
    <row r="3423" spans="1:1" thickTop="1" thickBot="1" x14ac:dyDescent="0.3">
      <c r="A3423" s="6">
        <f t="shared" si="53"/>
        <v>3417</v>
      </c>
    </row>
    <row r="3424" spans="1:1" thickTop="1" thickBot="1" x14ac:dyDescent="0.3">
      <c r="A3424" s="6">
        <f t="shared" si="53"/>
        <v>3418</v>
      </c>
    </row>
    <row r="3425" spans="1:1" thickTop="1" thickBot="1" x14ac:dyDescent="0.3">
      <c r="A3425" s="6">
        <f t="shared" si="53"/>
        <v>3419</v>
      </c>
    </row>
    <row r="3426" spans="1:1" thickTop="1" thickBot="1" x14ac:dyDescent="0.3">
      <c r="A3426" s="6">
        <f t="shared" si="53"/>
        <v>3420</v>
      </c>
    </row>
    <row r="3427" spans="1:1" thickTop="1" thickBot="1" x14ac:dyDescent="0.3">
      <c r="A3427" s="6">
        <f t="shared" si="53"/>
        <v>3421</v>
      </c>
    </row>
    <row r="3428" spans="1:1" thickTop="1" thickBot="1" x14ac:dyDescent="0.3">
      <c r="A3428" s="6">
        <f t="shared" si="53"/>
        <v>3422</v>
      </c>
    </row>
    <row r="3429" spans="1:1" thickTop="1" thickBot="1" x14ac:dyDescent="0.3">
      <c r="A3429" s="6">
        <f t="shared" si="53"/>
        <v>3423</v>
      </c>
    </row>
    <row r="3430" spans="1:1" thickTop="1" thickBot="1" x14ac:dyDescent="0.3">
      <c r="A3430" s="6">
        <f t="shared" si="53"/>
        <v>3424</v>
      </c>
    </row>
    <row r="3431" spans="1:1" thickTop="1" thickBot="1" x14ac:dyDescent="0.3">
      <c r="A3431" s="6">
        <f t="shared" si="53"/>
        <v>3425</v>
      </c>
    </row>
    <row r="3432" spans="1:1" thickTop="1" thickBot="1" x14ac:dyDescent="0.3">
      <c r="A3432" s="6">
        <f t="shared" si="53"/>
        <v>3426</v>
      </c>
    </row>
    <row r="3433" spans="1:1" thickTop="1" thickBot="1" x14ac:dyDescent="0.3">
      <c r="A3433" s="6">
        <f t="shared" si="53"/>
        <v>3427</v>
      </c>
    </row>
    <row r="3434" spans="1:1" thickTop="1" thickBot="1" x14ac:dyDescent="0.3">
      <c r="A3434" s="6">
        <f t="shared" si="53"/>
        <v>3428</v>
      </c>
    </row>
    <row r="3435" spans="1:1" thickTop="1" thickBot="1" x14ac:dyDescent="0.3">
      <c r="A3435" s="6">
        <f t="shared" si="53"/>
        <v>3429</v>
      </c>
    </row>
    <row r="3436" spans="1:1" thickTop="1" thickBot="1" x14ac:dyDescent="0.3">
      <c r="A3436" s="6">
        <f t="shared" si="53"/>
        <v>3430</v>
      </c>
    </row>
    <row r="3437" spans="1:1" thickTop="1" thickBot="1" x14ac:dyDescent="0.3">
      <c r="A3437" s="6">
        <f t="shared" si="53"/>
        <v>3431</v>
      </c>
    </row>
    <row r="3438" spans="1:1" thickTop="1" thickBot="1" x14ac:dyDescent="0.3">
      <c r="A3438" s="6">
        <f t="shared" si="53"/>
        <v>3432</v>
      </c>
    </row>
    <row r="3439" spans="1:1" thickTop="1" thickBot="1" x14ac:dyDescent="0.3">
      <c r="A3439" s="6">
        <f t="shared" si="53"/>
        <v>3433</v>
      </c>
    </row>
    <row r="3440" spans="1:1" thickTop="1" thickBot="1" x14ac:dyDescent="0.3">
      <c r="A3440" s="6">
        <f t="shared" si="53"/>
        <v>3434</v>
      </c>
    </row>
    <row r="3441" spans="1:1" thickTop="1" thickBot="1" x14ac:dyDescent="0.3">
      <c r="A3441" s="6">
        <f t="shared" si="53"/>
        <v>3435</v>
      </c>
    </row>
    <row r="3442" spans="1:1" thickTop="1" thickBot="1" x14ac:dyDescent="0.3">
      <c r="A3442" s="6">
        <f t="shared" si="53"/>
        <v>3436</v>
      </c>
    </row>
    <row r="3443" spans="1:1" thickTop="1" thickBot="1" x14ac:dyDescent="0.3">
      <c r="A3443" s="6">
        <f t="shared" si="53"/>
        <v>3437</v>
      </c>
    </row>
    <row r="3444" spans="1:1" thickTop="1" thickBot="1" x14ac:dyDescent="0.3">
      <c r="A3444" s="6">
        <f t="shared" si="53"/>
        <v>3438</v>
      </c>
    </row>
    <row r="3445" spans="1:1" thickTop="1" thickBot="1" x14ac:dyDescent="0.3">
      <c r="A3445" s="6">
        <f t="shared" si="53"/>
        <v>3439</v>
      </c>
    </row>
    <row r="3446" spans="1:1" thickTop="1" thickBot="1" x14ac:dyDescent="0.3">
      <c r="A3446" s="6">
        <f t="shared" si="53"/>
        <v>3440</v>
      </c>
    </row>
    <row r="3447" spans="1:1" thickTop="1" thickBot="1" x14ac:dyDescent="0.3">
      <c r="A3447" s="6">
        <f t="shared" si="53"/>
        <v>3441</v>
      </c>
    </row>
    <row r="3448" spans="1:1" thickTop="1" thickBot="1" x14ac:dyDescent="0.3">
      <c r="A3448" s="6">
        <f t="shared" si="53"/>
        <v>3442</v>
      </c>
    </row>
    <row r="3449" spans="1:1" thickTop="1" thickBot="1" x14ac:dyDescent="0.3">
      <c r="A3449" s="6">
        <f t="shared" si="53"/>
        <v>3443</v>
      </c>
    </row>
    <row r="3450" spans="1:1" thickTop="1" thickBot="1" x14ac:dyDescent="0.3">
      <c r="A3450" s="6">
        <f t="shared" si="53"/>
        <v>3444</v>
      </c>
    </row>
    <row r="3451" spans="1:1" thickTop="1" thickBot="1" x14ac:dyDescent="0.3">
      <c r="A3451" s="6">
        <f t="shared" si="53"/>
        <v>3445</v>
      </c>
    </row>
    <row r="3452" spans="1:1" thickTop="1" thickBot="1" x14ac:dyDescent="0.3">
      <c r="A3452" s="6">
        <f t="shared" si="53"/>
        <v>3446</v>
      </c>
    </row>
    <row r="3453" spans="1:1" thickTop="1" thickBot="1" x14ac:dyDescent="0.3">
      <c r="A3453" s="6">
        <f t="shared" si="53"/>
        <v>3447</v>
      </c>
    </row>
    <row r="3454" spans="1:1" thickTop="1" thickBot="1" x14ac:dyDescent="0.3">
      <c r="A3454" s="6">
        <f t="shared" si="53"/>
        <v>3448</v>
      </c>
    </row>
    <row r="3455" spans="1:1" thickTop="1" thickBot="1" x14ac:dyDescent="0.3">
      <c r="A3455" s="6">
        <f t="shared" si="53"/>
        <v>3449</v>
      </c>
    </row>
    <row r="3456" spans="1:1" thickTop="1" thickBot="1" x14ac:dyDescent="0.3">
      <c r="A3456" s="6">
        <f t="shared" si="53"/>
        <v>3450</v>
      </c>
    </row>
    <row r="3457" spans="1:1" thickTop="1" thickBot="1" x14ac:dyDescent="0.3">
      <c r="A3457" s="6">
        <f t="shared" si="53"/>
        <v>3451</v>
      </c>
    </row>
    <row r="3458" spans="1:1" thickTop="1" thickBot="1" x14ac:dyDescent="0.3">
      <c r="A3458" s="6">
        <f t="shared" si="53"/>
        <v>3452</v>
      </c>
    </row>
    <row r="3459" spans="1:1" thickTop="1" thickBot="1" x14ac:dyDescent="0.3">
      <c r="A3459" s="6">
        <f t="shared" si="53"/>
        <v>3453</v>
      </c>
    </row>
    <row r="3460" spans="1:1" thickTop="1" thickBot="1" x14ac:dyDescent="0.3">
      <c r="A3460" s="6">
        <f t="shared" si="53"/>
        <v>3454</v>
      </c>
    </row>
    <row r="3461" spans="1:1" thickTop="1" thickBot="1" x14ac:dyDescent="0.3">
      <c r="A3461" s="6">
        <f t="shared" si="53"/>
        <v>3455</v>
      </c>
    </row>
    <row r="3462" spans="1:1" thickTop="1" thickBot="1" x14ac:dyDescent="0.3">
      <c r="A3462" s="6">
        <f t="shared" si="53"/>
        <v>3456</v>
      </c>
    </row>
    <row r="3463" spans="1:1" thickTop="1" thickBot="1" x14ac:dyDescent="0.3">
      <c r="A3463" s="6">
        <f t="shared" si="53"/>
        <v>3457</v>
      </c>
    </row>
    <row r="3464" spans="1:1" thickTop="1" thickBot="1" x14ac:dyDescent="0.3">
      <c r="A3464" s="6">
        <f t="shared" si="53"/>
        <v>3458</v>
      </c>
    </row>
    <row r="3465" spans="1:1" thickTop="1" thickBot="1" x14ac:dyDescent="0.3">
      <c r="A3465" s="6">
        <f t="shared" ref="A3465:A3528" si="54">A3464+1</f>
        <v>3459</v>
      </c>
    </row>
    <row r="3466" spans="1:1" thickTop="1" thickBot="1" x14ac:dyDescent="0.3">
      <c r="A3466" s="6">
        <f t="shared" si="54"/>
        <v>3460</v>
      </c>
    </row>
    <row r="3467" spans="1:1" thickTop="1" thickBot="1" x14ac:dyDescent="0.3">
      <c r="A3467" s="6">
        <f t="shared" si="54"/>
        <v>3461</v>
      </c>
    </row>
    <row r="3468" spans="1:1" thickTop="1" thickBot="1" x14ac:dyDescent="0.3">
      <c r="A3468" s="6">
        <f t="shared" si="54"/>
        <v>3462</v>
      </c>
    </row>
    <row r="3469" spans="1:1" thickTop="1" thickBot="1" x14ac:dyDescent="0.3">
      <c r="A3469" s="6">
        <f t="shared" si="54"/>
        <v>3463</v>
      </c>
    </row>
    <row r="3470" spans="1:1" thickTop="1" thickBot="1" x14ac:dyDescent="0.3">
      <c r="A3470" s="6">
        <f t="shared" si="54"/>
        <v>3464</v>
      </c>
    </row>
    <row r="3471" spans="1:1" thickTop="1" thickBot="1" x14ac:dyDescent="0.3">
      <c r="A3471" s="6">
        <f t="shared" si="54"/>
        <v>3465</v>
      </c>
    </row>
    <row r="3472" spans="1:1" thickTop="1" thickBot="1" x14ac:dyDescent="0.3">
      <c r="A3472" s="6">
        <f t="shared" si="54"/>
        <v>3466</v>
      </c>
    </row>
    <row r="3473" spans="1:1" thickTop="1" thickBot="1" x14ac:dyDescent="0.3">
      <c r="A3473" s="6">
        <f t="shared" si="54"/>
        <v>3467</v>
      </c>
    </row>
    <row r="3474" spans="1:1" thickTop="1" thickBot="1" x14ac:dyDescent="0.3">
      <c r="A3474" s="6">
        <f t="shared" si="54"/>
        <v>3468</v>
      </c>
    </row>
    <row r="3475" spans="1:1" thickTop="1" thickBot="1" x14ac:dyDescent="0.3">
      <c r="A3475" s="6">
        <f t="shared" si="54"/>
        <v>3469</v>
      </c>
    </row>
    <row r="3476" spans="1:1" thickTop="1" thickBot="1" x14ac:dyDescent="0.3">
      <c r="A3476" s="6">
        <f t="shared" si="54"/>
        <v>3470</v>
      </c>
    </row>
    <row r="3477" spans="1:1" thickTop="1" thickBot="1" x14ac:dyDescent="0.3">
      <c r="A3477" s="6">
        <f t="shared" si="54"/>
        <v>3471</v>
      </c>
    </row>
    <row r="3478" spans="1:1" thickTop="1" thickBot="1" x14ac:dyDescent="0.3">
      <c r="A3478" s="6">
        <f t="shared" si="54"/>
        <v>3472</v>
      </c>
    </row>
    <row r="3479" spans="1:1" thickTop="1" thickBot="1" x14ac:dyDescent="0.3">
      <c r="A3479" s="6">
        <f t="shared" si="54"/>
        <v>3473</v>
      </c>
    </row>
    <row r="3480" spans="1:1" thickTop="1" thickBot="1" x14ac:dyDescent="0.3">
      <c r="A3480" s="6">
        <f t="shared" si="54"/>
        <v>3474</v>
      </c>
    </row>
    <row r="3481" spans="1:1" thickTop="1" thickBot="1" x14ac:dyDescent="0.3">
      <c r="A3481" s="6">
        <f t="shared" si="54"/>
        <v>3475</v>
      </c>
    </row>
    <row r="3482" spans="1:1" thickTop="1" thickBot="1" x14ac:dyDescent="0.3">
      <c r="A3482" s="6">
        <f t="shared" si="54"/>
        <v>3476</v>
      </c>
    </row>
    <row r="3483" spans="1:1" thickTop="1" thickBot="1" x14ac:dyDescent="0.3">
      <c r="A3483" s="6">
        <f t="shared" si="54"/>
        <v>3477</v>
      </c>
    </row>
    <row r="3484" spans="1:1" thickTop="1" thickBot="1" x14ac:dyDescent="0.3">
      <c r="A3484" s="6">
        <f t="shared" si="54"/>
        <v>3478</v>
      </c>
    </row>
    <row r="3485" spans="1:1" thickTop="1" thickBot="1" x14ac:dyDescent="0.3">
      <c r="A3485" s="6">
        <f t="shared" si="54"/>
        <v>3479</v>
      </c>
    </row>
    <row r="3486" spans="1:1" thickTop="1" thickBot="1" x14ac:dyDescent="0.3">
      <c r="A3486" s="6">
        <f t="shared" si="54"/>
        <v>3480</v>
      </c>
    </row>
    <row r="3487" spans="1:1" thickTop="1" thickBot="1" x14ac:dyDescent="0.3">
      <c r="A3487" s="6">
        <f t="shared" si="54"/>
        <v>3481</v>
      </c>
    </row>
    <row r="3488" spans="1:1" thickTop="1" thickBot="1" x14ac:dyDescent="0.3">
      <c r="A3488" s="6">
        <f t="shared" si="54"/>
        <v>3482</v>
      </c>
    </row>
    <row r="3489" spans="1:1" thickTop="1" thickBot="1" x14ac:dyDescent="0.3">
      <c r="A3489" s="6">
        <f t="shared" si="54"/>
        <v>3483</v>
      </c>
    </row>
    <row r="3490" spans="1:1" thickTop="1" thickBot="1" x14ac:dyDescent="0.3">
      <c r="A3490" s="6">
        <f t="shared" si="54"/>
        <v>3484</v>
      </c>
    </row>
    <row r="3491" spans="1:1" thickTop="1" thickBot="1" x14ac:dyDescent="0.3">
      <c r="A3491" s="6">
        <f t="shared" si="54"/>
        <v>3485</v>
      </c>
    </row>
    <row r="3492" spans="1:1" thickTop="1" thickBot="1" x14ac:dyDescent="0.3">
      <c r="A3492" s="6">
        <f t="shared" si="54"/>
        <v>3486</v>
      </c>
    </row>
    <row r="3493" spans="1:1" thickTop="1" thickBot="1" x14ac:dyDescent="0.3">
      <c r="A3493" s="6">
        <f t="shared" si="54"/>
        <v>3487</v>
      </c>
    </row>
    <row r="3494" spans="1:1" thickTop="1" thickBot="1" x14ac:dyDescent="0.3">
      <c r="A3494" s="6">
        <f t="shared" si="54"/>
        <v>3488</v>
      </c>
    </row>
    <row r="3495" spans="1:1" thickTop="1" thickBot="1" x14ac:dyDescent="0.3">
      <c r="A3495" s="6">
        <f t="shared" si="54"/>
        <v>3489</v>
      </c>
    </row>
    <row r="3496" spans="1:1" thickTop="1" thickBot="1" x14ac:dyDescent="0.3">
      <c r="A3496" s="6">
        <f t="shared" si="54"/>
        <v>3490</v>
      </c>
    </row>
    <row r="3497" spans="1:1" thickTop="1" thickBot="1" x14ac:dyDescent="0.3">
      <c r="A3497" s="6">
        <f t="shared" si="54"/>
        <v>3491</v>
      </c>
    </row>
    <row r="3498" spans="1:1" thickTop="1" thickBot="1" x14ac:dyDescent="0.3">
      <c r="A3498" s="6">
        <f t="shared" si="54"/>
        <v>3492</v>
      </c>
    </row>
    <row r="3499" spans="1:1" thickTop="1" thickBot="1" x14ac:dyDescent="0.3">
      <c r="A3499" s="6">
        <f t="shared" si="54"/>
        <v>3493</v>
      </c>
    </row>
    <row r="3500" spans="1:1" thickTop="1" thickBot="1" x14ac:dyDescent="0.3">
      <c r="A3500" s="6">
        <f t="shared" si="54"/>
        <v>3494</v>
      </c>
    </row>
    <row r="3501" spans="1:1" thickTop="1" thickBot="1" x14ac:dyDescent="0.3">
      <c r="A3501" s="6">
        <f t="shared" si="54"/>
        <v>3495</v>
      </c>
    </row>
    <row r="3502" spans="1:1" thickTop="1" thickBot="1" x14ac:dyDescent="0.3">
      <c r="A3502" s="6">
        <f t="shared" si="54"/>
        <v>3496</v>
      </c>
    </row>
    <row r="3503" spans="1:1" thickTop="1" thickBot="1" x14ac:dyDescent="0.3">
      <c r="A3503" s="6">
        <f t="shared" si="54"/>
        <v>3497</v>
      </c>
    </row>
    <row r="3504" spans="1:1" thickTop="1" thickBot="1" x14ac:dyDescent="0.3">
      <c r="A3504" s="6">
        <f t="shared" si="54"/>
        <v>3498</v>
      </c>
    </row>
    <row r="3505" spans="1:1" thickTop="1" thickBot="1" x14ac:dyDescent="0.3">
      <c r="A3505" s="6">
        <f t="shared" si="54"/>
        <v>3499</v>
      </c>
    </row>
    <row r="3506" spans="1:1" thickTop="1" thickBot="1" x14ac:dyDescent="0.3">
      <c r="A3506" s="6">
        <f t="shared" si="54"/>
        <v>3500</v>
      </c>
    </row>
    <row r="3507" spans="1:1" thickTop="1" thickBot="1" x14ac:dyDescent="0.3">
      <c r="A3507" s="6">
        <f t="shared" si="54"/>
        <v>3501</v>
      </c>
    </row>
    <row r="3508" spans="1:1" thickTop="1" thickBot="1" x14ac:dyDescent="0.3">
      <c r="A3508" s="6">
        <f t="shared" si="54"/>
        <v>3502</v>
      </c>
    </row>
    <row r="3509" spans="1:1" thickTop="1" thickBot="1" x14ac:dyDescent="0.3">
      <c r="A3509" s="6">
        <f t="shared" si="54"/>
        <v>3503</v>
      </c>
    </row>
    <row r="3510" spans="1:1" thickTop="1" thickBot="1" x14ac:dyDescent="0.3">
      <c r="A3510" s="6">
        <f t="shared" si="54"/>
        <v>3504</v>
      </c>
    </row>
    <row r="3511" spans="1:1" thickTop="1" thickBot="1" x14ac:dyDescent="0.3">
      <c r="A3511" s="6">
        <f t="shared" si="54"/>
        <v>3505</v>
      </c>
    </row>
    <row r="3512" spans="1:1" thickTop="1" thickBot="1" x14ac:dyDescent="0.3">
      <c r="A3512" s="6">
        <f t="shared" si="54"/>
        <v>3506</v>
      </c>
    </row>
    <row r="3513" spans="1:1" thickTop="1" thickBot="1" x14ac:dyDescent="0.3">
      <c r="A3513" s="6">
        <f t="shared" si="54"/>
        <v>3507</v>
      </c>
    </row>
    <row r="3514" spans="1:1" thickTop="1" thickBot="1" x14ac:dyDescent="0.3">
      <c r="A3514" s="6">
        <f t="shared" si="54"/>
        <v>3508</v>
      </c>
    </row>
    <row r="3515" spans="1:1" thickTop="1" thickBot="1" x14ac:dyDescent="0.3">
      <c r="A3515" s="6">
        <f t="shared" si="54"/>
        <v>3509</v>
      </c>
    </row>
    <row r="3516" spans="1:1" thickTop="1" thickBot="1" x14ac:dyDescent="0.3">
      <c r="A3516" s="6">
        <f t="shared" si="54"/>
        <v>3510</v>
      </c>
    </row>
    <row r="3517" spans="1:1" thickTop="1" thickBot="1" x14ac:dyDescent="0.3">
      <c r="A3517" s="6">
        <f t="shared" si="54"/>
        <v>3511</v>
      </c>
    </row>
    <row r="3518" spans="1:1" thickTop="1" thickBot="1" x14ac:dyDescent="0.3">
      <c r="A3518" s="6">
        <f t="shared" si="54"/>
        <v>3512</v>
      </c>
    </row>
    <row r="3519" spans="1:1" thickTop="1" thickBot="1" x14ac:dyDescent="0.3">
      <c r="A3519" s="6">
        <f t="shared" si="54"/>
        <v>3513</v>
      </c>
    </row>
    <row r="3520" spans="1:1" thickTop="1" thickBot="1" x14ac:dyDescent="0.3">
      <c r="A3520" s="6">
        <f t="shared" si="54"/>
        <v>3514</v>
      </c>
    </row>
    <row r="3521" spans="1:1" thickTop="1" thickBot="1" x14ac:dyDescent="0.3">
      <c r="A3521" s="6">
        <f t="shared" si="54"/>
        <v>3515</v>
      </c>
    </row>
    <row r="3522" spans="1:1" thickTop="1" thickBot="1" x14ac:dyDescent="0.3">
      <c r="A3522" s="6">
        <f t="shared" si="54"/>
        <v>3516</v>
      </c>
    </row>
    <row r="3523" spans="1:1" thickTop="1" thickBot="1" x14ac:dyDescent="0.3">
      <c r="A3523" s="6">
        <f t="shared" si="54"/>
        <v>3517</v>
      </c>
    </row>
    <row r="3524" spans="1:1" thickTop="1" thickBot="1" x14ac:dyDescent="0.3">
      <c r="A3524" s="6">
        <f t="shared" si="54"/>
        <v>3518</v>
      </c>
    </row>
    <row r="3525" spans="1:1" thickTop="1" thickBot="1" x14ac:dyDescent="0.3">
      <c r="A3525" s="6">
        <f t="shared" si="54"/>
        <v>3519</v>
      </c>
    </row>
    <row r="3526" spans="1:1" thickTop="1" thickBot="1" x14ac:dyDescent="0.3">
      <c r="A3526" s="6">
        <f t="shared" si="54"/>
        <v>3520</v>
      </c>
    </row>
    <row r="3527" spans="1:1" thickTop="1" thickBot="1" x14ac:dyDescent="0.3">
      <c r="A3527" s="6">
        <f t="shared" si="54"/>
        <v>3521</v>
      </c>
    </row>
    <row r="3528" spans="1:1" thickTop="1" thickBot="1" x14ac:dyDescent="0.3">
      <c r="A3528" s="6">
        <f t="shared" si="54"/>
        <v>3522</v>
      </c>
    </row>
    <row r="3529" spans="1:1" thickTop="1" thickBot="1" x14ac:dyDescent="0.3">
      <c r="A3529" s="6">
        <f t="shared" ref="A3529:A3592" si="55">A3528+1</f>
        <v>3523</v>
      </c>
    </row>
    <row r="3530" spans="1:1" thickTop="1" thickBot="1" x14ac:dyDescent="0.3">
      <c r="A3530" s="6">
        <f t="shared" si="55"/>
        <v>3524</v>
      </c>
    </row>
    <row r="3531" spans="1:1" thickTop="1" thickBot="1" x14ac:dyDescent="0.3">
      <c r="A3531" s="6">
        <f t="shared" si="55"/>
        <v>3525</v>
      </c>
    </row>
    <row r="3532" spans="1:1" thickTop="1" thickBot="1" x14ac:dyDescent="0.3">
      <c r="A3532" s="6">
        <f t="shared" si="55"/>
        <v>3526</v>
      </c>
    </row>
    <row r="3533" spans="1:1" thickTop="1" thickBot="1" x14ac:dyDescent="0.3">
      <c r="A3533" s="6">
        <f t="shared" si="55"/>
        <v>3527</v>
      </c>
    </row>
    <row r="3534" spans="1:1" thickTop="1" thickBot="1" x14ac:dyDescent="0.3">
      <c r="A3534" s="6">
        <f t="shared" si="55"/>
        <v>3528</v>
      </c>
    </row>
    <row r="3535" spans="1:1" thickTop="1" thickBot="1" x14ac:dyDescent="0.3">
      <c r="A3535" s="6">
        <f t="shared" si="55"/>
        <v>3529</v>
      </c>
    </row>
    <row r="3536" spans="1:1" thickTop="1" thickBot="1" x14ac:dyDescent="0.3">
      <c r="A3536" s="6">
        <f t="shared" si="55"/>
        <v>3530</v>
      </c>
    </row>
    <row r="3537" spans="1:1" thickTop="1" thickBot="1" x14ac:dyDescent="0.3">
      <c r="A3537" s="6">
        <f t="shared" si="55"/>
        <v>3531</v>
      </c>
    </row>
    <row r="3538" spans="1:1" thickTop="1" thickBot="1" x14ac:dyDescent="0.3">
      <c r="A3538" s="6">
        <f t="shared" si="55"/>
        <v>3532</v>
      </c>
    </row>
    <row r="3539" spans="1:1" thickTop="1" thickBot="1" x14ac:dyDescent="0.3">
      <c r="A3539" s="6">
        <f t="shared" si="55"/>
        <v>3533</v>
      </c>
    </row>
    <row r="3540" spans="1:1" thickTop="1" thickBot="1" x14ac:dyDescent="0.3">
      <c r="A3540" s="6">
        <f t="shared" si="55"/>
        <v>3534</v>
      </c>
    </row>
    <row r="3541" spans="1:1" thickTop="1" thickBot="1" x14ac:dyDescent="0.3">
      <c r="A3541" s="6">
        <f t="shared" si="55"/>
        <v>3535</v>
      </c>
    </row>
    <row r="3542" spans="1:1" thickTop="1" thickBot="1" x14ac:dyDescent="0.3">
      <c r="A3542" s="6">
        <f t="shared" si="55"/>
        <v>3536</v>
      </c>
    </row>
    <row r="3543" spans="1:1" thickTop="1" thickBot="1" x14ac:dyDescent="0.3">
      <c r="A3543" s="6">
        <f t="shared" si="55"/>
        <v>3537</v>
      </c>
    </row>
    <row r="3544" spans="1:1" thickTop="1" thickBot="1" x14ac:dyDescent="0.3">
      <c r="A3544" s="6">
        <f t="shared" si="55"/>
        <v>3538</v>
      </c>
    </row>
    <row r="3545" spans="1:1" thickTop="1" thickBot="1" x14ac:dyDescent="0.3">
      <c r="A3545" s="6">
        <f t="shared" si="55"/>
        <v>3539</v>
      </c>
    </row>
    <row r="3546" spans="1:1" thickTop="1" thickBot="1" x14ac:dyDescent="0.3">
      <c r="A3546" s="6">
        <f t="shared" si="55"/>
        <v>3540</v>
      </c>
    </row>
    <row r="3547" spans="1:1" thickTop="1" thickBot="1" x14ac:dyDescent="0.3">
      <c r="A3547" s="6">
        <f t="shared" si="55"/>
        <v>3541</v>
      </c>
    </row>
    <row r="3548" spans="1:1" thickTop="1" thickBot="1" x14ac:dyDescent="0.3">
      <c r="A3548" s="6">
        <f t="shared" si="55"/>
        <v>3542</v>
      </c>
    </row>
    <row r="3549" spans="1:1" thickTop="1" thickBot="1" x14ac:dyDescent="0.3">
      <c r="A3549" s="6">
        <f t="shared" si="55"/>
        <v>3543</v>
      </c>
    </row>
    <row r="3550" spans="1:1" thickTop="1" thickBot="1" x14ac:dyDescent="0.3">
      <c r="A3550" s="6">
        <f t="shared" si="55"/>
        <v>3544</v>
      </c>
    </row>
    <row r="3551" spans="1:1" thickTop="1" thickBot="1" x14ac:dyDescent="0.3">
      <c r="A3551" s="6">
        <f t="shared" si="55"/>
        <v>3545</v>
      </c>
    </row>
    <row r="3552" spans="1:1" thickTop="1" thickBot="1" x14ac:dyDescent="0.3">
      <c r="A3552" s="6">
        <f t="shared" si="55"/>
        <v>3546</v>
      </c>
    </row>
    <row r="3553" spans="1:1" thickTop="1" thickBot="1" x14ac:dyDescent="0.3">
      <c r="A3553" s="6">
        <f t="shared" si="55"/>
        <v>3547</v>
      </c>
    </row>
    <row r="3554" spans="1:1" thickTop="1" thickBot="1" x14ac:dyDescent="0.3">
      <c r="A3554" s="6">
        <f t="shared" si="55"/>
        <v>3548</v>
      </c>
    </row>
    <row r="3555" spans="1:1" thickTop="1" thickBot="1" x14ac:dyDescent="0.3">
      <c r="A3555" s="6">
        <f t="shared" si="55"/>
        <v>3549</v>
      </c>
    </row>
    <row r="3556" spans="1:1" thickTop="1" thickBot="1" x14ac:dyDescent="0.3">
      <c r="A3556" s="6">
        <f t="shared" si="55"/>
        <v>3550</v>
      </c>
    </row>
    <row r="3557" spans="1:1" thickTop="1" thickBot="1" x14ac:dyDescent="0.3">
      <c r="A3557" s="6">
        <f t="shared" si="55"/>
        <v>3551</v>
      </c>
    </row>
    <row r="3558" spans="1:1" thickTop="1" thickBot="1" x14ac:dyDescent="0.3">
      <c r="A3558" s="6">
        <f t="shared" si="55"/>
        <v>3552</v>
      </c>
    </row>
    <row r="3559" spans="1:1" thickTop="1" thickBot="1" x14ac:dyDescent="0.3">
      <c r="A3559" s="6">
        <f t="shared" si="55"/>
        <v>3553</v>
      </c>
    </row>
    <row r="3560" spans="1:1" thickTop="1" thickBot="1" x14ac:dyDescent="0.3">
      <c r="A3560" s="6">
        <f t="shared" si="55"/>
        <v>3554</v>
      </c>
    </row>
    <row r="3561" spans="1:1" thickTop="1" thickBot="1" x14ac:dyDescent="0.3">
      <c r="A3561" s="6">
        <f t="shared" si="55"/>
        <v>3555</v>
      </c>
    </row>
    <row r="3562" spans="1:1" thickTop="1" thickBot="1" x14ac:dyDescent="0.3">
      <c r="A3562" s="6">
        <f t="shared" si="55"/>
        <v>3556</v>
      </c>
    </row>
    <row r="3563" spans="1:1" thickTop="1" thickBot="1" x14ac:dyDescent="0.3">
      <c r="A3563" s="6">
        <f t="shared" si="55"/>
        <v>3557</v>
      </c>
    </row>
    <row r="3564" spans="1:1" thickTop="1" thickBot="1" x14ac:dyDescent="0.3">
      <c r="A3564" s="6">
        <f t="shared" si="55"/>
        <v>3558</v>
      </c>
    </row>
    <row r="3565" spans="1:1" thickTop="1" thickBot="1" x14ac:dyDescent="0.3">
      <c r="A3565" s="6">
        <f t="shared" si="55"/>
        <v>3559</v>
      </c>
    </row>
    <row r="3566" spans="1:1" thickTop="1" thickBot="1" x14ac:dyDescent="0.3">
      <c r="A3566" s="6">
        <f t="shared" si="55"/>
        <v>3560</v>
      </c>
    </row>
    <row r="3567" spans="1:1" thickTop="1" thickBot="1" x14ac:dyDescent="0.3">
      <c r="A3567" s="6">
        <f t="shared" si="55"/>
        <v>3561</v>
      </c>
    </row>
    <row r="3568" spans="1:1" thickTop="1" thickBot="1" x14ac:dyDescent="0.3">
      <c r="A3568" s="6">
        <f t="shared" si="55"/>
        <v>3562</v>
      </c>
    </row>
    <row r="3569" spans="1:1" thickTop="1" thickBot="1" x14ac:dyDescent="0.3">
      <c r="A3569" s="6">
        <f t="shared" si="55"/>
        <v>3563</v>
      </c>
    </row>
    <row r="3570" spans="1:1" thickTop="1" thickBot="1" x14ac:dyDescent="0.3">
      <c r="A3570" s="6">
        <f t="shared" si="55"/>
        <v>3564</v>
      </c>
    </row>
    <row r="3571" spans="1:1" thickTop="1" thickBot="1" x14ac:dyDescent="0.3">
      <c r="A3571" s="6">
        <f t="shared" si="55"/>
        <v>3565</v>
      </c>
    </row>
    <row r="3572" spans="1:1" thickTop="1" thickBot="1" x14ac:dyDescent="0.3">
      <c r="A3572" s="6">
        <f t="shared" si="55"/>
        <v>3566</v>
      </c>
    </row>
    <row r="3573" spans="1:1" thickTop="1" thickBot="1" x14ac:dyDescent="0.3">
      <c r="A3573" s="6">
        <f t="shared" si="55"/>
        <v>3567</v>
      </c>
    </row>
    <row r="3574" spans="1:1" thickTop="1" thickBot="1" x14ac:dyDescent="0.3">
      <c r="A3574" s="6">
        <f t="shared" si="55"/>
        <v>3568</v>
      </c>
    </row>
    <row r="3575" spans="1:1" thickTop="1" thickBot="1" x14ac:dyDescent="0.3">
      <c r="A3575" s="6">
        <f t="shared" si="55"/>
        <v>3569</v>
      </c>
    </row>
    <row r="3576" spans="1:1" thickTop="1" thickBot="1" x14ac:dyDescent="0.3">
      <c r="A3576" s="6">
        <f t="shared" si="55"/>
        <v>3570</v>
      </c>
    </row>
    <row r="3577" spans="1:1" thickTop="1" thickBot="1" x14ac:dyDescent="0.3">
      <c r="A3577" s="6">
        <f t="shared" si="55"/>
        <v>3571</v>
      </c>
    </row>
    <row r="3578" spans="1:1" thickTop="1" thickBot="1" x14ac:dyDescent="0.3">
      <c r="A3578" s="6">
        <f t="shared" si="55"/>
        <v>3572</v>
      </c>
    </row>
    <row r="3579" spans="1:1" thickTop="1" thickBot="1" x14ac:dyDescent="0.3">
      <c r="A3579" s="6">
        <f t="shared" si="55"/>
        <v>3573</v>
      </c>
    </row>
    <row r="3580" spans="1:1" thickTop="1" thickBot="1" x14ac:dyDescent="0.3">
      <c r="A3580" s="6">
        <f t="shared" si="55"/>
        <v>3574</v>
      </c>
    </row>
    <row r="3581" spans="1:1" thickTop="1" thickBot="1" x14ac:dyDescent="0.3">
      <c r="A3581" s="6">
        <f t="shared" si="55"/>
        <v>3575</v>
      </c>
    </row>
    <row r="3582" spans="1:1" thickTop="1" thickBot="1" x14ac:dyDescent="0.3">
      <c r="A3582" s="6">
        <f t="shared" si="55"/>
        <v>3576</v>
      </c>
    </row>
    <row r="3583" spans="1:1" thickTop="1" thickBot="1" x14ac:dyDescent="0.3">
      <c r="A3583" s="6">
        <f t="shared" si="55"/>
        <v>3577</v>
      </c>
    </row>
    <row r="3584" spans="1:1" thickTop="1" thickBot="1" x14ac:dyDescent="0.3">
      <c r="A3584" s="6">
        <f t="shared" si="55"/>
        <v>3578</v>
      </c>
    </row>
    <row r="3585" spans="1:1" thickTop="1" thickBot="1" x14ac:dyDescent="0.3">
      <c r="A3585" s="6">
        <f t="shared" si="55"/>
        <v>3579</v>
      </c>
    </row>
    <row r="3586" spans="1:1" thickTop="1" thickBot="1" x14ac:dyDescent="0.3">
      <c r="A3586" s="6">
        <f t="shared" si="55"/>
        <v>3580</v>
      </c>
    </row>
    <row r="3587" spans="1:1" thickTop="1" thickBot="1" x14ac:dyDescent="0.3">
      <c r="A3587" s="6">
        <f t="shared" si="55"/>
        <v>3581</v>
      </c>
    </row>
    <row r="3588" spans="1:1" thickTop="1" thickBot="1" x14ac:dyDescent="0.3">
      <c r="A3588" s="6">
        <f t="shared" si="55"/>
        <v>3582</v>
      </c>
    </row>
    <row r="3589" spans="1:1" thickTop="1" thickBot="1" x14ac:dyDescent="0.3">
      <c r="A3589" s="6">
        <f t="shared" si="55"/>
        <v>3583</v>
      </c>
    </row>
    <row r="3590" spans="1:1" thickTop="1" thickBot="1" x14ac:dyDescent="0.3">
      <c r="A3590" s="6">
        <f t="shared" si="55"/>
        <v>3584</v>
      </c>
    </row>
    <row r="3591" spans="1:1" thickTop="1" thickBot="1" x14ac:dyDescent="0.3">
      <c r="A3591" s="6">
        <f t="shared" si="55"/>
        <v>3585</v>
      </c>
    </row>
    <row r="3592" spans="1:1" thickTop="1" thickBot="1" x14ac:dyDescent="0.3">
      <c r="A3592" s="6">
        <f t="shared" si="55"/>
        <v>3586</v>
      </c>
    </row>
    <row r="3593" spans="1:1" thickTop="1" thickBot="1" x14ac:dyDescent="0.3">
      <c r="A3593" s="6">
        <f t="shared" ref="A3593:A3656" si="56">A3592+1</f>
        <v>3587</v>
      </c>
    </row>
    <row r="3594" spans="1:1" thickTop="1" thickBot="1" x14ac:dyDescent="0.3">
      <c r="A3594" s="6">
        <f t="shared" si="56"/>
        <v>3588</v>
      </c>
    </row>
    <row r="3595" spans="1:1" thickTop="1" thickBot="1" x14ac:dyDescent="0.3">
      <c r="A3595" s="6">
        <f t="shared" si="56"/>
        <v>3589</v>
      </c>
    </row>
    <row r="3596" spans="1:1" thickTop="1" thickBot="1" x14ac:dyDescent="0.3">
      <c r="A3596" s="6">
        <f t="shared" si="56"/>
        <v>3590</v>
      </c>
    </row>
    <row r="3597" spans="1:1" thickTop="1" thickBot="1" x14ac:dyDescent="0.3">
      <c r="A3597" s="6">
        <f t="shared" si="56"/>
        <v>3591</v>
      </c>
    </row>
    <row r="3598" spans="1:1" thickTop="1" thickBot="1" x14ac:dyDescent="0.3">
      <c r="A3598" s="6">
        <f t="shared" si="56"/>
        <v>3592</v>
      </c>
    </row>
    <row r="3599" spans="1:1" thickTop="1" thickBot="1" x14ac:dyDescent="0.3">
      <c r="A3599" s="6">
        <f t="shared" si="56"/>
        <v>3593</v>
      </c>
    </row>
    <row r="3600" spans="1:1" thickTop="1" thickBot="1" x14ac:dyDescent="0.3">
      <c r="A3600" s="6">
        <f t="shared" si="56"/>
        <v>3594</v>
      </c>
    </row>
    <row r="3601" spans="1:1" thickTop="1" thickBot="1" x14ac:dyDescent="0.3">
      <c r="A3601" s="6">
        <f t="shared" si="56"/>
        <v>3595</v>
      </c>
    </row>
    <row r="3602" spans="1:1" thickTop="1" thickBot="1" x14ac:dyDescent="0.3">
      <c r="A3602" s="6">
        <f t="shared" si="56"/>
        <v>3596</v>
      </c>
    </row>
    <row r="3603" spans="1:1" thickTop="1" thickBot="1" x14ac:dyDescent="0.3">
      <c r="A3603" s="6">
        <f t="shared" si="56"/>
        <v>3597</v>
      </c>
    </row>
    <row r="3604" spans="1:1" thickTop="1" thickBot="1" x14ac:dyDescent="0.3">
      <c r="A3604" s="6">
        <f t="shared" si="56"/>
        <v>3598</v>
      </c>
    </row>
    <row r="3605" spans="1:1" thickTop="1" thickBot="1" x14ac:dyDescent="0.3">
      <c r="A3605" s="6">
        <f t="shared" si="56"/>
        <v>3599</v>
      </c>
    </row>
    <row r="3606" spans="1:1" thickTop="1" thickBot="1" x14ac:dyDescent="0.3">
      <c r="A3606" s="6">
        <f t="shared" si="56"/>
        <v>3600</v>
      </c>
    </row>
    <row r="3607" spans="1:1" thickTop="1" thickBot="1" x14ac:dyDescent="0.3">
      <c r="A3607" s="6">
        <f t="shared" si="56"/>
        <v>3601</v>
      </c>
    </row>
    <row r="3608" spans="1:1" thickTop="1" thickBot="1" x14ac:dyDescent="0.3">
      <c r="A3608" s="6">
        <f t="shared" si="56"/>
        <v>3602</v>
      </c>
    </row>
    <row r="3609" spans="1:1" thickTop="1" thickBot="1" x14ac:dyDescent="0.3">
      <c r="A3609" s="6">
        <f t="shared" si="56"/>
        <v>3603</v>
      </c>
    </row>
    <row r="3610" spans="1:1" thickTop="1" thickBot="1" x14ac:dyDescent="0.3">
      <c r="A3610" s="6">
        <f t="shared" si="56"/>
        <v>3604</v>
      </c>
    </row>
    <row r="3611" spans="1:1" thickTop="1" thickBot="1" x14ac:dyDescent="0.3">
      <c r="A3611" s="6">
        <f t="shared" si="56"/>
        <v>3605</v>
      </c>
    </row>
    <row r="3612" spans="1:1" thickTop="1" thickBot="1" x14ac:dyDescent="0.3">
      <c r="A3612" s="6">
        <f t="shared" si="56"/>
        <v>3606</v>
      </c>
    </row>
    <row r="3613" spans="1:1" thickTop="1" thickBot="1" x14ac:dyDescent="0.3">
      <c r="A3613" s="6">
        <f t="shared" si="56"/>
        <v>3607</v>
      </c>
    </row>
    <row r="3614" spans="1:1" thickTop="1" thickBot="1" x14ac:dyDescent="0.3">
      <c r="A3614" s="6">
        <f t="shared" si="56"/>
        <v>3608</v>
      </c>
    </row>
    <row r="3615" spans="1:1" thickTop="1" thickBot="1" x14ac:dyDescent="0.3">
      <c r="A3615" s="6">
        <f t="shared" si="56"/>
        <v>3609</v>
      </c>
    </row>
    <row r="3616" spans="1:1" thickTop="1" thickBot="1" x14ac:dyDescent="0.3">
      <c r="A3616" s="6">
        <f t="shared" si="56"/>
        <v>3610</v>
      </c>
    </row>
    <row r="3617" spans="1:1" thickTop="1" thickBot="1" x14ac:dyDescent="0.3">
      <c r="A3617" s="6">
        <f t="shared" si="56"/>
        <v>3611</v>
      </c>
    </row>
    <row r="3618" spans="1:1" thickTop="1" thickBot="1" x14ac:dyDescent="0.3">
      <c r="A3618" s="6">
        <f t="shared" si="56"/>
        <v>3612</v>
      </c>
    </row>
    <row r="3619" spans="1:1" thickTop="1" thickBot="1" x14ac:dyDescent="0.3">
      <c r="A3619" s="6">
        <f t="shared" si="56"/>
        <v>3613</v>
      </c>
    </row>
    <row r="3620" spans="1:1" thickTop="1" thickBot="1" x14ac:dyDescent="0.3">
      <c r="A3620" s="6">
        <f t="shared" si="56"/>
        <v>3614</v>
      </c>
    </row>
    <row r="3621" spans="1:1" thickTop="1" thickBot="1" x14ac:dyDescent="0.3">
      <c r="A3621" s="6">
        <f t="shared" si="56"/>
        <v>3615</v>
      </c>
    </row>
    <row r="3622" spans="1:1" thickTop="1" thickBot="1" x14ac:dyDescent="0.3">
      <c r="A3622" s="6">
        <f t="shared" si="56"/>
        <v>3616</v>
      </c>
    </row>
    <row r="3623" spans="1:1" thickTop="1" thickBot="1" x14ac:dyDescent="0.3">
      <c r="A3623" s="6">
        <f t="shared" si="56"/>
        <v>3617</v>
      </c>
    </row>
    <row r="3624" spans="1:1" thickTop="1" thickBot="1" x14ac:dyDescent="0.3">
      <c r="A3624" s="6">
        <f t="shared" si="56"/>
        <v>3618</v>
      </c>
    </row>
    <row r="3625" spans="1:1" thickTop="1" thickBot="1" x14ac:dyDescent="0.3">
      <c r="A3625" s="6">
        <f t="shared" si="56"/>
        <v>3619</v>
      </c>
    </row>
    <row r="3626" spans="1:1" thickTop="1" thickBot="1" x14ac:dyDescent="0.3">
      <c r="A3626" s="6">
        <f t="shared" si="56"/>
        <v>3620</v>
      </c>
    </row>
    <row r="3627" spans="1:1" thickTop="1" thickBot="1" x14ac:dyDescent="0.3">
      <c r="A3627" s="6">
        <f t="shared" si="56"/>
        <v>3621</v>
      </c>
    </row>
    <row r="3628" spans="1:1" thickTop="1" thickBot="1" x14ac:dyDescent="0.3">
      <c r="A3628" s="6">
        <f t="shared" si="56"/>
        <v>3622</v>
      </c>
    </row>
    <row r="3629" spans="1:1" thickTop="1" thickBot="1" x14ac:dyDescent="0.3">
      <c r="A3629" s="6">
        <f t="shared" si="56"/>
        <v>3623</v>
      </c>
    </row>
    <row r="3630" spans="1:1" thickTop="1" thickBot="1" x14ac:dyDescent="0.3">
      <c r="A3630" s="6">
        <f t="shared" si="56"/>
        <v>3624</v>
      </c>
    </row>
    <row r="3631" spans="1:1" thickTop="1" thickBot="1" x14ac:dyDescent="0.3">
      <c r="A3631" s="6">
        <f t="shared" si="56"/>
        <v>3625</v>
      </c>
    </row>
    <row r="3632" spans="1:1" thickTop="1" thickBot="1" x14ac:dyDescent="0.3">
      <c r="A3632" s="6">
        <f t="shared" si="56"/>
        <v>3626</v>
      </c>
    </row>
    <row r="3633" spans="1:1" thickTop="1" thickBot="1" x14ac:dyDescent="0.3">
      <c r="A3633" s="6">
        <f t="shared" si="56"/>
        <v>3627</v>
      </c>
    </row>
    <row r="3634" spans="1:1" thickTop="1" thickBot="1" x14ac:dyDescent="0.3">
      <c r="A3634" s="6">
        <f t="shared" si="56"/>
        <v>3628</v>
      </c>
    </row>
    <row r="3635" spans="1:1" thickTop="1" thickBot="1" x14ac:dyDescent="0.3">
      <c r="A3635" s="6">
        <f t="shared" si="56"/>
        <v>3629</v>
      </c>
    </row>
    <row r="3636" spans="1:1" thickTop="1" thickBot="1" x14ac:dyDescent="0.3">
      <c r="A3636" s="6">
        <f t="shared" si="56"/>
        <v>3630</v>
      </c>
    </row>
    <row r="3637" spans="1:1" thickTop="1" thickBot="1" x14ac:dyDescent="0.3">
      <c r="A3637" s="6">
        <f t="shared" si="56"/>
        <v>3631</v>
      </c>
    </row>
    <row r="3638" spans="1:1" thickTop="1" thickBot="1" x14ac:dyDescent="0.3">
      <c r="A3638" s="6">
        <f t="shared" si="56"/>
        <v>3632</v>
      </c>
    </row>
    <row r="3639" spans="1:1" thickTop="1" thickBot="1" x14ac:dyDescent="0.3">
      <c r="A3639" s="6">
        <f t="shared" si="56"/>
        <v>3633</v>
      </c>
    </row>
    <row r="3640" spans="1:1" thickTop="1" thickBot="1" x14ac:dyDescent="0.3">
      <c r="A3640" s="6">
        <f t="shared" si="56"/>
        <v>3634</v>
      </c>
    </row>
    <row r="3641" spans="1:1" thickTop="1" thickBot="1" x14ac:dyDescent="0.3">
      <c r="A3641" s="6">
        <f t="shared" si="56"/>
        <v>3635</v>
      </c>
    </row>
    <row r="3642" spans="1:1" thickTop="1" thickBot="1" x14ac:dyDescent="0.3">
      <c r="A3642" s="6">
        <f t="shared" si="56"/>
        <v>3636</v>
      </c>
    </row>
    <row r="3643" spans="1:1" thickTop="1" thickBot="1" x14ac:dyDescent="0.3">
      <c r="A3643" s="6">
        <f t="shared" si="56"/>
        <v>3637</v>
      </c>
    </row>
    <row r="3644" spans="1:1" thickTop="1" thickBot="1" x14ac:dyDescent="0.3">
      <c r="A3644" s="6">
        <f t="shared" si="56"/>
        <v>3638</v>
      </c>
    </row>
    <row r="3645" spans="1:1" thickTop="1" thickBot="1" x14ac:dyDescent="0.3">
      <c r="A3645" s="6">
        <f t="shared" si="56"/>
        <v>3639</v>
      </c>
    </row>
    <row r="3646" spans="1:1" thickTop="1" thickBot="1" x14ac:dyDescent="0.3">
      <c r="A3646" s="6">
        <f t="shared" si="56"/>
        <v>3640</v>
      </c>
    </row>
    <row r="3647" spans="1:1" thickTop="1" thickBot="1" x14ac:dyDescent="0.3">
      <c r="A3647" s="6">
        <f t="shared" si="56"/>
        <v>3641</v>
      </c>
    </row>
    <row r="3648" spans="1:1" thickTop="1" thickBot="1" x14ac:dyDescent="0.3">
      <c r="A3648" s="6">
        <f t="shared" si="56"/>
        <v>3642</v>
      </c>
    </row>
    <row r="3649" spans="1:1" thickTop="1" thickBot="1" x14ac:dyDescent="0.3">
      <c r="A3649" s="6">
        <f t="shared" si="56"/>
        <v>3643</v>
      </c>
    </row>
    <row r="3650" spans="1:1" thickTop="1" thickBot="1" x14ac:dyDescent="0.3">
      <c r="A3650" s="6">
        <f t="shared" si="56"/>
        <v>3644</v>
      </c>
    </row>
    <row r="3651" spans="1:1" thickTop="1" thickBot="1" x14ac:dyDescent="0.3">
      <c r="A3651" s="6">
        <f t="shared" si="56"/>
        <v>3645</v>
      </c>
    </row>
    <row r="3652" spans="1:1" thickTop="1" thickBot="1" x14ac:dyDescent="0.3">
      <c r="A3652" s="6">
        <f t="shared" si="56"/>
        <v>3646</v>
      </c>
    </row>
    <row r="3653" spans="1:1" thickTop="1" thickBot="1" x14ac:dyDescent="0.3">
      <c r="A3653" s="6">
        <f t="shared" si="56"/>
        <v>3647</v>
      </c>
    </row>
    <row r="3654" spans="1:1" thickTop="1" thickBot="1" x14ac:dyDescent="0.3">
      <c r="A3654" s="6">
        <f t="shared" si="56"/>
        <v>3648</v>
      </c>
    </row>
    <row r="3655" spans="1:1" thickTop="1" thickBot="1" x14ac:dyDescent="0.3">
      <c r="A3655" s="6">
        <f t="shared" si="56"/>
        <v>3649</v>
      </c>
    </row>
    <row r="3656" spans="1:1" thickTop="1" thickBot="1" x14ac:dyDescent="0.3">
      <c r="A3656" s="6">
        <f t="shared" si="56"/>
        <v>3650</v>
      </c>
    </row>
    <row r="3657" spans="1:1" thickTop="1" thickBot="1" x14ac:dyDescent="0.3">
      <c r="A3657" s="6">
        <f t="shared" ref="A3657:A3720" si="57">A3656+1</f>
        <v>3651</v>
      </c>
    </row>
    <row r="3658" spans="1:1" thickTop="1" thickBot="1" x14ac:dyDescent="0.3">
      <c r="A3658" s="6">
        <f t="shared" si="57"/>
        <v>3652</v>
      </c>
    </row>
    <row r="3659" spans="1:1" thickTop="1" thickBot="1" x14ac:dyDescent="0.3">
      <c r="A3659" s="6">
        <f t="shared" si="57"/>
        <v>3653</v>
      </c>
    </row>
    <row r="3660" spans="1:1" thickTop="1" thickBot="1" x14ac:dyDescent="0.3">
      <c r="A3660" s="6">
        <f t="shared" si="57"/>
        <v>3654</v>
      </c>
    </row>
    <row r="3661" spans="1:1" thickTop="1" thickBot="1" x14ac:dyDescent="0.3">
      <c r="A3661" s="6">
        <f t="shared" si="57"/>
        <v>3655</v>
      </c>
    </row>
    <row r="3662" spans="1:1" thickTop="1" thickBot="1" x14ac:dyDescent="0.3">
      <c r="A3662" s="6">
        <f t="shared" si="57"/>
        <v>3656</v>
      </c>
    </row>
    <row r="3663" spans="1:1" thickTop="1" thickBot="1" x14ac:dyDescent="0.3">
      <c r="A3663" s="6">
        <f t="shared" si="57"/>
        <v>3657</v>
      </c>
    </row>
    <row r="3664" spans="1:1" thickTop="1" thickBot="1" x14ac:dyDescent="0.3">
      <c r="A3664" s="6">
        <f t="shared" si="57"/>
        <v>3658</v>
      </c>
    </row>
    <row r="3665" spans="1:1" thickTop="1" thickBot="1" x14ac:dyDescent="0.3">
      <c r="A3665" s="6">
        <f t="shared" si="57"/>
        <v>3659</v>
      </c>
    </row>
    <row r="3666" spans="1:1" thickTop="1" thickBot="1" x14ac:dyDescent="0.3">
      <c r="A3666" s="6">
        <f t="shared" si="57"/>
        <v>3660</v>
      </c>
    </row>
    <row r="3667" spans="1:1" thickTop="1" thickBot="1" x14ac:dyDescent="0.3">
      <c r="A3667" s="6">
        <f t="shared" si="57"/>
        <v>3661</v>
      </c>
    </row>
    <row r="3668" spans="1:1" thickTop="1" thickBot="1" x14ac:dyDescent="0.3">
      <c r="A3668" s="6">
        <f t="shared" si="57"/>
        <v>3662</v>
      </c>
    </row>
    <row r="3669" spans="1:1" thickTop="1" thickBot="1" x14ac:dyDescent="0.3">
      <c r="A3669" s="6">
        <f t="shared" si="57"/>
        <v>3663</v>
      </c>
    </row>
    <row r="3670" spans="1:1" thickTop="1" thickBot="1" x14ac:dyDescent="0.3">
      <c r="A3670" s="6">
        <f t="shared" si="57"/>
        <v>3664</v>
      </c>
    </row>
    <row r="3671" spans="1:1" thickTop="1" thickBot="1" x14ac:dyDescent="0.3">
      <c r="A3671" s="6">
        <f t="shared" si="57"/>
        <v>3665</v>
      </c>
    </row>
    <row r="3672" spans="1:1" thickTop="1" thickBot="1" x14ac:dyDescent="0.3">
      <c r="A3672" s="6">
        <f t="shared" si="57"/>
        <v>3666</v>
      </c>
    </row>
    <row r="3673" spans="1:1" thickTop="1" thickBot="1" x14ac:dyDescent="0.3">
      <c r="A3673" s="6">
        <f t="shared" si="57"/>
        <v>3667</v>
      </c>
    </row>
    <row r="3674" spans="1:1" thickTop="1" thickBot="1" x14ac:dyDescent="0.3">
      <c r="A3674" s="6">
        <f t="shared" si="57"/>
        <v>3668</v>
      </c>
    </row>
    <row r="3675" spans="1:1" thickTop="1" thickBot="1" x14ac:dyDescent="0.3">
      <c r="A3675" s="6">
        <f t="shared" si="57"/>
        <v>3669</v>
      </c>
    </row>
    <row r="3676" spans="1:1" thickTop="1" thickBot="1" x14ac:dyDescent="0.3">
      <c r="A3676" s="6">
        <f t="shared" si="57"/>
        <v>3670</v>
      </c>
    </row>
    <row r="3677" spans="1:1" thickTop="1" thickBot="1" x14ac:dyDescent="0.3">
      <c r="A3677" s="6">
        <f t="shared" si="57"/>
        <v>3671</v>
      </c>
    </row>
    <row r="3678" spans="1:1" thickTop="1" thickBot="1" x14ac:dyDescent="0.3">
      <c r="A3678" s="6">
        <f t="shared" si="57"/>
        <v>3672</v>
      </c>
    </row>
    <row r="3679" spans="1:1" thickTop="1" thickBot="1" x14ac:dyDescent="0.3">
      <c r="A3679" s="6">
        <f t="shared" si="57"/>
        <v>3673</v>
      </c>
    </row>
    <row r="3680" spans="1:1" thickTop="1" thickBot="1" x14ac:dyDescent="0.3">
      <c r="A3680" s="6">
        <f t="shared" si="57"/>
        <v>3674</v>
      </c>
    </row>
    <row r="3681" spans="1:1" thickTop="1" thickBot="1" x14ac:dyDescent="0.3">
      <c r="A3681" s="6">
        <f t="shared" si="57"/>
        <v>3675</v>
      </c>
    </row>
    <row r="3682" spans="1:1" thickTop="1" thickBot="1" x14ac:dyDescent="0.3">
      <c r="A3682" s="6">
        <f t="shared" si="57"/>
        <v>3676</v>
      </c>
    </row>
    <row r="3683" spans="1:1" thickTop="1" thickBot="1" x14ac:dyDescent="0.3">
      <c r="A3683" s="6">
        <f t="shared" si="57"/>
        <v>3677</v>
      </c>
    </row>
    <row r="3684" spans="1:1" thickTop="1" thickBot="1" x14ac:dyDescent="0.3">
      <c r="A3684" s="6">
        <f t="shared" si="57"/>
        <v>3678</v>
      </c>
    </row>
    <row r="3685" spans="1:1" thickTop="1" thickBot="1" x14ac:dyDescent="0.3">
      <c r="A3685" s="6">
        <f t="shared" si="57"/>
        <v>3679</v>
      </c>
    </row>
    <row r="3686" spans="1:1" thickTop="1" thickBot="1" x14ac:dyDescent="0.3">
      <c r="A3686" s="6">
        <f t="shared" si="57"/>
        <v>3680</v>
      </c>
    </row>
    <row r="3687" spans="1:1" thickTop="1" thickBot="1" x14ac:dyDescent="0.3">
      <c r="A3687" s="6">
        <f t="shared" si="57"/>
        <v>3681</v>
      </c>
    </row>
    <row r="3688" spans="1:1" thickTop="1" thickBot="1" x14ac:dyDescent="0.3">
      <c r="A3688" s="6">
        <f t="shared" si="57"/>
        <v>3682</v>
      </c>
    </row>
    <row r="3689" spans="1:1" thickTop="1" thickBot="1" x14ac:dyDescent="0.3">
      <c r="A3689" s="6">
        <f t="shared" si="57"/>
        <v>3683</v>
      </c>
    </row>
    <row r="3690" spans="1:1" thickTop="1" thickBot="1" x14ac:dyDescent="0.3">
      <c r="A3690" s="6">
        <f t="shared" si="57"/>
        <v>3684</v>
      </c>
    </row>
    <row r="3691" spans="1:1" thickTop="1" thickBot="1" x14ac:dyDescent="0.3">
      <c r="A3691" s="6">
        <f t="shared" si="57"/>
        <v>3685</v>
      </c>
    </row>
    <row r="3692" spans="1:1" thickTop="1" thickBot="1" x14ac:dyDescent="0.3">
      <c r="A3692" s="6">
        <f t="shared" si="57"/>
        <v>3686</v>
      </c>
    </row>
    <row r="3693" spans="1:1" thickTop="1" thickBot="1" x14ac:dyDescent="0.3">
      <c r="A3693" s="6">
        <f t="shared" si="57"/>
        <v>3687</v>
      </c>
    </row>
    <row r="3694" spans="1:1" thickTop="1" thickBot="1" x14ac:dyDescent="0.3">
      <c r="A3694" s="6">
        <f t="shared" si="57"/>
        <v>3688</v>
      </c>
    </row>
    <row r="3695" spans="1:1" thickTop="1" thickBot="1" x14ac:dyDescent="0.3">
      <c r="A3695" s="6">
        <f t="shared" si="57"/>
        <v>3689</v>
      </c>
    </row>
    <row r="3696" spans="1:1" thickTop="1" thickBot="1" x14ac:dyDescent="0.3">
      <c r="A3696" s="6">
        <f t="shared" si="57"/>
        <v>3690</v>
      </c>
    </row>
    <row r="3697" spans="1:1" thickTop="1" thickBot="1" x14ac:dyDescent="0.3">
      <c r="A3697" s="6">
        <f t="shared" si="57"/>
        <v>3691</v>
      </c>
    </row>
    <row r="3698" spans="1:1" thickTop="1" thickBot="1" x14ac:dyDescent="0.3">
      <c r="A3698" s="6">
        <f t="shared" si="57"/>
        <v>3692</v>
      </c>
    </row>
    <row r="3699" spans="1:1" thickTop="1" thickBot="1" x14ac:dyDescent="0.3">
      <c r="A3699" s="6">
        <f t="shared" si="57"/>
        <v>3693</v>
      </c>
    </row>
    <row r="3700" spans="1:1" thickTop="1" thickBot="1" x14ac:dyDescent="0.3">
      <c r="A3700" s="6">
        <f t="shared" si="57"/>
        <v>3694</v>
      </c>
    </row>
    <row r="3701" spans="1:1" thickTop="1" thickBot="1" x14ac:dyDescent="0.3">
      <c r="A3701" s="6">
        <f t="shared" si="57"/>
        <v>3695</v>
      </c>
    </row>
    <row r="3702" spans="1:1" thickTop="1" thickBot="1" x14ac:dyDescent="0.3">
      <c r="A3702" s="6">
        <f t="shared" si="57"/>
        <v>3696</v>
      </c>
    </row>
    <row r="3703" spans="1:1" thickTop="1" thickBot="1" x14ac:dyDescent="0.3">
      <c r="A3703" s="6">
        <f t="shared" si="57"/>
        <v>3697</v>
      </c>
    </row>
    <row r="3704" spans="1:1" thickTop="1" thickBot="1" x14ac:dyDescent="0.3">
      <c r="A3704" s="6">
        <f t="shared" si="57"/>
        <v>3698</v>
      </c>
    </row>
    <row r="3705" spans="1:1" thickTop="1" thickBot="1" x14ac:dyDescent="0.3">
      <c r="A3705" s="6">
        <f t="shared" si="57"/>
        <v>3699</v>
      </c>
    </row>
    <row r="3706" spans="1:1" thickTop="1" thickBot="1" x14ac:dyDescent="0.3">
      <c r="A3706" s="6">
        <f t="shared" si="57"/>
        <v>3700</v>
      </c>
    </row>
    <row r="3707" spans="1:1" thickTop="1" thickBot="1" x14ac:dyDescent="0.3">
      <c r="A3707" s="6">
        <f t="shared" si="57"/>
        <v>3701</v>
      </c>
    </row>
    <row r="3708" spans="1:1" thickTop="1" thickBot="1" x14ac:dyDescent="0.3">
      <c r="A3708" s="6">
        <f t="shared" si="57"/>
        <v>3702</v>
      </c>
    </row>
    <row r="3709" spans="1:1" thickTop="1" thickBot="1" x14ac:dyDescent="0.3">
      <c r="A3709" s="6">
        <f t="shared" si="57"/>
        <v>3703</v>
      </c>
    </row>
    <row r="3710" spans="1:1" thickTop="1" thickBot="1" x14ac:dyDescent="0.3">
      <c r="A3710" s="6">
        <f t="shared" si="57"/>
        <v>3704</v>
      </c>
    </row>
    <row r="3711" spans="1:1" thickTop="1" thickBot="1" x14ac:dyDescent="0.3">
      <c r="A3711" s="6">
        <f t="shared" si="57"/>
        <v>3705</v>
      </c>
    </row>
    <row r="3712" spans="1:1" thickTop="1" thickBot="1" x14ac:dyDescent="0.3">
      <c r="A3712" s="6">
        <f t="shared" si="57"/>
        <v>3706</v>
      </c>
    </row>
    <row r="3713" spans="1:1" thickTop="1" thickBot="1" x14ac:dyDescent="0.3">
      <c r="A3713" s="6">
        <f t="shared" si="57"/>
        <v>3707</v>
      </c>
    </row>
    <row r="3714" spans="1:1" thickTop="1" thickBot="1" x14ac:dyDescent="0.3">
      <c r="A3714" s="6">
        <f t="shared" si="57"/>
        <v>3708</v>
      </c>
    </row>
    <row r="3715" spans="1:1" thickTop="1" thickBot="1" x14ac:dyDescent="0.3">
      <c r="A3715" s="6">
        <f t="shared" si="57"/>
        <v>3709</v>
      </c>
    </row>
    <row r="3716" spans="1:1" thickTop="1" thickBot="1" x14ac:dyDescent="0.3">
      <c r="A3716" s="6">
        <f t="shared" si="57"/>
        <v>3710</v>
      </c>
    </row>
    <row r="3717" spans="1:1" thickTop="1" thickBot="1" x14ac:dyDescent="0.3">
      <c r="A3717" s="6">
        <f t="shared" si="57"/>
        <v>3711</v>
      </c>
    </row>
    <row r="3718" spans="1:1" thickTop="1" thickBot="1" x14ac:dyDescent="0.3">
      <c r="A3718" s="6">
        <f t="shared" si="57"/>
        <v>3712</v>
      </c>
    </row>
    <row r="3719" spans="1:1" thickTop="1" thickBot="1" x14ac:dyDescent="0.3">
      <c r="A3719" s="6">
        <f t="shared" si="57"/>
        <v>3713</v>
      </c>
    </row>
    <row r="3720" spans="1:1" thickTop="1" thickBot="1" x14ac:dyDescent="0.3">
      <c r="A3720" s="6">
        <f t="shared" si="57"/>
        <v>3714</v>
      </c>
    </row>
    <row r="3721" spans="1:1" thickTop="1" thickBot="1" x14ac:dyDescent="0.3">
      <c r="A3721" s="6">
        <f t="shared" ref="A3721:A3784" si="58">A3720+1</f>
        <v>3715</v>
      </c>
    </row>
    <row r="3722" spans="1:1" thickTop="1" thickBot="1" x14ac:dyDescent="0.3">
      <c r="A3722" s="6">
        <f t="shared" si="58"/>
        <v>3716</v>
      </c>
    </row>
    <row r="3723" spans="1:1" thickTop="1" thickBot="1" x14ac:dyDescent="0.3">
      <c r="A3723" s="6">
        <f t="shared" si="58"/>
        <v>3717</v>
      </c>
    </row>
    <row r="3724" spans="1:1" thickTop="1" thickBot="1" x14ac:dyDescent="0.3">
      <c r="A3724" s="6">
        <f t="shared" si="58"/>
        <v>3718</v>
      </c>
    </row>
    <row r="3725" spans="1:1" thickTop="1" thickBot="1" x14ac:dyDescent="0.3">
      <c r="A3725" s="6">
        <f t="shared" si="58"/>
        <v>3719</v>
      </c>
    </row>
    <row r="3726" spans="1:1" thickTop="1" thickBot="1" x14ac:dyDescent="0.3">
      <c r="A3726" s="6">
        <f t="shared" si="58"/>
        <v>3720</v>
      </c>
    </row>
    <row r="3727" spans="1:1" thickTop="1" thickBot="1" x14ac:dyDescent="0.3">
      <c r="A3727" s="6">
        <f t="shared" si="58"/>
        <v>3721</v>
      </c>
    </row>
    <row r="3728" spans="1:1" thickTop="1" thickBot="1" x14ac:dyDescent="0.3">
      <c r="A3728" s="6">
        <f t="shared" si="58"/>
        <v>3722</v>
      </c>
    </row>
    <row r="3729" spans="1:1" thickTop="1" thickBot="1" x14ac:dyDescent="0.3">
      <c r="A3729" s="6">
        <f t="shared" si="58"/>
        <v>3723</v>
      </c>
    </row>
    <row r="3730" spans="1:1" thickTop="1" thickBot="1" x14ac:dyDescent="0.3">
      <c r="A3730" s="6">
        <f t="shared" si="58"/>
        <v>3724</v>
      </c>
    </row>
    <row r="3731" spans="1:1" thickTop="1" thickBot="1" x14ac:dyDescent="0.3">
      <c r="A3731" s="6">
        <f t="shared" si="58"/>
        <v>3725</v>
      </c>
    </row>
    <row r="3732" spans="1:1" thickTop="1" thickBot="1" x14ac:dyDescent="0.3">
      <c r="A3732" s="6">
        <f t="shared" si="58"/>
        <v>3726</v>
      </c>
    </row>
    <row r="3733" spans="1:1" thickTop="1" thickBot="1" x14ac:dyDescent="0.3">
      <c r="A3733" s="6">
        <f t="shared" si="58"/>
        <v>3727</v>
      </c>
    </row>
    <row r="3734" spans="1:1" thickTop="1" thickBot="1" x14ac:dyDescent="0.3">
      <c r="A3734" s="6">
        <f t="shared" si="58"/>
        <v>3728</v>
      </c>
    </row>
    <row r="3735" spans="1:1" thickTop="1" thickBot="1" x14ac:dyDescent="0.3">
      <c r="A3735" s="6">
        <f t="shared" si="58"/>
        <v>3729</v>
      </c>
    </row>
    <row r="3736" spans="1:1" thickTop="1" thickBot="1" x14ac:dyDescent="0.3">
      <c r="A3736" s="6">
        <f t="shared" si="58"/>
        <v>3730</v>
      </c>
    </row>
    <row r="3737" spans="1:1" thickTop="1" thickBot="1" x14ac:dyDescent="0.3">
      <c r="A3737" s="6">
        <f t="shared" si="58"/>
        <v>3731</v>
      </c>
    </row>
    <row r="3738" spans="1:1" thickTop="1" thickBot="1" x14ac:dyDescent="0.3">
      <c r="A3738" s="6">
        <f t="shared" si="58"/>
        <v>3732</v>
      </c>
    </row>
    <row r="3739" spans="1:1" thickTop="1" thickBot="1" x14ac:dyDescent="0.3">
      <c r="A3739" s="6">
        <f t="shared" si="58"/>
        <v>3733</v>
      </c>
    </row>
    <row r="3740" spans="1:1" thickTop="1" thickBot="1" x14ac:dyDescent="0.3">
      <c r="A3740" s="6">
        <f t="shared" si="58"/>
        <v>3734</v>
      </c>
    </row>
    <row r="3741" spans="1:1" thickTop="1" thickBot="1" x14ac:dyDescent="0.3">
      <c r="A3741" s="6">
        <f t="shared" si="58"/>
        <v>3735</v>
      </c>
    </row>
    <row r="3742" spans="1:1" thickTop="1" thickBot="1" x14ac:dyDescent="0.3">
      <c r="A3742" s="6">
        <f t="shared" si="58"/>
        <v>3736</v>
      </c>
    </row>
    <row r="3743" spans="1:1" thickTop="1" thickBot="1" x14ac:dyDescent="0.3">
      <c r="A3743" s="6">
        <f t="shared" si="58"/>
        <v>3737</v>
      </c>
    </row>
    <row r="3744" spans="1:1" thickTop="1" thickBot="1" x14ac:dyDescent="0.3">
      <c r="A3744" s="6">
        <f t="shared" si="58"/>
        <v>3738</v>
      </c>
    </row>
    <row r="3745" spans="1:1" thickTop="1" thickBot="1" x14ac:dyDescent="0.3">
      <c r="A3745" s="6">
        <f t="shared" si="58"/>
        <v>3739</v>
      </c>
    </row>
    <row r="3746" spans="1:1" thickTop="1" thickBot="1" x14ac:dyDescent="0.3">
      <c r="A3746" s="6">
        <f t="shared" si="58"/>
        <v>3740</v>
      </c>
    </row>
    <row r="3747" spans="1:1" thickTop="1" thickBot="1" x14ac:dyDescent="0.3">
      <c r="A3747" s="6">
        <f t="shared" si="58"/>
        <v>3741</v>
      </c>
    </row>
    <row r="3748" spans="1:1" thickTop="1" thickBot="1" x14ac:dyDescent="0.3">
      <c r="A3748" s="6">
        <f t="shared" si="58"/>
        <v>3742</v>
      </c>
    </row>
    <row r="3749" spans="1:1" thickTop="1" thickBot="1" x14ac:dyDescent="0.3">
      <c r="A3749" s="6">
        <f t="shared" si="58"/>
        <v>3743</v>
      </c>
    </row>
    <row r="3750" spans="1:1" thickTop="1" thickBot="1" x14ac:dyDescent="0.3">
      <c r="A3750" s="6">
        <f t="shared" si="58"/>
        <v>3744</v>
      </c>
    </row>
    <row r="3751" spans="1:1" thickTop="1" thickBot="1" x14ac:dyDescent="0.3">
      <c r="A3751" s="6">
        <f t="shared" si="58"/>
        <v>3745</v>
      </c>
    </row>
    <row r="3752" spans="1:1" thickTop="1" thickBot="1" x14ac:dyDescent="0.3">
      <c r="A3752" s="6">
        <f t="shared" si="58"/>
        <v>3746</v>
      </c>
    </row>
    <row r="3753" spans="1:1" thickTop="1" thickBot="1" x14ac:dyDescent="0.3">
      <c r="A3753" s="6">
        <f t="shared" si="58"/>
        <v>3747</v>
      </c>
    </row>
    <row r="3754" spans="1:1" thickTop="1" thickBot="1" x14ac:dyDescent="0.3">
      <c r="A3754" s="6">
        <f t="shared" si="58"/>
        <v>3748</v>
      </c>
    </row>
    <row r="3755" spans="1:1" thickTop="1" thickBot="1" x14ac:dyDescent="0.3">
      <c r="A3755" s="6">
        <f t="shared" si="58"/>
        <v>3749</v>
      </c>
    </row>
    <row r="3756" spans="1:1" thickTop="1" thickBot="1" x14ac:dyDescent="0.3">
      <c r="A3756" s="6">
        <f t="shared" si="58"/>
        <v>3750</v>
      </c>
    </row>
    <row r="3757" spans="1:1" thickTop="1" thickBot="1" x14ac:dyDescent="0.3">
      <c r="A3757" s="6">
        <f t="shared" si="58"/>
        <v>3751</v>
      </c>
    </row>
    <row r="3758" spans="1:1" thickTop="1" thickBot="1" x14ac:dyDescent="0.3">
      <c r="A3758" s="6">
        <f t="shared" si="58"/>
        <v>3752</v>
      </c>
    </row>
    <row r="3759" spans="1:1" thickTop="1" thickBot="1" x14ac:dyDescent="0.3">
      <c r="A3759" s="6">
        <f t="shared" si="58"/>
        <v>3753</v>
      </c>
    </row>
    <row r="3760" spans="1:1" thickTop="1" thickBot="1" x14ac:dyDescent="0.3">
      <c r="A3760" s="6">
        <f t="shared" si="58"/>
        <v>3754</v>
      </c>
    </row>
    <row r="3761" spans="1:1" thickTop="1" thickBot="1" x14ac:dyDescent="0.3">
      <c r="A3761" s="6">
        <f t="shared" si="58"/>
        <v>3755</v>
      </c>
    </row>
    <row r="3762" spans="1:1" thickTop="1" thickBot="1" x14ac:dyDescent="0.3">
      <c r="A3762" s="6">
        <f t="shared" si="58"/>
        <v>3756</v>
      </c>
    </row>
    <row r="3763" spans="1:1" thickTop="1" thickBot="1" x14ac:dyDescent="0.3">
      <c r="A3763" s="6">
        <f t="shared" si="58"/>
        <v>3757</v>
      </c>
    </row>
    <row r="3764" spans="1:1" thickTop="1" thickBot="1" x14ac:dyDescent="0.3">
      <c r="A3764" s="6">
        <f t="shared" si="58"/>
        <v>3758</v>
      </c>
    </row>
    <row r="3765" spans="1:1" thickTop="1" thickBot="1" x14ac:dyDescent="0.3">
      <c r="A3765" s="6">
        <f t="shared" si="58"/>
        <v>3759</v>
      </c>
    </row>
    <row r="3766" spans="1:1" thickTop="1" thickBot="1" x14ac:dyDescent="0.3">
      <c r="A3766" s="6">
        <f t="shared" si="58"/>
        <v>3760</v>
      </c>
    </row>
    <row r="3767" spans="1:1" thickTop="1" thickBot="1" x14ac:dyDescent="0.3">
      <c r="A3767" s="6">
        <f t="shared" si="58"/>
        <v>3761</v>
      </c>
    </row>
    <row r="3768" spans="1:1" thickTop="1" thickBot="1" x14ac:dyDescent="0.3">
      <c r="A3768" s="6">
        <f t="shared" si="58"/>
        <v>3762</v>
      </c>
    </row>
    <row r="3769" spans="1:1" thickTop="1" thickBot="1" x14ac:dyDescent="0.3">
      <c r="A3769" s="6">
        <f t="shared" si="58"/>
        <v>3763</v>
      </c>
    </row>
    <row r="3770" spans="1:1" thickTop="1" thickBot="1" x14ac:dyDescent="0.3">
      <c r="A3770" s="6">
        <f t="shared" si="58"/>
        <v>3764</v>
      </c>
    </row>
    <row r="3771" spans="1:1" thickTop="1" thickBot="1" x14ac:dyDescent="0.3">
      <c r="A3771" s="6">
        <f t="shared" si="58"/>
        <v>3765</v>
      </c>
    </row>
    <row r="3772" spans="1:1" thickTop="1" thickBot="1" x14ac:dyDescent="0.3">
      <c r="A3772" s="6">
        <f t="shared" si="58"/>
        <v>3766</v>
      </c>
    </row>
    <row r="3773" spans="1:1" thickTop="1" thickBot="1" x14ac:dyDescent="0.3">
      <c r="A3773" s="6">
        <f t="shared" si="58"/>
        <v>3767</v>
      </c>
    </row>
    <row r="3774" spans="1:1" thickTop="1" thickBot="1" x14ac:dyDescent="0.3">
      <c r="A3774" s="6">
        <f t="shared" si="58"/>
        <v>3768</v>
      </c>
    </row>
    <row r="3775" spans="1:1" thickTop="1" thickBot="1" x14ac:dyDescent="0.3">
      <c r="A3775" s="6">
        <f t="shared" si="58"/>
        <v>3769</v>
      </c>
    </row>
    <row r="3776" spans="1:1" thickTop="1" thickBot="1" x14ac:dyDescent="0.3">
      <c r="A3776" s="6">
        <f t="shared" si="58"/>
        <v>3770</v>
      </c>
    </row>
    <row r="3777" spans="1:1" thickTop="1" thickBot="1" x14ac:dyDescent="0.3">
      <c r="A3777" s="6">
        <f t="shared" si="58"/>
        <v>3771</v>
      </c>
    </row>
    <row r="3778" spans="1:1" thickTop="1" thickBot="1" x14ac:dyDescent="0.3">
      <c r="A3778" s="6">
        <f t="shared" si="58"/>
        <v>3772</v>
      </c>
    </row>
    <row r="3779" spans="1:1" thickTop="1" thickBot="1" x14ac:dyDescent="0.3">
      <c r="A3779" s="6">
        <f t="shared" si="58"/>
        <v>3773</v>
      </c>
    </row>
    <row r="3780" spans="1:1" thickTop="1" thickBot="1" x14ac:dyDescent="0.3">
      <c r="A3780" s="6">
        <f t="shared" si="58"/>
        <v>3774</v>
      </c>
    </row>
    <row r="3781" spans="1:1" thickTop="1" thickBot="1" x14ac:dyDescent="0.3">
      <c r="A3781" s="6">
        <f t="shared" si="58"/>
        <v>3775</v>
      </c>
    </row>
    <row r="3782" spans="1:1" thickTop="1" thickBot="1" x14ac:dyDescent="0.3">
      <c r="A3782" s="6">
        <f t="shared" si="58"/>
        <v>3776</v>
      </c>
    </row>
    <row r="3783" spans="1:1" thickTop="1" thickBot="1" x14ac:dyDescent="0.3">
      <c r="A3783" s="6">
        <f t="shared" si="58"/>
        <v>3777</v>
      </c>
    </row>
    <row r="3784" spans="1:1" thickTop="1" thickBot="1" x14ac:dyDescent="0.3">
      <c r="A3784" s="6">
        <f t="shared" si="58"/>
        <v>3778</v>
      </c>
    </row>
    <row r="3785" spans="1:1" thickTop="1" thickBot="1" x14ac:dyDescent="0.3">
      <c r="A3785" s="6">
        <f t="shared" ref="A3785:A3848" si="59">A3784+1</f>
        <v>3779</v>
      </c>
    </row>
    <row r="3786" spans="1:1" thickTop="1" thickBot="1" x14ac:dyDescent="0.3">
      <c r="A3786" s="6">
        <f t="shared" si="59"/>
        <v>3780</v>
      </c>
    </row>
    <row r="3787" spans="1:1" thickTop="1" thickBot="1" x14ac:dyDescent="0.3">
      <c r="A3787" s="6">
        <f t="shared" si="59"/>
        <v>3781</v>
      </c>
    </row>
    <row r="3788" spans="1:1" thickTop="1" thickBot="1" x14ac:dyDescent="0.3">
      <c r="A3788" s="6">
        <f t="shared" si="59"/>
        <v>3782</v>
      </c>
    </row>
    <row r="3789" spans="1:1" thickTop="1" thickBot="1" x14ac:dyDescent="0.3">
      <c r="A3789" s="6">
        <f t="shared" si="59"/>
        <v>3783</v>
      </c>
    </row>
    <row r="3790" spans="1:1" thickTop="1" thickBot="1" x14ac:dyDescent="0.3">
      <c r="A3790" s="6">
        <f t="shared" si="59"/>
        <v>3784</v>
      </c>
    </row>
    <row r="3791" spans="1:1" thickTop="1" thickBot="1" x14ac:dyDescent="0.3">
      <c r="A3791" s="6">
        <f t="shared" si="59"/>
        <v>3785</v>
      </c>
    </row>
    <row r="3792" spans="1:1" thickTop="1" thickBot="1" x14ac:dyDescent="0.3">
      <c r="A3792" s="6">
        <f t="shared" si="59"/>
        <v>3786</v>
      </c>
    </row>
    <row r="3793" spans="1:1" thickTop="1" thickBot="1" x14ac:dyDescent="0.3">
      <c r="A3793" s="6">
        <f t="shared" si="59"/>
        <v>3787</v>
      </c>
    </row>
    <row r="3794" spans="1:1" thickTop="1" thickBot="1" x14ac:dyDescent="0.3">
      <c r="A3794" s="6">
        <f t="shared" si="59"/>
        <v>3788</v>
      </c>
    </row>
    <row r="3795" spans="1:1" thickTop="1" thickBot="1" x14ac:dyDescent="0.3">
      <c r="A3795" s="6">
        <f t="shared" si="59"/>
        <v>3789</v>
      </c>
    </row>
    <row r="3796" spans="1:1" thickTop="1" thickBot="1" x14ac:dyDescent="0.3">
      <c r="A3796" s="6">
        <f t="shared" si="59"/>
        <v>3790</v>
      </c>
    </row>
    <row r="3797" spans="1:1" thickTop="1" thickBot="1" x14ac:dyDescent="0.3">
      <c r="A3797" s="6">
        <f t="shared" si="59"/>
        <v>3791</v>
      </c>
    </row>
    <row r="3798" spans="1:1" thickTop="1" thickBot="1" x14ac:dyDescent="0.3">
      <c r="A3798" s="6">
        <f t="shared" si="59"/>
        <v>3792</v>
      </c>
    </row>
    <row r="3799" spans="1:1" thickTop="1" thickBot="1" x14ac:dyDescent="0.3">
      <c r="A3799" s="6">
        <f t="shared" si="59"/>
        <v>3793</v>
      </c>
    </row>
    <row r="3800" spans="1:1" thickTop="1" thickBot="1" x14ac:dyDescent="0.3">
      <c r="A3800" s="6">
        <f t="shared" si="59"/>
        <v>3794</v>
      </c>
    </row>
    <row r="3801" spans="1:1" thickTop="1" thickBot="1" x14ac:dyDescent="0.3">
      <c r="A3801" s="6">
        <f t="shared" si="59"/>
        <v>3795</v>
      </c>
    </row>
    <row r="3802" spans="1:1" thickTop="1" thickBot="1" x14ac:dyDescent="0.3">
      <c r="A3802" s="6">
        <f t="shared" si="59"/>
        <v>3796</v>
      </c>
    </row>
    <row r="3803" spans="1:1" thickTop="1" thickBot="1" x14ac:dyDescent="0.3">
      <c r="A3803" s="6">
        <f t="shared" si="59"/>
        <v>3797</v>
      </c>
    </row>
    <row r="3804" spans="1:1" thickTop="1" thickBot="1" x14ac:dyDescent="0.3">
      <c r="A3804" s="6">
        <f t="shared" si="59"/>
        <v>3798</v>
      </c>
    </row>
    <row r="3805" spans="1:1" thickTop="1" thickBot="1" x14ac:dyDescent="0.3">
      <c r="A3805" s="6">
        <f t="shared" si="59"/>
        <v>3799</v>
      </c>
    </row>
    <row r="3806" spans="1:1" thickTop="1" thickBot="1" x14ac:dyDescent="0.3">
      <c r="A3806" s="6">
        <f t="shared" si="59"/>
        <v>3800</v>
      </c>
    </row>
    <row r="3807" spans="1:1" thickTop="1" thickBot="1" x14ac:dyDescent="0.3">
      <c r="A3807" s="6">
        <f t="shared" si="59"/>
        <v>3801</v>
      </c>
    </row>
    <row r="3808" spans="1:1" thickTop="1" thickBot="1" x14ac:dyDescent="0.3">
      <c r="A3808" s="6">
        <f t="shared" si="59"/>
        <v>3802</v>
      </c>
    </row>
    <row r="3809" spans="1:1" thickTop="1" thickBot="1" x14ac:dyDescent="0.3">
      <c r="A3809" s="6">
        <f t="shared" si="59"/>
        <v>3803</v>
      </c>
    </row>
    <row r="3810" spans="1:1" thickTop="1" thickBot="1" x14ac:dyDescent="0.3">
      <c r="A3810" s="6">
        <f t="shared" si="59"/>
        <v>3804</v>
      </c>
    </row>
    <row r="3811" spans="1:1" thickTop="1" thickBot="1" x14ac:dyDescent="0.3">
      <c r="A3811" s="6">
        <f t="shared" si="59"/>
        <v>3805</v>
      </c>
    </row>
    <row r="3812" spans="1:1" thickTop="1" thickBot="1" x14ac:dyDescent="0.3">
      <c r="A3812" s="6">
        <f t="shared" si="59"/>
        <v>3806</v>
      </c>
    </row>
    <row r="3813" spans="1:1" thickTop="1" thickBot="1" x14ac:dyDescent="0.3">
      <c r="A3813" s="6">
        <f t="shared" si="59"/>
        <v>3807</v>
      </c>
    </row>
    <row r="3814" spans="1:1" thickTop="1" thickBot="1" x14ac:dyDescent="0.3">
      <c r="A3814" s="6">
        <f t="shared" si="59"/>
        <v>3808</v>
      </c>
    </row>
    <row r="3815" spans="1:1" thickTop="1" thickBot="1" x14ac:dyDescent="0.3">
      <c r="A3815" s="6">
        <f t="shared" si="59"/>
        <v>3809</v>
      </c>
    </row>
    <row r="3816" spans="1:1" thickTop="1" thickBot="1" x14ac:dyDescent="0.3">
      <c r="A3816" s="6">
        <f t="shared" si="59"/>
        <v>3810</v>
      </c>
    </row>
    <row r="3817" spans="1:1" thickTop="1" thickBot="1" x14ac:dyDescent="0.3">
      <c r="A3817" s="6">
        <f t="shared" si="59"/>
        <v>3811</v>
      </c>
    </row>
    <row r="3818" spans="1:1" thickTop="1" thickBot="1" x14ac:dyDescent="0.3">
      <c r="A3818" s="6">
        <f t="shared" si="59"/>
        <v>3812</v>
      </c>
    </row>
    <row r="3819" spans="1:1" thickTop="1" thickBot="1" x14ac:dyDescent="0.3">
      <c r="A3819" s="6">
        <f t="shared" si="59"/>
        <v>3813</v>
      </c>
    </row>
    <row r="3820" spans="1:1" thickTop="1" thickBot="1" x14ac:dyDescent="0.3">
      <c r="A3820" s="6">
        <f t="shared" si="59"/>
        <v>3814</v>
      </c>
    </row>
    <row r="3821" spans="1:1" thickTop="1" thickBot="1" x14ac:dyDescent="0.3">
      <c r="A3821" s="6">
        <f t="shared" si="59"/>
        <v>3815</v>
      </c>
    </row>
    <row r="3822" spans="1:1" thickTop="1" thickBot="1" x14ac:dyDescent="0.3">
      <c r="A3822" s="6">
        <f t="shared" si="59"/>
        <v>3816</v>
      </c>
    </row>
    <row r="3823" spans="1:1" thickTop="1" thickBot="1" x14ac:dyDescent="0.3">
      <c r="A3823" s="6">
        <f t="shared" si="59"/>
        <v>3817</v>
      </c>
    </row>
    <row r="3824" spans="1:1" thickTop="1" thickBot="1" x14ac:dyDescent="0.3">
      <c r="A3824" s="6">
        <f t="shared" si="59"/>
        <v>3818</v>
      </c>
    </row>
    <row r="3825" spans="1:1" thickTop="1" thickBot="1" x14ac:dyDescent="0.3">
      <c r="A3825" s="6">
        <f t="shared" si="59"/>
        <v>3819</v>
      </c>
    </row>
    <row r="3826" spans="1:1" thickTop="1" thickBot="1" x14ac:dyDescent="0.3">
      <c r="A3826" s="6">
        <f t="shared" si="59"/>
        <v>3820</v>
      </c>
    </row>
    <row r="3827" spans="1:1" thickTop="1" thickBot="1" x14ac:dyDescent="0.3">
      <c r="A3827" s="6">
        <f t="shared" si="59"/>
        <v>3821</v>
      </c>
    </row>
    <row r="3828" spans="1:1" thickTop="1" thickBot="1" x14ac:dyDescent="0.3">
      <c r="A3828" s="6">
        <f t="shared" si="59"/>
        <v>3822</v>
      </c>
    </row>
    <row r="3829" spans="1:1" thickTop="1" thickBot="1" x14ac:dyDescent="0.3">
      <c r="A3829" s="6">
        <f t="shared" si="59"/>
        <v>3823</v>
      </c>
    </row>
    <row r="3830" spans="1:1" thickTop="1" thickBot="1" x14ac:dyDescent="0.3">
      <c r="A3830" s="6">
        <f t="shared" si="59"/>
        <v>3824</v>
      </c>
    </row>
    <row r="3831" spans="1:1" thickTop="1" thickBot="1" x14ac:dyDescent="0.3">
      <c r="A3831" s="6">
        <f t="shared" si="59"/>
        <v>3825</v>
      </c>
    </row>
    <row r="3832" spans="1:1" thickTop="1" thickBot="1" x14ac:dyDescent="0.3">
      <c r="A3832" s="6">
        <f t="shared" si="59"/>
        <v>3826</v>
      </c>
    </row>
    <row r="3833" spans="1:1" thickTop="1" thickBot="1" x14ac:dyDescent="0.3">
      <c r="A3833" s="6">
        <f t="shared" si="59"/>
        <v>3827</v>
      </c>
    </row>
    <row r="3834" spans="1:1" thickTop="1" thickBot="1" x14ac:dyDescent="0.3">
      <c r="A3834" s="6">
        <f t="shared" si="59"/>
        <v>3828</v>
      </c>
    </row>
    <row r="3835" spans="1:1" thickTop="1" thickBot="1" x14ac:dyDescent="0.3">
      <c r="A3835" s="6">
        <f t="shared" si="59"/>
        <v>3829</v>
      </c>
    </row>
    <row r="3836" spans="1:1" thickTop="1" thickBot="1" x14ac:dyDescent="0.3">
      <c r="A3836" s="6">
        <f t="shared" si="59"/>
        <v>3830</v>
      </c>
    </row>
    <row r="3837" spans="1:1" thickTop="1" thickBot="1" x14ac:dyDescent="0.3">
      <c r="A3837" s="6">
        <f t="shared" si="59"/>
        <v>3831</v>
      </c>
    </row>
    <row r="3838" spans="1:1" thickTop="1" thickBot="1" x14ac:dyDescent="0.3">
      <c r="A3838" s="6">
        <f t="shared" si="59"/>
        <v>3832</v>
      </c>
    </row>
    <row r="3839" spans="1:1" thickTop="1" thickBot="1" x14ac:dyDescent="0.3">
      <c r="A3839" s="6">
        <f t="shared" si="59"/>
        <v>3833</v>
      </c>
    </row>
    <row r="3840" spans="1:1" thickTop="1" thickBot="1" x14ac:dyDescent="0.3">
      <c r="A3840" s="6">
        <f t="shared" si="59"/>
        <v>3834</v>
      </c>
    </row>
    <row r="3841" spans="1:1" thickTop="1" thickBot="1" x14ac:dyDescent="0.3">
      <c r="A3841" s="6">
        <f t="shared" si="59"/>
        <v>3835</v>
      </c>
    </row>
    <row r="3842" spans="1:1" thickTop="1" thickBot="1" x14ac:dyDescent="0.3">
      <c r="A3842" s="6">
        <f t="shared" si="59"/>
        <v>3836</v>
      </c>
    </row>
    <row r="3843" spans="1:1" thickTop="1" thickBot="1" x14ac:dyDescent="0.3">
      <c r="A3843" s="6">
        <f t="shared" si="59"/>
        <v>3837</v>
      </c>
    </row>
    <row r="3844" spans="1:1" thickTop="1" thickBot="1" x14ac:dyDescent="0.3">
      <c r="A3844" s="6">
        <f t="shared" si="59"/>
        <v>3838</v>
      </c>
    </row>
    <row r="3845" spans="1:1" thickTop="1" thickBot="1" x14ac:dyDescent="0.3">
      <c r="A3845" s="6">
        <f t="shared" si="59"/>
        <v>3839</v>
      </c>
    </row>
    <row r="3846" spans="1:1" thickTop="1" thickBot="1" x14ac:dyDescent="0.3">
      <c r="A3846" s="6">
        <f t="shared" si="59"/>
        <v>3840</v>
      </c>
    </row>
    <row r="3847" spans="1:1" thickTop="1" thickBot="1" x14ac:dyDescent="0.3">
      <c r="A3847" s="6">
        <f t="shared" si="59"/>
        <v>3841</v>
      </c>
    </row>
    <row r="3848" spans="1:1" thickTop="1" thickBot="1" x14ac:dyDescent="0.3">
      <c r="A3848" s="6">
        <f t="shared" si="59"/>
        <v>3842</v>
      </c>
    </row>
    <row r="3849" spans="1:1" thickTop="1" thickBot="1" x14ac:dyDescent="0.3">
      <c r="A3849" s="6">
        <f t="shared" ref="A3849:A3912" si="60">A3848+1</f>
        <v>3843</v>
      </c>
    </row>
    <row r="3850" spans="1:1" thickTop="1" thickBot="1" x14ac:dyDescent="0.3">
      <c r="A3850" s="6">
        <f t="shared" si="60"/>
        <v>3844</v>
      </c>
    </row>
    <row r="3851" spans="1:1" thickTop="1" thickBot="1" x14ac:dyDescent="0.3">
      <c r="A3851" s="6">
        <f t="shared" si="60"/>
        <v>3845</v>
      </c>
    </row>
    <row r="3852" spans="1:1" thickTop="1" thickBot="1" x14ac:dyDescent="0.3">
      <c r="A3852" s="6">
        <f t="shared" si="60"/>
        <v>3846</v>
      </c>
    </row>
    <row r="3853" spans="1:1" thickTop="1" thickBot="1" x14ac:dyDescent="0.3">
      <c r="A3853" s="6">
        <f t="shared" si="60"/>
        <v>3847</v>
      </c>
    </row>
    <row r="3854" spans="1:1" thickTop="1" thickBot="1" x14ac:dyDescent="0.3">
      <c r="A3854" s="6">
        <f t="shared" si="60"/>
        <v>3848</v>
      </c>
    </row>
    <row r="3855" spans="1:1" thickTop="1" thickBot="1" x14ac:dyDescent="0.3">
      <c r="A3855" s="6">
        <f t="shared" si="60"/>
        <v>3849</v>
      </c>
    </row>
    <row r="3856" spans="1:1" thickTop="1" thickBot="1" x14ac:dyDescent="0.3">
      <c r="A3856" s="6">
        <f t="shared" si="60"/>
        <v>3850</v>
      </c>
    </row>
    <row r="3857" spans="1:1" thickTop="1" thickBot="1" x14ac:dyDescent="0.3">
      <c r="A3857" s="6">
        <f t="shared" si="60"/>
        <v>3851</v>
      </c>
    </row>
    <row r="3858" spans="1:1" thickTop="1" thickBot="1" x14ac:dyDescent="0.3">
      <c r="A3858" s="6">
        <f t="shared" si="60"/>
        <v>3852</v>
      </c>
    </row>
    <row r="3859" spans="1:1" thickTop="1" thickBot="1" x14ac:dyDescent="0.3">
      <c r="A3859" s="6">
        <f t="shared" si="60"/>
        <v>3853</v>
      </c>
    </row>
    <row r="3860" spans="1:1" thickTop="1" thickBot="1" x14ac:dyDescent="0.3">
      <c r="A3860" s="6">
        <f t="shared" si="60"/>
        <v>3854</v>
      </c>
    </row>
    <row r="3861" spans="1:1" thickTop="1" thickBot="1" x14ac:dyDescent="0.3">
      <c r="A3861" s="6">
        <f t="shared" si="60"/>
        <v>3855</v>
      </c>
    </row>
    <row r="3862" spans="1:1" thickTop="1" thickBot="1" x14ac:dyDescent="0.3">
      <c r="A3862" s="6">
        <f t="shared" si="60"/>
        <v>3856</v>
      </c>
    </row>
    <row r="3863" spans="1:1" thickTop="1" thickBot="1" x14ac:dyDescent="0.3">
      <c r="A3863" s="6">
        <f t="shared" si="60"/>
        <v>3857</v>
      </c>
    </row>
    <row r="3864" spans="1:1" thickTop="1" thickBot="1" x14ac:dyDescent="0.3">
      <c r="A3864" s="6">
        <f t="shared" si="60"/>
        <v>3858</v>
      </c>
    </row>
    <row r="3865" spans="1:1" thickTop="1" thickBot="1" x14ac:dyDescent="0.3">
      <c r="A3865" s="6">
        <f t="shared" si="60"/>
        <v>3859</v>
      </c>
    </row>
    <row r="3866" spans="1:1" thickTop="1" thickBot="1" x14ac:dyDescent="0.3">
      <c r="A3866" s="6">
        <f t="shared" si="60"/>
        <v>3860</v>
      </c>
    </row>
    <row r="3867" spans="1:1" thickTop="1" thickBot="1" x14ac:dyDescent="0.3">
      <c r="A3867" s="6">
        <f t="shared" si="60"/>
        <v>3861</v>
      </c>
    </row>
    <row r="3868" spans="1:1" thickTop="1" thickBot="1" x14ac:dyDescent="0.3">
      <c r="A3868" s="6">
        <f t="shared" si="60"/>
        <v>3862</v>
      </c>
    </row>
    <row r="3869" spans="1:1" thickTop="1" thickBot="1" x14ac:dyDescent="0.3">
      <c r="A3869" s="6">
        <f t="shared" si="60"/>
        <v>3863</v>
      </c>
    </row>
    <row r="3870" spans="1:1" thickTop="1" thickBot="1" x14ac:dyDescent="0.3">
      <c r="A3870" s="6">
        <f t="shared" si="60"/>
        <v>3864</v>
      </c>
    </row>
    <row r="3871" spans="1:1" thickTop="1" thickBot="1" x14ac:dyDescent="0.3">
      <c r="A3871" s="6">
        <f t="shared" si="60"/>
        <v>3865</v>
      </c>
    </row>
    <row r="3872" spans="1:1" thickTop="1" thickBot="1" x14ac:dyDescent="0.3">
      <c r="A3872" s="6">
        <f t="shared" si="60"/>
        <v>3866</v>
      </c>
    </row>
    <row r="3873" spans="1:1" thickTop="1" thickBot="1" x14ac:dyDescent="0.3">
      <c r="A3873" s="6">
        <f t="shared" si="60"/>
        <v>3867</v>
      </c>
    </row>
    <row r="3874" spans="1:1" thickTop="1" thickBot="1" x14ac:dyDescent="0.3">
      <c r="A3874" s="6">
        <f t="shared" si="60"/>
        <v>3868</v>
      </c>
    </row>
    <row r="3875" spans="1:1" thickTop="1" thickBot="1" x14ac:dyDescent="0.3">
      <c r="A3875" s="6">
        <f t="shared" si="60"/>
        <v>3869</v>
      </c>
    </row>
    <row r="3876" spans="1:1" thickTop="1" thickBot="1" x14ac:dyDescent="0.3">
      <c r="A3876" s="6">
        <f t="shared" si="60"/>
        <v>3870</v>
      </c>
    </row>
    <row r="3877" spans="1:1" thickTop="1" thickBot="1" x14ac:dyDescent="0.3">
      <c r="A3877" s="6">
        <f t="shared" si="60"/>
        <v>3871</v>
      </c>
    </row>
    <row r="3878" spans="1:1" thickTop="1" thickBot="1" x14ac:dyDescent="0.3">
      <c r="A3878" s="6">
        <f t="shared" si="60"/>
        <v>3872</v>
      </c>
    </row>
    <row r="3879" spans="1:1" thickTop="1" thickBot="1" x14ac:dyDescent="0.3">
      <c r="A3879" s="6">
        <f t="shared" si="60"/>
        <v>3873</v>
      </c>
    </row>
    <row r="3880" spans="1:1" thickTop="1" thickBot="1" x14ac:dyDescent="0.3">
      <c r="A3880" s="6">
        <f t="shared" si="60"/>
        <v>3874</v>
      </c>
    </row>
    <row r="3881" spans="1:1" thickTop="1" thickBot="1" x14ac:dyDescent="0.3">
      <c r="A3881" s="6">
        <f t="shared" si="60"/>
        <v>3875</v>
      </c>
    </row>
    <row r="3882" spans="1:1" thickTop="1" thickBot="1" x14ac:dyDescent="0.3">
      <c r="A3882" s="6">
        <f t="shared" si="60"/>
        <v>3876</v>
      </c>
    </row>
    <row r="3883" spans="1:1" thickTop="1" thickBot="1" x14ac:dyDescent="0.3">
      <c r="A3883" s="6">
        <f t="shared" si="60"/>
        <v>3877</v>
      </c>
    </row>
    <row r="3884" spans="1:1" thickTop="1" thickBot="1" x14ac:dyDescent="0.3">
      <c r="A3884" s="6">
        <f t="shared" si="60"/>
        <v>3878</v>
      </c>
    </row>
    <row r="3885" spans="1:1" thickTop="1" thickBot="1" x14ac:dyDescent="0.3">
      <c r="A3885" s="6">
        <f t="shared" si="60"/>
        <v>3879</v>
      </c>
    </row>
    <row r="3886" spans="1:1" thickTop="1" thickBot="1" x14ac:dyDescent="0.3">
      <c r="A3886" s="6">
        <f t="shared" si="60"/>
        <v>3880</v>
      </c>
    </row>
    <row r="3887" spans="1:1" thickTop="1" thickBot="1" x14ac:dyDescent="0.3">
      <c r="A3887" s="6">
        <f t="shared" si="60"/>
        <v>3881</v>
      </c>
    </row>
    <row r="3888" spans="1:1" thickTop="1" thickBot="1" x14ac:dyDescent="0.3">
      <c r="A3888" s="6">
        <f t="shared" si="60"/>
        <v>3882</v>
      </c>
    </row>
    <row r="3889" spans="1:1" thickTop="1" thickBot="1" x14ac:dyDescent="0.3">
      <c r="A3889" s="6">
        <f t="shared" si="60"/>
        <v>3883</v>
      </c>
    </row>
    <row r="3890" spans="1:1" thickTop="1" thickBot="1" x14ac:dyDescent="0.3">
      <c r="A3890" s="6">
        <f t="shared" si="60"/>
        <v>3884</v>
      </c>
    </row>
    <row r="3891" spans="1:1" thickTop="1" thickBot="1" x14ac:dyDescent="0.3">
      <c r="A3891" s="6">
        <f t="shared" si="60"/>
        <v>3885</v>
      </c>
    </row>
    <row r="3892" spans="1:1" thickTop="1" thickBot="1" x14ac:dyDescent="0.3">
      <c r="A3892" s="6">
        <f t="shared" si="60"/>
        <v>3886</v>
      </c>
    </row>
    <row r="3893" spans="1:1" thickTop="1" thickBot="1" x14ac:dyDescent="0.3">
      <c r="A3893" s="6">
        <f t="shared" si="60"/>
        <v>3887</v>
      </c>
    </row>
    <row r="3894" spans="1:1" thickTop="1" thickBot="1" x14ac:dyDescent="0.3">
      <c r="A3894" s="6">
        <f t="shared" si="60"/>
        <v>3888</v>
      </c>
    </row>
    <row r="3895" spans="1:1" thickTop="1" thickBot="1" x14ac:dyDescent="0.3">
      <c r="A3895" s="6">
        <f t="shared" si="60"/>
        <v>3889</v>
      </c>
    </row>
    <row r="3896" spans="1:1" thickTop="1" thickBot="1" x14ac:dyDescent="0.3">
      <c r="A3896" s="6">
        <f t="shared" si="60"/>
        <v>3890</v>
      </c>
    </row>
    <row r="3897" spans="1:1" thickTop="1" thickBot="1" x14ac:dyDescent="0.3">
      <c r="A3897" s="6">
        <f t="shared" si="60"/>
        <v>3891</v>
      </c>
    </row>
    <row r="3898" spans="1:1" thickTop="1" thickBot="1" x14ac:dyDescent="0.3">
      <c r="A3898" s="6">
        <f t="shared" si="60"/>
        <v>3892</v>
      </c>
    </row>
    <row r="3899" spans="1:1" thickTop="1" thickBot="1" x14ac:dyDescent="0.3">
      <c r="A3899" s="6">
        <f t="shared" si="60"/>
        <v>3893</v>
      </c>
    </row>
    <row r="3900" spans="1:1" thickTop="1" thickBot="1" x14ac:dyDescent="0.3">
      <c r="A3900" s="6">
        <f t="shared" si="60"/>
        <v>3894</v>
      </c>
    </row>
    <row r="3901" spans="1:1" thickTop="1" thickBot="1" x14ac:dyDescent="0.3">
      <c r="A3901" s="6">
        <f t="shared" si="60"/>
        <v>3895</v>
      </c>
    </row>
    <row r="3902" spans="1:1" thickTop="1" thickBot="1" x14ac:dyDescent="0.3">
      <c r="A3902" s="6">
        <f t="shared" si="60"/>
        <v>3896</v>
      </c>
    </row>
    <row r="3903" spans="1:1" thickTop="1" thickBot="1" x14ac:dyDescent="0.3">
      <c r="A3903" s="6">
        <f t="shared" si="60"/>
        <v>3897</v>
      </c>
    </row>
    <row r="3904" spans="1:1" thickTop="1" thickBot="1" x14ac:dyDescent="0.3">
      <c r="A3904" s="6">
        <f t="shared" si="60"/>
        <v>3898</v>
      </c>
    </row>
    <row r="3905" spans="1:1" thickTop="1" thickBot="1" x14ac:dyDescent="0.3">
      <c r="A3905" s="6">
        <f t="shared" si="60"/>
        <v>3899</v>
      </c>
    </row>
    <row r="3906" spans="1:1" thickTop="1" thickBot="1" x14ac:dyDescent="0.3">
      <c r="A3906" s="6">
        <f t="shared" si="60"/>
        <v>3900</v>
      </c>
    </row>
    <row r="3907" spans="1:1" thickTop="1" thickBot="1" x14ac:dyDescent="0.3">
      <c r="A3907" s="6">
        <f t="shared" si="60"/>
        <v>3901</v>
      </c>
    </row>
    <row r="3908" spans="1:1" thickTop="1" thickBot="1" x14ac:dyDescent="0.3">
      <c r="A3908" s="6">
        <f t="shared" si="60"/>
        <v>3902</v>
      </c>
    </row>
    <row r="3909" spans="1:1" thickTop="1" thickBot="1" x14ac:dyDescent="0.3">
      <c r="A3909" s="6">
        <f t="shared" si="60"/>
        <v>3903</v>
      </c>
    </row>
    <row r="3910" spans="1:1" thickTop="1" thickBot="1" x14ac:dyDescent="0.3">
      <c r="A3910" s="6">
        <f t="shared" si="60"/>
        <v>3904</v>
      </c>
    </row>
    <row r="3911" spans="1:1" thickTop="1" thickBot="1" x14ac:dyDescent="0.3">
      <c r="A3911" s="6">
        <f t="shared" si="60"/>
        <v>3905</v>
      </c>
    </row>
    <row r="3912" spans="1:1" thickTop="1" thickBot="1" x14ac:dyDescent="0.3">
      <c r="A3912" s="6">
        <f t="shared" si="60"/>
        <v>3906</v>
      </c>
    </row>
    <row r="3913" spans="1:1" thickTop="1" thickBot="1" x14ac:dyDescent="0.3">
      <c r="A3913" s="6">
        <f t="shared" ref="A3913:A3976" si="61">A3912+1</f>
        <v>3907</v>
      </c>
    </row>
    <row r="3914" spans="1:1" thickTop="1" thickBot="1" x14ac:dyDescent="0.3">
      <c r="A3914" s="6">
        <f t="shared" si="61"/>
        <v>3908</v>
      </c>
    </row>
    <row r="3915" spans="1:1" thickTop="1" thickBot="1" x14ac:dyDescent="0.3">
      <c r="A3915" s="6">
        <f t="shared" si="61"/>
        <v>3909</v>
      </c>
    </row>
    <row r="3916" spans="1:1" thickTop="1" thickBot="1" x14ac:dyDescent="0.3">
      <c r="A3916" s="6">
        <f t="shared" si="61"/>
        <v>3910</v>
      </c>
    </row>
    <row r="3917" spans="1:1" thickTop="1" thickBot="1" x14ac:dyDescent="0.3">
      <c r="A3917" s="6">
        <f t="shared" si="61"/>
        <v>3911</v>
      </c>
    </row>
    <row r="3918" spans="1:1" thickTop="1" thickBot="1" x14ac:dyDescent="0.3">
      <c r="A3918" s="6">
        <f t="shared" si="61"/>
        <v>3912</v>
      </c>
    </row>
    <row r="3919" spans="1:1" thickTop="1" thickBot="1" x14ac:dyDescent="0.3">
      <c r="A3919" s="6">
        <f t="shared" si="61"/>
        <v>3913</v>
      </c>
    </row>
    <row r="3920" spans="1:1" thickTop="1" thickBot="1" x14ac:dyDescent="0.3">
      <c r="A3920" s="6">
        <f t="shared" si="61"/>
        <v>3914</v>
      </c>
    </row>
    <row r="3921" spans="1:1" thickTop="1" thickBot="1" x14ac:dyDescent="0.3">
      <c r="A3921" s="6">
        <f t="shared" si="61"/>
        <v>3915</v>
      </c>
    </row>
    <row r="3922" spans="1:1" thickTop="1" thickBot="1" x14ac:dyDescent="0.3">
      <c r="A3922" s="6">
        <f t="shared" si="61"/>
        <v>3916</v>
      </c>
    </row>
    <row r="3923" spans="1:1" thickTop="1" thickBot="1" x14ac:dyDescent="0.3">
      <c r="A3923" s="6">
        <f t="shared" si="61"/>
        <v>3917</v>
      </c>
    </row>
    <row r="3924" spans="1:1" thickTop="1" thickBot="1" x14ac:dyDescent="0.3">
      <c r="A3924" s="6">
        <f t="shared" si="61"/>
        <v>3918</v>
      </c>
    </row>
    <row r="3925" spans="1:1" thickTop="1" thickBot="1" x14ac:dyDescent="0.3">
      <c r="A3925" s="6">
        <f t="shared" si="61"/>
        <v>3919</v>
      </c>
    </row>
    <row r="3926" spans="1:1" thickTop="1" thickBot="1" x14ac:dyDescent="0.3">
      <c r="A3926" s="6">
        <f t="shared" si="61"/>
        <v>3920</v>
      </c>
    </row>
    <row r="3927" spans="1:1" thickTop="1" thickBot="1" x14ac:dyDescent="0.3">
      <c r="A3927" s="6">
        <f t="shared" si="61"/>
        <v>3921</v>
      </c>
    </row>
    <row r="3928" spans="1:1" thickTop="1" thickBot="1" x14ac:dyDescent="0.3">
      <c r="A3928" s="6">
        <f t="shared" si="61"/>
        <v>3922</v>
      </c>
    </row>
    <row r="3929" spans="1:1" thickTop="1" thickBot="1" x14ac:dyDescent="0.3">
      <c r="A3929" s="6">
        <f t="shared" si="61"/>
        <v>3923</v>
      </c>
    </row>
    <row r="3930" spans="1:1" thickTop="1" thickBot="1" x14ac:dyDescent="0.3">
      <c r="A3930" s="6">
        <f t="shared" si="61"/>
        <v>3924</v>
      </c>
    </row>
    <row r="3931" spans="1:1" thickTop="1" thickBot="1" x14ac:dyDescent="0.3">
      <c r="A3931" s="6">
        <f t="shared" si="61"/>
        <v>3925</v>
      </c>
    </row>
    <row r="3932" spans="1:1" thickTop="1" thickBot="1" x14ac:dyDescent="0.3">
      <c r="A3932" s="6">
        <f t="shared" si="61"/>
        <v>3926</v>
      </c>
    </row>
    <row r="3933" spans="1:1" thickTop="1" thickBot="1" x14ac:dyDescent="0.3">
      <c r="A3933" s="6">
        <f t="shared" si="61"/>
        <v>3927</v>
      </c>
    </row>
    <row r="3934" spans="1:1" thickTop="1" thickBot="1" x14ac:dyDescent="0.3">
      <c r="A3934" s="6">
        <f t="shared" si="61"/>
        <v>3928</v>
      </c>
    </row>
    <row r="3935" spans="1:1" thickTop="1" thickBot="1" x14ac:dyDescent="0.3">
      <c r="A3935" s="6">
        <f t="shared" si="61"/>
        <v>3929</v>
      </c>
    </row>
    <row r="3936" spans="1:1" thickTop="1" thickBot="1" x14ac:dyDescent="0.3">
      <c r="A3936" s="6">
        <f t="shared" si="61"/>
        <v>3930</v>
      </c>
    </row>
    <row r="3937" spans="1:1" thickTop="1" thickBot="1" x14ac:dyDescent="0.3">
      <c r="A3937" s="6">
        <f t="shared" si="61"/>
        <v>3931</v>
      </c>
    </row>
    <row r="3938" spans="1:1" thickTop="1" thickBot="1" x14ac:dyDescent="0.3">
      <c r="A3938" s="6">
        <f t="shared" si="61"/>
        <v>3932</v>
      </c>
    </row>
    <row r="3939" spans="1:1" thickTop="1" thickBot="1" x14ac:dyDescent="0.3">
      <c r="A3939" s="6">
        <f t="shared" si="61"/>
        <v>3933</v>
      </c>
    </row>
    <row r="3940" spans="1:1" thickTop="1" thickBot="1" x14ac:dyDescent="0.3">
      <c r="A3940" s="6">
        <f t="shared" si="61"/>
        <v>3934</v>
      </c>
    </row>
    <row r="3941" spans="1:1" thickTop="1" thickBot="1" x14ac:dyDescent="0.3">
      <c r="A3941" s="6">
        <f t="shared" si="61"/>
        <v>3935</v>
      </c>
    </row>
    <row r="3942" spans="1:1" thickTop="1" thickBot="1" x14ac:dyDescent="0.3">
      <c r="A3942" s="6">
        <f t="shared" si="61"/>
        <v>3936</v>
      </c>
    </row>
    <row r="3943" spans="1:1" thickTop="1" thickBot="1" x14ac:dyDescent="0.3">
      <c r="A3943" s="6">
        <f t="shared" si="61"/>
        <v>3937</v>
      </c>
    </row>
    <row r="3944" spans="1:1" thickTop="1" thickBot="1" x14ac:dyDescent="0.3">
      <c r="A3944" s="6">
        <f t="shared" si="61"/>
        <v>3938</v>
      </c>
    </row>
    <row r="3945" spans="1:1" thickTop="1" thickBot="1" x14ac:dyDescent="0.3">
      <c r="A3945" s="6">
        <f t="shared" si="61"/>
        <v>3939</v>
      </c>
    </row>
    <row r="3946" spans="1:1" thickTop="1" thickBot="1" x14ac:dyDescent="0.3">
      <c r="A3946" s="6">
        <f t="shared" si="61"/>
        <v>3940</v>
      </c>
    </row>
    <row r="3947" spans="1:1" thickTop="1" thickBot="1" x14ac:dyDescent="0.3">
      <c r="A3947" s="6">
        <f t="shared" si="61"/>
        <v>3941</v>
      </c>
    </row>
    <row r="3948" spans="1:1" thickTop="1" thickBot="1" x14ac:dyDescent="0.3">
      <c r="A3948" s="6">
        <f t="shared" si="61"/>
        <v>3942</v>
      </c>
    </row>
    <row r="3949" spans="1:1" thickTop="1" thickBot="1" x14ac:dyDescent="0.3">
      <c r="A3949" s="6">
        <f t="shared" si="61"/>
        <v>3943</v>
      </c>
    </row>
    <row r="3950" spans="1:1" thickTop="1" thickBot="1" x14ac:dyDescent="0.3">
      <c r="A3950" s="6">
        <f t="shared" si="61"/>
        <v>3944</v>
      </c>
    </row>
    <row r="3951" spans="1:1" thickTop="1" thickBot="1" x14ac:dyDescent="0.3">
      <c r="A3951" s="6">
        <f t="shared" si="61"/>
        <v>3945</v>
      </c>
    </row>
    <row r="3952" spans="1:1" thickTop="1" thickBot="1" x14ac:dyDescent="0.3">
      <c r="A3952" s="6">
        <f t="shared" si="61"/>
        <v>3946</v>
      </c>
    </row>
    <row r="3953" spans="1:1" thickTop="1" thickBot="1" x14ac:dyDescent="0.3">
      <c r="A3953" s="6">
        <f t="shared" si="61"/>
        <v>3947</v>
      </c>
    </row>
    <row r="3954" spans="1:1" thickTop="1" thickBot="1" x14ac:dyDescent="0.3">
      <c r="A3954" s="6">
        <f t="shared" si="61"/>
        <v>3948</v>
      </c>
    </row>
    <row r="3955" spans="1:1" thickTop="1" thickBot="1" x14ac:dyDescent="0.3">
      <c r="A3955" s="6">
        <f t="shared" si="61"/>
        <v>3949</v>
      </c>
    </row>
    <row r="3956" spans="1:1" thickTop="1" thickBot="1" x14ac:dyDescent="0.3">
      <c r="A3956" s="6">
        <f t="shared" si="61"/>
        <v>3950</v>
      </c>
    </row>
    <row r="3957" spans="1:1" thickTop="1" thickBot="1" x14ac:dyDescent="0.3">
      <c r="A3957" s="6">
        <f t="shared" si="61"/>
        <v>3951</v>
      </c>
    </row>
    <row r="3958" spans="1:1" thickTop="1" thickBot="1" x14ac:dyDescent="0.3">
      <c r="A3958" s="6">
        <f t="shared" si="61"/>
        <v>3952</v>
      </c>
    </row>
    <row r="3959" spans="1:1" thickTop="1" thickBot="1" x14ac:dyDescent="0.3">
      <c r="A3959" s="6">
        <f t="shared" si="61"/>
        <v>3953</v>
      </c>
    </row>
    <row r="3960" spans="1:1" thickTop="1" thickBot="1" x14ac:dyDescent="0.3">
      <c r="A3960" s="6">
        <f t="shared" si="61"/>
        <v>3954</v>
      </c>
    </row>
    <row r="3961" spans="1:1" thickTop="1" thickBot="1" x14ac:dyDescent="0.3">
      <c r="A3961" s="6">
        <f t="shared" si="61"/>
        <v>3955</v>
      </c>
    </row>
    <row r="3962" spans="1:1" thickTop="1" thickBot="1" x14ac:dyDescent="0.3">
      <c r="A3962" s="6">
        <f t="shared" si="61"/>
        <v>3956</v>
      </c>
    </row>
    <row r="3963" spans="1:1" thickTop="1" thickBot="1" x14ac:dyDescent="0.3">
      <c r="A3963" s="6">
        <f t="shared" si="61"/>
        <v>3957</v>
      </c>
    </row>
    <row r="3964" spans="1:1" thickTop="1" thickBot="1" x14ac:dyDescent="0.3">
      <c r="A3964" s="6">
        <f t="shared" si="61"/>
        <v>3958</v>
      </c>
    </row>
    <row r="3965" spans="1:1" thickTop="1" thickBot="1" x14ac:dyDescent="0.3">
      <c r="A3965" s="6">
        <f t="shared" si="61"/>
        <v>3959</v>
      </c>
    </row>
    <row r="3966" spans="1:1" thickTop="1" thickBot="1" x14ac:dyDescent="0.3">
      <c r="A3966" s="6">
        <f t="shared" si="61"/>
        <v>3960</v>
      </c>
    </row>
    <row r="3967" spans="1:1" thickTop="1" thickBot="1" x14ac:dyDescent="0.3">
      <c r="A3967" s="6">
        <f t="shared" si="61"/>
        <v>3961</v>
      </c>
    </row>
    <row r="3968" spans="1:1" thickTop="1" thickBot="1" x14ac:dyDescent="0.3">
      <c r="A3968" s="6">
        <f t="shared" si="61"/>
        <v>3962</v>
      </c>
    </row>
    <row r="3969" spans="1:1" thickTop="1" thickBot="1" x14ac:dyDescent="0.3">
      <c r="A3969" s="6">
        <f t="shared" si="61"/>
        <v>3963</v>
      </c>
    </row>
    <row r="3970" spans="1:1" thickTop="1" thickBot="1" x14ac:dyDescent="0.3">
      <c r="A3970" s="6">
        <f t="shared" si="61"/>
        <v>3964</v>
      </c>
    </row>
    <row r="3971" spans="1:1" thickTop="1" thickBot="1" x14ac:dyDescent="0.3">
      <c r="A3971" s="6">
        <f t="shared" si="61"/>
        <v>3965</v>
      </c>
    </row>
    <row r="3972" spans="1:1" thickTop="1" thickBot="1" x14ac:dyDescent="0.3">
      <c r="A3972" s="6">
        <f t="shared" si="61"/>
        <v>3966</v>
      </c>
    </row>
    <row r="3973" spans="1:1" thickTop="1" thickBot="1" x14ac:dyDescent="0.3">
      <c r="A3973" s="6">
        <f t="shared" si="61"/>
        <v>3967</v>
      </c>
    </row>
    <row r="3974" spans="1:1" thickTop="1" thickBot="1" x14ac:dyDescent="0.3">
      <c r="A3974" s="6">
        <f t="shared" si="61"/>
        <v>3968</v>
      </c>
    </row>
    <row r="3975" spans="1:1" thickTop="1" thickBot="1" x14ac:dyDescent="0.3">
      <c r="A3975" s="6">
        <f t="shared" si="61"/>
        <v>3969</v>
      </c>
    </row>
    <row r="3976" spans="1:1" thickTop="1" thickBot="1" x14ac:dyDescent="0.3">
      <c r="A3976" s="6">
        <f t="shared" si="61"/>
        <v>3970</v>
      </c>
    </row>
    <row r="3977" spans="1:1" thickTop="1" thickBot="1" x14ac:dyDescent="0.3">
      <c r="A3977" s="6">
        <f t="shared" ref="A3977:A4040" si="62">A3976+1</f>
        <v>3971</v>
      </c>
    </row>
    <row r="3978" spans="1:1" thickTop="1" thickBot="1" x14ac:dyDescent="0.3">
      <c r="A3978" s="6">
        <f t="shared" si="62"/>
        <v>3972</v>
      </c>
    </row>
    <row r="3979" spans="1:1" thickTop="1" thickBot="1" x14ac:dyDescent="0.3">
      <c r="A3979" s="6">
        <f t="shared" si="62"/>
        <v>3973</v>
      </c>
    </row>
    <row r="3980" spans="1:1" thickTop="1" thickBot="1" x14ac:dyDescent="0.3">
      <c r="A3980" s="6">
        <f t="shared" si="62"/>
        <v>3974</v>
      </c>
    </row>
    <row r="3981" spans="1:1" thickTop="1" thickBot="1" x14ac:dyDescent="0.3">
      <c r="A3981" s="6">
        <f t="shared" si="62"/>
        <v>3975</v>
      </c>
    </row>
    <row r="3982" spans="1:1" thickTop="1" thickBot="1" x14ac:dyDescent="0.3">
      <c r="A3982" s="6">
        <f t="shared" si="62"/>
        <v>3976</v>
      </c>
    </row>
    <row r="3983" spans="1:1" thickTop="1" thickBot="1" x14ac:dyDescent="0.3">
      <c r="A3983" s="6">
        <f t="shared" si="62"/>
        <v>3977</v>
      </c>
    </row>
    <row r="3984" spans="1:1" thickTop="1" thickBot="1" x14ac:dyDescent="0.3">
      <c r="A3984" s="6">
        <f t="shared" si="62"/>
        <v>3978</v>
      </c>
    </row>
    <row r="3985" spans="1:1" thickTop="1" thickBot="1" x14ac:dyDescent="0.3">
      <c r="A3985" s="6">
        <f t="shared" si="62"/>
        <v>3979</v>
      </c>
    </row>
    <row r="3986" spans="1:1" thickTop="1" thickBot="1" x14ac:dyDescent="0.3">
      <c r="A3986" s="6">
        <f t="shared" si="62"/>
        <v>3980</v>
      </c>
    </row>
    <row r="3987" spans="1:1" thickTop="1" thickBot="1" x14ac:dyDescent="0.3">
      <c r="A3987" s="6">
        <f t="shared" si="62"/>
        <v>3981</v>
      </c>
    </row>
    <row r="3988" spans="1:1" thickTop="1" thickBot="1" x14ac:dyDescent="0.3">
      <c r="A3988" s="6">
        <f t="shared" si="62"/>
        <v>3982</v>
      </c>
    </row>
    <row r="3989" spans="1:1" thickTop="1" thickBot="1" x14ac:dyDescent="0.3">
      <c r="A3989" s="6">
        <f t="shared" si="62"/>
        <v>3983</v>
      </c>
    </row>
    <row r="3990" spans="1:1" thickTop="1" thickBot="1" x14ac:dyDescent="0.3">
      <c r="A3990" s="6">
        <f t="shared" si="62"/>
        <v>3984</v>
      </c>
    </row>
    <row r="3991" spans="1:1" thickTop="1" thickBot="1" x14ac:dyDescent="0.3">
      <c r="A3991" s="6">
        <f t="shared" si="62"/>
        <v>3985</v>
      </c>
    </row>
    <row r="3992" spans="1:1" thickTop="1" thickBot="1" x14ac:dyDescent="0.3">
      <c r="A3992" s="6">
        <f t="shared" si="62"/>
        <v>3986</v>
      </c>
    </row>
    <row r="3993" spans="1:1" thickTop="1" thickBot="1" x14ac:dyDescent="0.3">
      <c r="A3993" s="6">
        <f t="shared" si="62"/>
        <v>3987</v>
      </c>
    </row>
    <row r="3994" spans="1:1" thickTop="1" thickBot="1" x14ac:dyDescent="0.3">
      <c r="A3994" s="6">
        <f t="shared" si="62"/>
        <v>3988</v>
      </c>
    </row>
    <row r="3995" spans="1:1" thickTop="1" thickBot="1" x14ac:dyDescent="0.3">
      <c r="A3995" s="6">
        <f t="shared" si="62"/>
        <v>3989</v>
      </c>
    </row>
    <row r="3996" spans="1:1" thickTop="1" thickBot="1" x14ac:dyDescent="0.3">
      <c r="A3996" s="6">
        <f t="shared" si="62"/>
        <v>3990</v>
      </c>
    </row>
    <row r="3997" spans="1:1" thickTop="1" thickBot="1" x14ac:dyDescent="0.3">
      <c r="A3997" s="6">
        <f t="shared" si="62"/>
        <v>3991</v>
      </c>
    </row>
    <row r="3998" spans="1:1" thickTop="1" thickBot="1" x14ac:dyDescent="0.3">
      <c r="A3998" s="6">
        <f t="shared" si="62"/>
        <v>3992</v>
      </c>
    </row>
    <row r="3999" spans="1:1" thickTop="1" thickBot="1" x14ac:dyDescent="0.3">
      <c r="A3999" s="6">
        <f t="shared" si="62"/>
        <v>3993</v>
      </c>
    </row>
    <row r="4000" spans="1:1" thickTop="1" thickBot="1" x14ac:dyDescent="0.3">
      <c r="A4000" s="6">
        <f t="shared" si="62"/>
        <v>3994</v>
      </c>
    </row>
    <row r="4001" spans="1:1" thickTop="1" thickBot="1" x14ac:dyDescent="0.3">
      <c r="A4001" s="6">
        <f t="shared" si="62"/>
        <v>3995</v>
      </c>
    </row>
    <row r="4002" spans="1:1" thickTop="1" thickBot="1" x14ac:dyDescent="0.3">
      <c r="A4002" s="6">
        <f t="shared" si="62"/>
        <v>3996</v>
      </c>
    </row>
    <row r="4003" spans="1:1" thickTop="1" thickBot="1" x14ac:dyDescent="0.3">
      <c r="A4003" s="6">
        <f t="shared" si="62"/>
        <v>3997</v>
      </c>
    </row>
    <row r="4004" spans="1:1" thickTop="1" thickBot="1" x14ac:dyDescent="0.3">
      <c r="A4004" s="6">
        <f t="shared" si="62"/>
        <v>3998</v>
      </c>
    </row>
    <row r="4005" spans="1:1" thickTop="1" thickBot="1" x14ac:dyDescent="0.3">
      <c r="A4005" s="6">
        <f t="shared" si="62"/>
        <v>3999</v>
      </c>
    </row>
    <row r="4006" spans="1:1" thickTop="1" thickBot="1" x14ac:dyDescent="0.3">
      <c r="A4006" s="6">
        <f t="shared" si="62"/>
        <v>4000</v>
      </c>
    </row>
    <row r="4007" spans="1:1" thickTop="1" thickBot="1" x14ac:dyDescent="0.3">
      <c r="A4007" s="6">
        <f t="shared" si="62"/>
        <v>4001</v>
      </c>
    </row>
    <row r="4008" spans="1:1" thickTop="1" thickBot="1" x14ac:dyDescent="0.3">
      <c r="A4008" s="6">
        <f t="shared" si="62"/>
        <v>4002</v>
      </c>
    </row>
    <row r="4009" spans="1:1" thickTop="1" thickBot="1" x14ac:dyDescent="0.3">
      <c r="A4009" s="6">
        <f t="shared" si="62"/>
        <v>4003</v>
      </c>
    </row>
    <row r="4010" spans="1:1" thickTop="1" thickBot="1" x14ac:dyDescent="0.3">
      <c r="A4010" s="6">
        <f t="shared" si="62"/>
        <v>4004</v>
      </c>
    </row>
    <row r="4011" spans="1:1" thickTop="1" thickBot="1" x14ac:dyDescent="0.3">
      <c r="A4011" s="6">
        <f t="shared" si="62"/>
        <v>4005</v>
      </c>
    </row>
    <row r="4012" spans="1:1" thickTop="1" thickBot="1" x14ac:dyDescent="0.3">
      <c r="A4012" s="6">
        <f t="shared" si="62"/>
        <v>4006</v>
      </c>
    </row>
    <row r="4013" spans="1:1" thickTop="1" thickBot="1" x14ac:dyDescent="0.3">
      <c r="A4013" s="6">
        <f t="shared" si="62"/>
        <v>4007</v>
      </c>
    </row>
    <row r="4014" spans="1:1" thickTop="1" thickBot="1" x14ac:dyDescent="0.3">
      <c r="A4014" s="6">
        <f t="shared" si="62"/>
        <v>4008</v>
      </c>
    </row>
    <row r="4015" spans="1:1" thickTop="1" thickBot="1" x14ac:dyDescent="0.3">
      <c r="A4015" s="6">
        <f t="shared" si="62"/>
        <v>4009</v>
      </c>
    </row>
    <row r="4016" spans="1:1" thickTop="1" thickBot="1" x14ac:dyDescent="0.3">
      <c r="A4016" s="6">
        <f t="shared" si="62"/>
        <v>4010</v>
      </c>
    </row>
    <row r="4017" spans="1:1" thickTop="1" thickBot="1" x14ac:dyDescent="0.3">
      <c r="A4017" s="6">
        <f t="shared" si="62"/>
        <v>4011</v>
      </c>
    </row>
    <row r="4018" spans="1:1" thickTop="1" thickBot="1" x14ac:dyDescent="0.3">
      <c r="A4018" s="6">
        <f t="shared" si="62"/>
        <v>4012</v>
      </c>
    </row>
    <row r="4019" spans="1:1" thickTop="1" thickBot="1" x14ac:dyDescent="0.3">
      <c r="A4019" s="6">
        <f t="shared" si="62"/>
        <v>4013</v>
      </c>
    </row>
    <row r="4020" spans="1:1" thickTop="1" thickBot="1" x14ac:dyDescent="0.3">
      <c r="A4020" s="6">
        <f t="shared" si="62"/>
        <v>4014</v>
      </c>
    </row>
    <row r="4021" spans="1:1" thickTop="1" thickBot="1" x14ac:dyDescent="0.3">
      <c r="A4021" s="6">
        <f t="shared" si="62"/>
        <v>4015</v>
      </c>
    </row>
    <row r="4022" spans="1:1" thickTop="1" thickBot="1" x14ac:dyDescent="0.3">
      <c r="A4022" s="6">
        <f t="shared" si="62"/>
        <v>4016</v>
      </c>
    </row>
    <row r="4023" spans="1:1" thickTop="1" thickBot="1" x14ac:dyDescent="0.3">
      <c r="A4023" s="6">
        <f t="shared" si="62"/>
        <v>4017</v>
      </c>
    </row>
    <row r="4024" spans="1:1" thickTop="1" thickBot="1" x14ac:dyDescent="0.3">
      <c r="A4024" s="6">
        <f t="shared" si="62"/>
        <v>4018</v>
      </c>
    </row>
    <row r="4025" spans="1:1" thickTop="1" thickBot="1" x14ac:dyDescent="0.3">
      <c r="A4025" s="6">
        <f t="shared" si="62"/>
        <v>4019</v>
      </c>
    </row>
    <row r="4026" spans="1:1" thickTop="1" thickBot="1" x14ac:dyDescent="0.3">
      <c r="A4026" s="6">
        <f t="shared" si="62"/>
        <v>4020</v>
      </c>
    </row>
    <row r="4027" spans="1:1" thickTop="1" thickBot="1" x14ac:dyDescent="0.3">
      <c r="A4027" s="6">
        <f t="shared" si="62"/>
        <v>4021</v>
      </c>
    </row>
    <row r="4028" spans="1:1" thickTop="1" thickBot="1" x14ac:dyDescent="0.3">
      <c r="A4028" s="6">
        <f t="shared" si="62"/>
        <v>4022</v>
      </c>
    </row>
    <row r="4029" spans="1:1" thickTop="1" thickBot="1" x14ac:dyDescent="0.3">
      <c r="A4029" s="6">
        <f t="shared" si="62"/>
        <v>4023</v>
      </c>
    </row>
    <row r="4030" spans="1:1" thickTop="1" thickBot="1" x14ac:dyDescent="0.3">
      <c r="A4030" s="6">
        <f t="shared" si="62"/>
        <v>4024</v>
      </c>
    </row>
    <row r="4031" spans="1:1" thickTop="1" thickBot="1" x14ac:dyDescent="0.3">
      <c r="A4031" s="6">
        <f t="shared" si="62"/>
        <v>4025</v>
      </c>
    </row>
    <row r="4032" spans="1:1" thickTop="1" thickBot="1" x14ac:dyDescent="0.3">
      <c r="A4032" s="6">
        <f t="shared" si="62"/>
        <v>4026</v>
      </c>
    </row>
    <row r="4033" spans="1:1" thickTop="1" thickBot="1" x14ac:dyDescent="0.3">
      <c r="A4033" s="6">
        <f t="shared" si="62"/>
        <v>4027</v>
      </c>
    </row>
    <row r="4034" spans="1:1" thickTop="1" thickBot="1" x14ac:dyDescent="0.3">
      <c r="A4034" s="6">
        <f t="shared" si="62"/>
        <v>4028</v>
      </c>
    </row>
    <row r="4035" spans="1:1" thickTop="1" thickBot="1" x14ac:dyDescent="0.3">
      <c r="A4035" s="6">
        <f t="shared" si="62"/>
        <v>4029</v>
      </c>
    </row>
    <row r="4036" spans="1:1" thickTop="1" thickBot="1" x14ac:dyDescent="0.3">
      <c r="A4036" s="6">
        <f t="shared" si="62"/>
        <v>4030</v>
      </c>
    </row>
    <row r="4037" spans="1:1" thickTop="1" thickBot="1" x14ac:dyDescent="0.3">
      <c r="A4037" s="6">
        <f t="shared" si="62"/>
        <v>4031</v>
      </c>
    </row>
    <row r="4038" spans="1:1" thickTop="1" thickBot="1" x14ac:dyDescent="0.3">
      <c r="A4038" s="6">
        <f t="shared" si="62"/>
        <v>4032</v>
      </c>
    </row>
    <row r="4039" spans="1:1" thickTop="1" thickBot="1" x14ac:dyDescent="0.3">
      <c r="A4039" s="6">
        <f t="shared" si="62"/>
        <v>4033</v>
      </c>
    </row>
    <row r="4040" spans="1:1" thickTop="1" thickBot="1" x14ac:dyDescent="0.3">
      <c r="A4040" s="6">
        <f t="shared" si="62"/>
        <v>4034</v>
      </c>
    </row>
    <row r="4041" spans="1:1" thickTop="1" thickBot="1" x14ac:dyDescent="0.3">
      <c r="A4041" s="6">
        <f t="shared" ref="A4041:A4104" si="63">A4040+1</f>
        <v>4035</v>
      </c>
    </row>
    <row r="4042" spans="1:1" thickTop="1" thickBot="1" x14ac:dyDescent="0.3">
      <c r="A4042" s="6">
        <f t="shared" si="63"/>
        <v>4036</v>
      </c>
    </row>
    <row r="4043" spans="1:1" thickTop="1" thickBot="1" x14ac:dyDescent="0.3">
      <c r="A4043" s="6">
        <f t="shared" si="63"/>
        <v>4037</v>
      </c>
    </row>
    <row r="4044" spans="1:1" thickTop="1" thickBot="1" x14ac:dyDescent="0.3">
      <c r="A4044" s="6">
        <f t="shared" si="63"/>
        <v>4038</v>
      </c>
    </row>
    <row r="4045" spans="1:1" thickTop="1" thickBot="1" x14ac:dyDescent="0.3">
      <c r="A4045" s="6">
        <f t="shared" si="63"/>
        <v>4039</v>
      </c>
    </row>
    <row r="4046" spans="1:1" thickTop="1" thickBot="1" x14ac:dyDescent="0.3">
      <c r="A4046" s="6">
        <f t="shared" si="63"/>
        <v>4040</v>
      </c>
    </row>
    <row r="4047" spans="1:1" thickTop="1" thickBot="1" x14ac:dyDescent="0.3">
      <c r="A4047" s="6">
        <f t="shared" si="63"/>
        <v>4041</v>
      </c>
    </row>
    <row r="4048" spans="1:1" thickTop="1" thickBot="1" x14ac:dyDescent="0.3">
      <c r="A4048" s="6">
        <f t="shared" si="63"/>
        <v>4042</v>
      </c>
    </row>
    <row r="4049" spans="1:1" thickTop="1" thickBot="1" x14ac:dyDescent="0.3">
      <c r="A4049" s="6">
        <f t="shared" si="63"/>
        <v>4043</v>
      </c>
    </row>
    <row r="4050" spans="1:1" thickTop="1" thickBot="1" x14ac:dyDescent="0.3">
      <c r="A4050" s="6">
        <f t="shared" si="63"/>
        <v>4044</v>
      </c>
    </row>
    <row r="4051" spans="1:1" thickTop="1" thickBot="1" x14ac:dyDescent="0.3">
      <c r="A4051" s="6">
        <f t="shared" si="63"/>
        <v>4045</v>
      </c>
    </row>
    <row r="4052" spans="1:1" thickTop="1" thickBot="1" x14ac:dyDescent="0.3">
      <c r="A4052" s="6">
        <f t="shared" si="63"/>
        <v>4046</v>
      </c>
    </row>
    <row r="4053" spans="1:1" thickTop="1" thickBot="1" x14ac:dyDescent="0.3">
      <c r="A4053" s="6">
        <f t="shared" si="63"/>
        <v>4047</v>
      </c>
    </row>
    <row r="4054" spans="1:1" thickTop="1" thickBot="1" x14ac:dyDescent="0.3">
      <c r="A4054" s="6">
        <f t="shared" si="63"/>
        <v>4048</v>
      </c>
    </row>
    <row r="4055" spans="1:1" thickTop="1" thickBot="1" x14ac:dyDescent="0.3">
      <c r="A4055" s="6">
        <f t="shared" si="63"/>
        <v>4049</v>
      </c>
    </row>
    <row r="4056" spans="1:1" thickTop="1" thickBot="1" x14ac:dyDescent="0.3">
      <c r="A4056" s="6">
        <f t="shared" si="63"/>
        <v>4050</v>
      </c>
    </row>
    <row r="4057" spans="1:1" thickTop="1" thickBot="1" x14ac:dyDescent="0.3">
      <c r="A4057" s="6">
        <f t="shared" si="63"/>
        <v>4051</v>
      </c>
    </row>
    <row r="4058" spans="1:1" thickTop="1" thickBot="1" x14ac:dyDescent="0.3">
      <c r="A4058" s="6">
        <f t="shared" si="63"/>
        <v>4052</v>
      </c>
    </row>
    <row r="4059" spans="1:1" thickTop="1" thickBot="1" x14ac:dyDescent="0.3">
      <c r="A4059" s="6">
        <f t="shared" si="63"/>
        <v>4053</v>
      </c>
    </row>
    <row r="4060" spans="1:1" thickTop="1" thickBot="1" x14ac:dyDescent="0.3">
      <c r="A4060" s="6">
        <f t="shared" si="63"/>
        <v>4054</v>
      </c>
    </row>
    <row r="4061" spans="1:1" thickTop="1" thickBot="1" x14ac:dyDescent="0.3">
      <c r="A4061" s="6">
        <f t="shared" si="63"/>
        <v>4055</v>
      </c>
    </row>
    <row r="4062" spans="1:1" thickTop="1" thickBot="1" x14ac:dyDescent="0.3">
      <c r="A4062" s="6">
        <f t="shared" si="63"/>
        <v>4056</v>
      </c>
    </row>
    <row r="4063" spans="1:1" thickTop="1" thickBot="1" x14ac:dyDescent="0.3">
      <c r="A4063" s="6">
        <f t="shared" si="63"/>
        <v>4057</v>
      </c>
    </row>
    <row r="4064" spans="1:1" thickTop="1" thickBot="1" x14ac:dyDescent="0.3">
      <c r="A4064" s="6">
        <f t="shared" si="63"/>
        <v>4058</v>
      </c>
    </row>
    <row r="4065" spans="1:1" thickTop="1" thickBot="1" x14ac:dyDescent="0.3">
      <c r="A4065" s="6">
        <f t="shared" si="63"/>
        <v>4059</v>
      </c>
    </row>
    <row r="4066" spans="1:1" thickTop="1" thickBot="1" x14ac:dyDescent="0.3">
      <c r="A4066" s="6">
        <f t="shared" si="63"/>
        <v>4060</v>
      </c>
    </row>
    <row r="4067" spans="1:1" thickTop="1" thickBot="1" x14ac:dyDescent="0.3">
      <c r="A4067" s="6">
        <f t="shared" si="63"/>
        <v>4061</v>
      </c>
    </row>
    <row r="4068" spans="1:1" thickTop="1" thickBot="1" x14ac:dyDescent="0.3">
      <c r="A4068" s="6">
        <f t="shared" si="63"/>
        <v>4062</v>
      </c>
    </row>
    <row r="4069" spans="1:1" thickTop="1" thickBot="1" x14ac:dyDescent="0.3">
      <c r="A4069" s="6">
        <f t="shared" si="63"/>
        <v>4063</v>
      </c>
    </row>
    <row r="4070" spans="1:1" thickTop="1" thickBot="1" x14ac:dyDescent="0.3">
      <c r="A4070" s="6">
        <f t="shared" si="63"/>
        <v>4064</v>
      </c>
    </row>
    <row r="4071" spans="1:1" thickTop="1" thickBot="1" x14ac:dyDescent="0.3">
      <c r="A4071" s="6">
        <f t="shared" si="63"/>
        <v>4065</v>
      </c>
    </row>
    <row r="4072" spans="1:1" thickTop="1" thickBot="1" x14ac:dyDescent="0.3">
      <c r="A4072" s="6">
        <f t="shared" si="63"/>
        <v>4066</v>
      </c>
    </row>
    <row r="4073" spans="1:1" thickTop="1" thickBot="1" x14ac:dyDescent="0.3">
      <c r="A4073" s="6">
        <f t="shared" si="63"/>
        <v>4067</v>
      </c>
    </row>
    <row r="4074" spans="1:1" thickTop="1" thickBot="1" x14ac:dyDescent="0.3">
      <c r="A4074" s="6">
        <f t="shared" si="63"/>
        <v>4068</v>
      </c>
    </row>
    <row r="4075" spans="1:1" thickTop="1" thickBot="1" x14ac:dyDescent="0.3">
      <c r="A4075" s="6">
        <f t="shared" si="63"/>
        <v>4069</v>
      </c>
    </row>
    <row r="4076" spans="1:1" thickTop="1" thickBot="1" x14ac:dyDescent="0.3">
      <c r="A4076" s="6">
        <f t="shared" si="63"/>
        <v>4070</v>
      </c>
    </row>
    <row r="4077" spans="1:1" thickTop="1" thickBot="1" x14ac:dyDescent="0.3">
      <c r="A4077" s="6">
        <f t="shared" si="63"/>
        <v>4071</v>
      </c>
    </row>
    <row r="4078" spans="1:1" thickTop="1" thickBot="1" x14ac:dyDescent="0.3">
      <c r="A4078" s="6">
        <f t="shared" si="63"/>
        <v>4072</v>
      </c>
    </row>
    <row r="4079" spans="1:1" thickTop="1" thickBot="1" x14ac:dyDescent="0.3">
      <c r="A4079" s="6">
        <f t="shared" si="63"/>
        <v>4073</v>
      </c>
    </row>
    <row r="4080" spans="1:1" thickTop="1" thickBot="1" x14ac:dyDescent="0.3">
      <c r="A4080" s="6">
        <f t="shared" si="63"/>
        <v>4074</v>
      </c>
    </row>
    <row r="4081" spans="1:1" thickTop="1" thickBot="1" x14ac:dyDescent="0.3">
      <c r="A4081" s="6">
        <f t="shared" si="63"/>
        <v>4075</v>
      </c>
    </row>
    <row r="4082" spans="1:1" thickTop="1" thickBot="1" x14ac:dyDescent="0.3">
      <c r="A4082" s="6">
        <f t="shared" si="63"/>
        <v>4076</v>
      </c>
    </row>
    <row r="4083" spans="1:1" thickTop="1" thickBot="1" x14ac:dyDescent="0.3">
      <c r="A4083" s="6">
        <f t="shared" si="63"/>
        <v>4077</v>
      </c>
    </row>
    <row r="4084" spans="1:1" thickTop="1" thickBot="1" x14ac:dyDescent="0.3">
      <c r="A4084" s="6">
        <f t="shared" si="63"/>
        <v>4078</v>
      </c>
    </row>
    <row r="4085" spans="1:1" thickTop="1" thickBot="1" x14ac:dyDescent="0.3">
      <c r="A4085" s="6">
        <f t="shared" si="63"/>
        <v>4079</v>
      </c>
    </row>
    <row r="4086" spans="1:1" thickTop="1" thickBot="1" x14ac:dyDescent="0.3">
      <c r="A4086" s="6">
        <f t="shared" si="63"/>
        <v>4080</v>
      </c>
    </row>
    <row r="4087" spans="1:1" thickTop="1" thickBot="1" x14ac:dyDescent="0.3">
      <c r="A4087" s="6">
        <f t="shared" si="63"/>
        <v>4081</v>
      </c>
    </row>
    <row r="4088" spans="1:1" thickTop="1" thickBot="1" x14ac:dyDescent="0.3">
      <c r="A4088" s="6">
        <f t="shared" si="63"/>
        <v>4082</v>
      </c>
    </row>
    <row r="4089" spans="1:1" thickTop="1" thickBot="1" x14ac:dyDescent="0.3">
      <c r="A4089" s="6">
        <f t="shared" si="63"/>
        <v>4083</v>
      </c>
    </row>
    <row r="4090" spans="1:1" thickTop="1" thickBot="1" x14ac:dyDescent="0.3">
      <c r="A4090" s="6">
        <f t="shared" si="63"/>
        <v>4084</v>
      </c>
    </row>
    <row r="4091" spans="1:1" thickTop="1" thickBot="1" x14ac:dyDescent="0.3">
      <c r="A4091" s="6">
        <f t="shared" si="63"/>
        <v>4085</v>
      </c>
    </row>
    <row r="4092" spans="1:1" thickTop="1" thickBot="1" x14ac:dyDescent="0.3">
      <c r="A4092" s="6">
        <f t="shared" si="63"/>
        <v>4086</v>
      </c>
    </row>
    <row r="4093" spans="1:1" thickTop="1" thickBot="1" x14ac:dyDescent="0.3">
      <c r="A4093" s="6">
        <f t="shared" si="63"/>
        <v>4087</v>
      </c>
    </row>
    <row r="4094" spans="1:1" thickTop="1" thickBot="1" x14ac:dyDescent="0.3">
      <c r="A4094" s="6">
        <f t="shared" si="63"/>
        <v>4088</v>
      </c>
    </row>
    <row r="4095" spans="1:1" thickTop="1" thickBot="1" x14ac:dyDescent="0.3">
      <c r="A4095" s="6">
        <f t="shared" si="63"/>
        <v>4089</v>
      </c>
    </row>
    <row r="4096" spans="1:1" thickTop="1" thickBot="1" x14ac:dyDescent="0.3">
      <c r="A4096" s="6">
        <f t="shared" si="63"/>
        <v>4090</v>
      </c>
    </row>
    <row r="4097" spans="1:1" thickTop="1" thickBot="1" x14ac:dyDescent="0.3">
      <c r="A4097" s="6">
        <f t="shared" si="63"/>
        <v>4091</v>
      </c>
    </row>
    <row r="4098" spans="1:1" thickTop="1" thickBot="1" x14ac:dyDescent="0.3">
      <c r="A4098" s="6">
        <f t="shared" si="63"/>
        <v>4092</v>
      </c>
    </row>
    <row r="4099" spans="1:1" thickTop="1" thickBot="1" x14ac:dyDescent="0.3">
      <c r="A4099" s="6">
        <f t="shared" si="63"/>
        <v>4093</v>
      </c>
    </row>
    <row r="4100" spans="1:1" thickTop="1" thickBot="1" x14ac:dyDescent="0.3">
      <c r="A4100" s="6">
        <f t="shared" si="63"/>
        <v>4094</v>
      </c>
    </row>
    <row r="4101" spans="1:1" thickTop="1" thickBot="1" x14ac:dyDescent="0.3">
      <c r="A4101" s="6">
        <f t="shared" si="63"/>
        <v>4095</v>
      </c>
    </row>
    <row r="4102" spans="1:1" thickTop="1" thickBot="1" x14ac:dyDescent="0.3">
      <c r="A4102" s="6">
        <f t="shared" si="63"/>
        <v>4096</v>
      </c>
    </row>
    <row r="4103" spans="1:1" thickTop="1" thickBot="1" x14ac:dyDescent="0.3">
      <c r="A4103" s="6">
        <f t="shared" si="63"/>
        <v>4097</v>
      </c>
    </row>
    <row r="4104" spans="1:1" thickTop="1" thickBot="1" x14ac:dyDescent="0.3">
      <c r="A4104" s="6">
        <f t="shared" si="63"/>
        <v>4098</v>
      </c>
    </row>
    <row r="4105" spans="1:1" thickTop="1" thickBot="1" x14ac:dyDescent="0.3">
      <c r="A4105" s="6">
        <f t="shared" ref="A4105:A4168" si="64">A4104+1</f>
        <v>4099</v>
      </c>
    </row>
    <row r="4106" spans="1:1" thickTop="1" thickBot="1" x14ac:dyDescent="0.3">
      <c r="A4106" s="6">
        <f t="shared" si="64"/>
        <v>4100</v>
      </c>
    </row>
    <row r="4107" spans="1:1" thickTop="1" thickBot="1" x14ac:dyDescent="0.3">
      <c r="A4107" s="6">
        <f t="shared" si="64"/>
        <v>4101</v>
      </c>
    </row>
    <row r="4108" spans="1:1" thickTop="1" thickBot="1" x14ac:dyDescent="0.3">
      <c r="A4108" s="6">
        <f t="shared" si="64"/>
        <v>4102</v>
      </c>
    </row>
    <row r="4109" spans="1:1" thickTop="1" thickBot="1" x14ac:dyDescent="0.3">
      <c r="A4109" s="6">
        <f t="shared" si="64"/>
        <v>4103</v>
      </c>
    </row>
    <row r="4110" spans="1:1" thickTop="1" thickBot="1" x14ac:dyDescent="0.3">
      <c r="A4110" s="6">
        <f t="shared" si="64"/>
        <v>4104</v>
      </c>
    </row>
    <row r="4111" spans="1:1" thickTop="1" thickBot="1" x14ac:dyDescent="0.3">
      <c r="A4111" s="6">
        <f t="shared" si="64"/>
        <v>4105</v>
      </c>
    </row>
    <row r="4112" spans="1:1" thickTop="1" thickBot="1" x14ac:dyDescent="0.3">
      <c r="A4112" s="6">
        <f t="shared" si="64"/>
        <v>4106</v>
      </c>
    </row>
    <row r="4113" spans="1:1" thickTop="1" thickBot="1" x14ac:dyDescent="0.3">
      <c r="A4113" s="6">
        <f t="shared" si="64"/>
        <v>4107</v>
      </c>
    </row>
    <row r="4114" spans="1:1" thickTop="1" thickBot="1" x14ac:dyDescent="0.3">
      <c r="A4114" s="6">
        <f t="shared" si="64"/>
        <v>4108</v>
      </c>
    </row>
    <row r="4115" spans="1:1" thickTop="1" thickBot="1" x14ac:dyDescent="0.3">
      <c r="A4115" s="6">
        <f t="shared" si="64"/>
        <v>4109</v>
      </c>
    </row>
    <row r="4116" spans="1:1" thickTop="1" thickBot="1" x14ac:dyDescent="0.3">
      <c r="A4116" s="6">
        <f t="shared" si="64"/>
        <v>4110</v>
      </c>
    </row>
    <row r="4117" spans="1:1" thickTop="1" thickBot="1" x14ac:dyDescent="0.3">
      <c r="A4117" s="6">
        <f t="shared" si="64"/>
        <v>4111</v>
      </c>
    </row>
    <row r="4118" spans="1:1" thickTop="1" thickBot="1" x14ac:dyDescent="0.3">
      <c r="A4118" s="6">
        <f t="shared" si="64"/>
        <v>4112</v>
      </c>
    </row>
    <row r="4119" spans="1:1" thickTop="1" thickBot="1" x14ac:dyDescent="0.3">
      <c r="A4119" s="6">
        <f t="shared" si="64"/>
        <v>4113</v>
      </c>
    </row>
    <row r="4120" spans="1:1" thickTop="1" thickBot="1" x14ac:dyDescent="0.3">
      <c r="A4120" s="6">
        <f t="shared" si="64"/>
        <v>4114</v>
      </c>
    </row>
    <row r="4121" spans="1:1" thickTop="1" thickBot="1" x14ac:dyDescent="0.3">
      <c r="A4121" s="6">
        <f t="shared" si="64"/>
        <v>4115</v>
      </c>
    </row>
    <row r="4122" spans="1:1" thickTop="1" thickBot="1" x14ac:dyDescent="0.3">
      <c r="A4122" s="6">
        <f t="shared" si="64"/>
        <v>4116</v>
      </c>
    </row>
    <row r="4123" spans="1:1" thickTop="1" thickBot="1" x14ac:dyDescent="0.3">
      <c r="A4123" s="6">
        <f t="shared" si="64"/>
        <v>4117</v>
      </c>
    </row>
    <row r="4124" spans="1:1" thickTop="1" thickBot="1" x14ac:dyDescent="0.3">
      <c r="A4124" s="6">
        <f t="shared" si="64"/>
        <v>4118</v>
      </c>
    </row>
    <row r="4125" spans="1:1" thickTop="1" thickBot="1" x14ac:dyDescent="0.3">
      <c r="A4125" s="6">
        <f t="shared" si="64"/>
        <v>4119</v>
      </c>
    </row>
    <row r="4126" spans="1:1" thickTop="1" thickBot="1" x14ac:dyDescent="0.3">
      <c r="A4126" s="6">
        <f t="shared" si="64"/>
        <v>4120</v>
      </c>
    </row>
    <row r="4127" spans="1:1" thickTop="1" thickBot="1" x14ac:dyDescent="0.3">
      <c r="A4127" s="6">
        <f t="shared" si="64"/>
        <v>4121</v>
      </c>
    </row>
    <row r="4128" spans="1:1" thickTop="1" thickBot="1" x14ac:dyDescent="0.3">
      <c r="A4128" s="6">
        <f t="shared" si="64"/>
        <v>4122</v>
      </c>
    </row>
    <row r="4129" spans="1:1" thickTop="1" thickBot="1" x14ac:dyDescent="0.3">
      <c r="A4129" s="6">
        <f t="shared" si="64"/>
        <v>4123</v>
      </c>
    </row>
    <row r="4130" spans="1:1" thickTop="1" thickBot="1" x14ac:dyDescent="0.3">
      <c r="A4130" s="6">
        <f t="shared" si="64"/>
        <v>4124</v>
      </c>
    </row>
    <row r="4131" spans="1:1" thickTop="1" thickBot="1" x14ac:dyDescent="0.3">
      <c r="A4131" s="6">
        <f t="shared" si="64"/>
        <v>4125</v>
      </c>
    </row>
    <row r="4132" spans="1:1" thickTop="1" thickBot="1" x14ac:dyDescent="0.3">
      <c r="A4132" s="6">
        <f t="shared" si="64"/>
        <v>4126</v>
      </c>
    </row>
    <row r="4133" spans="1:1" thickTop="1" thickBot="1" x14ac:dyDescent="0.3">
      <c r="A4133" s="6">
        <f t="shared" si="64"/>
        <v>4127</v>
      </c>
    </row>
    <row r="4134" spans="1:1" thickTop="1" thickBot="1" x14ac:dyDescent="0.3">
      <c r="A4134" s="6">
        <f t="shared" si="64"/>
        <v>4128</v>
      </c>
    </row>
    <row r="4135" spans="1:1" thickTop="1" thickBot="1" x14ac:dyDescent="0.3">
      <c r="A4135" s="6">
        <f t="shared" si="64"/>
        <v>4129</v>
      </c>
    </row>
    <row r="4136" spans="1:1" thickTop="1" thickBot="1" x14ac:dyDescent="0.3">
      <c r="A4136" s="6">
        <f t="shared" si="64"/>
        <v>4130</v>
      </c>
    </row>
    <row r="4137" spans="1:1" thickTop="1" thickBot="1" x14ac:dyDescent="0.3">
      <c r="A4137" s="6">
        <f t="shared" si="64"/>
        <v>4131</v>
      </c>
    </row>
    <row r="4138" spans="1:1" thickTop="1" thickBot="1" x14ac:dyDescent="0.3">
      <c r="A4138" s="6">
        <f t="shared" si="64"/>
        <v>4132</v>
      </c>
    </row>
    <row r="4139" spans="1:1" thickTop="1" thickBot="1" x14ac:dyDescent="0.3">
      <c r="A4139" s="6">
        <f t="shared" si="64"/>
        <v>4133</v>
      </c>
    </row>
    <row r="4140" spans="1:1" thickTop="1" thickBot="1" x14ac:dyDescent="0.3">
      <c r="A4140" s="6">
        <f t="shared" si="64"/>
        <v>4134</v>
      </c>
    </row>
    <row r="4141" spans="1:1" thickTop="1" thickBot="1" x14ac:dyDescent="0.3">
      <c r="A4141" s="6">
        <f t="shared" si="64"/>
        <v>4135</v>
      </c>
    </row>
    <row r="4142" spans="1:1" thickTop="1" thickBot="1" x14ac:dyDescent="0.3">
      <c r="A4142" s="6">
        <f t="shared" si="64"/>
        <v>4136</v>
      </c>
    </row>
    <row r="4143" spans="1:1" thickTop="1" thickBot="1" x14ac:dyDescent="0.3">
      <c r="A4143" s="6">
        <f t="shared" si="64"/>
        <v>4137</v>
      </c>
    </row>
    <row r="4144" spans="1:1" thickTop="1" thickBot="1" x14ac:dyDescent="0.3">
      <c r="A4144" s="6">
        <f t="shared" si="64"/>
        <v>4138</v>
      </c>
    </row>
    <row r="4145" spans="1:1" thickTop="1" thickBot="1" x14ac:dyDescent="0.3">
      <c r="A4145" s="6">
        <f t="shared" si="64"/>
        <v>4139</v>
      </c>
    </row>
    <row r="4146" spans="1:1" thickTop="1" thickBot="1" x14ac:dyDescent="0.3">
      <c r="A4146" s="6">
        <f t="shared" si="64"/>
        <v>4140</v>
      </c>
    </row>
    <row r="4147" spans="1:1" thickTop="1" thickBot="1" x14ac:dyDescent="0.3">
      <c r="A4147" s="6">
        <f t="shared" si="64"/>
        <v>4141</v>
      </c>
    </row>
    <row r="4148" spans="1:1" thickTop="1" thickBot="1" x14ac:dyDescent="0.3">
      <c r="A4148" s="6">
        <f t="shared" si="64"/>
        <v>4142</v>
      </c>
    </row>
    <row r="4149" spans="1:1" thickTop="1" thickBot="1" x14ac:dyDescent="0.3">
      <c r="A4149" s="6">
        <f t="shared" si="64"/>
        <v>4143</v>
      </c>
    </row>
    <row r="4150" spans="1:1" thickTop="1" thickBot="1" x14ac:dyDescent="0.3">
      <c r="A4150" s="6">
        <f t="shared" si="64"/>
        <v>4144</v>
      </c>
    </row>
    <row r="4151" spans="1:1" thickTop="1" thickBot="1" x14ac:dyDescent="0.3">
      <c r="A4151" s="6">
        <f t="shared" si="64"/>
        <v>4145</v>
      </c>
    </row>
    <row r="4152" spans="1:1" thickTop="1" thickBot="1" x14ac:dyDescent="0.3">
      <c r="A4152" s="6">
        <f t="shared" si="64"/>
        <v>4146</v>
      </c>
    </row>
    <row r="4153" spans="1:1" thickTop="1" thickBot="1" x14ac:dyDescent="0.3">
      <c r="A4153" s="6">
        <f t="shared" si="64"/>
        <v>4147</v>
      </c>
    </row>
    <row r="4154" spans="1:1" thickTop="1" thickBot="1" x14ac:dyDescent="0.3">
      <c r="A4154" s="6">
        <f t="shared" si="64"/>
        <v>4148</v>
      </c>
    </row>
    <row r="4155" spans="1:1" thickTop="1" thickBot="1" x14ac:dyDescent="0.3">
      <c r="A4155" s="6">
        <f t="shared" si="64"/>
        <v>4149</v>
      </c>
    </row>
    <row r="4156" spans="1:1" thickTop="1" thickBot="1" x14ac:dyDescent="0.3">
      <c r="A4156" s="6">
        <f t="shared" si="64"/>
        <v>4150</v>
      </c>
    </row>
    <row r="4157" spans="1:1" thickTop="1" thickBot="1" x14ac:dyDescent="0.3">
      <c r="A4157" s="6">
        <f t="shared" si="64"/>
        <v>4151</v>
      </c>
    </row>
    <row r="4158" spans="1:1" thickTop="1" thickBot="1" x14ac:dyDescent="0.3">
      <c r="A4158" s="6">
        <f t="shared" si="64"/>
        <v>4152</v>
      </c>
    </row>
    <row r="4159" spans="1:1" thickTop="1" thickBot="1" x14ac:dyDescent="0.3">
      <c r="A4159" s="6">
        <f t="shared" si="64"/>
        <v>4153</v>
      </c>
    </row>
    <row r="4160" spans="1:1" thickTop="1" thickBot="1" x14ac:dyDescent="0.3">
      <c r="A4160" s="6">
        <f t="shared" si="64"/>
        <v>4154</v>
      </c>
    </row>
    <row r="4161" spans="1:1" thickTop="1" thickBot="1" x14ac:dyDescent="0.3">
      <c r="A4161" s="6">
        <f t="shared" si="64"/>
        <v>4155</v>
      </c>
    </row>
    <row r="4162" spans="1:1" thickTop="1" thickBot="1" x14ac:dyDescent="0.3">
      <c r="A4162" s="6">
        <f t="shared" si="64"/>
        <v>4156</v>
      </c>
    </row>
    <row r="4163" spans="1:1" thickTop="1" thickBot="1" x14ac:dyDescent="0.3">
      <c r="A4163" s="6">
        <f t="shared" si="64"/>
        <v>4157</v>
      </c>
    </row>
    <row r="4164" spans="1:1" thickTop="1" thickBot="1" x14ac:dyDescent="0.3">
      <c r="A4164" s="6">
        <f t="shared" si="64"/>
        <v>4158</v>
      </c>
    </row>
    <row r="4165" spans="1:1" thickTop="1" thickBot="1" x14ac:dyDescent="0.3">
      <c r="A4165" s="6">
        <f t="shared" si="64"/>
        <v>4159</v>
      </c>
    </row>
    <row r="4166" spans="1:1" thickTop="1" thickBot="1" x14ac:dyDescent="0.3">
      <c r="A4166" s="6">
        <f t="shared" si="64"/>
        <v>4160</v>
      </c>
    </row>
    <row r="4167" spans="1:1" thickTop="1" thickBot="1" x14ac:dyDescent="0.3">
      <c r="A4167" s="6">
        <f t="shared" si="64"/>
        <v>4161</v>
      </c>
    </row>
    <row r="4168" spans="1:1" thickTop="1" thickBot="1" x14ac:dyDescent="0.3">
      <c r="A4168" s="6">
        <f t="shared" si="64"/>
        <v>4162</v>
      </c>
    </row>
    <row r="4169" spans="1:1" thickTop="1" thickBot="1" x14ac:dyDescent="0.3">
      <c r="A4169" s="6">
        <f t="shared" ref="A4169:A4232" si="65">A4168+1</f>
        <v>4163</v>
      </c>
    </row>
    <row r="4170" spans="1:1" thickTop="1" thickBot="1" x14ac:dyDescent="0.3">
      <c r="A4170" s="6">
        <f t="shared" si="65"/>
        <v>4164</v>
      </c>
    </row>
    <row r="4171" spans="1:1" thickTop="1" thickBot="1" x14ac:dyDescent="0.3">
      <c r="A4171" s="6">
        <f t="shared" si="65"/>
        <v>4165</v>
      </c>
    </row>
    <row r="4172" spans="1:1" thickTop="1" thickBot="1" x14ac:dyDescent="0.3">
      <c r="A4172" s="6">
        <f t="shared" si="65"/>
        <v>4166</v>
      </c>
    </row>
    <row r="4173" spans="1:1" thickTop="1" thickBot="1" x14ac:dyDescent="0.3">
      <c r="A4173" s="6">
        <f t="shared" si="65"/>
        <v>4167</v>
      </c>
    </row>
    <row r="4174" spans="1:1" thickTop="1" thickBot="1" x14ac:dyDescent="0.3">
      <c r="A4174" s="6">
        <f t="shared" si="65"/>
        <v>4168</v>
      </c>
    </row>
    <row r="4175" spans="1:1" thickTop="1" thickBot="1" x14ac:dyDescent="0.3">
      <c r="A4175" s="6">
        <f t="shared" si="65"/>
        <v>4169</v>
      </c>
    </row>
    <row r="4176" spans="1:1" thickTop="1" thickBot="1" x14ac:dyDescent="0.3">
      <c r="A4176" s="6">
        <f t="shared" si="65"/>
        <v>4170</v>
      </c>
    </row>
    <row r="4177" spans="1:1" thickTop="1" thickBot="1" x14ac:dyDescent="0.3">
      <c r="A4177" s="6">
        <f t="shared" si="65"/>
        <v>4171</v>
      </c>
    </row>
    <row r="4178" spans="1:1" thickTop="1" thickBot="1" x14ac:dyDescent="0.3">
      <c r="A4178" s="6">
        <f t="shared" si="65"/>
        <v>4172</v>
      </c>
    </row>
    <row r="4179" spans="1:1" thickTop="1" thickBot="1" x14ac:dyDescent="0.3">
      <c r="A4179" s="6">
        <f t="shared" si="65"/>
        <v>4173</v>
      </c>
    </row>
    <row r="4180" spans="1:1" thickTop="1" thickBot="1" x14ac:dyDescent="0.3">
      <c r="A4180" s="6">
        <f t="shared" si="65"/>
        <v>4174</v>
      </c>
    </row>
    <row r="4181" spans="1:1" thickTop="1" thickBot="1" x14ac:dyDescent="0.3">
      <c r="A4181" s="6">
        <f t="shared" si="65"/>
        <v>4175</v>
      </c>
    </row>
    <row r="4182" spans="1:1" thickTop="1" thickBot="1" x14ac:dyDescent="0.3">
      <c r="A4182" s="6">
        <f t="shared" si="65"/>
        <v>4176</v>
      </c>
    </row>
    <row r="4183" spans="1:1" thickTop="1" thickBot="1" x14ac:dyDescent="0.3">
      <c r="A4183" s="6">
        <f t="shared" si="65"/>
        <v>4177</v>
      </c>
    </row>
    <row r="4184" spans="1:1" thickTop="1" thickBot="1" x14ac:dyDescent="0.3">
      <c r="A4184" s="6">
        <f t="shared" si="65"/>
        <v>4178</v>
      </c>
    </row>
    <row r="4185" spans="1:1" thickTop="1" thickBot="1" x14ac:dyDescent="0.3">
      <c r="A4185" s="6">
        <f t="shared" si="65"/>
        <v>4179</v>
      </c>
    </row>
    <row r="4186" spans="1:1" thickTop="1" thickBot="1" x14ac:dyDescent="0.3">
      <c r="A4186" s="6">
        <f t="shared" si="65"/>
        <v>4180</v>
      </c>
    </row>
    <row r="4187" spans="1:1" thickTop="1" thickBot="1" x14ac:dyDescent="0.3">
      <c r="A4187" s="6">
        <f t="shared" si="65"/>
        <v>4181</v>
      </c>
    </row>
    <row r="4188" spans="1:1" thickTop="1" thickBot="1" x14ac:dyDescent="0.3">
      <c r="A4188" s="6">
        <f t="shared" si="65"/>
        <v>4182</v>
      </c>
    </row>
    <row r="4189" spans="1:1" thickTop="1" thickBot="1" x14ac:dyDescent="0.3">
      <c r="A4189" s="6">
        <f t="shared" si="65"/>
        <v>4183</v>
      </c>
    </row>
    <row r="4190" spans="1:1" thickTop="1" thickBot="1" x14ac:dyDescent="0.3">
      <c r="A4190" s="6">
        <f t="shared" si="65"/>
        <v>4184</v>
      </c>
    </row>
    <row r="4191" spans="1:1" thickTop="1" thickBot="1" x14ac:dyDescent="0.3">
      <c r="A4191" s="6">
        <f t="shared" si="65"/>
        <v>4185</v>
      </c>
    </row>
    <row r="4192" spans="1:1" thickTop="1" thickBot="1" x14ac:dyDescent="0.3">
      <c r="A4192" s="6">
        <f t="shared" si="65"/>
        <v>4186</v>
      </c>
    </row>
    <row r="4193" spans="1:1" thickTop="1" thickBot="1" x14ac:dyDescent="0.3">
      <c r="A4193" s="6">
        <f t="shared" si="65"/>
        <v>4187</v>
      </c>
    </row>
    <row r="4194" spans="1:1" thickTop="1" thickBot="1" x14ac:dyDescent="0.3">
      <c r="A4194" s="6">
        <f t="shared" si="65"/>
        <v>4188</v>
      </c>
    </row>
    <row r="4195" spans="1:1" thickTop="1" thickBot="1" x14ac:dyDescent="0.3">
      <c r="A4195" s="6">
        <f t="shared" si="65"/>
        <v>4189</v>
      </c>
    </row>
    <row r="4196" spans="1:1" thickTop="1" thickBot="1" x14ac:dyDescent="0.3">
      <c r="A4196" s="6">
        <f t="shared" si="65"/>
        <v>4190</v>
      </c>
    </row>
    <row r="4197" spans="1:1" thickTop="1" thickBot="1" x14ac:dyDescent="0.3">
      <c r="A4197" s="6">
        <f t="shared" si="65"/>
        <v>4191</v>
      </c>
    </row>
    <row r="4198" spans="1:1" thickTop="1" thickBot="1" x14ac:dyDescent="0.3">
      <c r="A4198" s="6">
        <f t="shared" si="65"/>
        <v>4192</v>
      </c>
    </row>
    <row r="4199" spans="1:1" thickTop="1" thickBot="1" x14ac:dyDescent="0.3">
      <c r="A4199" s="6">
        <f t="shared" si="65"/>
        <v>4193</v>
      </c>
    </row>
    <row r="4200" spans="1:1" thickTop="1" thickBot="1" x14ac:dyDescent="0.3">
      <c r="A4200" s="6">
        <f t="shared" si="65"/>
        <v>4194</v>
      </c>
    </row>
    <row r="4201" spans="1:1" thickTop="1" thickBot="1" x14ac:dyDescent="0.3">
      <c r="A4201" s="6">
        <f t="shared" si="65"/>
        <v>4195</v>
      </c>
    </row>
    <row r="4202" spans="1:1" thickTop="1" thickBot="1" x14ac:dyDescent="0.3">
      <c r="A4202" s="6">
        <f t="shared" si="65"/>
        <v>4196</v>
      </c>
    </row>
    <row r="4203" spans="1:1" thickTop="1" thickBot="1" x14ac:dyDescent="0.3">
      <c r="A4203" s="6">
        <f t="shared" si="65"/>
        <v>4197</v>
      </c>
    </row>
    <row r="4204" spans="1:1" thickTop="1" thickBot="1" x14ac:dyDescent="0.3">
      <c r="A4204" s="6">
        <f t="shared" si="65"/>
        <v>4198</v>
      </c>
    </row>
    <row r="4205" spans="1:1" thickTop="1" thickBot="1" x14ac:dyDescent="0.3">
      <c r="A4205" s="6">
        <f t="shared" si="65"/>
        <v>4199</v>
      </c>
    </row>
    <row r="4206" spans="1:1" thickTop="1" thickBot="1" x14ac:dyDescent="0.3">
      <c r="A4206" s="6">
        <f t="shared" si="65"/>
        <v>4200</v>
      </c>
    </row>
    <row r="4207" spans="1:1" thickTop="1" thickBot="1" x14ac:dyDescent="0.3">
      <c r="A4207" s="6">
        <f t="shared" si="65"/>
        <v>4201</v>
      </c>
    </row>
    <row r="4208" spans="1:1" thickTop="1" thickBot="1" x14ac:dyDescent="0.3">
      <c r="A4208" s="6">
        <f t="shared" si="65"/>
        <v>4202</v>
      </c>
    </row>
    <row r="4209" spans="1:1" thickTop="1" thickBot="1" x14ac:dyDescent="0.3">
      <c r="A4209" s="6">
        <f t="shared" si="65"/>
        <v>4203</v>
      </c>
    </row>
    <row r="4210" spans="1:1" thickTop="1" thickBot="1" x14ac:dyDescent="0.3">
      <c r="A4210" s="6">
        <f t="shared" si="65"/>
        <v>4204</v>
      </c>
    </row>
    <row r="4211" spans="1:1" thickTop="1" thickBot="1" x14ac:dyDescent="0.3">
      <c r="A4211" s="6">
        <f t="shared" si="65"/>
        <v>4205</v>
      </c>
    </row>
    <row r="4212" spans="1:1" thickTop="1" thickBot="1" x14ac:dyDescent="0.3">
      <c r="A4212" s="6">
        <f t="shared" si="65"/>
        <v>4206</v>
      </c>
    </row>
    <row r="4213" spans="1:1" thickTop="1" thickBot="1" x14ac:dyDescent="0.3">
      <c r="A4213" s="6">
        <f t="shared" si="65"/>
        <v>4207</v>
      </c>
    </row>
    <row r="4214" spans="1:1" thickTop="1" thickBot="1" x14ac:dyDescent="0.3">
      <c r="A4214" s="6">
        <f t="shared" si="65"/>
        <v>4208</v>
      </c>
    </row>
    <row r="4215" spans="1:1" thickTop="1" thickBot="1" x14ac:dyDescent="0.3">
      <c r="A4215" s="6">
        <f t="shared" si="65"/>
        <v>4209</v>
      </c>
    </row>
    <row r="4216" spans="1:1" thickTop="1" thickBot="1" x14ac:dyDescent="0.3">
      <c r="A4216" s="6">
        <f t="shared" si="65"/>
        <v>4210</v>
      </c>
    </row>
    <row r="4217" spans="1:1" thickTop="1" thickBot="1" x14ac:dyDescent="0.3">
      <c r="A4217" s="6">
        <f t="shared" si="65"/>
        <v>4211</v>
      </c>
    </row>
    <row r="4218" spans="1:1" thickTop="1" thickBot="1" x14ac:dyDescent="0.3">
      <c r="A4218" s="6">
        <f t="shared" si="65"/>
        <v>4212</v>
      </c>
    </row>
    <row r="4219" spans="1:1" thickTop="1" thickBot="1" x14ac:dyDescent="0.3">
      <c r="A4219" s="6">
        <f t="shared" si="65"/>
        <v>4213</v>
      </c>
    </row>
    <row r="4220" spans="1:1" thickTop="1" thickBot="1" x14ac:dyDescent="0.3">
      <c r="A4220" s="6">
        <f t="shared" si="65"/>
        <v>4214</v>
      </c>
    </row>
    <row r="4221" spans="1:1" thickTop="1" thickBot="1" x14ac:dyDescent="0.3">
      <c r="A4221" s="6">
        <f t="shared" si="65"/>
        <v>4215</v>
      </c>
    </row>
    <row r="4222" spans="1:1" thickTop="1" thickBot="1" x14ac:dyDescent="0.3">
      <c r="A4222" s="6">
        <f t="shared" si="65"/>
        <v>4216</v>
      </c>
    </row>
    <row r="4223" spans="1:1" thickTop="1" thickBot="1" x14ac:dyDescent="0.3">
      <c r="A4223" s="6">
        <f t="shared" si="65"/>
        <v>4217</v>
      </c>
    </row>
    <row r="4224" spans="1:1" thickTop="1" thickBot="1" x14ac:dyDescent="0.3">
      <c r="A4224" s="6">
        <f t="shared" si="65"/>
        <v>4218</v>
      </c>
    </row>
    <row r="4225" spans="1:1" thickTop="1" thickBot="1" x14ac:dyDescent="0.3">
      <c r="A4225" s="6">
        <f t="shared" si="65"/>
        <v>4219</v>
      </c>
    </row>
    <row r="4226" spans="1:1" thickTop="1" thickBot="1" x14ac:dyDescent="0.3">
      <c r="A4226" s="6">
        <f t="shared" si="65"/>
        <v>4220</v>
      </c>
    </row>
    <row r="4227" spans="1:1" thickTop="1" thickBot="1" x14ac:dyDescent="0.3">
      <c r="A4227" s="6">
        <f t="shared" si="65"/>
        <v>4221</v>
      </c>
    </row>
    <row r="4228" spans="1:1" thickTop="1" thickBot="1" x14ac:dyDescent="0.3">
      <c r="A4228" s="6">
        <f t="shared" si="65"/>
        <v>4222</v>
      </c>
    </row>
    <row r="4229" spans="1:1" thickTop="1" thickBot="1" x14ac:dyDescent="0.3">
      <c r="A4229" s="6">
        <f t="shared" si="65"/>
        <v>4223</v>
      </c>
    </row>
    <row r="4230" spans="1:1" thickTop="1" thickBot="1" x14ac:dyDescent="0.3">
      <c r="A4230" s="6">
        <f t="shared" si="65"/>
        <v>4224</v>
      </c>
    </row>
    <row r="4231" spans="1:1" thickTop="1" thickBot="1" x14ac:dyDescent="0.3">
      <c r="A4231" s="6">
        <f t="shared" si="65"/>
        <v>4225</v>
      </c>
    </row>
    <row r="4232" spans="1:1" thickTop="1" thickBot="1" x14ac:dyDescent="0.3">
      <c r="A4232" s="6">
        <f t="shared" si="65"/>
        <v>4226</v>
      </c>
    </row>
    <row r="4233" spans="1:1" thickTop="1" thickBot="1" x14ac:dyDescent="0.3">
      <c r="A4233" s="6">
        <f t="shared" ref="A4233:A4296" si="66">A4232+1</f>
        <v>4227</v>
      </c>
    </row>
    <row r="4234" spans="1:1" thickTop="1" thickBot="1" x14ac:dyDescent="0.3">
      <c r="A4234" s="6">
        <f t="shared" si="66"/>
        <v>4228</v>
      </c>
    </row>
    <row r="4235" spans="1:1" thickTop="1" thickBot="1" x14ac:dyDescent="0.3">
      <c r="A4235" s="6">
        <f t="shared" si="66"/>
        <v>4229</v>
      </c>
    </row>
    <row r="4236" spans="1:1" thickTop="1" thickBot="1" x14ac:dyDescent="0.3">
      <c r="A4236" s="6">
        <f t="shared" si="66"/>
        <v>4230</v>
      </c>
    </row>
    <row r="4237" spans="1:1" thickTop="1" thickBot="1" x14ac:dyDescent="0.3">
      <c r="A4237" s="6">
        <f t="shared" si="66"/>
        <v>4231</v>
      </c>
    </row>
    <row r="4238" spans="1:1" thickTop="1" thickBot="1" x14ac:dyDescent="0.3">
      <c r="A4238" s="6">
        <f t="shared" si="66"/>
        <v>4232</v>
      </c>
    </row>
    <row r="4239" spans="1:1" thickTop="1" thickBot="1" x14ac:dyDescent="0.3">
      <c r="A4239" s="6">
        <f t="shared" si="66"/>
        <v>4233</v>
      </c>
    </row>
    <row r="4240" spans="1:1" thickTop="1" thickBot="1" x14ac:dyDescent="0.3">
      <c r="A4240" s="6">
        <f t="shared" si="66"/>
        <v>4234</v>
      </c>
    </row>
    <row r="4241" spans="1:1" thickTop="1" thickBot="1" x14ac:dyDescent="0.3">
      <c r="A4241" s="6">
        <f t="shared" si="66"/>
        <v>4235</v>
      </c>
    </row>
    <row r="4242" spans="1:1" thickTop="1" thickBot="1" x14ac:dyDescent="0.3">
      <c r="A4242" s="6">
        <f t="shared" si="66"/>
        <v>4236</v>
      </c>
    </row>
    <row r="4243" spans="1:1" thickTop="1" thickBot="1" x14ac:dyDescent="0.3">
      <c r="A4243" s="6">
        <f t="shared" si="66"/>
        <v>4237</v>
      </c>
    </row>
    <row r="4244" spans="1:1" thickTop="1" thickBot="1" x14ac:dyDescent="0.3">
      <c r="A4244" s="6">
        <f t="shared" si="66"/>
        <v>4238</v>
      </c>
    </row>
    <row r="4245" spans="1:1" thickTop="1" thickBot="1" x14ac:dyDescent="0.3">
      <c r="A4245" s="6">
        <f t="shared" si="66"/>
        <v>4239</v>
      </c>
    </row>
    <row r="4246" spans="1:1" thickTop="1" thickBot="1" x14ac:dyDescent="0.3">
      <c r="A4246" s="6">
        <f t="shared" si="66"/>
        <v>4240</v>
      </c>
    </row>
    <row r="4247" spans="1:1" thickTop="1" thickBot="1" x14ac:dyDescent="0.3">
      <c r="A4247" s="6">
        <f t="shared" si="66"/>
        <v>4241</v>
      </c>
    </row>
    <row r="4248" spans="1:1" thickTop="1" thickBot="1" x14ac:dyDescent="0.3">
      <c r="A4248" s="6">
        <f t="shared" si="66"/>
        <v>4242</v>
      </c>
    </row>
    <row r="4249" spans="1:1" thickTop="1" thickBot="1" x14ac:dyDescent="0.3">
      <c r="A4249" s="6">
        <f t="shared" si="66"/>
        <v>4243</v>
      </c>
    </row>
    <row r="4250" spans="1:1" thickTop="1" thickBot="1" x14ac:dyDescent="0.3">
      <c r="A4250" s="6">
        <f t="shared" si="66"/>
        <v>4244</v>
      </c>
    </row>
    <row r="4251" spans="1:1" thickTop="1" thickBot="1" x14ac:dyDescent="0.3">
      <c r="A4251" s="6">
        <f t="shared" si="66"/>
        <v>4245</v>
      </c>
    </row>
    <row r="4252" spans="1:1" thickTop="1" thickBot="1" x14ac:dyDescent="0.3">
      <c r="A4252" s="6">
        <f t="shared" si="66"/>
        <v>4246</v>
      </c>
    </row>
    <row r="4253" spans="1:1" thickTop="1" thickBot="1" x14ac:dyDescent="0.3">
      <c r="A4253" s="6">
        <f t="shared" si="66"/>
        <v>4247</v>
      </c>
    </row>
    <row r="4254" spans="1:1" thickTop="1" thickBot="1" x14ac:dyDescent="0.3">
      <c r="A4254" s="6">
        <f t="shared" si="66"/>
        <v>4248</v>
      </c>
    </row>
    <row r="4255" spans="1:1" thickTop="1" thickBot="1" x14ac:dyDescent="0.3">
      <c r="A4255" s="6">
        <f t="shared" si="66"/>
        <v>4249</v>
      </c>
    </row>
    <row r="4256" spans="1:1" thickTop="1" thickBot="1" x14ac:dyDescent="0.3">
      <c r="A4256" s="6">
        <f t="shared" si="66"/>
        <v>4250</v>
      </c>
    </row>
    <row r="4257" spans="1:1" thickTop="1" thickBot="1" x14ac:dyDescent="0.3">
      <c r="A4257" s="6">
        <f t="shared" si="66"/>
        <v>4251</v>
      </c>
    </row>
    <row r="4258" spans="1:1" thickTop="1" thickBot="1" x14ac:dyDescent="0.3">
      <c r="A4258" s="6">
        <f t="shared" si="66"/>
        <v>4252</v>
      </c>
    </row>
    <row r="4259" spans="1:1" thickTop="1" thickBot="1" x14ac:dyDescent="0.3">
      <c r="A4259" s="6">
        <f t="shared" si="66"/>
        <v>4253</v>
      </c>
    </row>
    <row r="4260" spans="1:1" thickTop="1" thickBot="1" x14ac:dyDescent="0.3">
      <c r="A4260" s="6">
        <f t="shared" si="66"/>
        <v>4254</v>
      </c>
    </row>
    <row r="4261" spans="1:1" thickTop="1" thickBot="1" x14ac:dyDescent="0.3">
      <c r="A4261" s="6">
        <f t="shared" si="66"/>
        <v>4255</v>
      </c>
    </row>
    <row r="4262" spans="1:1" thickTop="1" thickBot="1" x14ac:dyDescent="0.3">
      <c r="A4262" s="6">
        <f t="shared" si="66"/>
        <v>4256</v>
      </c>
    </row>
    <row r="4263" spans="1:1" thickTop="1" thickBot="1" x14ac:dyDescent="0.3">
      <c r="A4263" s="6">
        <f t="shared" si="66"/>
        <v>4257</v>
      </c>
    </row>
    <row r="4264" spans="1:1" thickTop="1" thickBot="1" x14ac:dyDescent="0.3">
      <c r="A4264" s="6">
        <f t="shared" si="66"/>
        <v>4258</v>
      </c>
    </row>
    <row r="4265" spans="1:1" thickTop="1" thickBot="1" x14ac:dyDescent="0.3">
      <c r="A4265" s="6">
        <f t="shared" si="66"/>
        <v>4259</v>
      </c>
    </row>
    <row r="4266" spans="1:1" thickTop="1" thickBot="1" x14ac:dyDescent="0.3">
      <c r="A4266" s="6">
        <f t="shared" si="66"/>
        <v>4260</v>
      </c>
    </row>
    <row r="4267" spans="1:1" thickTop="1" thickBot="1" x14ac:dyDescent="0.3">
      <c r="A4267" s="6">
        <f t="shared" si="66"/>
        <v>4261</v>
      </c>
    </row>
    <row r="4268" spans="1:1" thickTop="1" thickBot="1" x14ac:dyDescent="0.3">
      <c r="A4268" s="6">
        <f t="shared" si="66"/>
        <v>4262</v>
      </c>
    </row>
    <row r="4269" spans="1:1" thickTop="1" thickBot="1" x14ac:dyDescent="0.3">
      <c r="A4269" s="6">
        <f t="shared" si="66"/>
        <v>4263</v>
      </c>
    </row>
    <row r="4270" spans="1:1" thickTop="1" thickBot="1" x14ac:dyDescent="0.3">
      <c r="A4270" s="6">
        <f t="shared" si="66"/>
        <v>4264</v>
      </c>
    </row>
    <row r="4271" spans="1:1" thickTop="1" thickBot="1" x14ac:dyDescent="0.3">
      <c r="A4271" s="6">
        <f t="shared" si="66"/>
        <v>4265</v>
      </c>
    </row>
    <row r="4272" spans="1:1" thickTop="1" thickBot="1" x14ac:dyDescent="0.3">
      <c r="A4272" s="6">
        <f t="shared" si="66"/>
        <v>4266</v>
      </c>
    </row>
    <row r="4273" spans="1:1" thickTop="1" thickBot="1" x14ac:dyDescent="0.3">
      <c r="A4273" s="6">
        <f t="shared" si="66"/>
        <v>4267</v>
      </c>
    </row>
    <row r="4274" spans="1:1" thickTop="1" thickBot="1" x14ac:dyDescent="0.3">
      <c r="A4274" s="6">
        <f t="shared" si="66"/>
        <v>4268</v>
      </c>
    </row>
    <row r="4275" spans="1:1" thickTop="1" thickBot="1" x14ac:dyDescent="0.3">
      <c r="A4275" s="6">
        <f t="shared" si="66"/>
        <v>4269</v>
      </c>
    </row>
    <row r="4276" spans="1:1" thickTop="1" thickBot="1" x14ac:dyDescent="0.3">
      <c r="A4276" s="6">
        <f t="shared" si="66"/>
        <v>4270</v>
      </c>
    </row>
    <row r="4277" spans="1:1" thickTop="1" thickBot="1" x14ac:dyDescent="0.3">
      <c r="A4277" s="6">
        <f t="shared" si="66"/>
        <v>4271</v>
      </c>
    </row>
    <row r="4278" spans="1:1" thickTop="1" thickBot="1" x14ac:dyDescent="0.3">
      <c r="A4278" s="6">
        <f t="shared" si="66"/>
        <v>4272</v>
      </c>
    </row>
    <row r="4279" spans="1:1" thickTop="1" thickBot="1" x14ac:dyDescent="0.3">
      <c r="A4279" s="6">
        <f t="shared" si="66"/>
        <v>4273</v>
      </c>
    </row>
    <row r="4280" spans="1:1" thickTop="1" thickBot="1" x14ac:dyDescent="0.3">
      <c r="A4280" s="6">
        <f t="shared" si="66"/>
        <v>4274</v>
      </c>
    </row>
    <row r="4281" spans="1:1" thickTop="1" thickBot="1" x14ac:dyDescent="0.3">
      <c r="A4281" s="6">
        <f t="shared" si="66"/>
        <v>4275</v>
      </c>
    </row>
    <row r="4282" spans="1:1" thickTop="1" thickBot="1" x14ac:dyDescent="0.3">
      <c r="A4282" s="6">
        <f t="shared" si="66"/>
        <v>4276</v>
      </c>
    </row>
    <row r="4283" spans="1:1" thickTop="1" thickBot="1" x14ac:dyDescent="0.3">
      <c r="A4283" s="6">
        <f t="shared" si="66"/>
        <v>4277</v>
      </c>
    </row>
    <row r="4284" spans="1:1" thickTop="1" thickBot="1" x14ac:dyDescent="0.3">
      <c r="A4284" s="6">
        <f t="shared" si="66"/>
        <v>4278</v>
      </c>
    </row>
    <row r="4285" spans="1:1" thickTop="1" thickBot="1" x14ac:dyDescent="0.3">
      <c r="A4285" s="6">
        <f t="shared" si="66"/>
        <v>4279</v>
      </c>
    </row>
    <row r="4286" spans="1:1" thickTop="1" thickBot="1" x14ac:dyDescent="0.3">
      <c r="A4286" s="6">
        <f t="shared" si="66"/>
        <v>4280</v>
      </c>
    </row>
    <row r="4287" spans="1:1" thickTop="1" thickBot="1" x14ac:dyDescent="0.3">
      <c r="A4287" s="6">
        <f t="shared" si="66"/>
        <v>4281</v>
      </c>
    </row>
    <row r="4288" spans="1:1" thickTop="1" thickBot="1" x14ac:dyDescent="0.3">
      <c r="A4288" s="6">
        <f t="shared" si="66"/>
        <v>4282</v>
      </c>
    </row>
    <row r="4289" spans="1:1" thickTop="1" thickBot="1" x14ac:dyDescent="0.3">
      <c r="A4289" s="6">
        <f t="shared" si="66"/>
        <v>4283</v>
      </c>
    </row>
    <row r="4290" spans="1:1" thickTop="1" thickBot="1" x14ac:dyDescent="0.3">
      <c r="A4290" s="6">
        <f t="shared" si="66"/>
        <v>4284</v>
      </c>
    </row>
    <row r="4291" spans="1:1" thickTop="1" thickBot="1" x14ac:dyDescent="0.3">
      <c r="A4291" s="6">
        <f t="shared" si="66"/>
        <v>4285</v>
      </c>
    </row>
    <row r="4292" spans="1:1" thickTop="1" thickBot="1" x14ac:dyDescent="0.3">
      <c r="A4292" s="6">
        <f t="shared" si="66"/>
        <v>4286</v>
      </c>
    </row>
    <row r="4293" spans="1:1" thickTop="1" thickBot="1" x14ac:dyDescent="0.3">
      <c r="A4293" s="6">
        <f t="shared" si="66"/>
        <v>4287</v>
      </c>
    </row>
    <row r="4294" spans="1:1" thickTop="1" thickBot="1" x14ac:dyDescent="0.3">
      <c r="A4294" s="6">
        <f t="shared" si="66"/>
        <v>4288</v>
      </c>
    </row>
    <row r="4295" spans="1:1" thickTop="1" thickBot="1" x14ac:dyDescent="0.3">
      <c r="A4295" s="6">
        <f t="shared" si="66"/>
        <v>4289</v>
      </c>
    </row>
    <row r="4296" spans="1:1" thickTop="1" thickBot="1" x14ac:dyDescent="0.3">
      <c r="A4296" s="6">
        <f t="shared" si="66"/>
        <v>4290</v>
      </c>
    </row>
    <row r="4297" spans="1:1" thickTop="1" thickBot="1" x14ac:dyDescent="0.3">
      <c r="A4297" s="6">
        <f t="shared" ref="A4297:A4360" si="67">A4296+1</f>
        <v>4291</v>
      </c>
    </row>
    <row r="4298" spans="1:1" thickTop="1" thickBot="1" x14ac:dyDescent="0.3">
      <c r="A4298" s="6">
        <f t="shared" si="67"/>
        <v>4292</v>
      </c>
    </row>
    <row r="4299" spans="1:1" thickTop="1" thickBot="1" x14ac:dyDescent="0.3">
      <c r="A4299" s="6">
        <f t="shared" si="67"/>
        <v>4293</v>
      </c>
    </row>
    <row r="4300" spans="1:1" thickTop="1" thickBot="1" x14ac:dyDescent="0.3">
      <c r="A4300" s="6">
        <f t="shared" si="67"/>
        <v>4294</v>
      </c>
    </row>
    <row r="4301" spans="1:1" thickTop="1" thickBot="1" x14ac:dyDescent="0.3">
      <c r="A4301" s="6">
        <f t="shared" si="67"/>
        <v>4295</v>
      </c>
    </row>
    <row r="4302" spans="1:1" thickTop="1" thickBot="1" x14ac:dyDescent="0.3">
      <c r="A4302" s="6">
        <f t="shared" si="67"/>
        <v>4296</v>
      </c>
    </row>
    <row r="4303" spans="1:1" thickTop="1" thickBot="1" x14ac:dyDescent="0.3">
      <c r="A4303" s="6">
        <f t="shared" si="67"/>
        <v>4297</v>
      </c>
    </row>
    <row r="4304" spans="1:1" thickTop="1" thickBot="1" x14ac:dyDescent="0.3">
      <c r="A4304" s="6">
        <f t="shared" si="67"/>
        <v>4298</v>
      </c>
    </row>
    <row r="4305" spans="1:1" thickTop="1" thickBot="1" x14ac:dyDescent="0.3">
      <c r="A4305" s="6">
        <f t="shared" si="67"/>
        <v>4299</v>
      </c>
    </row>
    <row r="4306" spans="1:1" thickTop="1" thickBot="1" x14ac:dyDescent="0.3">
      <c r="A4306" s="6">
        <f t="shared" si="67"/>
        <v>4300</v>
      </c>
    </row>
    <row r="4307" spans="1:1" thickTop="1" thickBot="1" x14ac:dyDescent="0.3">
      <c r="A4307" s="6">
        <f t="shared" si="67"/>
        <v>4301</v>
      </c>
    </row>
    <row r="4308" spans="1:1" thickTop="1" thickBot="1" x14ac:dyDescent="0.3">
      <c r="A4308" s="6">
        <f t="shared" si="67"/>
        <v>4302</v>
      </c>
    </row>
    <row r="4309" spans="1:1" thickTop="1" thickBot="1" x14ac:dyDescent="0.3">
      <c r="A4309" s="6">
        <f t="shared" si="67"/>
        <v>4303</v>
      </c>
    </row>
    <row r="4310" spans="1:1" thickTop="1" thickBot="1" x14ac:dyDescent="0.3">
      <c r="A4310" s="6">
        <f t="shared" si="67"/>
        <v>4304</v>
      </c>
    </row>
    <row r="4311" spans="1:1" thickTop="1" thickBot="1" x14ac:dyDescent="0.3">
      <c r="A4311" s="6">
        <f t="shared" si="67"/>
        <v>4305</v>
      </c>
    </row>
    <row r="4312" spans="1:1" thickTop="1" thickBot="1" x14ac:dyDescent="0.3">
      <c r="A4312" s="6">
        <f t="shared" si="67"/>
        <v>4306</v>
      </c>
    </row>
    <row r="4313" spans="1:1" thickTop="1" thickBot="1" x14ac:dyDescent="0.3">
      <c r="A4313" s="6">
        <f t="shared" si="67"/>
        <v>4307</v>
      </c>
    </row>
    <row r="4314" spans="1:1" thickTop="1" thickBot="1" x14ac:dyDescent="0.3">
      <c r="A4314" s="6">
        <f t="shared" si="67"/>
        <v>4308</v>
      </c>
    </row>
    <row r="4315" spans="1:1" thickTop="1" thickBot="1" x14ac:dyDescent="0.3">
      <c r="A4315" s="6">
        <f t="shared" si="67"/>
        <v>4309</v>
      </c>
    </row>
    <row r="4316" spans="1:1" thickTop="1" thickBot="1" x14ac:dyDescent="0.3">
      <c r="A4316" s="6">
        <f t="shared" si="67"/>
        <v>4310</v>
      </c>
    </row>
    <row r="4317" spans="1:1" thickTop="1" thickBot="1" x14ac:dyDescent="0.3">
      <c r="A4317" s="6">
        <f t="shared" si="67"/>
        <v>4311</v>
      </c>
    </row>
    <row r="4318" spans="1:1" thickTop="1" thickBot="1" x14ac:dyDescent="0.3">
      <c r="A4318" s="6">
        <f t="shared" si="67"/>
        <v>4312</v>
      </c>
    </row>
    <row r="4319" spans="1:1" thickTop="1" thickBot="1" x14ac:dyDescent="0.3">
      <c r="A4319" s="6">
        <f t="shared" si="67"/>
        <v>4313</v>
      </c>
    </row>
    <row r="4320" spans="1:1" thickTop="1" thickBot="1" x14ac:dyDescent="0.3">
      <c r="A4320" s="6">
        <f t="shared" si="67"/>
        <v>4314</v>
      </c>
    </row>
    <row r="4321" spans="1:1" thickTop="1" thickBot="1" x14ac:dyDescent="0.3">
      <c r="A4321" s="6">
        <f t="shared" si="67"/>
        <v>4315</v>
      </c>
    </row>
    <row r="4322" spans="1:1" thickTop="1" thickBot="1" x14ac:dyDescent="0.3">
      <c r="A4322" s="6">
        <f t="shared" si="67"/>
        <v>4316</v>
      </c>
    </row>
    <row r="4323" spans="1:1" thickTop="1" thickBot="1" x14ac:dyDescent="0.3">
      <c r="A4323" s="6">
        <f t="shared" si="67"/>
        <v>4317</v>
      </c>
    </row>
    <row r="4324" spans="1:1" thickTop="1" thickBot="1" x14ac:dyDescent="0.3">
      <c r="A4324" s="6">
        <f t="shared" si="67"/>
        <v>4318</v>
      </c>
    </row>
    <row r="4325" spans="1:1" thickTop="1" thickBot="1" x14ac:dyDescent="0.3">
      <c r="A4325" s="6">
        <f t="shared" si="67"/>
        <v>4319</v>
      </c>
    </row>
    <row r="4326" spans="1:1" thickTop="1" thickBot="1" x14ac:dyDescent="0.3">
      <c r="A4326" s="6">
        <f t="shared" si="67"/>
        <v>4320</v>
      </c>
    </row>
    <row r="4327" spans="1:1" thickTop="1" thickBot="1" x14ac:dyDescent="0.3">
      <c r="A4327" s="6">
        <f t="shared" si="67"/>
        <v>4321</v>
      </c>
    </row>
    <row r="4328" spans="1:1" thickTop="1" thickBot="1" x14ac:dyDescent="0.3">
      <c r="A4328" s="6">
        <f t="shared" si="67"/>
        <v>4322</v>
      </c>
    </row>
    <row r="4329" spans="1:1" thickTop="1" thickBot="1" x14ac:dyDescent="0.3">
      <c r="A4329" s="6">
        <f t="shared" si="67"/>
        <v>4323</v>
      </c>
    </row>
    <row r="4330" spans="1:1" thickTop="1" thickBot="1" x14ac:dyDescent="0.3">
      <c r="A4330" s="6">
        <f t="shared" si="67"/>
        <v>4324</v>
      </c>
    </row>
    <row r="4331" spans="1:1" thickTop="1" thickBot="1" x14ac:dyDescent="0.3">
      <c r="A4331" s="6">
        <f t="shared" si="67"/>
        <v>4325</v>
      </c>
    </row>
    <row r="4332" spans="1:1" thickTop="1" thickBot="1" x14ac:dyDescent="0.3">
      <c r="A4332" s="6">
        <f t="shared" si="67"/>
        <v>4326</v>
      </c>
    </row>
    <row r="4333" spans="1:1" thickTop="1" thickBot="1" x14ac:dyDescent="0.3">
      <c r="A4333" s="6">
        <f t="shared" si="67"/>
        <v>4327</v>
      </c>
    </row>
    <row r="4334" spans="1:1" thickTop="1" thickBot="1" x14ac:dyDescent="0.3">
      <c r="A4334" s="6">
        <f t="shared" si="67"/>
        <v>4328</v>
      </c>
    </row>
    <row r="4335" spans="1:1" thickTop="1" thickBot="1" x14ac:dyDescent="0.3">
      <c r="A4335" s="6">
        <f t="shared" si="67"/>
        <v>4329</v>
      </c>
    </row>
    <row r="4336" spans="1:1" thickTop="1" thickBot="1" x14ac:dyDescent="0.3">
      <c r="A4336" s="6">
        <f t="shared" si="67"/>
        <v>4330</v>
      </c>
    </row>
    <row r="4337" spans="1:1" thickTop="1" thickBot="1" x14ac:dyDescent="0.3">
      <c r="A4337" s="6">
        <f t="shared" si="67"/>
        <v>4331</v>
      </c>
    </row>
    <row r="4338" spans="1:1" thickTop="1" thickBot="1" x14ac:dyDescent="0.3">
      <c r="A4338" s="6">
        <f t="shared" si="67"/>
        <v>4332</v>
      </c>
    </row>
    <row r="4339" spans="1:1" thickTop="1" thickBot="1" x14ac:dyDescent="0.3">
      <c r="A4339" s="6">
        <f t="shared" si="67"/>
        <v>4333</v>
      </c>
    </row>
    <row r="4340" spans="1:1" thickTop="1" thickBot="1" x14ac:dyDescent="0.3">
      <c r="A4340" s="6">
        <f t="shared" si="67"/>
        <v>4334</v>
      </c>
    </row>
    <row r="4341" spans="1:1" thickTop="1" thickBot="1" x14ac:dyDescent="0.3">
      <c r="A4341" s="6">
        <f t="shared" si="67"/>
        <v>4335</v>
      </c>
    </row>
    <row r="4342" spans="1:1" thickTop="1" thickBot="1" x14ac:dyDescent="0.3">
      <c r="A4342" s="6">
        <f t="shared" si="67"/>
        <v>4336</v>
      </c>
    </row>
    <row r="4343" spans="1:1" thickTop="1" thickBot="1" x14ac:dyDescent="0.3">
      <c r="A4343" s="6">
        <f t="shared" si="67"/>
        <v>4337</v>
      </c>
    </row>
    <row r="4344" spans="1:1" thickTop="1" thickBot="1" x14ac:dyDescent="0.3">
      <c r="A4344" s="6">
        <f t="shared" si="67"/>
        <v>4338</v>
      </c>
    </row>
    <row r="4345" spans="1:1" thickTop="1" thickBot="1" x14ac:dyDescent="0.3">
      <c r="A4345" s="6">
        <f t="shared" si="67"/>
        <v>4339</v>
      </c>
    </row>
    <row r="4346" spans="1:1" thickTop="1" thickBot="1" x14ac:dyDescent="0.3">
      <c r="A4346" s="6">
        <f t="shared" si="67"/>
        <v>4340</v>
      </c>
    </row>
    <row r="4347" spans="1:1" thickTop="1" thickBot="1" x14ac:dyDescent="0.3">
      <c r="A4347" s="6">
        <f t="shared" si="67"/>
        <v>4341</v>
      </c>
    </row>
    <row r="4348" spans="1:1" thickTop="1" thickBot="1" x14ac:dyDescent="0.3">
      <c r="A4348" s="6">
        <f t="shared" si="67"/>
        <v>4342</v>
      </c>
    </row>
    <row r="4349" spans="1:1" thickTop="1" thickBot="1" x14ac:dyDescent="0.3">
      <c r="A4349" s="6">
        <f t="shared" si="67"/>
        <v>4343</v>
      </c>
    </row>
    <row r="4350" spans="1:1" thickTop="1" thickBot="1" x14ac:dyDescent="0.3">
      <c r="A4350" s="6">
        <f t="shared" si="67"/>
        <v>4344</v>
      </c>
    </row>
    <row r="4351" spans="1:1" thickTop="1" thickBot="1" x14ac:dyDescent="0.3">
      <c r="A4351" s="6">
        <f t="shared" si="67"/>
        <v>4345</v>
      </c>
    </row>
    <row r="4352" spans="1:1" thickTop="1" thickBot="1" x14ac:dyDescent="0.3">
      <c r="A4352" s="6">
        <f t="shared" si="67"/>
        <v>4346</v>
      </c>
    </row>
    <row r="4353" spans="1:1" thickTop="1" thickBot="1" x14ac:dyDescent="0.3">
      <c r="A4353" s="6">
        <f t="shared" si="67"/>
        <v>4347</v>
      </c>
    </row>
    <row r="4354" spans="1:1" thickTop="1" thickBot="1" x14ac:dyDescent="0.3">
      <c r="A4354" s="6">
        <f t="shared" si="67"/>
        <v>4348</v>
      </c>
    </row>
    <row r="4355" spans="1:1" thickTop="1" thickBot="1" x14ac:dyDescent="0.3">
      <c r="A4355" s="6">
        <f t="shared" si="67"/>
        <v>4349</v>
      </c>
    </row>
    <row r="4356" spans="1:1" thickTop="1" thickBot="1" x14ac:dyDescent="0.3">
      <c r="A4356" s="6">
        <f t="shared" si="67"/>
        <v>4350</v>
      </c>
    </row>
    <row r="4357" spans="1:1" thickTop="1" thickBot="1" x14ac:dyDescent="0.3">
      <c r="A4357" s="6">
        <f t="shared" si="67"/>
        <v>4351</v>
      </c>
    </row>
    <row r="4358" spans="1:1" thickTop="1" thickBot="1" x14ac:dyDescent="0.3">
      <c r="A4358" s="6">
        <f t="shared" si="67"/>
        <v>4352</v>
      </c>
    </row>
    <row r="4359" spans="1:1" thickTop="1" thickBot="1" x14ac:dyDescent="0.3">
      <c r="A4359" s="6">
        <f t="shared" si="67"/>
        <v>4353</v>
      </c>
    </row>
    <row r="4360" spans="1:1" thickTop="1" thickBot="1" x14ac:dyDescent="0.3">
      <c r="A4360" s="6">
        <f t="shared" si="67"/>
        <v>4354</v>
      </c>
    </row>
    <row r="4361" spans="1:1" thickTop="1" thickBot="1" x14ac:dyDescent="0.3">
      <c r="A4361" s="6">
        <f t="shared" ref="A4361:A4424" si="68">A4360+1</f>
        <v>4355</v>
      </c>
    </row>
    <row r="4362" spans="1:1" thickTop="1" thickBot="1" x14ac:dyDescent="0.3">
      <c r="A4362" s="6">
        <f t="shared" si="68"/>
        <v>4356</v>
      </c>
    </row>
    <row r="4363" spans="1:1" thickTop="1" thickBot="1" x14ac:dyDescent="0.3">
      <c r="A4363" s="6">
        <f t="shared" si="68"/>
        <v>4357</v>
      </c>
    </row>
    <row r="4364" spans="1:1" thickTop="1" thickBot="1" x14ac:dyDescent="0.3">
      <c r="A4364" s="6">
        <f t="shared" si="68"/>
        <v>4358</v>
      </c>
    </row>
    <row r="4365" spans="1:1" thickTop="1" thickBot="1" x14ac:dyDescent="0.3">
      <c r="A4365" s="6">
        <f t="shared" si="68"/>
        <v>4359</v>
      </c>
    </row>
    <row r="4366" spans="1:1" thickTop="1" thickBot="1" x14ac:dyDescent="0.3">
      <c r="A4366" s="6">
        <f t="shared" si="68"/>
        <v>4360</v>
      </c>
    </row>
    <row r="4367" spans="1:1" thickTop="1" thickBot="1" x14ac:dyDescent="0.3">
      <c r="A4367" s="6">
        <f t="shared" si="68"/>
        <v>4361</v>
      </c>
    </row>
    <row r="4368" spans="1:1" thickTop="1" thickBot="1" x14ac:dyDescent="0.3">
      <c r="A4368" s="6">
        <f t="shared" si="68"/>
        <v>4362</v>
      </c>
    </row>
    <row r="4369" spans="1:1" thickTop="1" thickBot="1" x14ac:dyDescent="0.3">
      <c r="A4369" s="6">
        <f t="shared" si="68"/>
        <v>4363</v>
      </c>
    </row>
    <row r="4370" spans="1:1" thickTop="1" thickBot="1" x14ac:dyDescent="0.3">
      <c r="A4370" s="6">
        <f t="shared" si="68"/>
        <v>4364</v>
      </c>
    </row>
    <row r="4371" spans="1:1" thickTop="1" thickBot="1" x14ac:dyDescent="0.3">
      <c r="A4371" s="6">
        <f t="shared" si="68"/>
        <v>4365</v>
      </c>
    </row>
    <row r="4372" spans="1:1" thickTop="1" thickBot="1" x14ac:dyDescent="0.3">
      <c r="A4372" s="6">
        <f t="shared" si="68"/>
        <v>4366</v>
      </c>
    </row>
    <row r="4373" spans="1:1" thickTop="1" thickBot="1" x14ac:dyDescent="0.3">
      <c r="A4373" s="6">
        <f t="shared" si="68"/>
        <v>4367</v>
      </c>
    </row>
    <row r="4374" spans="1:1" thickTop="1" thickBot="1" x14ac:dyDescent="0.3">
      <c r="A4374" s="6">
        <f t="shared" si="68"/>
        <v>4368</v>
      </c>
    </row>
    <row r="4375" spans="1:1" thickTop="1" thickBot="1" x14ac:dyDescent="0.3">
      <c r="A4375" s="6">
        <f t="shared" si="68"/>
        <v>4369</v>
      </c>
    </row>
    <row r="4376" spans="1:1" thickTop="1" thickBot="1" x14ac:dyDescent="0.3">
      <c r="A4376" s="6">
        <f t="shared" si="68"/>
        <v>4370</v>
      </c>
    </row>
    <row r="4377" spans="1:1" thickTop="1" thickBot="1" x14ac:dyDescent="0.3">
      <c r="A4377" s="6">
        <f t="shared" si="68"/>
        <v>4371</v>
      </c>
    </row>
    <row r="4378" spans="1:1" thickTop="1" thickBot="1" x14ac:dyDescent="0.3">
      <c r="A4378" s="6">
        <f t="shared" si="68"/>
        <v>4372</v>
      </c>
    </row>
    <row r="4379" spans="1:1" thickTop="1" thickBot="1" x14ac:dyDescent="0.3">
      <c r="A4379" s="6">
        <f t="shared" si="68"/>
        <v>4373</v>
      </c>
    </row>
    <row r="4380" spans="1:1" thickTop="1" thickBot="1" x14ac:dyDescent="0.3">
      <c r="A4380" s="6">
        <f t="shared" si="68"/>
        <v>4374</v>
      </c>
    </row>
    <row r="4381" spans="1:1" thickTop="1" thickBot="1" x14ac:dyDescent="0.3">
      <c r="A4381" s="6">
        <f t="shared" si="68"/>
        <v>4375</v>
      </c>
    </row>
    <row r="4382" spans="1:1" thickTop="1" thickBot="1" x14ac:dyDescent="0.3">
      <c r="A4382" s="6">
        <f t="shared" si="68"/>
        <v>4376</v>
      </c>
    </row>
    <row r="4383" spans="1:1" thickTop="1" thickBot="1" x14ac:dyDescent="0.3">
      <c r="A4383" s="6">
        <f t="shared" si="68"/>
        <v>4377</v>
      </c>
    </row>
    <row r="4384" spans="1:1" thickTop="1" thickBot="1" x14ac:dyDescent="0.3">
      <c r="A4384" s="6">
        <f t="shared" si="68"/>
        <v>4378</v>
      </c>
    </row>
    <row r="4385" spans="1:1" thickTop="1" thickBot="1" x14ac:dyDescent="0.3">
      <c r="A4385" s="6">
        <f t="shared" si="68"/>
        <v>4379</v>
      </c>
    </row>
    <row r="4386" spans="1:1" thickTop="1" thickBot="1" x14ac:dyDescent="0.3">
      <c r="A4386" s="6">
        <f t="shared" si="68"/>
        <v>4380</v>
      </c>
    </row>
    <row r="4387" spans="1:1" thickTop="1" thickBot="1" x14ac:dyDescent="0.3">
      <c r="A4387" s="6">
        <f t="shared" si="68"/>
        <v>4381</v>
      </c>
    </row>
    <row r="4388" spans="1:1" thickTop="1" thickBot="1" x14ac:dyDescent="0.3">
      <c r="A4388" s="6">
        <f t="shared" si="68"/>
        <v>4382</v>
      </c>
    </row>
    <row r="4389" spans="1:1" thickTop="1" thickBot="1" x14ac:dyDescent="0.3">
      <c r="A4389" s="6">
        <f t="shared" si="68"/>
        <v>4383</v>
      </c>
    </row>
    <row r="4390" spans="1:1" thickTop="1" thickBot="1" x14ac:dyDescent="0.3">
      <c r="A4390" s="6">
        <f t="shared" si="68"/>
        <v>4384</v>
      </c>
    </row>
    <row r="4391" spans="1:1" thickTop="1" thickBot="1" x14ac:dyDescent="0.3">
      <c r="A4391" s="6">
        <f t="shared" si="68"/>
        <v>4385</v>
      </c>
    </row>
    <row r="4392" spans="1:1" thickTop="1" thickBot="1" x14ac:dyDescent="0.3">
      <c r="A4392" s="6">
        <f t="shared" si="68"/>
        <v>4386</v>
      </c>
    </row>
    <row r="4393" spans="1:1" thickTop="1" thickBot="1" x14ac:dyDescent="0.3">
      <c r="A4393" s="6">
        <f t="shared" si="68"/>
        <v>4387</v>
      </c>
    </row>
    <row r="4394" spans="1:1" thickTop="1" thickBot="1" x14ac:dyDescent="0.3">
      <c r="A4394" s="6">
        <f t="shared" si="68"/>
        <v>4388</v>
      </c>
    </row>
    <row r="4395" spans="1:1" thickTop="1" thickBot="1" x14ac:dyDescent="0.3">
      <c r="A4395" s="6">
        <f t="shared" si="68"/>
        <v>4389</v>
      </c>
    </row>
    <row r="4396" spans="1:1" thickTop="1" thickBot="1" x14ac:dyDescent="0.3">
      <c r="A4396" s="6">
        <f t="shared" si="68"/>
        <v>4390</v>
      </c>
    </row>
    <row r="4397" spans="1:1" thickTop="1" thickBot="1" x14ac:dyDescent="0.3">
      <c r="A4397" s="6">
        <f t="shared" si="68"/>
        <v>4391</v>
      </c>
    </row>
    <row r="4398" spans="1:1" thickTop="1" thickBot="1" x14ac:dyDescent="0.3">
      <c r="A4398" s="6">
        <f t="shared" si="68"/>
        <v>4392</v>
      </c>
    </row>
    <row r="4399" spans="1:1" thickTop="1" thickBot="1" x14ac:dyDescent="0.3">
      <c r="A4399" s="6">
        <f t="shared" si="68"/>
        <v>4393</v>
      </c>
    </row>
    <row r="4400" spans="1:1" thickTop="1" thickBot="1" x14ac:dyDescent="0.3">
      <c r="A4400" s="6">
        <f t="shared" si="68"/>
        <v>4394</v>
      </c>
    </row>
    <row r="4401" spans="1:1" thickTop="1" thickBot="1" x14ac:dyDescent="0.3">
      <c r="A4401" s="6">
        <f t="shared" si="68"/>
        <v>4395</v>
      </c>
    </row>
    <row r="4402" spans="1:1" thickTop="1" thickBot="1" x14ac:dyDescent="0.3">
      <c r="A4402" s="6">
        <f t="shared" si="68"/>
        <v>4396</v>
      </c>
    </row>
    <row r="4403" spans="1:1" thickTop="1" thickBot="1" x14ac:dyDescent="0.3">
      <c r="A4403" s="6">
        <f t="shared" si="68"/>
        <v>4397</v>
      </c>
    </row>
    <row r="4404" spans="1:1" thickTop="1" thickBot="1" x14ac:dyDescent="0.3">
      <c r="A4404" s="6">
        <f t="shared" si="68"/>
        <v>4398</v>
      </c>
    </row>
    <row r="4405" spans="1:1" thickTop="1" thickBot="1" x14ac:dyDescent="0.3">
      <c r="A4405" s="6">
        <f t="shared" si="68"/>
        <v>4399</v>
      </c>
    </row>
    <row r="4406" spans="1:1" thickTop="1" thickBot="1" x14ac:dyDescent="0.3">
      <c r="A4406" s="6">
        <f t="shared" si="68"/>
        <v>4400</v>
      </c>
    </row>
    <row r="4407" spans="1:1" thickTop="1" thickBot="1" x14ac:dyDescent="0.3">
      <c r="A4407" s="6">
        <f t="shared" si="68"/>
        <v>4401</v>
      </c>
    </row>
    <row r="4408" spans="1:1" thickTop="1" thickBot="1" x14ac:dyDescent="0.3">
      <c r="A4408" s="6">
        <f t="shared" si="68"/>
        <v>4402</v>
      </c>
    </row>
    <row r="4409" spans="1:1" thickTop="1" thickBot="1" x14ac:dyDescent="0.3">
      <c r="A4409" s="6">
        <f t="shared" si="68"/>
        <v>4403</v>
      </c>
    </row>
    <row r="4410" spans="1:1" thickTop="1" thickBot="1" x14ac:dyDescent="0.3">
      <c r="A4410" s="6">
        <f t="shared" si="68"/>
        <v>4404</v>
      </c>
    </row>
    <row r="4411" spans="1:1" thickTop="1" thickBot="1" x14ac:dyDescent="0.3">
      <c r="A4411" s="6">
        <f t="shared" si="68"/>
        <v>4405</v>
      </c>
    </row>
    <row r="4412" spans="1:1" thickTop="1" thickBot="1" x14ac:dyDescent="0.3">
      <c r="A4412" s="6">
        <f t="shared" si="68"/>
        <v>4406</v>
      </c>
    </row>
    <row r="4413" spans="1:1" thickTop="1" thickBot="1" x14ac:dyDescent="0.3">
      <c r="A4413" s="6">
        <f t="shared" si="68"/>
        <v>4407</v>
      </c>
    </row>
    <row r="4414" spans="1:1" thickTop="1" thickBot="1" x14ac:dyDescent="0.3">
      <c r="A4414" s="6">
        <f t="shared" si="68"/>
        <v>4408</v>
      </c>
    </row>
    <row r="4415" spans="1:1" thickTop="1" thickBot="1" x14ac:dyDescent="0.3">
      <c r="A4415" s="6">
        <f t="shared" si="68"/>
        <v>4409</v>
      </c>
    </row>
    <row r="4416" spans="1:1" thickTop="1" thickBot="1" x14ac:dyDescent="0.3">
      <c r="A4416" s="6">
        <f t="shared" si="68"/>
        <v>4410</v>
      </c>
    </row>
    <row r="4417" spans="1:1" thickTop="1" thickBot="1" x14ac:dyDescent="0.3">
      <c r="A4417" s="6">
        <f t="shared" si="68"/>
        <v>4411</v>
      </c>
    </row>
    <row r="4418" spans="1:1" thickTop="1" thickBot="1" x14ac:dyDescent="0.3">
      <c r="A4418" s="6">
        <f t="shared" si="68"/>
        <v>4412</v>
      </c>
    </row>
    <row r="4419" spans="1:1" thickTop="1" thickBot="1" x14ac:dyDescent="0.3">
      <c r="A4419" s="6">
        <f t="shared" si="68"/>
        <v>4413</v>
      </c>
    </row>
    <row r="4420" spans="1:1" thickTop="1" thickBot="1" x14ac:dyDescent="0.3">
      <c r="A4420" s="6">
        <f t="shared" si="68"/>
        <v>4414</v>
      </c>
    </row>
    <row r="4421" spans="1:1" thickTop="1" thickBot="1" x14ac:dyDescent="0.3">
      <c r="A4421" s="6">
        <f t="shared" si="68"/>
        <v>4415</v>
      </c>
    </row>
    <row r="4422" spans="1:1" thickTop="1" thickBot="1" x14ac:dyDescent="0.3">
      <c r="A4422" s="6">
        <f t="shared" si="68"/>
        <v>4416</v>
      </c>
    </row>
    <row r="4423" spans="1:1" thickTop="1" thickBot="1" x14ac:dyDescent="0.3">
      <c r="A4423" s="6">
        <f t="shared" si="68"/>
        <v>4417</v>
      </c>
    </row>
    <row r="4424" spans="1:1" thickTop="1" thickBot="1" x14ac:dyDescent="0.3">
      <c r="A4424" s="6">
        <f t="shared" si="68"/>
        <v>4418</v>
      </c>
    </row>
    <row r="4425" spans="1:1" thickTop="1" thickBot="1" x14ac:dyDescent="0.3">
      <c r="A4425" s="6">
        <f t="shared" ref="A4425:A4488" si="69">A4424+1</f>
        <v>4419</v>
      </c>
    </row>
    <row r="4426" spans="1:1" thickTop="1" thickBot="1" x14ac:dyDescent="0.3">
      <c r="A4426" s="6">
        <f t="shared" si="69"/>
        <v>4420</v>
      </c>
    </row>
    <row r="4427" spans="1:1" thickTop="1" thickBot="1" x14ac:dyDescent="0.3">
      <c r="A4427" s="6">
        <f t="shared" si="69"/>
        <v>4421</v>
      </c>
    </row>
    <row r="4428" spans="1:1" thickTop="1" thickBot="1" x14ac:dyDescent="0.3">
      <c r="A4428" s="6">
        <f t="shared" si="69"/>
        <v>4422</v>
      </c>
    </row>
    <row r="4429" spans="1:1" thickTop="1" thickBot="1" x14ac:dyDescent="0.3">
      <c r="A4429" s="6">
        <f t="shared" si="69"/>
        <v>4423</v>
      </c>
    </row>
    <row r="4430" spans="1:1" thickTop="1" thickBot="1" x14ac:dyDescent="0.3">
      <c r="A4430" s="6">
        <f t="shared" si="69"/>
        <v>4424</v>
      </c>
    </row>
    <row r="4431" spans="1:1" thickTop="1" thickBot="1" x14ac:dyDescent="0.3">
      <c r="A4431" s="6">
        <f t="shared" si="69"/>
        <v>4425</v>
      </c>
    </row>
    <row r="4432" spans="1:1" thickTop="1" thickBot="1" x14ac:dyDescent="0.3">
      <c r="A4432" s="6">
        <f t="shared" si="69"/>
        <v>4426</v>
      </c>
    </row>
    <row r="4433" spans="1:1" thickTop="1" thickBot="1" x14ac:dyDescent="0.3">
      <c r="A4433" s="6">
        <f t="shared" si="69"/>
        <v>4427</v>
      </c>
    </row>
    <row r="4434" spans="1:1" thickTop="1" thickBot="1" x14ac:dyDescent="0.3">
      <c r="A4434" s="6">
        <f t="shared" si="69"/>
        <v>4428</v>
      </c>
    </row>
    <row r="4435" spans="1:1" thickTop="1" thickBot="1" x14ac:dyDescent="0.3">
      <c r="A4435" s="6">
        <f t="shared" si="69"/>
        <v>4429</v>
      </c>
    </row>
    <row r="4436" spans="1:1" thickTop="1" thickBot="1" x14ac:dyDescent="0.3">
      <c r="A4436" s="6">
        <f t="shared" si="69"/>
        <v>4430</v>
      </c>
    </row>
    <row r="4437" spans="1:1" thickTop="1" thickBot="1" x14ac:dyDescent="0.3">
      <c r="A4437" s="6">
        <f t="shared" si="69"/>
        <v>4431</v>
      </c>
    </row>
    <row r="4438" spans="1:1" thickTop="1" thickBot="1" x14ac:dyDescent="0.3">
      <c r="A4438" s="6">
        <f t="shared" si="69"/>
        <v>4432</v>
      </c>
    </row>
    <row r="4439" spans="1:1" thickTop="1" thickBot="1" x14ac:dyDescent="0.3">
      <c r="A4439" s="6">
        <f t="shared" si="69"/>
        <v>4433</v>
      </c>
    </row>
    <row r="4440" spans="1:1" thickTop="1" thickBot="1" x14ac:dyDescent="0.3">
      <c r="A4440" s="6">
        <f t="shared" si="69"/>
        <v>4434</v>
      </c>
    </row>
    <row r="4441" spans="1:1" thickTop="1" thickBot="1" x14ac:dyDescent="0.3">
      <c r="A4441" s="6">
        <f t="shared" si="69"/>
        <v>4435</v>
      </c>
    </row>
    <row r="4442" spans="1:1" thickTop="1" thickBot="1" x14ac:dyDescent="0.3">
      <c r="A4442" s="6">
        <f t="shared" si="69"/>
        <v>4436</v>
      </c>
    </row>
    <row r="4443" spans="1:1" thickTop="1" thickBot="1" x14ac:dyDescent="0.3">
      <c r="A4443" s="6">
        <f t="shared" si="69"/>
        <v>4437</v>
      </c>
    </row>
    <row r="4444" spans="1:1" thickTop="1" thickBot="1" x14ac:dyDescent="0.3">
      <c r="A4444" s="6">
        <f t="shared" si="69"/>
        <v>4438</v>
      </c>
    </row>
    <row r="4445" spans="1:1" thickTop="1" thickBot="1" x14ac:dyDescent="0.3">
      <c r="A4445" s="6">
        <f t="shared" si="69"/>
        <v>4439</v>
      </c>
    </row>
    <row r="4446" spans="1:1" thickTop="1" thickBot="1" x14ac:dyDescent="0.3">
      <c r="A4446" s="6">
        <f t="shared" si="69"/>
        <v>4440</v>
      </c>
    </row>
    <row r="4447" spans="1:1" thickTop="1" thickBot="1" x14ac:dyDescent="0.3">
      <c r="A4447" s="6">
        <f t="shared" si="69"/>
        <v>4441</v>
      </c>
    </row>
    <row r="4448" spans="1:1" thickTop="1" thickBot="1" x14ac:dyDescent="0.3">
      <c r="A4448" s="6">
        <f t="shared" si="69"/>
        <v>4442</v>
      </c>
    </row>
    <row r="4449" spans="1:1" thickTop="1" thickBot="1" x14ac:dyDescent="0.3">
      <c r="A4449" s="6">
        <f t="shared" si="69"/>
        <v>4443</v>
      </c>
    </row>
    <row r="4450" spans="1:1" thickTop="1" thickBot="1" x14ac:dyDescent="0.3">
      <c r="A4450" s="6">
        <f t="shared" si="69"/>
        <v>4444</v>
      </c>
    </row>
    <row r="4451" spans="1:1" thickTop="1" thickBot="1" x14ac:dyDescent="0.3">
      <c r="A4451" s="6">
        <f t="shared" si="69"/>
        <v>4445</v>
      </c>
    </row>
    <row r="4452" spans="1:1" thickTop="1" thickBot="1" x14ac:dyDescent="0.3">
      <c r="A4452" s="6">
        <f t="shared" si="69"/>
        <v>4446</v>
      </c>
    </row>
    <row r="4453" spans="1:1" thickTop="1" thickBot="1" x14ac:dyDescent="0.3">
      <c r="A4453" s="6">
        <f t="shared" si="69"/>
        <v>4447</v>
      </c>
    </row>
    <row r="4454" spans="1:1" thickTop="1" thickBot="1" x14ac:dyDescent="0.3">
      <c r="A4454" s="6">
        <f t="shared" si="69"/>
        <v>4448</v>
      </c>
    </row>
    <row r="4455" spans="1:1" thickTop="1" thickBot="1" x14ac:dyDescent="0.3">
      <c r="A4455" s="6">
        <f t="shared" si="69"/>
        <v>4449</v>
      </c>
    </row>
    <row r="4456" spans="1:1" thickTop="1" thickBot="1" x14ac:dyDescent="0.3">
      <c r="A4456" s="6">
        <f t="shared" si="69"/>
        <v>4450</v>
      </c>
    </row>
    <row r="4457" spans="1:1" thickTop="1" thickBot="1" x14ac:dyDescent="0.3">
      <c r="A4457" s="6">
        <f t="shared" si="69"/>
        <v>4451</v>
      </c>
    </row>
    <row r="4458" spans="1:1" thickTop="1" thickBot="1" x14ac:dyDescent="0.3">
      <c r="A4458" s="6">
        <f t="shared" si="69"/>
        <v>4452</v>
      </c>
    </row>
    <row r="4459" spans="1:1" thickTop="1" thickBot="1" x14ac:dyDescent="0.3">
      <c r="A4459" s="6">
        <f t="shared" si="69"/>
        <v>4453</v>
      </c>
    </row>
    <row r="4460" spans="1:1" thickTop="1" thickBot="1" x14ac:dyDescent="0.3">
      <c r="A4460" s="6">
        <f t="shared" si="69"/>
        <v>4454</v>
      </c>
    </row>
    <row r="4461" spans="1:1" thickTop="1" thickBot="1" x14ac:dyDescent="0.3">
      <c r="A4461" s="6">
        <f t="shared" si="69"/>
        <v>4455</v>
      </c>
    </row>
    <row r="4462" spans="1:1" thickTop="1" thickBot="1" x14ac:dyDescent="0.3">
      <c r="A4462" s="6">
        <f t="shared" si="69"/>
        <v>4456</v>
      </c>
    </row>
    <row r="4463" spans="1:1" thickTop="1" thickBot="1" x14ac:dyDescent="0.3">
      <c r="A4463" s="6">
        <f t="shared" si="69"/>
        <v>4457</v>
      </c>
    </row>
    <row r="4464" spans="1:1" thickTop="1" thickBot="1" x14ac:dyDescent="0.3">
      <c r="A4464" s="6">
        <f t="shared" si="69"/>
        <v>4458</v>
      </c>
    </row>
    <row r="4465" spans="1:1" thickTop="1" thickBot="1" x14ac:dyDescent="0.3">
      <c r="A4465" s="6">
        <f t="shared" si="69"/>
        <v>4459</v>
      </c>
    </row>
    <row r="4466" spans="1:1" thickTop="1" thickBot="1" x14ac:dyDescent="0.3">
      <c r="A4466" s="6">
        <f t="shared" si="69"/>
        <v>4460</v>
      </c>
    </row>
    <row r="4467" spans="1:1" thickTop="1" thickBot="1" x14ac:dyDescent="0.3">
      <c r="A4467" s="6">
        <f t="shared" si="69"/>
        <v>4461</v>
      </c>
    </row>
    <row r="4468" spans="1:1" thickTop="1" thickBot="1" x14ac:dyDescent="0.3">
      <c r="A4468" s="6">
        <f t="shared" si="69"/>
        <v>4462</v>
      </c>
    </row>
    <row r="4469" spans="1:1" thickTop="1" thickBot="1" x14ac:dyDescent="0.3">
      <c r="A4469" s="6">
        <f t="shared" si="69"/>
        <v>4463</v>
      </c>
    </row>
    <row r="4470" spans="1:1" thickTop="1" thickBot="1" x14ac:dyDescent="0.3">
      <c r="A4470" s="6">
        <f t="shared" si="69"/>
        <v>4464</v>
      </c>
    </row>
    <row r="4471" spans="1:1" thickTop="1" thickBot="1" x14ac:dyDescent="0.3">
      <c r="A4471" s="6">
        <f t="shared" si="69"/>
        <v>4465</v>
      </c>
    </row>
    <row r="4472" spans="1:1" thickTop="1" thickBot="1" x14ac:dyDescent="0.3">
      <c r="A4472" s="6">
        <f t="shared" si="69"/>
        <v>4466</v>
      </c>
    </row>
    <row r="4473" spans="1:1" thickTop="1" thickBot="1" x14ac:dyDescent="0.3">
      <c r="A4473" s="6">
        <f t="shared" si="69"/>
        <v>4467</v>
      </c>
    </row>
    <row r="4474" spans="1:1" thickTop="1" thickBot="1" x14ac:dyDescent="0.3">
      <c r="A4474" s="6">
        <f t="shared" si="69"/>
        <v>4468</v>
      </c>
    </row>
    <row r="4475" spans="1:1" thickTop="1" thickBot="1" x14ac:dyDescent="0.3">
      <c r="A4475" s="6">
        <f t="shared" si="69"/>
        <v>4469</v>
      </c>
    </row>
    <row r="4476" spans="1:1" thickTop="1" thickBot="1" x14ac:dyDescent="0.3">
      <c r="A4476" s="6">
        <f t="shared" si="69"/>
        <v>4470</v>
      </c>
    </row>
    <row r="4477" spans="1:1" thickTop="1" thickBot="1" x14ac:dyDescent="0.3">
      <c r="A4477" s="6">
        <f t="shared" si="69"/>
        <v>4471</v>
      </c>
    </row>
    <row r="4478" spans="1:1" thickTop="1" thickBot="1" x14ac:dyDescent="0.3">
      <c r="A4478" s="6">
        <f t="shared" si="69"/>
        <v>4472</v>
      </c>
    </row>
    <row r="4479" spans="1:1" thickTop="1" thickBot="1" x14ac:dyDescent="0.3">
      <c r="A4479" s="6">
        <f t="shared" si="69"/>
        <v>4473</v>
      </c>
    </row>
    <row r="4480" spans="1:1" thickTop="1" thickBot="1" x14ac:dyDescent="0.3">
      <c r="A4480" s="6">
        <f t="shared" si="69"/>
        <v>4474</v>
      </c>
    </row>
    <row r="4481" spans="1:1" thickTop="1" thickBot="1" x14ac:dyDescent="0.3">
      <c r="A4481" s="6">
        <f t="shared" si="69"/>
        <v>4475</v>
      </c>
    </row>
    <row r="4482" spans="1:1" thickTop="1" thickBot="1" x14ac:dyDescent="0.3">
      <c r="A4482" s="6">
        <f t="shared" si="69"/>
        <v>4476</v>
      </c>
    </row>
    <row r="4483" spans="1:1" thickTop="1" thickBot="1" x14ac:dyDescent="0.3">
      <c r="A4483" s="6">
        <f t="shared" si="69"/>
        <v>4477</v>
      </c>
    </row>
    <row r="4484" spans="1:1" thickTop="1" thickBot="1" x14ac:dyDescent="0.3">
      <c r="A4484" s="6">
        <f t="shared" si="69"/>
        <v>4478</v>
      </c>
    </row>
    <row r="4485" spans="1:1" thickTop="1" thickBot="1" x14ac:dyDescent="0.3">
      <c r="A4485" s="6">
        <f t="shared" si="69"/>
        <v>4479</v>
      </c>
    </row>
    <row r="4486" spans="1:1" thickTop="1" thickBot="1" x14ac:dyDescent="0.3">
      <c r="A4486" s="6">
        <f t="shared" si="69"/>
        <v>4480</v>
      </c>
    </row>
    <row r="4487" spans="1:1" thickTop="1" thickBot="1" x14ac:dyDescent="0.3">
      <c r="A4487" s="6">
        <f t="shared" si="69"/>
        <v>4481</v>
      </c>
    </row>
    <row r="4488" spans="1:1" thickTop="1" thickBot="1" x14ac:dyDescent="0.3">
      <c r="A4488" s="6">
        <f t="shared" si="69"/>
        <v>4482</v>
      </c>
    </row>
    <row r="4489" spans="1:1" thickTop="1" thickBot="1" x14ac:dyDescent="0.3">
      <c r="A4489" s="6">
        <f t="shared" ref="A4489:A4552" si="70">A4488+1</f>
        <v>4483</v>
      </c>
    </row>
    <row r="4490" spans="1:1" thickTop="1" thickBot="1" x14ac:dyDescent="0.3">
      <c r="A4490" s="6">
        <f t="shared" si="70"/>
        <v>4484</v>
      </c>
    </row>
    <row r="4491" spans="1:1" thickTop="1" thickBot="1" x14ac:dyDescent="0.3">
      <c r="A4491" s="6">
        <f t="shared" si="70"/>
        <v>4485</v>
      </c>
    </row>
    <row r="4492" spans="1:1" thickTop="1" thickBot="1" x14ac:dyDescent="0.3">
      <c r="A4492" s="6">
        <f t="shared" si="70"/>
        <v>4486</v>
      </c>
    </row>
    <row r="4493" spans="1:1" thickTop="1" thickBot="1" x14ac:dyDescent="0.3">
      <c r="A4493" s="6">
        <f t="shared" si="70"/>
        <v>4487</v>
      </c>
    </row>
    <row r="4494" spans="1:1" thickTop="1" thickBot="1" x14ac:dyDescent="0.3">
      <c r="A4494" s="6">
        <f t="shared" si="70"/>
        <v>4488</v>
      </c>
    </row>
    <row r="4495" spans="1:1" thickTop="1" thickBot="1" x14ac:dyDescent="0.3">
      <c r="A4495" s="6">
        <f t="shared" si="70"/>
        <v>4489</v>
      </c>
    </row>
    <row r="4496" spans="1:1" thickTop="1" thickBot="1" x14ac:dyDescent="0.3">
      <c r="A4496" s="6">
        <f t="shared" si="70"/>
        <v>4490</v>
      </c>
    </row>
    <row r="4497" spans="1:1" thickTop="1" thickBot="1" x14ac:dyDescent="0.3">
      <c r="A4497" s="6">
        <f t="shared" si="70"/>
        <v>4491</v>
      </c>
    </row>
    <row r="4498" spans="1:1" thickTop="1" thickBot="1" x14ac:dyDescent="0.3">
      <c r="A4498" s="6">
        <f t="shared" si="70"/>
        <v>4492</v>
      </c>
    </row>
    <row r="4499" spans="1:1" thickTop="1" thickBot="1" x14ac:dyDescent="0.3">
      <c r="A4499" s="6">
        <f t="shared" si="70"/>
        <v>4493</v>
      </c>
    </row>
    <row r="4500" spans="1:1" thickTop="1" thickBot="1" x14ac:dyDescent="0.3">
      <c r="A4500" s="6">
        <f t="shared" si="70"/>
        <v>4494</v>
      </c>
    </row>
    <row r="4501" spans="1:1" thickTop="1" thickBot="1" x14ac:dyDescent="0.3">
      <c r="A4501" s="6">
        <f t="shared" si="70"/>
        <v>4495</v>
      </c>
    </row>
    <row r="4502" spans="1:1" thickTop="1" thickBot="1" x14ac:dyDescent="0.3">
      <c r="A4502" s="6">
        <f t="shared" si="70"/>
        <v>4496</v>
      </c>
    </row>
    <row r="4503" spans="1:1" thickTop="1" thickBot="1" x14ac:dyDescent="0.3">
      <c r="A4503" s="6">
        <f t="shared" si="70"/>
        <v>4497</v>
      </c>
    </row>
    <row r="4504" spans="1:1" thickTop="1" thickBot="1" x14ac:dyDescent="0.3">
      <c r="A4504" s="6">
        <f t="shared" si="70"/>
        <v>4498</v>
      </c>
    </row>
    <row r="4505" spans="1:1" thickTop="1" thickBot="1" x14ac:dyDescent="0.3">
      <c r="A4505" s="6">
        <f t="shared" si="70"/>
        <v>4499</v>
      </c>
    </row>
    <row r="4506" spans="1:1" thickTop="1" thickBot="1" x14ac:dyDescent="0.3">
      <c r="A4506" s="6">
        <f t="shared" si="70"/>
        <v>4500</v>
      </c>
    </row>
    <row r="4507" spans="1:1" thickTop="1" thickBot="1" x14ac:dyDescent="0.3">
      <c r="A4507" s="6">
        <f t="shared" si="70"/>
        <v>4501</v>
      </c>
    </row>
    <row r="4508" spans="1:1" thickTop="1" thickBot="1" x14ac:dyDescent="0.3">
      <c r="A4508" s="6">
        <f t="shared" si="70"/>
        <v>4502</v>
      </c>
    </row>
    <row r="4509" spans="1:1" thickTop="1" thickBot="1" x14ac:dyDescent="0.3">
      <c r="A4509" s="6">
        <f t="shared" si="70"/>
        <v>4503</v>
      </c>
    </row>
    <row r="4510" spans="1:1" thickTop="1" thickBot="1" x14ac:dyDescent="0.3">
      <c r="A4510" s="6">
        <f t="shared" si="70"/>
        <v>4504</v>
      </c>
    </row>
    <row r="4511" spans="1:1" thickTop="1" thickBot="1" x14ac:dyDescent="0.3">
      <c r="A4511" s="6">
        <f t="shared" si="70"/>
        <v>4505</v>
      </c>
    </row>
    <row r="4512" spans="1:1" thickTop="1" thickBot="1" x14ac:dyDescent="0.3">
      <c r="A4512" s="6">
        <f t="shared" si="70"/>
        <v>4506</v>
      </c>
    </row>
    <row r="4513" spans="1:1" thickTop="1" thickBot="1" x14ac:dyDescent="0.3">
      <c r="A4513" s="6">
        <f t="shared" si="70"/>
        <v>4507</v>
      </c>
    </row>
    <row r="4514" spans="1:1" thickTop="1" thickBot="1" x14ac:dyDescent="0.3">
      <c r="A4514" s="6">
        <f t="shared" si="70"/>
        <v>4508</v>
      </c>
    </row>
    <row r="4515" spans="1:1" thickTop="1" thickBot="1" x14ac:dyDescent="0.3">
      <c r="A4515" s="6">
        <f t="shared" si="70"/>
        <v>4509</v>
      </c>
    </row>
    <row r="4516" spans="1:1" thickTop="1" thickBot="1" x14ac:dyDescent="0.3">
      <c r="A4516" s="6">
        <f t="shared" si="70"/>
        <v>4510</v>
      </c>
    </row>
    <row r="4517" spans="1:1" thickTop="1" thickBot="1" x14ac:dyDescent="0.3">
      <c r="A4517" s="6">
        <f t="shared" si="70"/>
        <v>4511</v>
      </c>
    </row>
    <row r="4518" spans="1:1" thickTop="1" thickBot="1" x14ac:dyDescent="0.3">
      <c r="A4518" s="6">
        <f t="shared" si="70"/>
        <v>4512</v>
      </c>
    </row>
    <row r="4519" spans="1:1" thickTop="1" thickBot="1" x14ac:dyDescent="0.3">
      <c r="A4519" s="6">
        <f t="shared" si="70"/>
        <v>4513</v>
      </c>
    </row>
    <row r="4520" spans="1:1" thickTop="1" thickBot="1" x14ac:dyDescent="0.3">
      <c r="A4520" s="6">
        <f t="shared" si="70"/>
        <v>4514</v>
      </c>
    </row>
    <row r="4521" spans="1:1" thickTop="1" thickBot="1" x14ac:dyDescent="0.3">
      <c r="A4521" s="6">
        <f t="shared" si="70"/>
        <v>4515</v>
      </c>
    </row>
    <row r="4522" spans="1:1" thickTop="1" thickBot="1" x14ac:dyDescent="0.3">
      <c r="A4522" s="6">
        <f t="shared" si="70"/>
        <v>4516</v>
      </c>
    </row>
    <row r="4523" spans="1:1" thickTop="1" thickBot="1" x14ac:dyDescent="0.3">
      <c r="A4523" s="6">
        <f t="shared" si="70"/>
        <v>4517</v>
      </c>
    </row>
    <row r="4524" spans="1:1" thickTop="1" thickBot="1" x14ac:dyDescent="0.3">
      <c r="A4524" s="6">
        <f t="shared" si="70"/>
        <v>4518</v>
      </c>
    </row>
    <row r="4525" spans="1:1" thickTop="1" thickBot="1" x14ac:dyDescent="0.3">
      <c r="A4525" s="6">
        <f t="shared" si="70"/>
        <v>4519</v>
      </c>
    </row>
    <row r="4526" spans="1:1" thickTop="1" thickBot="1" x14ac:dyDescent="0.3">
      <c r="A4526" s="6">
        <f t="shared" si="70"/>
        <v>4520</v>
      </c>
    </row>
    <row r="4527" spans="1:1" thickTop="1" thickBot="1" x14ac:dyDescent="0.3">
      <c r="A4527" s="6">
        <f t="shared" si="70"/>
        <v>4521</v>
      </c>
    </row>
    <row r="4528" spans="1:1" thickTop="1" thickBot="1" x14ac:dyDescent="0.3">
      <c r="A4528" s="6">
        <f t="shared" si="70"/>
        <v>4522</v>
      </c>
    </row>
    <row r="4529" spans="1:1" thickTop="1" thickBot="1" x14ac:dyDescent="0.3">
      <c r="A4529" s="6">
        <f t="shared" si="70"/>
        <v>4523</v>
      </c>
    </row>
    <row r="4530" spans="1:1" thickTop="1" thickBot="1" x14ac:dyDescent="0.3">
      <c r="A4530" s="6">
        <f t="shared" si="70"/>
        <v>4524</v>
      </c>
    </row>
    <row r="4531" spans="1:1" thickTop="1" thickBot="1" x14ac:dyDescent="0.3">
      <c r="A4531" s="6">
        <f t="shared" si="70"/>
        <v>4525</v>
      </c>
    </row>
    <row r="4532" spans="1:1" thickTop="1" thickBot="1" x14ac:dyDescent="0.3">
      <c r="A4532" s="6">
        <f t="shared" si="70"/>
        <v>4526</v>
      </c>
    </row>
    <row r="4533" spans="1:1" thickTop="1" thickBot="1" x14ac:dyDescent="0.3">
      <c r="A4533" s="6">
        <f t="shared" si="70"/>
        <v>4527</v>
      </c>
    </row>
    <row r="4534" spans="1:1" thickTop="1" thickBot="1" x14ac:dyDescent="0.3">
      <c r="A4534" s="6">
        <f t="shared" si="70"/>
        <v>4528</v>
      </c>
    </row>
    <row r="4535" spans="1:1" thickTop="1" thickBot="1" x14ac:dyDescent="0.3">
      <c r="A4535" s="6">
        <f t="shared" si="70"/>
        <v>4529</v>
      </c>
    </row>
    <row r="4536" spans="1:1" thickTop="1" thickBot="1" x14ac:dyDescent="0.3">
      <c r="A4536" s="6">
        <f t="shared" si="70"/>
        <v>4530</v>
      </c>
    </row>
    <row r="4537" spans="1:1" thickTop="1" thickBot="1" x14ac:dyDescent="0.3">
      <c r="A4537" s="6">
        <f t="shared" si="70"/>
        <v>4531</v>
      </c>
    </row>
    <row r="4538" spans="1:1" thickTop="1" thickBot="1" x14ac:dyDescent="0.3">
      <c r="A4538" s="6">
        <f t="shared" si="70"/>
        <v>4532</v>
      </c>
    </row>
    <row r="4539" spans="1:1" thickTop="1" thickBot="1" x14ac:dyDescent="0.3">
      <c r="A4539" s="6">
        <f t="shared" si="70"/>
        <v>4533</v>
      </c>
    </row>
    <row r="4540" spans="1:1" thickTop="1" thickBot="1" x14ac:dyDescent="0.3">
      <c r="A4540" s="6">
        <f t="shared" si="70"/>
        <v>4534</v>
      </c>
    </row>
    <row r="4541" spans="1:1" thickTop="1" thickBot="1" x14ac:dyDescent="0.3">
      <c r="A4541" s="6">
        <f t="shared" si="70"/>
        <v>4535</v>
      </c>
    </row>
    <row r="4542" spans="1:1" thickTop="1" thickBot="1" x14ac:dyDescent="0.3">
      <c r="A4542" s="6">
        <f t="shared" si="70"/>
        <v>4536</v>
      </c>
    </row>
    <row r="4543" spans="1:1" thickTop="1" thickBot="1" x14ac:dyDescent="0.3">
      <c r="A4543" s="6">
        <f t="shared" si="70"/>
        <v>4537</v>
      </c>
    </row>
    <row r="4544" spans="1:1" thickTop="1" thickBot="1" x14ac:dyDescent="0.3">
      <c r="A4544" s="6">
        <f t="shared" si="70"/>
        <v>4538</v>
      </c>
    </row>
    <row r="4545" spans="1:1" thickTop="1" thickBot="1" x14ac:dyDescent="0.3">
      <c r="A4545" s="6">
        <f t="shared" si="70"/>
        <v>4539</v>
      </c>
    </row>
    <row r="4546" spans="1:1" thickTop="1" thickBot="1" x14ac:dyDescent="0.3">
      <c r="A4546" s="6">
        <f t="shared" si="70"/>
        <v>4540</v>
      </c>
    </row>
    <row r="4547" spans="1:1" thickTop="1" thickBot="1" x14ac:dyDescent="0.3">
      <c r="A4547" s="6">
        <f t="shared" si="70"/>
        <v>4541</v>
      </c>
    </row>
    <row r="4548" spans="1:1" thickTop="1" thickBot="1" x14ac:dyDescent="0.3">
      <c r="A4548" s="6">
        <f t="shared" si="70"/>
        <v>4542</v>
      </c>
    </row>
    <row r="4549" spans="1:1" thickTop="1" thickBot="1" x14ac:dyDescent="0.3">
      <c r="A4549" s="6">
        <f t="shared" si="70"/>
        <v>4543</v>
      </c>
    </row>
    <row r="4550" spans="1:1" thickTop="1" thickBot="1" x14ac:dyDescent="0.3">
      <c r="A4550" s="6">
        <f t="shared" si="70"/>
        <v>4544</v>
      </c>
    </row>
    <row r="4551" spans="1:1" thickTop="1" thickBot="1" x14ac:dyDescent="0.3">
      <c r="A4551" s="6">
        <f t="shared" si="70"/>
        <v>4545</v>
      </c>
    </row>
    <row r="4552" spans="1:1" thickTop="1" thickBot="1" x14ac:dyDescent="0.3">
      <c r="A4552" s="6">
        <f t="shared" si="70"/>
        <v>4546</v>
      </c>
    </row>
    <row r="4553" spans="1:1" thickTop="1" thickBot="1" x14ac:dyDescent="0.3">
      <c r="A4553" s="6">
        <f t="shared" ref="A4553:A4616" si="71">A4552+1</f>
        <v>4547</v>
      </c>
    </row>
    <row r="4554" spans="1:1" thickTop="1" thickBot="1" x14ac:dyDescent="0.3">
      <c r="A4554" s="6">
        <f t="shared" si="71"/>
        <v>4548</v>
      </c>
    </row>
    <row r="4555" spans="1:1" thickTop="1" thickBot="1" x14ac:dyDescent="0.3">
      <c r="A4555" s="6">
        <f t="shared" si="71"/>
        <v>4549</v>
      </c>
    </row>
    <row r="4556" spans="1:1" thickTop="1" thickBot="1" x14ac:dyDescent="0.3">
      <c r="A4556" s="6">
        <f t="shared" si="71"/>
        <v>4550</v>
      </c>
    </row>
    <row r="4557" spans="1:1" thickTop="1" thickBot="1" x14ac:dyDescent="0.3">
      <c r="A4557" s="6">
        <f t="shared" si="71"/>
        <v>4551</v>
      </c>
    </row>
    <row r="4558" spans="1:1" thickTop="1" thickBot="1" x14ac:dyDescent="0.3">
      <c r="A4558" s="6">
        <f t="shared" si="71"/>
        <v>4552</v>
      </c>
    </row>
    <row r="4559" spans="1:1" thickTop="1" thickBot="1" x14ac:dyDescent="0.3">
      <c r="A4559" s="6">
        <f t="shared" si="71"/>
        <v>4553</v>
      </c>
    </row>
    <row r="4560" spans="1:1" thickTop="1" thickBot="1" x14ac:dyDescent="0.3">
      <c r="A4560" s="6">
        <f t="shared" si="71"/>
        <v>4554</v>
      </c>
    </row>
    <row r="4561" spans="1:1" thickTop="1" thickBot="1" x14ac:dyDescent="0.3">
      <c r="A4561" s="6">
        <f t="shared" si="71"/>
        <v>4555</v>
      </c>
    </row>
    <row r="4562" spans="1:1" thickTop="1" thickBot="1" x14ac:dyDescent="0.3">
      <c r="A4562" s="6">
        <f t="shared" si="71"/>
        <v>4556</v>
      </c>
    </row>
    <row r="4563" spans="1:1" thickTop="1" thickBot="1" x14ac:dyDescent="0.3">
      <c r="A4563" s="6">
        <f t="shared" si="71"/>
        <v>4557</v>
      </c>
    </row>
    <row r="4564" spans="1:1" thickTop="1" thickBot="1" x14ac:dyDescent="0.3">
      <c r="A4564" s="6">
        <f t="shared" si="71"/>
        <v>4558</v>
      </c>
    </row>
    <row r="4565" spans="1:1" thickTop="1" thickBot="1" x14ac:dyDescent="0.3">
      <c r="A4565" s="6">
        <f t="shared" si="71"/>
        <v>4559</v>
      </c>
    </row>
    <row r="4566" spans="1:1" thickTop="1" thickBot="1" x14ac:dyDescent="0.3">
      <c r="A4566" s="6">
        <f t="shared" si="71"/>
        <v>4560</v>
      </c>
    </row>
    <row r="4567" spans="1:1" thickTop="1" thickBot="1" x14ac:dyDescent="0.3">
      <c r="A4567" s="6">
        <f t="shared" si="71"/>
        <v>4561</v>
      </c>
    </row>
    <row r="4568" spans="1:1" thickTop="1" thickBot="1" x14ac:dyDescent="0.3">
      <c r="A4568" s="6">
        <f t="shared" si="71"/>
        <v>4562</v>
      </c>
    </row>
    <row r="4569" spans="1:1" thickTop="1" thickBot="1" x14ac:dyDescent="0.3">
      <c r="A4569" s="6">
        <f t="shared" si="71"/>
        <v>4563</v>
      </c>
    </row>
    <row r="4570" spans="1:1" thickTop="1" thickBot="1" x14ac:dyDescent="0.3">
      <c r="A4570" s="6">
        <f t="shared" si="71"/>
        <v>4564</v>
      </c>
    </row>
    <row r="4571" spans="1:1" thickTop="1" thickBot="1" x14ac:dyDescent="0.3">
      <c r="A4571" s="6">
        <f t="shared" si="71"/>
        <v>4565</v>
      </c>
    </row>
    <row r="4572" spans="1:1" thickTop="1" thickBot="1" x14ac:dyDescent="0.3">
      <c r="A4572" s="6">
        <f t="shared" si="71"/>
        <v>4566</v>
      </c>
    </row>
    <row r="4573" spans="1:1" thickTop="1" thickBot="1" x14ac:dyDescent="0.3">
      <c r="A4573" s="6">
        <f t="shared" si="71"/>
        <v>4567</v>
      </c>
    </row>
    <row r="4574" spans="1:1" thickTop="1" thickBot="1" x14ac:dyDescent="0.3">
      <c r="A4574" s="6">
        <f t="shared" si="71"/>
        <v>4568</v>
      </c>
    </row>
    <row r="4575" spans="1:1" thickTop="1" thickBot="1" x14ac:dyDescent="0.3">
      <c r="A4575" s="6">
        <f t="shared" si="71"/>
        <v>4569</v>
      </c>
    </row>
    <row r="4576" spans="1:1" thickTop="1" thickBot="1" x14ac:dyDescent="0.3">
      <c r="A4576" s="6">
        <f t="shared" si="71"/>
        <v>4570</v>
      </c>
    </row>
    <row r="4577" spans="1:1" thickTop="1" thickBot="1" x14ac:dyDescent="0.3">
      <c r="A4577" s="6">
        <f t="shared" si="71"/>
        <v>4571</v>
      </c>
    </row>
    <row r="4578" spans="1:1" thickTop="1" thickBot="1" x14ac:dyDescent="0.3">
      <c r="A4578" s="6">
        <f t="shared" si="71"/>
        <v>4572</v>
      </c>
    </row>
    <row r="4579" spans="1:1" thickTop="1" thickBot="1" x14ac:dyDescent="0.3">
      <c r="A4579" s="6">
        <f t="shared" si="71"/>
        <v>4573</v>
      </c>
    </row>
    <row r="4580" spans="1:1" thickTop="1" thickBot="1" x14ac:dyDescent="0.3">
      <c r="A4580" s="6">
        <f t="shared" si="71"/>
        <v>4574</v>
      </c>
    </row>
    <row r="4581" spans="1:1" thickTop="1" thickBot="1" x14ac:dyDescent="0.3">
      <c r="A4581" s="6">
        <f t="shared" si="71"/>
        <v>4575</v>
      </c>
    </row>
    <row r="4582" spans="1:1" thickTop="1" thickBot="1" x14ac:dyDescent="0.3">
      <c r="A4582" s="6">
        <f t="shared" si="71"/>
        <v>4576</v>
      </c>
    </row>
    <row r="4583" spans="1:1" thickTop="1" thickBot="1" x14ac:dyDescent="0.3">
      <c r="A4583" s="6">
        <f t="shared" si="71"/>
        <v>4577</v>
      </c>
    </row>
    <row r="4584" spans="1:1" thickTop="1" thickBot="1" x14ac:dyDescent="0.3">
      <c r="A4584" s="6">
        <f t="shared" si="71"/>
        <v>4578</v>
      </c>
    </row>
    <row r="4585" spans="1:1" thickTop="1" thickBot="1" x14ac:dyDescent="0.3">
      <c r="A4585" s="6">
        <f t="shared" si="71"/>
        <v>4579</v>
      </c>
    </row>
    <row r="4586" spans="1:1" thickTop="1" thickBot="1" x14ac:dyDescent="0.3">
      <c r="A4586" s="6">
        <f t="shared" si="71"/>
        <v>4580</v>
      </c>
    </row>
    <row r="4587" spans="1:1" thickTop="1" thickBot="1" x14ac:dyDescent="0.3">
      <c r="A4587" s="6">
        <f t="shared" si="71"/>
        <v>4581</v>
      </c>
    </row>
    <row r="4588" spans="1:1" thickTop="1" thickBot="1" x14ac:dyDescent="0.3">
      <c r="A4588" s="6">
        <f t="shared" si="71"/>
        <v>4582</v>
      </c>
    </row>
    <row r="4589" spans="1:1" thickTop="1" thickBot="1" x14ac:dyDescent="0.3">
      <c r="A4589" s="6">
        <f t="shared" si="71"/>
        <v>4583</v>
      </c>
    </row>
    <row r="4590" spans="1:1" thickTop="1" thickBot="1" x14ac:dyDescent="0.3">
      <c r="A4590" s="6">
        <f t="shared" si="71"/>
        <v>4584</v>
      </c>
    </row>
    <row r="4591" spans="1:1" thickTop="1" thickBot="1" x14ac:dyDescent="0.3">
      <c r="A4591" s="6">
        <f t="shared" si="71"/>
        <v>4585</v>
      </c>
    </row>
    <row r="4592" spans="1:1" thickTop="1" thickBot="1" x14ac:dyDescent="0.3">
      <c r="A4592" s="6">
        <f t="shared" si="71"/>
        <v>4586</v>
      </c>
    </row>
    <row r="4593" spans="1:1" thickTop="1" thickBot="1" x14ac:dyDescent="0.3">
      <c r="A4593" s="6">
        <f t="shared" si="71"/>
        <v>4587</v>
      </c>
    </row>
    <row r="4594" spans="1:1" thickTop="1" thickBot="1" x14ac:dyDescent="0.3">
      <c r="A4594" s="6">
        <f t="shared" si="71"/>
        <v>4588</v>
      </c>
    </row>
    <row r="4595" spans="1:1" thickTop="1" thickBot="1" x14ac:dyDescent="0.3">
      <c r="A4595" s="6">
        <f t="shared" si="71"/>
        <v>4589</v>
      </c>
    </row>
    <row r="4596" spans="1:1" thickTop="1" thickBot="1" x14ac:dyDescent="0.3">
      <c r="A4596" s="6">
        <f t="shared" si="71"/>
        <v>4590</v>
      </c>
    </row>
    <row r="4597" spans="1:1" thickTop="1" thickBot="1" x14ac:dyDescent="0.3">
      <c r="A4597" s="6">
        <f t="shared" si="71"/>
        <v>4591</v>
      </c>
    </row>
    <row r="4598" spans="1:1" thickTop="1" thickBot="1" x14ac:dyDescent="0.3">
      <c r="A4598" s="6">
        <f t="shared" si="71"/>
        <v>4592</v>
      </c>
    </row>
    <row r="4599" spans="1:1" thickTop="1" thickBot="1" x14ac:dyDescent="0.3">
      <c r="A4599" s="6">
        <f t="shared" si="71"/>
        <v>4593</v>
      </c>
    </row>
    <row r="4600" spans="1:1" thickTop="1" thickBot="1" x14ac:dyDescent="0.3">
      <c r="A4600" s="6">
        <f t="shared" si="71"/>
        <v>4594</v>
      </c>
    </row>
    <row r="4601" spans="1:1" thickTop="1" thickBot="1" x14ac:dyDescent="0.3">
      <c r="A4601" s="6">
        <f t="shared" si="71"/>
        <v>4595</v>
      </c>
    </row>
    <row r="4602" spans="1:1" thickTop="1" thickBot="1" x14ac:dyDescent="0.3">
      <c r="A4602" s="6">
        <f t="shared" si="71"/>
        <v>4596</v>
      </c>
    </row>
    <row r="4603" spans="1:1" thickTop="1" thickBot="1" x14ac:dyDescent="0.3">
      <c r="A4603" s="6">
        <f t="shared" si="71"/>
        <v>4597</v>
      </c>
    </row>
    <row r="4604" spans="1:1" thickTop="1" thickBot="1" x14ac:dyDescent="0.3">
      <c r="A4604" s="6">
        <f t="shared" si="71"/>
        <v>4598</v>
      </c>
    </row>
    <row r="4605" spans="1:1" thickTop="1" thickBot="1" x14ac:dyDescent="0.3">
      <c r="A4605" s="6">
        <f t="shared" si="71"/>
        <v>4599</v>
      </c>
    </row>
    <row r="4606" spans="1:1" thickTop="1" thickBot="1" x14ac:dyDescent="0.3">
      <c r="A4606" s="6">
        <f t="shared" si="71"/>
        <v>4600</v>
      </c>
    </row>
    <row r="4607" spans="1:1" thickTop="1" thickBot="1" x14ac:dyDescent="0.3">
      <c r="A4607" s="6">
        <f t="shared" si="71"/>
        <v>4601</v>
      </c>
    </row>
    <row r="4608" spans="1:1" thickTop="1" thickBot="1" x14ac:dyDescent="0.3">
      <c r="A4608" s="6">
        <f t="shared" si="71"/>
        <v>4602</v>
      </c>
    </row>
    <row r="4609" spans="1:1" thickTop="1" thickBot="1" x14ac:dyDescent="0.3">
      <c r="A4609" s="6">
        <f t="shared" si="71"/>
        <v>4603</v>
      </c>
    </row>
    <row r="4610" spans="1:1" thickTop="1" thickBot="1" x14ac:dyDescent="0.3">
      <c r="A4610" s="6">
        <f t="shared" si="71"/>
        <v>4604</v>
      </c>
    </row>
    <row r="4611" spans="1:1" thickTop="1" thickBot="1" x14ac:dyDescent="0.3">
      <c r="A4611" s="6">
        <f t="shared" si="71"/>
        <v>4605</v>
      </c>
    </row>
    <row r="4612" spans="1:1" thickTop="1" thickBot="1" x14ac:dyDescent="0.3">
      <c r="A4612" s="6">
        <f t="shared" si="71"/>
        <v>4606</v>
      </c>
    </row>
    <row r="4613" spans="1:1" thickTop="1" thickBot="1" x14ac:dyDescent="0.3">
      <c r="A4613" s="6">
        <f t="shared" si="71"/>
        <v>4607</v>
      </c>
    </row>
    <row r="4614" spans="1:1" thickTop="1" thickBot="1" x14ac:dyDescent="0.3">
      <c r="A4614" s="6">
        <f t="shared" si="71"/>
        <v>4608</v>
      </c>
    </row>
    <row r="4615" spans="1:1" thickTop="1" thickBot="1" x14ac:dyDescent="0.3">
      <c r="A4615" s="6">
        <f t="shared" si="71"/>
        <v>4609</v>
      </c>
    </row>
    <row r="4616" spans="1:1" thickTop="1" thickBot="1" x14ac:dyDescent="0.3">
      <c r="A4616" s="6">
        <f t="shared" si="71"/>
        <v>4610</v>
      </c>
    </row>
    <row r="4617" spans="1:1" thickTop="1" thickBot="1" x14ac:dyDescent="0.3">
      <c r="A4617" s="6">
        <f t="shared" ref="A4617:A4680" si="72">A4616+1</f>
        <v>4611</v>
      </c>
    </row>
    <row r="4618" spans="1:1" thickTop="1" thickBot="1" x14ac:dyDescent="0.3">
      <c r="A4618" s="6">
        <f t="shared" si="72"/>
        <v>4612</v>
      </c>
    </row>
    <row r="4619" spans="1:1" thickTop="1" thickBot="1" x14ac:dyDescent="0.3">
      <c r="A4619" s="6">
        <f t="shared" si="72"/>
        <v>4613</v>
      </c>
    </row>
    <row r="4620" spans="1:1" thickTop="1" thickBot="1" x14ac:dyDescent="0.3">
      <c r="A4620" s="6">
        <f t="shared" si="72"/>
        <v>4614</v>
      </c>
    </row>
    <row r="4621" spans="1:1" thickTop="1" thickBot="1" x14ac:dyDescent="0.3">
      <c r="A4621" s="6">
        <f t="shared" si="72"/>
        <v>4615</v>
      </c>
    </row>
    <row r="4622" spans="1:1" thickTop="1" thickBot="1" x14ac:dyDescent="0.3">
      <c r="A4622" s="6">
        <f t="shared" si="72"/>
        <v>4616</v>
      </c>
    </row>
    <row r="4623" spans="1:1" thickTop="1" thickBot="1" x14ac:dyDescent="0.3">
      <c r="A4623" s="6">
        <f t="shared" si="72"/>
        <v>4617</v>
      </c>
    </row>
    <row r="4624" spans="1:1" thickTop="1" thickBot="1" x14ac:dyDescent="0.3">
      <c r="A4624" s="6">
        <f t="shared" si="72"/>
        <v>4618</v>
      </c>
    </row>
    <row r="4625" spans="1:1" thickTop="1" thickBot="1" x14ac:dyDescent="0.3">
      <c r="A4625" s="6">
        <f t="shared" si="72"/>
        <v>4619</v>
      </c>
    </row>
    <row r="4626" spans="1:1" thickTop="1" thickBot="1" x14ac:dyDescent="0.3">
      <c r="A4626" s="6">
        <f t="shared" si="72"/>
        <v>4620</v>
      </c>
    </row>
    <row r="4627" spans="1:1" thickTop="1" thickBot="1" x14ac:dyDescent="0.3">
      <c r="A4627" s="6">
        <f t="shared" si="72"/>
        <v>4621</v>
      </c>
    </row>
    <row r="4628" spans="1:1" thickTop="1" thickBot="1" x14ac:dyDescent="0.3">
      <c r="A4628" s="6">
        <f t="shared" si="72"/>
        <v>4622</v>
      </c>
    </row>
    <row r="4629" spans="1:1" thickTop="1" thickBot="1" x14ac:dyDescent="0.3">
      <c r="A4629" s="6">
        <f t="shared" si="72"/>
        <v>4623</v>
      </c>
    </row>
    <row r="4630" spans="1:1" thickTop="1" thickBot="1" x14ac:dyDescent="0.3">
      <c r="A4630" s="6">
        <f t="shared" si="72"/>
        <v>4624</v>
      </c>
    </row>
    <row r="4631" spans="1:1" thickTop="1" thickBot="1" x14ac:dyDescent="0.3">
      <c r="A4631" s="6">
        <f t="shared" si="72"/>
        <v>4625</v>
      </c>
    </row>
    <row r="4632" spans="1:1" thickTop="1" thickBot="1" x14ac:dyDescent="0.3">
      <c r="A4632" s="6">
        <f t="shared" si="72"/>
        <v>4626</v>
      </c>
    </row>
    <row r="4633" spans="1:1" thickTop="1" thickBot="1" x14ac:dyDescent="0.3">
      <c r="A4633" s="6">
        <f t="shared" si="72"/>
        <v>4627</v>
      </c>
    </row>
    <row r="4634" spans="1:1" thickTop="1" thickBot="1" x14ac:dyDescent="0.3">
      <c r="A4634" s="6">
        <f t="shared" si="72"/>
        <v>4628</v>
      </c>
    </row>
    <row r="4635" spans="1:1" thickTop="1" thickBot="1" x14ac:dyDescent="0.3">
      <c r="A4635" s="6">
        <f t="shared" si="72"/>
        <v>4629</v>
      </c>
    </row>
    <row r="4636" spans="1:1" thickTop="1" thickBot="1" x14ac:dyDescent="0.3">
      <c r="A4636" s="6">
        <f t="shared" si="72"/>
        <v>4630</v>
      </c>
    </row>
    <row r="4637" spans="1:1" thickTop="1" thickBot="1" x14ac:dyDescent="0.3">
      <c r="A4637" s="6">
        <f t="shared" si="72"/>
        <v>4631</v>
      </c>
    </row>
    <row r="4638" spans="1:1" thickTop="1" thickBot="1" x14ac:dyDescent="0.3">
      <c r="A4638" s="6">
        <f t="shared" si="72"/>
        <v>4632</v>
      </c>
    </row>
    <row r="4639" spans="1:1" thickTop="1" thickBot="1" x14ac:dyDescent="0.3">
      <c r="A4639" s="6">
        <f t="shared" si="72"/>
        <v>4633</v>
      </c>
    </row>
    <row r="4640" spans="1:1" thickTop="1" thickBot="1" x14ac:dyDescent="0.3">
      <c r="A4640" s="6">
        <f t="shared" si="72"/>
        <v>4634</v>
      </c>
    </row>
    <row r="4641" spans="1:1" thickTop="1" thickBot="1" x14ac:dyDescent="0.3">
      <c r="A4641" s="6">
        <f t="shared" si="72"/>
        <v>4635</v>
      </c>
    </row>
    <row r="4642" spans="1:1" thickTop="1" thickBot="1" x14ac:dyDescent="0.3">
      <c r="A4642" s="6">
        <f t="shared" si="72"/>
        <v>4636</v>
      </c>
    </row>
    <row r="4643" spans="1:1" thickTop="1" thickBot="1" x14ac:dyDescent="0.3">
      <c r="A4643" s="6">
        <f t="shared" si="72"/>
        <v>4637</v>
      </c>
    </row>
    <row r="4644" spans="1:1" thickTop="1" thickBot="1" x14ac:dyDescent="0.3">
      <c r="A4644" s="6">
        <f t="shared" si="72"/>
        <v>4638</v>
      </c>
    </row>
    <row r="4645" spans="1:1" thickTop="1" thickBot="1" x14ac:dyDescent="0.3">
      <c r="A4645" s="6">
        <f t="shared" si="72"/>
        <v>4639</v>
      </c>
    </row>
    <row r="4646" spans="1:1" thickTop="1" thickBot="1" x14ac:dyDescent="0.3">
      <c r="A4646" s="6">
        <f t="shared" si="72"/>
        <v>4640</v>
      </c>
    </row>
    <row r="4647" spans="1:1" thickTop="1" thickBot="1" x14ac:dyDescent="0.3">
      <c r="A4647" s="6">
        <f t="shared" si="72"/>
        <v>4641</v>
      </c>
    </row>
    <row r="4648" spans="1:1" thickTop="1" thickBot="1" x14ac:dyDescent="0.3">
      <c r="A4648" s="6">
        <f t="shared" si="72"/>
        <v>4642</v>
      </c>
    </row>
    <row r="4649" spans="1:1" thickTop="1" thickBot="1" x14ac:dyDescent="0.3">
      <c r="A4649" s="6">
        <f t="shared" si="72"/>
        <v>4643</v>
      </c>
    </row>
    <row r="4650" spans="1:1" thickTop="1" thickBot="1" x14ac:dyDescent="0.3">
      <c r="A4650" s="6">
        <f t="shared" si="72"/>
        <v>4644</v>
      </c>
    </row>
    <row r="4651" spans="1:1" thickTop="1" thickBot="1" x14ac:dyDescent="0.3">
      <c r="A4651" s="6">
        <f t="shared" si="72"/>
        <v>4645</v>
      </c>
    </row>
    <row r="4652" spans="1:1" thickTop="1" thickBot="1" x14ac:dyDescent="0.3">
      <c r="A4652" s="6">
        <f t="shared" si="72"/>
        <v>4646</v>
      </c>
    </row>
    <row r="4653" spans="1:1" thickTop="1" thickBot="1" x14ac:dyDescent="0.3">
      <c r="A4653" s="6">
        <f t="shared" si="72"/>
        <v>4647</v>
      </c>
    </row>
    <row r="4654" spans="1:1" thickTop="1" thickBot="1" x14ac:dyDescent="0.3">
      <c r="A4654" s="6">
        <f t="shared" si="72"/>
        <v>4648</v>
      </c>
    </row>
    <row r="4655" spans="1:1" thickTop="1" thickBot="1" x14ac:dyDescent="0.3">
      <c r="A4655" s="6">
        <f t="shared" si="72"/>
        <v>4649</v>
      </c>
    </row>
    <row r="4656" spans="1:1" thickTop="1" thickBot="1" x14ac:dyDescent="0.3">
      <c r="A4656" s="6">
        <f t="shared" si="72"/>
        <v>4650</v>
      </c>
    </row>
    <row r="4657" spans="1:1" thickTop="1" thickBot="1" x14ac:dyDescent="0.3">
      <c r="A4657" s="6">
        <f t="shared" si="72"/>
        <v>4651</v>
      </c>
    </row>
    <row r="4658" spans="1:1" thickTop="1" thickBot="1" x14ac:dyDescent="0.3">
      <c r="A4658" s="6">
        <f t="shared" si="72"/>
        <v>4652</v>
      </c>
    </row>
    <row r="4659" spans="1:1" thickTop="1" thickBot="1" x14ac:dyDescent="0.3">
      <c r="A4659" s="6">
        <f t="shared" si="72"/>
        <v>4653</v>
      </c>
    </row>
    <row r="4660" spans="1:1" thickTop="1" thickBot="1" x14ac:dyDescent="0.3">
      <c r="A4660" s="6">
        <f t="shared" si="72"/>
        <v>4654</v>
      </c>
    </row>
    <row r="4661" spans="1:1" thickTop="1" thickBot="1" x14ac:dyDescent="0.3">
      <c r="A4661" s="6">
        <f t="shared" si="72"/>
        <v>4655</v>
      </c>
    </row>
    <row r="4662" spans="1:1" thickTop="1" thickBot="1" x14ac:dyDescent="0.3">
      <c r="A4662" s="6">
        <f t="shared" si="72"/>
        <v>4656</v>
      </c>
    </row>
    <row r="4663" spans="1:1" thickTop="1" thickBot="1" x14ac:dyDescent="0.3">
      <c r="A4663" s="6">
        <f t="shared" si="72"/>
        <v>4657</v>
      </c>
    </row>
    <row r="4664" spans="1:1" thickTop="1" thickBot="1" x14ac:dyDescent="0.3">
      <c r="A4664" s="6">
        <f t="shared" si="72"/>
        <v>4658</v>
      </c>
    </row>
    <row r="4665" spans="1:1" thickTop="1" thickBot="1" x14ac:dyDescent="0.3">
      <c r="A4665" s="6">
        <f t="shared" si="72"/>
        <v>4659</v>
      </c>
    </row>
    <row r="4666" spans="1:1" thickTop="1" thickBot="1" x14ac:dyDescent="0.3">
      <c r="A4666" s="6">
        <f t="shared" si="72"/>
        <v>4660</v>
      </c>
    </row>
    <row r="4667" spans="1:1" thickTop="1" thickBot="1" x14ac:dyDescent="0.3">
      <c r="A4667" s="6">
        <f t="shared" si="72"/>
        <v>4661</v>
      </c>
    </row>
    <row r="4668" spans="1:1" thickTop="1" thickBot="1" x14ac:dyDescent="0.3">
      <c r="A4668" s="6">
        <f t="shared" si="72"/>
        <v>4662</v>
      </c>
    </row>
    <row r="4669" spans="1:1" thickTop="1" thickBot="1" x14ac:dyDescent="0.3">
      <c r="A4669" s="6">
        <f t="shared" si="72"/>
        <v>4663</v>
      </c>
    </row>
    <row r="4670" spans="1:1" thickTop="1" thickBot="1" x14ac:dyDescent="0.3">
      <c r="A4670" s="6">
        <f t="shared" si="72"/>
        <v>4664</v>
      </c>
    </row>
    <row r="4671" spans="1:1" thickTop="1" thickBot="1" x14ac:dyDescent="0.3">
      <c r="A4671" s="6">
        <f t="shared" si="72"/>
        <v>4665</v>
      </c>
    </row>
    <row r="4672" spans="1:1" thickTop="1" thickBot="1" x14ac:dyDescent="0.3">
      <c r="A4672" s="6">
        <f t="shared" si="72"/>
        <v>4666</v>
      </c>
    </row>
    <row r="4673" spans="1:1" thickTop="1" thickBot="1" x14ac:dyDescent="0.3">
      <c r="A4673" s="6">
        <f t="shared" si="72"/>
        <v>4667</v>
      </c>
    </row>
    <row r="4674" spans="1:1" thickTop="1" thickBot="1" x14ac:dyDescent="0.3">
      <c r="A4674" s="6">
        <f t="shared" si="72"/>
        <v>4668</v>
      </c>
    </row>
    <row r="4675" spans="1:1" thickTop="1" thickBot="1" x14ac:dyDescent="0.3">
      <c r="A4675" s="6">
        <f t="shared" si="72"/>
        <v>4669</v>
      </c>
    </row>
    <row r="4676" spans="1:1" thickTop="1" thickBot="1" x14ac:dyDescent="0.3">
      <c r="A4676" s="6">
        <f t="shared" si="72"/>
        <v>4670</v>
      </c>
    </row>
    <row r="4677" spans="1:1" thickTop="1" thickBot="1" x14ac:dyDescent="0.3">
      <c r="A4677" s="6">
        <f t="shared" si="72"/>
        <v>4671</v>
      </c>
    </row>
    <row r="4678" spans="1:1" thickTop="1" thickBot="1" x14ac:dyDescent="0.3">
      <c r="A4678" s="6">
        <f t="shared" si="72"/>
        <v>4672</v>
      </c>
    </row>
    <row r="4679" spans="1:1" thickTop="1" thickBot="1" x14ac:dyDescent="0.3">
      <c r="A4679" s="6">
        <f t="shared" si="72"/>
        <v>4673</v>
      </c>
    </row>
    <row r="4680" spans="1:1" thickTop="1" thickBot="1" x14ac:dyDescent="0.3">
      <c r="A4680" s="6">
        <f t="shared" si="72"/>
        <v>4674</v>
      </c>
    </row>
    <row r="4681" spans="1:1" thickTop="1" thickBot="1" x14ac:dyDescent="0.3">
      <c r="A4681" s="6">
        <f t="shared" ref="A4681:A4744" si="73">A4680+1</f>
        <v>4675</v>
      </c>
    </row>
    <row r="4682" spans="1:1" thickTop="1" thickBot="1" x14ac:dyDescent="0.3">
      <c r="A4682" s="6">
        <f t="shared" si="73"/>
        <v>4676</v>
      </c>
    </row>
    <row r="4683" spans="1:1" thickTop="1" thickBot="1" x14ac:dyDescent="0.3">
      <c r="A4683" s="6">
        <f t="shared" si="73"/>
        <v>4677</v>
      </c>
    </row>
    <row r="4684" spans="1:1" thickTop="1" thickBot="1" x14ac:dyDescent="0.3">
      <c r="A4684" s="6">
        <f t="shared" si="73"/>
        <v>4678</v>
      </c>
    </row>
    <row r="4685" spans="1:1" thickTop="1" thickBot="1" x14ac:dyDescent="0.3">
      <c r="A4685" s="6">
        <f t="shared" si="73"/>
        <v>4679</v>
      </c>
    </row>
    <row r="4686" spans="1:1" thickTop="1" thickBot="1" x14ac:dyDescent="0.3">
      <c r="A4686" s="6">
        <f t="shared" si="73"/>
        <v>4680</v>
      </c>
    </row>
    <row r="4687" spans="1:1" thickTop="1" thickBot="1" x14ac:dyDescent="0.3">
      <c r="A4687" s="6">
        <f t="shared" si="73"/>
        <v>4681</v>
      </c>
    </row>
    <row r="4688" spans="1:1" thickTop="1" thickBot="1" x14ac:dyDescent="0.3">
      <c r="A4688" s="6">
        <f t="shared" si="73"/>
        <v>4682</v>
      </c>
    </row>
    <row r="4689" spans="1:1" thickTop="1" thickBot="1" x14ac:dyDescent="0.3">
      <c r="A4689" s="6">
        <f t="shared" si="73"/>
        <v>4683</v>
      </c>
    </row>
    <row r="4690" spans="1:1" thickTop="1" thickBot="1" x14ac:dyDescent="0.3">
      <c r="A4690" s="6">
        <f t="shared" si="73"/>
        <v>4684</v>
      </c>
    </row>
    <row r="4691" spans="1:1" thickTop="1" thickBot="1" x14ac:dyDescent="0.3">
      <c r="A4691" s="6">
        <f t="shared" si="73"/>
        <v>4685</v>
      </c>
    </row>
    <row r="4692" spans="1:1" thickTop="1" thickBot="1" x14ac:dyDescent="0.3">
      <c r="A4692" s="6">
        <f t="shared" si="73"/>
        <v>4686</v>
      </c>
    </row>
    <row r="4693" spans="1:1" thickTop="1" thickBot="1" x14ac:dyDescent="0.3">
      <c r="A4693" s="6">
        <f t="shared" si="73"/>
        <v>4687</v>
      </c>
    </row>
    <row r="4694" spans="1:1" thickTop="1" thickBot="1" x14ac:dyDescent="0.3">
      <c r="A4694" s="6">
        <f t="shared" si="73"/>
        <v>4688</v>
      </c>
    </row>
    <row r="4695" spans="1:1" thickTop="1" thickBot="1" x14ac:dyDescent="0.3">
      <c r="A4695" s="6">
        <f t="shared" si="73"/>
        <v>4689</v>
      </c>
    </row>
    <row r="4696" spans="1:1" thickTop="1" thickBot="1" x14ac:dyDescent="0.3">
      <c r="A4696" s="6">
        <f t="shared" si="73"/>
        <v>4690</v>
      </c>
    </row>
    <row r="4697" spans="1:1" thickTop="1" thickBot="1" x14ac:dyDescent="0.3">
      <c r="A4697" s="6">
        <f t="shared" si="73"/>
        <v>4691</v>
      </c>
    </row>
    <row r="4698" spans="1:1" thickTop="1" thickBot="1" x14ac:dyDescent="0.3">
      <c r="A4698" s="6">
        <f t="shared" si="73"/>
        <v>4692</v>
      </c>
    </row>
    <row r="4699" spans="1:1" thickTop="1" thickBot="1" x14ac:dyDescent="0.3">
      <c r="A4699" s="6">
        <f t="shared" si="73"/>
        <v>4693</v>
      </c>
    </row>
    <row r="4700" spans="1:1" thickTop="1" thickBot="1" x14ac:dyDescent="0.3">
      <c r="A4700" s="6">
        <f t="shared" si="73"/>
        <v>4694</v>
      </c>
    </row>
    <row r="4701" spans="1:1" thickTop="1" thickBot="1" x14ac:dyDescent="0.3">
      <c r="A4701" s="6">
        <f t="shared" si="73"/>
        <v>4695</v>
      </c>
    </row>
    <row r="4702" spans="1:1" thickTop="1" thickBot="1" x14ac:dyDescent="0.3">
      <c r="A4702" s="6">
        <f t="shared" si="73"/>
        <v>4696</v>
      </c>
    </row>
    <row r="4703" spans="1:1" thickTop="1" thickBot="1" x14ac:dyDescent="0.3">
      <c r="A4703" s="6">
        <f t="shared" si="73"/>
        <v>4697</v>
      </c>
    </row>
    <row r="4704" spans="1:1" thickTop="1" thickBot="1" x14ac:dyDescent="0.3">
      <c r="A4704" s="6">
        <f t="shared" si="73"/>
        <v>4698</v>
      </c>
    </row>
    <row r="4705" spans="1:1" thickTop="1" thickBot="1" x14ac:dyDescent="0.3">
      <c r="A4705" s="6">
        <f t="shared" si="73"/>
        <v>4699</v>
      </c>
    </row>
    <row r="4706" spans="1:1" thickTop="1" thickBot="1" x14ac:dyDescent="0.3">
      <c r="A4706" s="6">
        <f t="shared" si="73"/>
        <v>4700</v>
      </c>
    </row>
    <row r="4707" spans="1:1" thickTop="1" thickBot="1" x14ac:dyDescent="0.3">
      <c r="A4707" s="6">
        <f t="shared" si="73"/>
        <v>4701</v>
      </c>
    </row>
    <row r="4708" spans="1:1" thickTop="1" thickBot="1" x14ac:dyDescent="0.3">
      <c r="A4708" s="6">
        <f t="shared" si="73"/>
        <v>4702</v>
      </c>
    </row>
    <row r="4709" spans="1:1" thickTop="1" thickBot="1" x14ac:dyDescent="0.3">
      <c r="A4709" s="6">
        <f t="shared" si="73"/>
        <v>4703</v>
      </c>
    </row>
    <row r="4710" spans="1:1" thickTop="1" thickBot="1" x14ac:dyDescent="0.3">
      <c r="A4710" s="6">
        <f t="shared" si="73"/>
        <v>4704</v>
      </c>
    </row>
    <row r="4711" spans="1:1" thickTop="1" thickBot="1" x14ac:dyDescent="0.3">
      <c r="A4711" s="6">
        <f t="shared" si="73"/>
        <v>4705</v>
      </c>
    </row>
    <row r="4712" spans="1:1" thickTop="1" thickBot="1" x14ac:dyDescent="0.3">
      <c r="A4712" s="6">
        <f t="shared" si="73"/>
        <v>4706</v>
      </c>
    </row>
    <row r="4713" spans="1:1" thickTop="1" thickBot="1" x14ac:dyDescent="0.3">
      <c r="A4713" s="6">
        <f t="shared" si="73"/>
        <v>4707</v>
      </c>
    </row>
    <row r="4714" spans="1:1" thickTop="1" thickBot="1" x14ac:dyDescent="0.3">
      <c r="A4714" s="6">
        <f t="shared" si="73"/>
        <v>4708</v>
      </c>
    </row>
    <row r="4715" spans="1:1" thickTop="1" thickBot="1" x14ac:dyDescent="0.3">
      <c r="A4715" s="6">
        <f t="shared" si="73"/>
        <v>4709</v>
      </c>
    </row>
    <row r="4716" spans="1:1" thickTop="1" thickBot="1" x14ac:dyDescent="0.3">
      <c r="A4716" s="6">
        <f t="shared" si="73"/>
        <v>4710</v>
      </c>
    </row>
    <row r="4717" spans="1:1" thickTop="1" thickBot="1" x14ac:dyDescent="0.3">
      <c r="A4717" s="6">
        <f t="shared" si="73"/>
        <v>4711</v>
      </c>
    </row>
    <row r="4718" spans="1:1" thickTop="1" thickBot="1" x14ac:dyDescent="0.3">
      <c r="A4718" s="6">
        <f t="shared" si="73"/>
        <v>4712</v>
      </c>
    </row>
    <row r="4719" spans="1:1" thickTop="1" thickBot="1" x14ac:dyDescent="0.3">
      <c r="A4719" s="6">
        <f t="shared" si="73"/>
        <v>4713</v>
      </c>
    </row>
    <row r="4720" spans="1:1" thickTop="1" thickBot="1" x14ac:dyDescent="0.3">
      <c r="A4720" s="6">
        <f t="shared" si="73"/>
        <v>4714</v>
      </c>
    </row>
    <row r="4721" spans="1:1" thickTop="1" thickBot="1" x14ac:dyDescent="0.3">
      <c r="A4721" s="6">
        <f t="shared" si="73"/>
        <v>4715</v>
      </c>
    </row>
    <row r="4722" spans="1:1" thickTop="1" thickBot="1" x14ac:dyDescent="0.3">
      <c r="A4722" s="6">
        <f t="shared" si="73"/>
        <v>4716</v>
      </c>
    </row>
    <row r="4723" spans="1:1" thickTop="1" thickBot="1" x14ac:dyDescent="0.3">
      <c r="A4723" s="6">
        <f t="shared" si="73"/>
        <v>4717</v>
      </c>
    </row>
    <row r="4724" spans="1:1" thickTop="1" thickBot="1" x14ac:dyDescent="0.3">
      <c r="A4724" s="6">
        <f t="shared" si="73"/>
        <v>4718</v>
      </c>
    </row>
    <row r="4725" spans="1:1" thickTop="1" thickBot="1" x14ac:dyDescent="0.3">
      <c r="A4725" s="6">
        <f t="shared" si="73"/>
        <v>4719</v>
      </c>
    </row>
    <row r="4726" spans="1:1" thickTop="1" thickBot="1" x14ac:dyDescent="0.3">
      <c r="A4726" s="6">
        <f t="shared" si="73"/>
        <v>4720</v>
      </c>
    </row>
    <row r="4727" spans="1:1" thickTop="1" thickBot="1" x14ac:dyDescent="0.3">
      <c r="A4727" s="6">
        <f t="shared" si="73"/>
        <v>4721</v>
      </c>
    </row>
    <row r="4728" spans="1:1" thickTop="1" thickBot="1" x14ac:dyDescent="0.3">
      <c r="A4728" s="6">
        <f t="shared" si="73"/>
        <v>4722</v>
      </c>
    </row>
    <row r="4729" spans="1:1" thickTop="1" thickBot="1" x14ac:dyDescent="0.3">
      <c r="A4729" s="6">
        <f t="shared" si="73"/>
        <v>4723</v>
      </c>
    </row>
    <row r="4730" spans="1:1" thickTop="1" thickBot="1" x14ac:dyDescent="0.3">
      <c r="A4730" s="6">
        <f t="shared" si="73"/>
        <v>4724</v>
      </c>
    </row>
    <row r="4731" spans="1:1" thickTop="1" thickBot="1" x14ac:dyDescent="0.3">
      <c r="A4731" s="6">
        <f t="shared" si="73"/>
        <v>4725</v>
      </c>
    </row>
    <row r="4732" spans="1:1" thickTop="1" thickBot="1" x14ac:dyDescent="0.3">
      <c r="A4732" s="6">
        <f t="shared" si="73"/>
        <v>4726</v>
      </c>
    </row>
    <row r="4733" spans="1:1" thickTop="1" thickBot="1" x14ac:dyDescent="0.3">
      <c r="A4733" s="6">
        <f t="shared" si="73"/>
        <v>4727</v>
      </c>
    </row>
    <row r="4734" spans="1:1" thickTop="1" thickBot="1" x14ac:dyDescent="0.3">
      <c r="A4734" s="6">
        <f t="shared" si="73"/>
        <v>4728</v>
      </c>
    </row>
    <row r="4735" spans="1:1" thickTop="1" thickBot="1" x14ac:dyDescent="0.3">
      <c r="A4735" s="6">
        <f t="shared" si="73"/>
        <v>4729</v>
      </c>
    </row>
    <row r="4736" spans="1:1" thickTop="1" thickBot="1" x14ac:dyDescent="0.3">
      <c r="A4736" s="6">
        <f t="shared" si="73"/>
        <v>4730</v>
      </c>
    </row>
    <row r="4737" spans="1:1" thickTop="1" thickBot="1" x14ac:dyDescent="0.3">
      <c r="A4737" s="6">
        <f t="shared" si="73"/>
        <v>4731</v>
      </c>
    </row>
    <row r="4738" spans="1:1" thickTop="1" thickBot="1" x14ac:dyDescent="0.3">
      <c r="A4738" s="6">
        <f t="shared" si="73"/>
        <v>4732</v>
      </c>
    </row>
    <row r="4739" spans="1:1" thickTop="1" thickBot="1" x14ac:dyDescent="0.3">
      <c r="A4739" s="6">
        <f t="shared" si="73"/>
        <v>4733</v>
      </c>
    </row>
    <row r="4740" spans="1:1" thickTop="1" thickBot="1" x14ac:dyDescent="0.3">
      <c r="A4740" s="6">
        <f t="shared" si="73"/>
        <v>4734</v>
      </c>
    </row>
    <row r="4741" spans="1:1" thickTop="1" thickBot="1" x14ac:dyDescent="0.3">
      <c r="A4741" s="6">
        <f t="shared" si="73"/>
        <v>4735</v>
      </c>
    </row>
    <row r="4742" spans="1:1" thickTop="1" thickBot="1" x14ac:dyDescent="0.3">
      <c r="A4742" s="6">
        <f t="shared" si="73"/>
        <v>4736</v>
      </c>
    </row>
    <row r="4743" spans="1:1" thickTop="1" thickBot="1" x14ac:dyDescent="0.3">
      <c r="A4743" s="6">
        <f t="shared" si="73"/>
        <v>4737</v>
      </c>
    </row>
    <row r="4744" spans="1:1" thickTop="1" thickBot="1" x14ac:dyDescent="0.3">
      <c r="A4744" s="6">
        <f t="shared" si="73"/>
        <v>4738</v>
      </c>
    </row>
    <row r="4745" spans="1:1" thickTop="1" thickBot="1" x14ac:dyDescent="0.3">
      <c r="A4745" s="6">
        <f t="shared" ref="A4745:A4808" si="74">A4744+1</f>
        <v>4739</v>
      </c>
    </row>
    <row r="4746" spans="1:1" thickTop="1" thickBot="1" x14ac:dyDescent="0.3">
      <c r="A4746" s="6">
        <f t="shared" si="74"/>
        <v>4740</v>
      </c>
    </row>
    <row r="4747" spans="1:1" thickTop="1" thickBot="1" x14ac:dyDescent="0.3">
      <c r="A4747" s="6">
        <f t="shared" si="74"/>
        <v>4741</v>
      </c>
    </row>
    <row r="4748" spans="1:1" thickTop="1" thickBot="1" x14ac:dyDescent="0.3">
      <c r="A4748" s="6">
        <f t="shared" si="74"/>
        <v>4742</v>
      </c>
    </row>
    <row r="4749" spans="1:1" thickTop="1" thickBot="1" x14ac:dyDescent="0.3">
      <c r="A4749" s="6">
        <f t="shared" si="74"/>
        <v>4743</v>
      </c>
    </row>
    <row r="4750" spans="1:1" thickTop="1" thickBot="1" x14ac:dyDescent="0.3">
      <c r="A4750" s="6">
        <f t="shared" si="74"/>
        <v>4744</v>
      </c>
    </row>
    <row r="4751" spans="1:1" thickTop="1" thickBot="1" x14ac:dyDescent="0.3">
      <c r="A4751" s="6">
        <f t="shared" si="74"/>
        <v>4745</v>
      </c>
    </row>
    <row r="4752" spans="1:1" thickTop="1" thickBot="1" x14ac:dyDescent="0.3">
      <c r="A4752" s="6">
        <f t="shared" si="74"/>
        <v>4746</v>
      </c>
    </row>
    <row r="4753" spans="1:1" thickTop="1" thickBot="1" x14ac:dyDescent="0.3">
      <c r="A4753" s="6">
        <f t="shared" si="74"/>
        <v>4747</v>
      </c>
    </row>
    <row r="4754" spans="1:1" thickTop="1" thickBot="1" x14ac:dyDescent="0.3">
      <c r="A4754" s="6">
        <f t="shared" si="74"/>
        <v>4748</v>
      </c>
    </row>
    <row r="4755" spans="1:1" thickTop="1" thickBot="1" x14ac:dyDescent="0.3">
      <c r="A4755" s="6">
        <f t="shared" si="74"/>
        <v>4749</v>
      </c>
    </row>
    <row r="4756" spans="1:1" thickTop="1" thickBot="1" x14ac:dyDescent="0.3">
      <c r="A4756" s="6">
        <f t="shared" si="74"/>
        <v>4750</v>
      </c>
    </row>
    <row r="4757" spans="1:1" thickTop="1" thickBot="1" x14ac:dyDescent="0.3">
      <c r="A4757" s="6">
        <f t="shared" si="74"/>
        <v>4751</v>
      </c>
    </row>
    <row r="4758" spans="1:1" thickTop="1" thickBot="1" x14ac:dyDescent="0.3">
      <c r="A4758" s="6">
        <f t="shared" si="74"/>
        <v>4752</v>
      </c>
    </row>
    <row r="4759" spans="1:1" thickTop="1" thickBot="1" x14ac:dyDescent="0.3">
      <c r="A4759" s="6">
        <f t="shared" si="74"/>
        <v>4753</v>
      </c>
    </row>
    <row r="4760" spans="1:1" thickTop="1" thickBot="1" x14ac:dyDescent="0.3">
      <c r="A4760" s="6">
        <f t="shared" si="74"/>
        <v>4754</v>
      </c>
    </row>
    <row r="4761" spans="1:1" thickTop="1" thickBot="1" x14ac:dyDescent="0.3">
      <c r="A4761" s="6">
        <f t="shared" si="74"/>
        <v>4755</v>
      </c>
    </row>
    <row r="4762" spans="1:1" thickTop="1" thickBot="1" x14ac:dyDescent="0.3">
      <c r="A4762" s="6">
        <f t="shared" si="74"/>
        <v>4756</v>
      </c>
    </row>
    <row r="4763" spans="1:1" thickTop="1" thickBot="1" x14ac:dyDescent="0.3">
      <c r="A4763" s="6">
        <f t="shared" si="74"/>
        <v>4757</v>
      </c>
    </row>
    <row r="4764" spans="1:1" thickTop="1" thickBot="1" x14ac:dyDescent="0.3">
      <c r="A4764" s="6">
        <f t="shared" si="74"/>
        <v>4758</v>
      </c>
    </row>
    <row r="4765" spans="1:1" thickTop="1" thickBot="1" x14ac:dyDescent="0.3">
      <c r="A4765" s="6">
        <f t="shared" si="74"/>
        <v>4759</v>
      </c>
    </row>
    <row r="4766" spans="1:1" thickTop="1" thickBot="1" x14ac:dyDescent="0.3">
      <c r="A4766" s="6">
        <f t="shared" si="74"/>
        <v>4760</v>
      </c>
    </row>
    <row r="4767" spans="1:1" thickTop="1" thickBot="1" x14ac:dyDescent="0.3">
      <c r="A4767" s="6">
        <f t="shared" si="74"/>
        <v>4761</v>
      </c>
    </row>
    <row r="4768" spans="1:1" thickTop="1" thickBot="1" x14ac:dyDescent="0.3">
      <c r="A4768" s="6">
        <f t="shared" si="74"/>
        <v>4762</v>
      </c>
    </row>
    <row r="4769" spans="1:1" thickTop="1" thickBot="1" x14ac:dyDescent="0.3">
      <c r="A4769" s="6">
        <f t="shared" si="74"/>
        <v>4763</v>
      </c>
    </row>
    <row r="4770" spans="1:1" thickTop="1" thickBot="1" x14ac:dyDescent="0.3">
      <c r="A4770" s="6">
        <f t="shared" si="74"/>
        <v>4764</v>
      </c>
    </row>
    <row r="4771" spans="1:1" thickTop="1" thickBot="1" x14ac:dyDescent="0.3">
      <c r="A4771" s="6">
        <f t="shared" si="74"/>
        <v>4765</v>
      </c>
    </row>
    <row r="4772" spans="1:1" thickTop="1" thickBot="1" x14ac:dyDescent="0.3">
      <c r="A4772" s="6">
        <f t="shared" si="74"/>
        <v>4766</v>
      </c>
    </row>
    <row r="4773" spans="1:1" thickTop="1" thickBot="1" x14ac:dyDescent="0.3">
      <c r="A4773" s="6">
        <f t="shared" si="74"/>
        <v>4767</v>
      </c>
    </row>
    <row r="4774" spans="1:1" thickTop="1" thickBot="1" x14ac:dyDescent="0.3">
      <c r="A4774" s="6">
        <f t="shared" si="74"/>
        <v>4768</v>
      </c>
    </row>
    <row r="4775" spans="1:1" thickTop="1" thickBot="1" x14ac:dyDescent="0.3">
      <c r="A4775" s="6">
        <f t="shared" si="74"/>
        <v>4769</v>
      </c>
    </row>
    <row r="4776" spans="1:1" thickTop="1" thickBot="1" x14ac:dyDescent="0.3">
      <c r="A4776" s="6">
        <f t="shared" si="74"/>
        <v>4770</v>
      </c>
    </row>
    <row r="4777" spans="1:1" thickTop="1" thickBot="1" x14ac:dyDescent="0.3">
      <c r="A4777" s="6">
        <f t="shared" si="74"/>
        <v>4771</v>
      </c>
    </row>
    <row r="4778" spans="1:1" thickTop="1" thickBot="1" x14ac:dyDescent="0.3">
      <c r="A4778" s="6">
        <f t="shared" si="74"/>
        <v>4772</v>
      </c>
    </row>
    <row r="4779" spans="1:1" thickTop="1" thickBot="1" x14ac:dyDescent="0.3">
      <c r="A4779" s="6">
        <f t="shared" si="74"/>
        <v>4773</v>
      </c>
    </row>
    <row r="4780" spans="1:1" thickTop="1" thickBot="1" x14ac:dyDescent="0.3">
      <c r="A4780" s="6">
        <f t="shared" si="74"/>
        <v>4774</v>
      </c>
    </row>
    <row r="4781" spans="1:1" thickTop="1" thickBot="1" x14ac:dyDescent="0.3">
      <c r="A4781" s="6">
        <f t="shared" si="74"/>
        <v>4775</v>
      </c>
    </row>
    <row r="4782" spans="1:1" thickTop="1" thickBot="1" x14ac:dyDescent="0.3">
      <c r="A4782" s="6">
        <f t="shared" si="74"/>
        <v>4776</v>
      </c>
    </row>
    <row r="4783" spans="1:1" thickTop="1" thickBot="1" x14ac:dyDescent="0.3">
      <c r="A4783" s="6">
        <f t="shared" si="74"/>
        <v>4777</v>
      </c>
    </row>
    <row r="4784" spans="1:1" thickTop="1" thickBot="1" x14ac:dyDescent="0.3">
      <c r="A4784" s="6">
        <f t="shared" si="74"/>
        <v>4778</v>
      </c>
    </row>
    <row r="4785" spans="1:1" thickTop="1" thickBot="1" x14ac:dyDescent="0.3">
      <c r="A4785" s="6">
        <f t="shared" si="74"/>
        <v>4779</v>
      </c>
    </row>
    <row r="4786" spans="1:1" thickTop="1" thickBot="1" x14ac:dyDescent="0.3">
      <c r="A4786" s="6">
        <f t="shared" si="74"/>
        <v>4780</v>
      </c>
    </row>
    <row r="4787" spans="1:1" thickTop="1" thickBot="1" x14ac:dyDescent="0.3">
      <c r="A4787" s="6">
        <f t="shared" si="74"/>
        <v>4781</v>
      </c>
    </row>
    <row r="4788" spans="1:1" thickTop="1" thickBot="1" x14ac:dyDescent="0.3">
      <c r="A4788" s="6">
        <f t="shared" si="74"/>
        <v>4782</v>
      </c>
    </row>
    <row r="4789" spans="1:1" thickTop="1" thickBot="1" x14ac:dyDescent="0.3">
      <c r="A4789" s="6">
        <f t="shared" si="74"/>
        <v>4783</v>
      </c>
    </row>
    <row r="4790" spans="1:1" thickTop="1" thickBot="1" x14ac:dyDescent="0.3">
      <c r="A4790" s="6">
        <f t="shared" si="74"/>
        <v>4784</v>
      </c>
    </row>
    <row r="4791" spans="1:1" thickTop="1" thickBot="1" x14ac:dyDescent="0.3">
      <c r="A4791" s="6">
        <f t="shared" si="74"/>
        <v>4785</v>
      </c>
    </row>
    <row r="4792" spans="1:1" thickTop="1" thickBot="1" x14ac:dyDescent="0.3">
      <c r="A4792" s="6">
        <f t="shared" si="74"/>
        <v>4786</v>
      </c>
    </row>
    <row r="4793" spans="1:1" thickTop="1" thickBot="1" x14ac:dyDescent="0.3">
      <c r="A4793" s="6">
        <f t="shared" si="74"/>
        <v>4787</v>
      </c>
    </row>
    <row r="4794" spans="1:1" thickTop="1" thickBot="1" x14ac:dyDescent="0.3">
      <c r="A4794" s="6">
        <f t="shared" si="74"/>
        <v>4788</v>
      </c>
    </row>
    <row r="4795" spans="1:1" thickTop="1" thickBot="1" x14ac:dyDescent="0.3">
      <c r="A4795" s="6">
        <f t="shared" si="74"/>
        <v>4789</v>
      </c>
    </row>
    <row r="4796" spans="1:1" thickTop="1" thickBot="1" x14ac:dyDescent="0.3">
      <c r="A4796" s="6">
        <f t="shared" si="74"/>
        <v>4790</v>
      </c>
    </row>
    <row r="4797" spans="1:1" thickTop="1" thickBot="1" x14ac:dyDescent="0.3">
      <c r="A4797" s="6">
        <f t="shared" si="74"/>
        <v>4791</v>
      </c>
    </row>
    <row r="4798" spans="1:1" thickTop="1" thickBot="1" x14ac:dyDescent="0.3">
      <c r="A4798" s="6">
        <f t="shared" si="74"/>
        <v>4792</v>
      </c>
    </row>
    <row r="4799" spans="1:1" thickTop="1" thickBot="1" x14ac:dyDescent="0.3">
      <c r="A4799" s="6">
        <f t="shared" si="74"/>
        <v>4793</v>
      </c>
    </row>
    <row r="4800" spans="1:1" thickTop="1" thickBot="1" x14ac:dyDescent="0.3">
      <c r="A4800" s="6">
        <f t="shared" si="74"/>
        <v>4794</v>
      </c>
    </row>
    <row r="4801" spans="1:1" thickTop="1" thickBot="1" x14ac:dyDescent="0.3">
      <c r="A4801" s="6">
        <f t="shared" si="74"/>
        <v>4795</v>
      </c>
    </row>
    <row r="4802" spans="1:1" thickTop="1" thickBot="1" x14ac:dyDescent="0.3">
      <c r="A4802" s="6">
        <f t="shared" si="74"/>
        <v>4796</v>
      </c>
    </row>
    <row r="4803" spans="1:1" thickTop="1" thickBot="1" x14ac:dyDescent="0.3">
      <c r="A4803" s="6">
        <f t="shared" si="74"/>
        <v>4797</v>
      </c>
    </row>
    <row r="4804" spans="1:1" thickTop="1" thickBot="1" x14ac:dyDescent="0.3">
      <c r="A4804" s="6">
        <f t="shared" si="74"/>
        <v>4798</v>
      </c>
    </row>
    <row r="4805" spans="1:1" thickTop="1" thickBot="1" x14ac:dyDescent="0.3">
      <c r="A4805" s="6">
        <f t="shared" si="74"/>
        <v>4799</v>
      </c>
    </row>
    <row r="4806" spans="1:1" thickTop="1" thickBot="1" x14ac:dyDescent="0.3">
      <c r="A4806" s="6">
        <f t="shared" si="74"/>
        <v>4800</v>
      </c>
    </row>
    <row r="4807" spans="1:1" thickTop="1" thickBot="1" x14ac:dyDescent="0.3">
      <c r="A4807" s="6">
        <f t="shared" si="74"/>
        <v>4801</v>
      </c>
    </row>
    <row r="4808" spans="1:1" thickTop="1" thickBot="1" x14ac:dyDescent="0.3">
      <c r="A4808" s="6">
        <f t="shared" si="74"/>
        <v>4802</v>
      </c>
    </row>
    <row r="4809" spans="1:1" thickTop="1" thickBot="1" x14ac:dyDescent="0.3">
      <c r="A4809" s="6">
        <f t="shared" ref="A4809:A4872" si="75">A4808+1</f>
        <v>4803</v>
      </c>
    </row>
    <row r="4810" spans="1:1" thickTop="1" thickBot="1" x14ac:dyDescent="0.3">
      <c r="A4810" s="6">
        <f t="shared" si="75"/>
        <v>4804</v>
      </c>
    </row>
    <row r="4811" spans="1:1" thickTop="1" thickBot="1" x14ac:dyDescent="0.3">
      <c r="A4811" s="6">
        <f t="shared" si="75"/>
        <v>4805</v>
      </c>
    </row>
    <row r="4812" spans="1:1" thickTop="1" thickBot="1" x14ac:dyDescent="0.3">
      <c r="A4812" s="6">
        <f t="shared" si="75"/>
        <v>4806</v>
      </c>
    </row>
    <row r="4813" spans="1:1" thickTop="1" thickBot="1" x14ac:dyDescent="0.3">
      <c r="A4813" s="6">
        <f t="shared" si="75"/>
        <v>4807</v>
      </c>
    </row>
    <row r="4814" spans="1:1" thickTop="1" thickBot="1" x14ac:dyDescent="0.3">
      <c r="A4814" s="6">
        <f t="shared" si="75"/>
        <v>4808</v>
      </c>
    </row>
    <row r="4815" spans="1:1" thickTop="1" thickBot="1" x14ac:dyDescent="0.3">
      <c r="A4815" s="6">
        <f t="shared" si="75"/>
        <v>4809</v>
      </c>
    </row>
    <row r="4816" spans="1:1" thickTop="1" thickBot="1" x14ac:dyDescent="0.3">
      <c r="A4816" s="6">
        <f t="shared" si="75"/>
        <v>4810</v>
      </c>
    </row>
    <row r="4817" spans="1:1" thickTop="1" thickBot="1" x14ac:dyDescent="0.3">
      <c r="A4817" s="6">
        <f t="shared" si="75"/>
        <v>4811</v>
      </c>
    </row>
    <row r="4818" spans="1:1" thickTop="1" thickBot="1" x14ac:dyDescent="0.3">
      <c r="A4818" s="6">
        <f t="shared" si="75"/>
        <v>4812</v>
      </c>
    </row>
    <row r="4819" spans="1:1" thickTop="1" thickBot="1" x14ac:dyDescent="0.3">
      <c r="A4819" s="6">
        <f t="shared" si="75"/>
        <v>4813</v>
      </c>
    </row>
    <row r="4820" spans="1:1" thickTop="1" thickBot="1" x14ac:dyDescent="0.3">
      <c r="A4820" s="6">
        <f t="shared" si="75"/>
        <v>4814</v>
      </c>
    </row>
    <row r="4821" spans="1:1" thickTop="1" thickBot="1" x14ac:dyDescent="0.3">
      <c r="A4821" s="6">
        <f t="shared" si="75"/>
        <v>4815</v>
      </c>
    </row>
    <row r="4822" spans="1:1" thickTop="1" thickBot="1" x14ac:dyDescent="0.3">
      <c r="A4822" s="6">
        <f t="shared" si="75"/>
        <v>4816</v>
      </c>
    </row>
    <row r="4823" spans="1:1" thickTop="1" thickBot="1" x14ac:dyDescent="0.3">
      <c r="A4823" s="6">
        <f t="shared" si="75"/>
        <v>4817</v>
      </c>
    </row>
    <row r="4824" spans="1:1" thickTop="1" thickBot="1" x14ac:dyDescent="0.3">
      <c r="A4824" s="6">
        <f t="shared" si="75"/>
        <v>4818</v>
      </c>
    </row>
    <row r="4825" spans="1:1" thickTop="1" thickBot="1" x14ac:dyDescent="0.3">
      <c r="A4825" s="6">
        <f t="shared" si="75"/>
        <v>4819</v>
      </c>
    </row>
    <row r="4826" spans="1:1" thickTop="1" thickBot="1" x14ac:dyDescent="0.3">
      <c r="A4826" s="6">
        <f t="shared" si="75"/>
        <v>4820</v>
      </c>
    </row>
    <row r="4827" spans="1:1" thickTop="1" thickBot="1" x14ac:dyDescent="0.3">
      <c r="A4827" s="6">
        <f t="shared" si="75"/>
        <v>4821</v>
      </c>
    </row>
    <row r="4828" spans="1:1" thickTop="1" thickBot="1" x14ac:dyDescent="0.3">
      <c r="A4828" s="6">
        <f t="shared" si="75"/>
        <v>4822</v>
      </c>
    </row>
    <row r="4829" spans="1:1" thickTop="1" thickBot="1" x14ac:dyDescent="0.3">
      <c r="A4829" s="6">
        <f t="shared" si="75"/>
        <v>4823</v>
      </c>
    </row>
    <row r="4830" spans="1:1" thickTop="1" thickBot="1" x14ac:dyDescent="0.3">
      <c r="A4830" s="6">
        <f t="shared" si="75"/>
        <v>4824</v>
      </c>
    </row>
    <row r="4831" spans="1:1" thickTop="1" thickBot="1" x14ac:dyDescent="0.3">
      <c r="A4831" s="6">
        <f t="shared" si="75"/>
        <v>4825</v>
      </c>
    </row>
    <row r="4832" spans="1:1" thickTop="1" thickBot="1" x14ac:dyDescent="0.3">
      <c r="A4832" s="6">
        <f t="shared" si="75"/>
        <v>4826</v>
      </c>
    </row>
    <row r="4833" spans="1:1" thickTop="1" thickBot="1" x14ac:dyDescent="0.3">
      <c r="A4833" s="6">
        <f t="shared" si="75"/>
        <v>4827</v>
      </c>
    </row>
    <row r="4834" spans="1:1" thickTop="1" thickBot="1" x14ac:dyDescent="0.3">
      <c r="A4834" s="6">
        <f t="shared" si="75"/>
        <v>4828</v>
      </c>
    </row>
    <row r="4835" spans="1:1" thickTop="1" thickBot="1" x14ac:dyDescent="0.3">
      <c r="A4835" s="6">
        <f t="shared" si="75"/>
        <v>4829</v>
      </c>
    </row>
    <row r="4836" spans="1:1" thickTop="1" thickBot="1" x14ac:dyDescent="0.3">
      <c r="A4836" s="6">
        <f t="shared" si="75"/>
        <v>4830</v>
      </c>
    </row>
    <row r="4837" spans="1:1" thickTop="1" thickBot="1" x14ac:dyDescent="0.3">
      <c r="A4837" s="6">
        <f t="shared" si="75"/>
        <v>4831</v>
      </c>
    </row>
    <row r="4838" spans="1:1" thickTop="1" thickBot="1" x14ac:dyDescent="0.3">
      <c r="A4838" s="6">
        <f t="shared" si="75"/>
        <v>4832</v>
      </c>
    </row>
    <row r="4839" spans="1:1" thickTop="1" thickBot="1" x14ac:dyDescent="0.3">
      <c r="A4839" s="6">
        <f t="shared" si="75"/>
        <v>4833</v>
      </c>
    </row>
    <row r="4840" spans="1:1" thickTop="1" thickBot="1" x14ac:dyDescent="0.3">
      <c r="A4840" s="6">
        <f t="shared" si="75"/>
        <v>4834</v>
      </c>
    </row>
    <row r="4841" spans="1:1" thickTop="1" thickBot="1" x14ac:dyDescent="0.3">
      <c r="A4841" s="6">
        <f t="shared" si="75"/>
        <v>4835</v>
      </c>
    </row>
    <row r="4842" spans="1:1" thickTop="1" thickBot="1" x14ac:dyDescent="0.3">
      <c r="A4842" s="6">
        <f t="shared" si="75"/>
        <v>4836</v>
      </c>
    </row>
    <row r="4843" spans="1:1" thickTop="1" thickBot="1" x14ac:dyDescent="0.3">
      <c r="A4843" s="6">
        <f t="shared" si="75"/>
        <v>4837</v>
      </c>
    </row>
    <row r="4844" spans="1:1" thickTop="1" thickBot="1" x14ac:dyDescent="0.3">
      <c r="A4844" s="6">
        <f t="shared" si="75"/>
        <v>4838</v>
      </c>
    </row>
    <row r="4845" spans="1:1" thickTop="1" thickBot="1" x14ac:dyDescent="0.3">
      <c r="A4845" s="6">
        <f t="shared" si="75"/>
        <v>4839</v>
      </c>
    </row>
    <row r="4846" spans="1:1" thickTop="1" thickBot="1" x14ac:dyDescent="0.3">
      <c r="A4846" s="6">
        <f t="shared" si="75"/>
        <v>4840</v>
      </c>
    </row>
    <row r="4847" spans="1:1" thickTop="1" thickBot="1" x14ac:dyDescent="0.3">
      <c r="A4847" s="6">
        <f t="shared" si="75"/>
        <v>4841</v>
      </c>
    </row>
    <row r="4848" spans="1:1" thickTop="1" thickBot="1" x14ac:dyDescent="0.3">
      <c r="A4848" s="6">
        <f t="shared" si="75"/>
        <v>4842</v>
      </c>
    </row>
    <row r="4849" spans="1:1" thickTop="1" thickBot="1" x14ac:dyDescent="0.3">
      <c r="A4849" s="6">
        <f t="shared" si="75"/>
        <v>4843</v>
      </c>
    </row>
    <row r="4850" spans="1:1" thickTop="1" thickBot="1" x14ac:dyDescent="0.3">
      <c r="A4850" s="6">
        <f t="shared" si="75"/>
        <v>4844</v>
      </c>
    </row>
    <row r="4851" spans="1:1" thickTop="1" thickBot="1" x14ac:dyDescent="0.3">
      <c r="A4851" s="6">
        <f t="shared" si="75"/>
        <v>4845</v>
      </c>
    </row>
    <row r="4852" spans="1:1" thickTop="1" thickBot="1" x14ac:dyDescent="0.3">
      <c r="A4852" s="6">
        <f t="shared" si="75"/>
        <v>4846</v>
      </c>
    </row>
    <row r="4853" spans="1:1" thickTop="1" thickBot="1" x14ac:dyDescent="0.3">
      <c r="A4853" s="6">
        <f t="shared" si="75"/>
        <v>4847</v>
      </c>
    </row>
    <row r="4854" spans="1:1" thickTop="1" thickBot="1" x14ac:dyDescent="0.3">
      <c r="A4854" s="6">
        <f t="shared" si="75"/>
        <v>4848</v>
      </c>
    </row>
    <row r="4855" spans="1:1" thickTop="1" thickBot="1" x14ac:dyDescent="0.3">
      <c r="A4855" s="6">
        <f t="shared" si="75"/>
        <v>4849</v>
      </c>
    </row>
    <row r="4856" spans="1:1" thickTop="1" thickBot="1" x14ac:dyDescent="0.3">
      <c r="A4856" s="6">
        <f t="shared" si="75"/>
        <v>4850</v>
      </c>
    </row>
    <row r="4857" spans="1:1" thickTop="1" thickBot="1" x14ac:dyDescent="0.3">
      <c r="A4857" s="6">
        <f t="shared" si="75"/>
        <v>4851</v>
      </c>
    </row>
    <row r="4858" spans="1:1" thickTop="1" thickBot="1" x14ac:dyDescent="0.3">
      <c r="A4858" s="6">
        <f t="shared" si="75"/>
        <v>4852</v>
      </c>
    </row>
    <row r="4859" spans="1:1" thickTop="1" thickBot="1" x14ac:dyDescent="0.3">
      <c r="A4859" s="6">
        <f t="shared" si="75"/>
        <v>4853</v>
      </c>
    </row>
    <row r="4860" spans="1:1" thickTop="1" thickBot="1" x14ac:dyDescent="0.3">
      <c r="A4860" s="6">
        <f t="shared" si="75"/>
        <v>4854</v>
      </c>
    </row>
    <row r="4861" spans="1:1" thickTop="1" thickBot="1" x14ac:dyDescent="0.3">
      <c r="A4861" s="6">
        <f t="shared" si="75"/>
        <v>4855</v>
      </c>
    </row>
    <row r="4862" spans="1:1" thickTop="1" thickBot="1" x14ac:dyDescent="0.3">
      <c r="A4862" s="6">
        <f t="shared" si="75"/>
        <v>4856</v>
      </c>
    </row>
    <row r="4863" spans="1:1" thickTop="1" thickBot="1" x14ac:dyDescent="0.3">
      <c r="A4863" s="6">
        <f t="shared" si="75"/>
        <v>4857</v>
      </c>
    </row>
    <row r="4864" spans="1:1" thickTop="1" thickBot="1" x14ac:dyDescent="0.3">
      <c r="A4864" s="6">
        <f t="shared" si="75"/>
        <v>4858</v>
      </c>
    </row>
    <row r="4865" spans="1:1" thickTop="1" thickBot="1" x14ac:dyDescent="0.3">
      <c r="A4865" s="6">
        <f t="shared" si="75"/>
        <v>4859</v>
      </c>
    </row>
    <row r="4866" spans="1:1" thickTop="1" thickBot="1" x14ac:dyDescent="0.3">
      <c r="A4866" s="6">
        <f t="shared" si="75"/>
        <v>4860</v>
      </c>
    </row>
    <row r="4867" spans="1:1" thickTop="1" thickBot="1" x14ac:dyDescent="0.3">
      <c r="A4867" s="6">
        <f t="shared" si="75"/>
        <v>4861</v>
      </c>
    </row>
    <row r="4868" spans="1:1" thickTop="1" thickBot="1" x14ac:dyDescent="0.3">
      <c r="A4868" s="6">
        <f t="shared" si="75"/>
        <v>4862</v>
      </c>
    </row>
    <row r="4869" spans="1:1" thickTop="1" thickBot="1" x14ac:dyDescent="0.3">
      <c r="A4869" s="6">
        <f t="shared" si="75"/>
        <v>4863</v>
      </c>
    </row>
    <row r="4870" spans="1:1" thickTop="1" thickBot="1" x14ac:dyDescent="0.3">
      <c r="A4870" s="6">
        <f t="shared" si="75"/>
        <v>4864</v>
      </c>
    </row>
    <row r="4871" spans="1:1" thickTop="1" thickBot="1" x14ac:dyDescent="0.3">
      <c r="A4871" s="6">
        <f t="shared" si="75"/>
        <v>4865</v>
      </c>
    </row>
    <row r="4872" spans="1:1" thickTop="1" thickBot="1" x14ac:dyDescent="0.3">
      <c r="A4872" s="6">
        <f t="shared" si="75"/>
        <v>4866</v>
      </c>
    </row>
    <row r="4873" spans="1:1" thickTop="1" thickBot="1" x14ac:dyDescent="0.3">
      <c r="A4873" s="6">
        <f t="shared" ref="A4873:A4936" si="76">A4872+1</f>
        <v>4867</v>
      </c>
    </row>
    <row r="4874" spans="1:1" thickTop="1" thickBot="1" x14ac:dyDescent="0.3">
      <c r="A4874" s="6">
        <f t="shared" si="76"/>
        <v>4868</v>
      </c>
    </row>
    <row r="4875" spans="1:1" thickTop="1" thickBot="1" x14ac:dyDescent="0.3">
      <c r="A4875" s="6">
        <f t="shared" si="76"/>
        <v>4869</v>
      </c>
    </row>
    <row r="4876" spans="1:1" thickTop="1" thickBot="1" x14ac:dyDescent="0.3">
      <c r="A4876" s="6">
        <f t="shared" si="76"/>
        <v>4870</v>
      </c>
    </row>
    <row r="4877" spans="1:1" thickTop="1" thickBot="1" x14ac:dyDescent="0.3">
      <c r="A4877" s="6">
        <f t="shared" si="76"/>
        <v>4871</v>
      </c>
    </row>
    <row r="4878" spans="1:1" thickTop="1" thickBot="1" x14ac:dyDescent="0.3">
      <c r="A4878" s="6">
        <f t="shared" si="76"/>
        <v>4872</v>
      </c>
    </row>
    <row r="4879" spans="1:1" thickTop="1" thickBot="1" x14ac:dyDescent="0.3">
      <c r="A4879" s="6">
        <f t="shared" si="76"/>
        <v>4873</v>
      </c>
    </row>
    <row r="4880" spans="1:1" thickTop="1" thickBot="1" x14ac:dyDescent="0.3">
      <c r="A4880" s="6">
        <f t="shared" si="76"/>
        <v>4874</v>
      </c>
    </row>
    <row r="4881" spans="1:1" thickTop="1" thickBot="1" x14ac:dyDescent="0.3">
      <c r="A4881" s="6">
        <f t="shared" si="76"/>
        <v>4875</v>
      </c>
    </row>
    <row r="4882" spans="1:1" thickTop="1" thickBot="1" x14ac:dyDescent="0.3">
      <c r="A4882" s="6">
        <f t="shared" si="76"/>
        <v>4876</v>
      </c>
    </row>
    <row r="4883" spans="1:1" thickTop="1" thickBot="1" x14ac:dyDescent="0.3">
      <c r="A4883" s="6">
        <f t="shared" si="76"/>
        <v>4877</v>
      </c>
    </row>
    <row r="4884" spans="1:1" thickTop="1" thickBot="1" x14ac:dyDescent="0.3">
      <c r="A4884" s="6">
        <f t="shared" si="76"/>
        <v>4878</v>
      </c>
    </row>
    <row r="4885" spans="1:1" thickTop="1" thickBot="1" x14ac:dyDescent="0.3">
      <c r="A4885" s="6">
        <f t="shared" si="76"/>
        <v>4879</v>
      </c>
    </row>
    <row r="4886" spans="1:1" thickTop="1" thickBot="1" x14ac:dyDescent="0.3">
      <c r="A4886" s="6">
        <f t="shared" si="76"/>
        <v>4880</v>
      </c>
    </row>
    <row r="4887" spans="1:1" thickTop="1" thickBot="1" x14ac:dyDescent="0.3">
      <c r="A4887" s="6">
        <f t="shared" si="76"/>
        <v>4881</v>
      </c>
    </row>
    <row r="4888" spans="1:1" thickTop="1" thickBot="1" x14ac:dyDescent="0.3">
      <c r="A4888" s="6">
        <f t="shared" si="76"/>
        <v>4882</v>
      </c>
    </row>
    <row r="4889" spans="1:1" thickTop="1" thickBot="1" x14ac:dyDescent="0.3">
      <c r="A4889" s="6">
        <f t="shared" si="76"/>
        <v>4883</v>
      </c>
    </row>
    <row r="4890" spans="1:1" thickTop="1" thickBot="1" x14ac:dyDescent="0.3">
      <c r="A4890" s="6">
        <f t="shared" si="76"/>
        <v>4884</v>
      </c>
    </row>
    <row r="4891" spans="1:1" thickTop="1" thickBot="1" x14ac:dyDescent="0.3">
      <c r="A4891" s="6">
        <f t="shared" si="76"/>
        <v>4885</v>
      </c>
    </row>
    <row r="4892" spans="1:1" thickTop="1" thickBot="1" x14ac:dyDescent="0.3">
      <c r="A4892" s="6">
        <f t="shared" si="76"/>
        <v>4886</v>
      </c>
    </row>
    <row r="4893" spans="1:1" thickTop="1" thickBot="1" x14ac:dyDescent="0.3">
      <c r="A4893" s="6">
        <f t="shared" si="76"/>
        <v>4887</v>
      </c>
    </row>
    <row r="4894" spans="1:1" thickTop="1" thickBot="1" x14ac:dyDescent="0.3">
      <c r="A4894" s="6">
        <f t="shared" si="76"/>
        <v>4888</v>
      </c>
    </row>
    <row r="4895" spans="1:1" thickTop="1" thickBot="1" x14ac:dyDescent="0.3">
      <c r="A4895" s="6">
        <f t="shared" si="76"/>
        <v>4889</v>
      </c>
    </row>
    <row r="4896" spans="1:1" thickTop="1" thickBot="1" x14ac:dyDescent="0.3">
      <c r="A4896" s="6">
        <f t="shared" si="76"/>
        <v>4890</v>
      </c>
    </row>
    <row r="4897" spans="1:1" thickTop="1" thickBot="1" x14ac:dyDescent="0.3">
      <c r="A4897" s="6">
        <f t="shared" si="76"/>
        <v>4891</v>
      </c>
    </row>
    <row r="4898" spans="1:1" thickTop="1" thickBot="1" x14ac:dyDescent="0.3">
      <c r="A4898" s="6">
        <f t="shared" si="76"/>
        <v>4892</v>
      </c>
    </row>
    <row r="4899" spans="1:1" thickTop="1" thickBot="1" x14ac:dyDescent="0.3">
      <c r="A4899" s="6">
        <f t="shared" si="76"/>
        <v>4893</v>
      </c>
    </row>
    <row r="4900" spans="1:1" thickTop="1" thickBot="1" x14ac:dyDescent="0.3">
      <c r="A4900" s="6">
        <f t="shared" si="76"/>
        <v>4894</v>
      </c>
    </row>
    <row r="4901" spans="1:1" thickTop="1" thickBot="1" x14ac:dyDescent="0.3">
      <c r="A4901" s="6">
        <f t="shared" si="76"/>
        <v>4895</v>
      </c>
    </row>
    <row r="4902" spans="1:1" thickTop="1" thickBot="1" x14ac:dyDescent="0.3">
      <c r="A4902" s="6">
        <f t="shared" si="76"/>
        <v>4896</v>
      </c>
    </row>
    <row r="4903" spans="1:1" thickTop="1" thickBot="1" x14ac:dyDescent="0.3">
      <c r="A4903" s="6">
        <f t="shared" si="76"/>
        <v>4897</v>
      </c>
    </row>
    <row r="4904" spans="1:1" thickTop="1" thickBot="1" x14ac:dyDescent="0.3">
      <c r="A4904" s="6">
        <f t="shared" si="76"/>
        <v>4898</v>
      </c>
    </row>
    <row r="4905" spans="1:1" thickTop="1" thickBot="1" x14ac:dyDescent="0.3">
      <c r="A4905" s="6">
        <f t="shared" si="76"/>
        <v>4899</v>
      </c>
    </row>
    <row r="4906" spans="1:1" thickTop="1" thickBot="1" x14ac:dyDescent="0.3">
      <c r="A4906" s="6">
        <f t="shared" si="76"/>
        <v>4900</v>
      </c>
    </row>
    <row r="4907" spans="1:1" thickTop="1" thickBot="1" x14ac:dyDescent="0.3">
      <c r="A4907" s="6">
        <f t="shared" si="76"/>
        <v>4901</v>
      </c>
    </row>
    <row r="4908" spans="1:1" thickTop="1" thickBot="1" x14ac:dyDescent="0.3">
      <c r="A4908" s="6">
        <f t="shared" si="76"/>
        <v>4902</v>
      </c>
    </row>
    <row r="4909" spans="1:1" thickTop="1" thickBot="1" x14ac:dyDescent="0.3">
      <c r="A4909" s="6">
        <f t="shared" si="76"/>
        <v>4903</v>
      </c>
    </row>
    <row r="4910" spans="1:1" thickTop="1" thickBot="1" x14ac:dyDescent="0.3">
      <c r="A4910" s="6">
        <f t="shared" si="76"/>
        <v>4904</v>
      </c>
    </row>
    <row r="4911" spans="1:1" thickTop="1" thickBot="1" x14ac:dyDescent="0.3">
      <c r="A4911" s="6">
        <f t="shared" si="76"/>
        <v>4905</v>
      </c>
    </row>
    <row r="4912" spans="1:1" thickTop="1" thickBot="1" x14ac:dyDescent="0.3">
      <c r="A4912" s="6">
        <f t="shared" si="76"/>
        <v>4906</v>
      </c>
    </row>
    <row r="4913" spans="1:1" thickTop="1" thickBot="1" x14ac:dyDescent="0.3">
      <c r="A4913" s="6">
        <f t="shared" si="76"/>
        <v>4907</v>
      </c>
    </row>
    <row r="4914" spans="1:1" thickTop="1" thickBot="1" x14ac:dyDescent="0.3">
      <c r="A4914" s="6">
        <f t="shared" si="76"/>
        <v>4908</v>
      </c>
    </row>
    <row r="4915" spans="1:1" thickTop="1" thickBot="1" x14ac:dyDescent="0.3">
      <c r="A4915" s="6">
        <f t="shared" si="76"/>
        <v>4909</v>
      </c>
    </row>
    <row r="4916" spans="1:1" thickTop="1" thickBot="1" x14ac:dyDescent="0.3">
      <c r="A4916" s="6">
        <f t="shared" si="76"/>
        <v>4910</v>
      </c>
    </row>
    <row r="4917" spans="1:1" thickTop="1" thickBot="1" x14ac:dyDescent="0.3">
      <c r="A4917" s="6">
        <f t="shared" si="76"/>
        <v>4911</v>
      </c>
    </row>
    <row r="4918" spans="1:1" thickTop="1" thickBot="1" x14ac:dyDescent="0.3">
      <c r="A4918" s="6">
        <f t="shared" si="76"/>
        <v>4912</v>
      </c>
    </row>
    <row r="4919" spans="1:1" thickTop="1" thickBot="1" x14ac:dyDescent="0.3">
      <c r="A4919" s="6">
        <f t="shared" si="76"/>
        <v>4913</v>
      </c>
    </row>
    <row r="4920" spans="1:1" thickTop="1" thickBot="1" x14ac:dyDescent="0.3">
      <c r="A4920" s="6">
        <f t="shared" si="76"/>
        <v>4914</v>
      </c>
    </row>
    <row r="4921" spans="1:1" thickTop="1" thickBot="1" x14ac:dyDescent="0.3">
      <c r="A4921" s="6">
        <f t="shared" si="76"/>
        <v>4915</v>
      </c>
    </row>
    <row r="4922" spans="1:1" thickTop="1" thickBot="1" x14ac:dyDescent="0.3">
      <c r="A4922" s="6">
        <f t="shared" si="76"/>
        <v>4916</v>
      </c>
    </row>
    <row r="4923" spans="1:1" thickTop="1" thickBot="1" x14ac:dyDescent="0.3">
      <c r="A4923" s="6">
        <f t="shared" si="76"/>
        <v>4917</v>
      </c>
    </row>
    <row r="4924" spans="1:1" thickTop="1" thickBot="1" x14ac:dyDescent="0.3">
      <c r="A4924" s="6">
        <f t="shared" si="76"/>
        <v>4918</v>
      </c>
    </row>
    <row r="4925" spans="1:1" thickTop="1" thickBot="1" x14ac:dyDescent="0.3">
      <c r="A4925" s="6">
        <f t="shared" si="76"/>
        <v>4919</v>
      </c>
    </row>
    <row r="4926" spans="1:1" thickTop="1" thickBot="1" x14ac:dyDescent="0.3">
      <c r="A4926" s="6">
        <f t="shared" si="76"/>
        <v>4920</v>
      </c>
    </row>
    <row r="4927" spans="1:1" thickTop="1" thickBot="1" x14ac:dyDescent="0.3">
      <c r="A4927" s="6">
        <f t="shared" si="76"/>
        <v>4921</v>
      </c>
    </row>
    <row r="4928" spans="1:1" thickTop="1" thickBot="1" x14ac:dyDescent="0.3">
      <c r="A4928" s="6">
        <f t="shared" si="76"/>
        <v>4922</v>
      </c>
    </row>
    <row r="4929" spans="1:1" thickTop="1" thickBot="1" x14ac:dyDescent="0.3">
      <c r="A4929" s="6">
        <f t="shared" si="76"/>
        <v>4923</v>
      </c>
    </row>
    <row r="4930" spans="1:1" thickTop="1" thickBot="1" x14ac:dyDescent="0.3">
      <c r="A4930" s="6">
        <f t="shared" si="76"/>
        <v>4924</v>
      </c>
    </row>
    <row r="4931" spans="1:1" thickTop="1" thickBot="1" x14ac:dyDescent="0.3">
      <c r="A4931" s="6">
        <f t="shared" si="76"/>
        <v>4925</v>
      </c>
    </row>
    <row r="4932" spans="1:1" thickTop="1" thickBot="1" x14ac:dyDescent="0.3">
      <c r="A4932" s="6">
        <f t="shared" si="76"/>
        <v>4926</v>
      </c>
    </row>
    <row r="4933" spans="1:1" thickTop="1" thickBot="1" x14ac:dyDescent="0.3">
      <c r="A4933" s="6">
        <f t="shared" si="76"/>
        <v>4927</v>
      </c>
    </row>
    <row r="4934" spans="1:1" thickTop="1" thickBot="1" x14ac:dyDescent="0.3">
      <c r="A4934" s="6">
        <f t="shared" si="76"/>
        <v>4928</v>
      </c>
    </row>
    <row r="4935" spans="1:1" thickTop="1" thickBot="1" x14ac:dyDescent="0.3">
      <c r="A4935" s="6">
        <f t="shared" si="76"/>
        <v>4929</v>
      </c>
    </row>
    <row r="4936" spans="1:1" thickTop="1" thickBot="1" x14ac:dyDescent="0.3">
      <c r="A4936" s="6">
        <f t="shared" si="76"/>
        <v>4930</v>
      </c>
    </row>
    <row r="4937" spans="1:1" thickTop="1" thickBot="1" x14ac:dyDescent="0.3">
      <c r="A4937" s="6">
        <f t="shared" ref="A4937:A5000" si="77">A4936+1</f>
        <v>4931</v>
      </c>
    </row>
    <row r="4938" spans="1:1" thickTop="1" thickBot="1" x14ac:dyDescent="0.3">
      <c r="A4938" s="6">
        <f t="shared" si="77"/>
        <v>4932</v>
      </c>
    </row>
    <row r="4939" spans="1:1" thickTop="1" thickBot="1" x14ac:dyDescent="0.3">
      <c r="A4939" s="6">
        <f t="shared" si="77"/>
        <v>4933</v>
      </c>
    </row>
    <row r="4940" spans="1:1" thickTop="1" thickBot="1" x14ac:dyDescent="0.3">
      <c r="A4940" s="6">
        <f t="shared" si="77"/>
        <v>4934</v>
      </c>
    </row>
    <row r="4941" spans="1:1" thickTop="1" thickBot="1" x14ac:dyDescent="0.3">
      <c r="A4941" s="6">
        <f t="shared" si="77"/>
        <v>4935</v>
      </c>
    </row>
    <row r="4942" spans="1:1" thickTop="1" thickBot="1" x14ac:dyDescent="0.3">
      <c r="A4942" s="6">
        <f t="shared" si="77"/>
        <v>4936</v>
      </c>
    </row>
    <row r="4943" spans="1:1" thickTop="1" thickBot="1" x14ac:dyDescent="0.3">
      <c r="A4943" s="6">
        <f t="shared" si="77"/>
        <v>4937</v>
      </c>
    </row>
    <row r="4944" spans="1:1" thickTop="1" thickBot="1" x14ac:dyDescent="0.3">
      <c r="A4944" s="6">
        <f t="shared" si="77"/>
        <v>4938</v>
      </c>
    </row>
    <row r="4945" spans="1:1" thickTop="1" thickBot="1" x14ac:dyDescent="0.3">
      <c r="A4945" s="6">
        <f t="shared" si="77"/>
        <v>4939</v>
      </c>
    </row>
    <row r="4946" spans="1:1" thickTop="1" thickBot="1" x14ac:dyDescent="0.3">
      <c r="A4946" s="6">
        <f t="shared" si="77"/>
        <v>4940</v>
      </c>
    </row>
    <row r="4947" spans="1:1" thickTop="1" thickBot="1" x14ac:dyDescent="0.3">
      <c r="A4947" s="6">
        <f t="shared" si="77"/>
        <v>4941</v>
      </c>
    </row>
    <row r="4948" spans="1:1" thickTop="1" thickBot="1" x14ac:dyDescent="0.3">
      <c r="A4948" s="6">
        <f t="shared" si="77"/>
        <v>4942</v>
      </c>
    </row>
    <row r="4949" spans="1:1" thickTop="1" thickBot="1" x14ac:dyDescent="0.3">
      <c r="A4949" s="6">
        <f t="shared" si="77"/>
        <v>4943</v>
      </c>
    </row>
    <row r="4950" spans="1:1" thickTop="1" thickBot="1" x14ac:dyDescent="0.3">
      <c r="A4950" s="6">
        <f t="shared" si="77"/>
        <v>4944</v>
      </c>
    </row>
    <row r="4951" spans="1:1" thickTop="1" thickBot="1" x14ac:dyDescent="0.3">
      <c r="A4951" s="6">
        <f t="shared" si="77"/>
        <v>4945</v>
      </c>
    </row>
    <row r="4952" spans="1:1" thickTop="1" thickBot="1" x14ac:dyDescent="0.3">
      <c r="A4952" s="6">
        <f t="shared" si="77"/>
        <v>4946</v>
      </c>
    </row>
    <row r="4953" spans="1:1" thickTop="1" thickBot="1" x14ac:dyDescent="0.3">
      <c r="A4953" s="6">
        <f t="shared" si="77"/>
        <v>4947</v>
      </c>
    </row>
    <row r="4954" spans="1:1" thickTop="1" thickBot="1" x14ac:dyDescent="0.3">
      <c r="A4954" s="6">
        <f t="shared" si="77"/>
        <v>4948</v>
      </c>
    </row>
    <row r="4955" spans="1:1" thickTop="1" thickBot="1" x14ac:dyDescent="0.3">
      <c r="A4955" s="6">
        <f t="shared" si="77"/>
        <v>4949</v>
      </c>
    </row>
    <row r="4956" spans="1:1" thickTop="1" thickBot="1" x14ac:dyDescent="0.3">
      <c r="A4956" s="6">
        <f t="shared" si="77"/>
        <v>4950</v>
      </c>
    </row>
    <row r="4957" spans="1:1" thickTop="1" thickBot="1" x14ac:dyDescent="0.3">
      <c r="A4957" s="6">
        <f t="shared" si="77"/>
        <v>4951</v>
      </c>
    </row>
    <row r="4958" spans="1:1" thickTop="1" thickBot="1" x14ac:dyDescent="0.3">
      <c r="A4958" s="6">
        <f t="shared" si="77"/>
        <v>4952</v>
      </c>
    </row>
    <row r="4959" spans="1:1" thickTop="1" thickBot="1" x14ac:dyDescent="0.3">
      <c r="A4959" s="6">
        <f t="shared" si="77"/>
        <v>4953</v>
      </c>
    </row>
    <row r="4960" spans="1:1" thickTop="1" thickBot="1" x14ac:dyDescent="0.3">
      <c r="A4960" s="6">
        <f t="shared" si="77"/>
        <v>4954</v>
      </c>
    </row>
    <row r="4961" spans="1:1" thickTop="1" thickBot="1" x14ac:dyDescent="0.3">
      <c r="A4961" s="6">
        <f t="shared" si="77"/>
        <v>4955</v>
      </c>
    </row>
    <row r="4962" spans="1:1" thickTop="1" thickBot="1" x14ac:dyDescent="0.3">
      <c r="A4962" s="6">
        <f t="shared" si="77"/>
        <v>4956</v>
      </c>
    </row>
    <row r="4963" spans="1:1" thickTop="1" thickBot="1" x14ac:dyDescent="0.3">
      <c r="A4963" s="6">
        <f t="shared" si="77"/>
        <v>4957</v>
      </c>
    </row>
    <row r="4964" spans="1:1" thickTop="1" thickBot="1" x14ac:dyDescent="0.3">
      <c r="A4964" s="6">
        <f t="shared" si="77"/>
        <v>4958</v>
      </c>
    </row>
    <row r="4965" spans="1:1" thickTop="1" thickBot="1" x14ac:dyDescent="0.3">
      <c r="A4965" s="6">
        <f t="shared" si="77"/>
        <v>4959</v>
      </c>
    </row>
    <row r="4966" spans="1:1" thickTop="1" thickBot="1" x14ac:dyDescent="0.3">
      <c r="A4966" s="6">
        <f t="shared" si="77"/>
        <v>4960</v>
      </c>
    </row>
    <row r="4967" spans="1:1" thickTop="1" thickBot="1" x14ac:dyDescent="0.3">
      <c r="A4967" s="6">
        <f t="shared" si="77"/>
        <v>4961</v>
      </c>
    </row>
    <row r="4968" spans="1:1" thickTop="1" thickBot="1" x14ac:dyDescent="0.3">
      <c r="A4968" s="6">
        <f t="shared" si="77"/>
        <v>4962</v>
      </c>
    </row>
    <row r="4969" spans="1:1" thickTop="1" thickBot="1" x14ac:dyDescent="0.3">
      <c r="A4969" s="6">
        <f t="shared" si="77"/>
        <v>4963</v>
      </c>
    </row>
    <row r="4970" spans="1:1" thickTop="1" thickBot="1" x14ac:dyDescent="0.3">
      <c r="A4970" s="6">
        <f t="shared" si="77"/>
        <v>4964</v>
      </c>
    </row>
    <row r="4971" spans="1:1" thickTop="1" thickBot="1" x14ac:dyDescent="0.3">
      <c r="A4971" s="6">
        <f t="shared" si="77"/>
        <v>4965</v>
      </c>
    </row>
    <row r="4972" spans="1:1" thickTop="1" thickBot="1" x14ac:dyDescent="0.3">
      <c r="A4972" s="6">
        <f t="shared" si="77"/>
        <v>4966</v>
      </c>
    </row>
    <row r="4973" spans="1:1" thickTop="1" thickBot="1" x14ac:dyDescent="0.3">
      <c r="A4973" s="6">
        <f t="shared" si="77"/>
        <v>4967</v>
      </c>
    </row>
    <row r="4974" spans="1:1" thickTop="1" thickBot="1" x14ac:dyDescent="0.3">
      <c r="A4974" s="6">
        <f t="shared" si="77"/>
        <v>4968</v>
      </c>
    </row>
    <row r="4975" spans="1:1" thickTop="1" thickBot="1" x14ac:dyDescent="0.3">
      <c r="A4975" s="6">
        <f t="shared" si="77"/>
        <v>4969</v>
      </c>
    </row>
    <row r="4976" spans="1:1" thickTop="1" thickBot="1" x14ac:dyDescent="0.3">
      <c r="A4976" s="6">
        <f t="shared" si="77"/>
        <v>4970</v>
      </c>
    </row>
    <row r="4977" spans="1:1" thickTop="1" thickBot="1" x14ac:dyDescent="0.3">
      <c r="A4977" s="6">
        <f t="shared" si="77"/>
        <v>4971</v>
      </c>
    </row>
    <row r="4978" spans="1:1" thickTop="1" thickBot="1" x14ac:dyDescent="0.3">
      <c r="A4978" s="6">
        <f t="shared" si="77"/>
        <v>4972</v>
      </c>
    </row>
    <row r="4979" spans="1:1" thickTop="1" thickBot="1" x14ac:dyDescent="0.3">
      <c r="A4979" s="6">
        <f t="shared" si="77"/>
        <v>4973</v>
      </c>
    </row>
    <row r="4980" spans="1:1" thickTop="1" thickBot="1" x14ac:dyDescent="0.3">
      <c r="A4980" s="6">
        <f t="shared" si="77"/>
        <v>4974</v>
      </c>
    </row>
    <row r="4981" spans="1:1" thickTop="1" thickBot="1" x14ac:dyDescent="0.3">
      <c r="A4981" s="6">
        <f t="shared" si="77"/>
        <v>4975</v>
      </c>
    </row>
    <row r="4982" spans="1:1" thickTop="1" thickBot="1" x14ac:dyDescent="0.3">
      <c r="A4982" s="6">
        <f t="shared" si="77"/>
        <v>4976</v>
      </c>
    </row>
    <row r="4983" spans="1:1" thickTop="1" thickBot="1" x14ac:dyDescent="0.3">
      <c r="A4983" s="6">
        <f t="shared" si="77"/>
        <v>4977</v>
      </c>
    </row>
    <row r="4984" spans="1:1" thickTop="1" thickBot="1" x14ac:dyDescent="0.3">
      <c r="A4984" s="6">
        <f t="shared" si="77"/>
        <v>4978</v>
      </c>
    </row>
    <row r="4985" spans="1:1" thickTop="1" thickBot="1" x14ac:dyDescent="0.3">
      <c r="A4985" s="6">
        <f t="shared" si="77"/>
        <v>4979</v>
      </c>
    </row>
    <row r="4986" spans="1:1" thickTop="1" thickBot="1" x14ac:dyDescent="0.3">
      <c r="A4986" s="6">
        <f t="shared" si="77"/>
        <v>4980</v>
      </c>
    </row>
    <row r="4987" spans="1:1" thickTop="1" thickBot="1" x14ac:dyDescent="0.3">
      <c r="A4987" s="6">
        <f t="shared" si="77"/>
        <v>4981</v>
      </c>
    </row>
    <row r="4988" spans="1:1" thickTop="1" thickBot="1" x14ac:dyDescent="0.3">
      <c r="A4988" s="6">
        <f t="shared" si="77"/>
        <v>4982</v>
      </c>
    </row>
    <row r="4989" spans="1:1" thickTop="1" thickBot="1" x14ac:dyDescent="0.3">
      <c r="A4989" s="6">
        <f t="shared" si="77"/>
        <v>4983</v>
      </c>
    </row>
    <row r="4990" spans="1:1" thickTop="1" thickBot="1" x14ac:dyDescent="0.3">
      <c r="A4990" s="6">
        <f t="shared" si="77"/>
        <v>4984</v>
      </c>
    </row>
    <row r="4991" spans="1:1" thickTop="1" thickBot="1" x14ac:dyDescent="0.3">
      <c r="A4991" s="6">
        <f t="shared" si="77"/>
        <v>4985</v>
      </c>
    </row>
    <row r="4992" spans="1:1" thickTop="1" thickBot="1" x14ac:dyDescent="0.3">
      <c r="A4992" s="6">
        <f t="shared" si="77"/>
        <v>4986</v>
      </c>
    </row>
    <row r="4993" spans="1:1" thickTop="1" thickBot="1" x14ac:dyDescent="0.3">
      <c r="A4993" s="6">
        <f t="shared" si="77"/>
        <v>4987</v>
      </c>
    </row>
    <row r="4994" spans="1:1" thickTop="1" thickBot="1" x14ac:dyDescent="0.3">
      <c r="A4994" s="6">
        <f t="shared" si="77"/>
        <v>4988</v>
      </c>
    </row>
    <row r="4995" spans="1:1" thickTop="1" thickBot="1" x14ac:dyDescent="0.3">
      <c r="A4995" s="6">
        <f t="shared" si="77"/>
        <v>4989</v>
      </c>
    </row>
    <row r="4996" spans="1:1" thickTop="1" thickBot="1" x14ac:dyDescent="0.3">
      <c r="A4996" s="6">
        <f t="shared" si="77"/>
        <v>4990</v>
      </c>
    </row>
    <row r="4997" spans="1:1" thickTop="1" thickBot="1" x14ac:dyDescent="0.3">
      <c r="A4997" s="6">
        <f t="shared" si="77"/>
        <v>4991</v>
      </c>
    </row>
    <row r="4998" spans="1:1" thickTop="1" thickBot="1" x14ac:dyDescent="0.3">
      <c r="A4998" s="6">
        <f t="shared" si="77"/>
        <v>4992</v>
      </c>
    </row>
    <row r="4999" spans="1:1" thickTop="1" thickBot="1" x14ac:dyDescent="0.3">
      <c r="A4999" s="6">
        <f t="shared" si="77"/>
        <v>4993</v>
      </c>
    </row>
    <row r="5000" spans="1:1" thickTop="1" thickBot="1" x14ac:dyDescent="0.3">
      <c r="A5000" s="6">
        <f t="shared" si="77"/>
        <v>4994</v>
      </c>
    </row>
  </sheetData>
  <mergeCells count="1">
    <mergeCell ref="B1:J1"/>
  </mergeCells>
  <phoneticPr fontId="6" type="noConversion"/>
  <pageMargins left="0.7" right="0.7" top="0.75" bottom="0.75" header="0.3" footer="0.3"/>
  <pageSetup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537E7-0D44-4EC1-BDCF-2235BBF51C4F}">
  <dimension ref="A1:D651"/>
  <sheetViews>
    <sheetView topLeftCell="A528" zoomScale="210" zoomScaleNormal="210" workbookViewId="0">
      <selection activeCell="B536" sqref="B536"/>
    </sheetView>
  </sheetViews>
  <sheetFormatPr defaultRowHeight="12.75" thickTop="1" thickBottom="1" x14ac:dyDescent="0.25"/>
  <cols>
    <col min="1" max="1" width="7.7109375" style="17" bestFit="1" customWidth="1"/>
    <col min="2" max="2" width="7.85546875" style="21" bestFit="1" customWidth="1"/>
    <col min="3" max="3" width="7" style="17" bestFit="1" customWidth="1"/>
    <col min="4" max="16384" width="9.140625" style="17"/>
  </cols>
  <sheetData>
    <row r="1" spans="1:4" thickTop="1" thickBot="1" x14ac:dyDescent="0.25">
      <c r="A1" s="19" t="s">
        <v>1</v>
      </c>
      <c r="B1" s="26" t="s">
        <v>31</v>
      </c>
      <c r="C1" s="22" t="s">
        <v>25</v>
      </c>
      <c r="D1" s="24" t="s">
        <v>4</v>
      </c>
    </row>
    <row r="2" spans="1:4" thickTop="1" thickBot="1" x14ac:dyDescent="0.25">
      <c r="A2" s="18">
        <v>20</v>
      </c>
      <c r="B2" s="27">
        <f>Table6[[#This Row],[KM/H]]/100</f>
        <v>1</v>
      </c>
      <c r="C2" s="23">
        <v>100</v>
      </c>
      <c r="D2" s="21">
        <f>Table6[[#This Row],[KM/H]]*20</f>
        <v>2000</v>
      </c>
    </row>
    <row r="3" spans="1:4" thickTop="1" thickBot="1" x14ac:dyDescent="0.25">
      <c r="A3" s="18">
        <f>A2-0.1</f>
        <v>19.899999999999999</v>
      </c>
      <c r="B3" s="27">
        <f>Table6[[#This Row],[KM/H]]/100</f>
        <v>1.01</v>
      </c>
      <c r="C3" s="23">
        <v>101</v>
      </c>
      <c r="D3" s="21">
        <f>Table6[[#This Row],[KM/H]]*20</f>
        <v>2020</v>
      </c>
    </row>
    <row r="4" spans="1:4" thickTop="1" thickBot="1" x14ac:dyDescent="0.25">
      <c r="A4" s="18">
        <f t="shared" ref="A4:A67" si="0">A3-0.1</f>
        <v>19.799999999999997</v>
      </c>
      <c r="B4" s="27">
        <f>Table6[[#This Row],[KM/H]]/100</f>
        <v>1.02</v>
      </c>
      <c r="C4" s="23">
        <v>102</v>
      </c>
      <c r="D4" s="21">
        <f>Table6[[#This Row],[KM/H]]*20</f>
        <v>2040</v>
      </c>
    </row>
    <row r="5" spans="1:4" thickTop="1" thickBot="1" x14ac:dyDescent="0.25">
      <c r="A5" s="18">
        <f t="shared" si="0"/>
        <v>19.699999999999996</v>
      </c>
      <c r="B5" s="27">
        <f>Table6[[#This Row],[KM/H]]/100</f>
        <v>1.03</v>
      </c>
      <c r="C5" s="23">
        <v>103</v>
      </c>
      <c r="D5" s="21">
        <f>Table6[[#This Row],[KM/H]]*20</f>
        <v>2060</v>
      </c>
    </row>
    <row r="6" spans="1:4" thickTop="1" thickBot="1" x14ac:dyDescent="0.25">
      <c r="A6" s="18">
        <f t="shared" si="0"/>
        <v>19.599999999999994</v>
      </c>
      <c r="B6" s="27">
        <f>Table6[[#This Row],[KM/H]]/100</f>
        <v>1.04</v>
      </c>
      <c r="C6" s="23">
        <v>104</v>
      </c>
      <c r="D6" s="21">
        <f>Table6[[#This Row],[KM/H]]*20</f>
        <v>2080</v>
      </c>
    </row>
    <row r="7" spans="1:4" thickTop="1" thickBot="1" x14ac:dyDescent="0.25">
      <c r="A7" s="18">
        <f t="shared" si="0"/>
        <v>19.499999999999993</v>
      </c>
      <c r="B7" s="27">
        <f>Table6[[#This Row],[KM/H]]/100</f>
        <v>1.05</v>
      </c>
      <c r="C7" s="23">
        <v>105</v>
      </c>
      <c r="D7" s="21">
        <f>Table6[[#This Row],[KM/H]]*20</f>
        <v>2100</v>
      </c>
    </row>
    <row r="8" spans="1:4" thickTop="1" thickBot="1" x14ac:dyDescent="0.25">
      <c r="A8" s="18">
        <f t="shared" si="0"/>
        <v>19.399999999999991</v>
      </c>
      <c r="B8" s="27">
        <f>Table6[[#This Row],[KM/H]]/100</f>
        <v>1.06</v>
      </c>
      <c r="C8" s="23">
        <v>106</v>
      </c>
      <c r="D8" s="21">
        <f>Table6[[#This Row],[KM/H]]*20</f>
        <v>2120</v>
      </c>
    </row>
    <row r="9" spans="1:4" thickTop="1" thickBot="1" x14ac:dyDescent="0.25">
      <c r="A9" s="18">
        <f t="shared" si="0"/>
        <v>19.29999999999999</v>
      </c>
      <c r="B9" s="27">
        <f>Table6[[#This Row],[KM/H]]/100</f>
        <v>1.07</v>
      </c>
      <c r="C9" s="23">
        <v>107</v>
      </c>
      <c r="D9" s="21">
        <f>Table6[[#This Row],[KM/H]]*20</f>
        <v>2140</v>
      </c>
    </row>
    <row r="10" spans="1:4" thickTop="1" thickBot="1" x14ac:dyDescent="0.25">
      <c r="A10" s="18">
        <f t="shared" si="0"/>
        <v>19.199999999999989</v>
      </c>
      <c r="B10" s="27">
        <f>Table6[[#This Row],[KM/H]]/100</f>
        <v>1.08</v>
      </c>
      <c r="C10" s="23">
        <v>108</v>
      </c>
      <c r="D10" s="21">
        <f>Table6[[#This Row],[KM/H]]*20</f>
        <v>2160</v>
      </c>
    </row>
    <row r="11" spans="1:4" thickTop="1" thickBot="1" x14ac:dyDescent="0.25">
      <c r="A11" s="18">
        <f t="shared" si="0"/>
        <v>19.099999999999987</v>
      </c>
      <c r="B11" s="27">
        <f>Table6[[#This Row],[KM/H]]/100</f>
        <v>1.0900000000000001</v>
      </c>
      <c r="C11" s="23">
        <v>109</v>
      </c>
      <c r="D11" s="21">
        <f>Table6[[#This Row],[KM/H]]*20</f>
        <v>2180</v>
      </c>
    </row>
    <row r="12" spans="1:4" thickTop="1" thickBot="1" x14ac:dyDescent="0.25">
      <c r="A12" s="18">
        <f t="shared" si="0"/>
        <v>18.999999999999986</v>
      </c>
      <c r="B12" s="27">
        <f>Table6[[#This Row],[KM/H]]/100</f>
        <v>1.1000000000000001</v>
      </c>
      <c r="C12" s="23">
        <v>110</v>
      </c>
      <c r="D12" s="21">
        <f>Table6[[#This Row],[KM/H]]*20</f>
        <v>2200</v>
      </c>
    </row>
    <row r="13" spans="1:4" thickTop="1" thickBot="1" x14ac:dyDescent="0.25">
      <c r="A13" s="18">
        <f t="shared" si="0"/>
        <v>18.899999999999984</v>
      </c>
      <c r="B13" s="27">
        <f>Table6[[#This Row],[KM/H]]/100</f>
        <v>1.1100000000000001</v>
      </c>
      <c r="C13" s="23">
        <v>111</v>
      </c>
      <c r="D13" s="21">
        <f>Table6[[#This Row],[KM/H]]*20</f>
        <v>2220</v>
      </c>
    </row>
    <row r="14" spans="1:4" thickTop="1" thickBot="1" x14ac:dyDescent="0.25">
      <c r="A14" s="18">
        <f t="shared" si="0"/>
        <v>18.799999999999983</v>
      </c>
      <c r="B14" s="27">
        <f>Table6[[#This Row],[KM/H]]/100</f>
        <v>1.1200000000000001</v>
      </c>
      <c r="C14" s="23">
        <v>112</v>
      </c>
      <c r="D14" s="21">
        <f>Table6[[#This Row],[KM/H]]*20</f>
        <v>2240</v>
      </c>
    </row>
    <row r="15" spans="1:4" thickTop="1" thickBot="1" x14ac:dyDescent="0.25">
      <c r="A15" s="18">
        <f t="shared" si="0"/>
        <v>18.699999999999982</v>
      </c>
      <c r="B15" s="27">
        <f>Table6[[#This Row],[KM/H]]/100</f>
        <v>1.1299999999999999</v>
      </c>
      <c r="C15" s="23">
        <v>113</v>
      </c>
      <c r="D15" s="21">
        <f>Table6[[#This Row],[KM/H]]*20</f>
        <v>2260</v>
      </c>
    </row>
    <row r="16" spans="1:4" thickTop="1" thickBot="1" x14ac:dyDescent="0.25">
      <c r="A16" s="18">
        <f t="shared" si="0"/>
        <v>18.59999999999998</v>
      </c>
      <c r="B16" s="27">
        <f>Table6[[#This Row],[KM/H]]/100</f>
        <v>1.1399999999999999</v>
      </c>
      <c r="C16" s="23">
        <v>114</v>
      </c>
      <c r="D16" s="21">
        <f>Table6[[#This Row],[KM/H]]*20</f>
        <v>2280</v>
      </c>
    </row>
    <row r="17" spans="1:4" thickTop="1" thickBot="1" x14ac:dyDescent="0.25">
      <c r="A17" s="18">
        <f t="shared" si="0"/>
        <v>18.499999999999979</v>
      </c>
      <c r="B17" s="27">
        <f>Table6[[#This Row],[KM/H]]/100</f>
        <v>1.1499999999999999</v>
      </c>
      <c r="C17" s="23">
        <v>115</v>
      </c>
      <c r="D17" s="21">
        <f>Table6[[#This Row],[KM/H]]*20</f>
        <v>2300</v>
      </c>
    </row>
    <row r="18" spans="1:4" thickTop="1" thickBot="1" x14ac:dyDescent="0.25">
      <c r="A18" s="18">
        <f t="shared" si="0"/>
        <v>18.399999999999977</v>
      </c>
      <c r="B18" s="27">
        <f>Table6[[#This Row],[KM/H]]/100</f>
        <v>1.1599999999999999</v>
      </c>
      <c r="C18" s="23">
        <v>116</v>
      </c>
      <c r="D18" s="21">
        <f>Table6[[#This Row],[KM/H]]*20</f>
        <v>2320</v>
      </c>
    </row>
    <row r="19" spans="1:4" thickTop="1" thickBot="1" x14ac:dyDescent="0.25">
      <c r="A19" s="18">
        <f t="shared" si="0"/>
        <v>18.299999999999976</v>
      </c>
      <c r="B19" s="27">
        <f>Table6[[#This Row],[KM/H]]/100</f>
        <v>1.17</v>
      </c>
      <c r="C19" s="23">
        <v>117</v>
      </c>
      <c r="D19" s="21">
        <f>Table6[[#This Row],[KM/H]]*20</f>
        <v>2340</v>
      </c>
    </row>
    <row r="20" spans="1:4" thickTop="1" thickBot="1" x14ac:dyDescent="0.25">
      <c r="A20" s="18">
        <f t="shared" si="0"/>
        <v>18.199999999999974</v>
      </c>
      <c r="B20" s="27">
        <f>Table6[[#This Row],[KM/H]]/100</f>
        <v>1.18</v>
      </c>
      <c r="C20" s="23">
        <v>118</v>
      </c>
      <c r="D20" s="21">
        <f>Table6[[#This Row],[KM/H]]*20</f>
        <v>2360</v>
      </c>
    </row>
    <row r="21" spans="1:4" thickTop="1" thickBot="1" x14ac:dyDescent="0.25">
      <c r="A21" s="18">
        <f t="shared" si="0"/>
        <v>18.099999999999973</v>
      </c>
      <c r="B21" s="27">
        <f>Table6[[#This Row],[KM/H]]/100</f>
        <v>1.19</v>
      </c>
      <c r="C21" s="23">
        <v>119</v>
      </c>
      <c r="D21" s="21">
        <f>Table6[[#This Row],[KM/H]]*20</f>
        <v>2380</v>
      </c>
    </row>
    <row r="22" spans="1:4" thickTop="1" thickBot="1" x14ac:dyDescent="0.25">
      <c r="A22" s="18">
        <f t="shared" si="0"/>
        <v>17.999999999999972</v>
      </c>
      <c r="B22" s="27">
        <f>Table6[[#This Row],[KM/H]]/100</f>
        <v>1.2</v>
      </c>
      <c r="C22" s="23">
        <v>120</v>
      </c>
      <c r="D22" s="21">
        <f>Table6[[#This Row],[KM/H]]*20</f>
        <v>2400</v>
      </c>
    </row>
    <row r="23" spans="1:4" thickTop="1" thickBot="1" x14ac:dyDescent="0.25">
      <c r="A23" s="18">
        <f t="shared" si="0"/>
        <v>17.89999999999997</v>
      </c>
      <c r="B23" s="27">
        <f>Table6[[#This Row],[KM/H]]/100</f>
        <v>1.21</v>
      </c>
      <c r="C23" s="23">
        <v>121</v>
      </c>
      <c r="D23" s="21">
        <f>Table6[[#This Row],[KM/H]]*20</f>
        <v>2420</v>
      </c>
    </row>
    <row r="24" spans="1:4" thickTop="1" thickBot="1" x14ac:dyDescent="0.25">
      <c r="A24" s="18">
        <f t="shared" si="0"/>
        <v>17.799999999999969</v>
      </c>
      <c r="B24" s="27">
        <f>Table6[[#This Row],[KM/H]]/100</f>
        <v>1.22</v>
      </c>
      <c r="C24" s="23">
        <v>122</v>
      </c>
      <c r="D24" s="21">
        <f>Table6[[#This Row],[KM/H]]*20</f>
        <v>2440</v>
      </c>
    </row>
    <row r="25" spans="1:4" thickTop="1" thickBot="1" x14ac:dyDescent="0.25">
      <c r="A25" s="18">
        <f t="shared" si="0"/>
        <v>17.699999999999967</v>
      </c>
      <c r="B25" s="27">
        <f>Table6[[#This Row],[KM/H]]/100</f>
        <v>1.23</v>
      </c>
      <c r="C25" s="23">
        <v>123</v>
      </c>
      <c r="D25" s="21">
        <f>Table6[[#This Row],[KM/H]]*20</f>
        <v>2460</v>
      </c>
    </row>
    <row r="26" spans="1:4" thickTop="1" thickBot="1" x14ac:dyDescent="0.25">
      <c r="A26" s="18">
        <f t="shared" si="0"/>
        <v>17.599999999999966</v>
      </c>
      <c r="B26" s="27">
        <f>Table6[[#This Row],[KM/H]]/100</f>
        <v>1.24</v>
      </c>
      <c r="C26" s="23">
        <v>124</v>
      </c>
      <c r="D26" s="21">
        <f>Table6[[#This Row],[KM/H]]*20</f>
        <v>2480</v>
      </c>
    </row>
    <row r="27" spans="1:4" thickTop="1" thickBot="1" x14ac:dyDescent="0.25">
      <c r="A27" s="18">
        <f t="shared" si="0"/>
        <v>17.499999999999964</v>
      </c>
      <c r="B27" s="27">
        <f>Table6[[#This Row],[KM/H]]/100</f>
        <v>1.25</v>
      </c>
      <c r="C27" s="23">
        <v>125</v>
      </c>
      <c r="D27" s="21">
        <f>Table6[[#This Row],[KM/H]]*20</f>
        <v>2500</v>
      </c>
    </row>
    <row r="28" spans="1:4" thickTop="1" thickBot="1" x14ac:dyDescent="0.25">
      <c r="A28" s="18">
        <f t="shared" si="0"/>
        <v>17.399999999999963</v>
      </c>
      <c r="B28" s="27">
        <f>Table6[[#This Row],[KM/H]]/100</f>
        <v>1.26</v>
      </c>
      <c r="C28" s="23">
        <v>126</v>
      </c>
      <c r="D28" s="21">
        <f>Table6[[#This Row],[KM/H]]*20</f>
        <v>2520</v>
      </c>
    </row>
    <row r="29" spans="1:4" thickTop="1" thickBot="1" x14ac:dyDescent="0.25">
      <c r="A29" s="18">
        <f t="shared" si="0"/>
        <v>17.299999999999962</v>
      </c>
      <c r="B29" s="27">
        <f>Table6[[#This Row],[KM/H]]/100</f>
        <v>1.27</v>
      </c>
      <c r="C29" s="23">
        <v>127</v>
      </c>
      <c r="D29" s="21">
        <f>Table6[[#This Row],[KM/H]]*20</f>
        <v>2540</v>
      </c>
    </row>
    <row r="30" spans="1:4" thickTop="1" thickBot="1" x14ac:dyDescent="0.25">
      <c r="A30" s="18">
        <f t="shared" si="0"/>
        <v>17.19999999999996</v>
      </c>
      <c r="B30" s="27">
        <f>Table6[[#This Row],[KM/H]]/100</f>
        <v>1.28</v>
      </c>
      <c r="C30" s="23">
        <v>128</v>
      </c>
      <c r="D30" s="21">
        <f>Table6[[#This Row],[KM/H]]*20</f>
        <v>2560</v>
      </c>
    </row>
    <row r="31" spans="1:4" thickTop="1" thickBot="1" x14ac:dyDescent="0.25">
      <c r="A31" s="18">
        <f t="shared" si="0"/>
        <v>17.099999999999959</v>
      </c>
      <c r="B31" s="27">
        <f>Table6[[#This Row],[KM/H]]/100</f>
        <v>1.29</v>
      </c>
      <c r="C31" s="23">
        <v>129</v>
      </c>
      <c r="D31" s="21">
        <f>Table6[[#This Row],[KM/H]]*20</f>
        <v>2580</v>
      </c>
    </row>
    <row r="32" spans="1:4" thickTop="1" thickBot="1" x14ac:dyDescent="0.25">
      <c r="A32" s="18">
        <f t="shared" si="0"/>
        <v>16.999999999999957</v>
      </c>
      <c r="B32" s="27">
        <f>Table6[[#This Row],[KM/H]]/100</f>
        <v>1.3</v>
      </c>
      <c r="C32" s="23">
        <v>130</v>
      </c>
      <c r="D32" s="21">
        <f>Table6[[#This Row],[KM/H]]*20</f>
        <v>2600</v>
      </c>
    </row>
    <row r="33" spans="1:4" thickTop="1" thickBot="1" x14ac:dyDescent="0.25">
      <c r="A33" s="18">
        <f t="shared" si="0"/>
        <v>16.899999999999956</v>
      </c>
      <c r="B33" s="27">
        <f>Table6[[#This Row],[KM/H]]/100</f>
        <v>1.31</v>
      </c>
      <c r="C33" s="23">
        <v>131</v>
      </c>
      <c r="D33" s="21">
        <f>Table6[[#This Row],[KM/H]]*20</f>
        <v>2620</v>
      </c>
    </row>
    <row r="34" spans="1:4" thickTop="1" thickBot="1" x14ac:dyDescent="0.25">
      <c r="A34" s="18">
        <f t="shared" si="0"/>
        <v>16.799999999999955</v>
      </c>
      <c r="B34" s="27">
        <f>Table6[[#This Row],[KM/H]]/100</f>
        <v>1.32</v>
      </c>
      <c r="C34" s="23">
        <v>132</v>
      </c>
      <c r="D34" s="21">
        <f>Table6[[#This Row],[KM/H]]*20</f>
        <v>2640</v>
      </c>
    </row>
    <row r="35" spans="1:4" thickTop="1" thickBot="1" x14ac:dyDescent="0.25">
      <c r="A35" s="18">
        <f t="shared" si="0"/>
        <v>16.699999999999953</v>
      </c>
      <c r="B35" s="27">
        <f>Table6[[#This Row],[KM/H]]/100</f>
        <v>1.33</v>
      </c>
      <c r="C35" s="23">
        <v>133</v>
      </c>
      <c r="D35" s="21">
        <f>Table6[[#This Row],[KM/H]]*20</f>
        <v>2660</v>
      </c>
    </row>
    <row r="36" spans="1:4" thickTop="1" thickBot="1" x14ac:dyDescent="0.25">
      <c r="A36" s="18">
        <f t="shared" si="0"/>
        <v>16.599999999999952</v>
      </c>
      <c r="B36" s="27">
        <f>Table6[[#This Row],[KM/H]]/100</f>
        <v>1.34</v>
      </c>
      <c r="C36" s="23">
        <v>134</v>
      </c>
      <c r="D36" s="21">
        <f>Table6[[#This Row],[KM/H]]*20</f>
        <v>2680</v>
      </c>
    </row>
    <row r="37" spans="1:4" thickTop="1" thickBot="1" x14ac:dyDescent="0.25">
      <c r="A37" s="18">
        <f t="shared" si="0"/>
        <v>16.49999999999995</v>
      </c>
      <c r="B37" s="27">
        <f>Table6[[#This Row],[KM/H]]/100</f>
        <v>1.35</v>
      </c>
      <c r="C37" s="23">
        <v>135</v>
      </c>
      <c r="D37" s="21">
        <f>Table6[[#This Row],[KM/H]]*20</f>
        <v>2700</v>
      </c>
    </row>
    <row r="38" spans="1:4" thickTop="1" thickBot="1" x14ac:dyDescent="0.25">
      <c r="A38" s="18">
        <f t="shared" si="0"/>
        <v>16.399999999999949</v>
      </c>
      <c r="B38" s="27">
        <f>Table6[[#This Row],[KM/H]]/100</f>
        <v>1.36</v>
      </c>
      <c r="C38" s="23">
        <v>136</v>
      </c>
      <c r="D38" s="21">
        <f>Table6[[#This Row],[KM/H]]*20</f>
        <v>2720</v>
      </c>
    </row>
    <row r="39" spans="1:4" thickTop="1" thickBot="1" x14ac:dyDescent="0.25">
      <c r="A39" s="18">
        <f t="shared" si="0"/>
        <v>16.299999999999947</v>
      </c>
      <c r="B39" s="27">
        <f>Table6[[#This Row],[KM/H]]/100</f>
        <v>1.37</v>
      </c>
      <c r="C39" s="23">
        <v>137</v>
      </c>
      <c r="D39" s="21">
        <f>Table6[[#This Row],[KM/H]]*20</f>
        <v>2740</v>
      </c>
    </row>
    <row r="40" spans="1:4" thickTop="1" thickBot="1" x14ac:dyDescent="0.25">
      <c r="A40" s="18">
        <f t="shared" si="0"/>
        <v>16.199999999999946</v>
      </c>
      <c r="B40" s="27">
        <f>Table6[[#This Row],[KM/H]]/100</f>
        <v>1.38</v>
      </c>
      <c r="C40" s="23">
        <v>138</v>
      </c>
      <c r="D40" s="21">
        <f>Table6[[#This Row],[KM/H]]*20</f>
        <v>2760</v>
      </c>
    </row>
    <row r="41" spans="1:4" thickTop="1" thickBot="1" x14ac:dyDescent="0.25">
      <c r="A41" s="18">
        <f t="shared" si="0"/>
        <v>16.099999999999945</v>
      </c>
      <c r="B41" s="27">
        <f>Table6[[#This Row],[KM/H]]/100</f>
        <v>1.39</v>
      </c>
      <c r="C41" s="23">
        <v>139</v>
      </c>
      <c r="D41" s="21">
        <f>Table6[[#This Row],[KM/H]]*20</f>
        <v>2780</v>
      </c>
    </row>
    <row r="42" spans="1:4" thickTop="1" thickBot="1" x14ac:dyDescent="0.25">
      <c r="A42" s="18">
        <f t="shared" si="0"/>
        <v>15.999999999999945</v>
      </c>
      <c r="B42" s="27">
        <f>Table6[[#This Row],[KM/H]]/100</f>
        <v>1.4</v>
      </c>
      <c r="C42" s="23">
        <v>140</v>
      </c>
      <c r="D42" s="21">
        <f>Table6[[#This Row],[KM/H]]*20</f>
        <v>2800</v>
      </c>
    </row>
    <row r="43" spans="1:4" thickTop="1" thickBot="1" x14ac:dyDescent="0.25">
      <c r="A43" s="18">
        <f t="shared" si="0"/>
        <v>15.899999999999945</v>
      </c>
      <c r="B43" s="27">
        <f>Table6[[#This Row],[KM/H]]/100</f>
        <v>1.41</v>
      </c>
      <c r="C43" s="23">
        <v>141</v>
      </c>
      <c r="D43" s="21">
        <f>Table6[[#This Row],[KM/H]]*20</f>
        <v>2820</v>
      </c>
    </row>
    <row r="44" spans="1:4" thickTop="1" thickBot="1" x14ac:dyDescent="0.25">
      <c r="A44" s="18">
        <f t="shared" si="0"/>
        <v>15.799999999999946</v>
      </c>
      <c r="B44" s="27">
        <f>Table6[[#This Row],[KM/H]]/100</f>
        <v>1.42</v>
      </c>
      <c r="C44" s="23">
        <v>142</v>
      </c>
      <c r="D44" s="21">
        <f>Table6[[#This Row],[KM/H]]*20</f>
        <v>2840</v>
      </c>
    </row>
    <row r="45" spans="1:4" thickTop="1" thickBot="1" x14ac:dyDescent="0.25">
      <c r="A45" s="18">
        <f t="shared" si="0"/>
        <v>15.699999999999946</v>
      </c>
      <c r="B45" s="27">
        <f>Table6[[#This Row],[KM/H]]/100</f>
        <v>1.43</v>
      </c>
      <c r="C45" s="23">
        <v>143</v>
      </c>
      <c r="D45" s="21">
        <f>Table6[[#This Row],[KM/H]]*20</f>
        <v>2860</v>
      </c>
    </row>
    <row r="46" spans="1:4" thickTop="1" thickBot="1" x14ac:dyDescent="0.25">
      <c r="A46" s="18">
        <f t="shared" si="0"/>
        <v>15.599999999999946</v>
      </c>
      <c r="B46" s="27">
        <f>Table6[[#This Row],[KM/H]]/100</f>
        <v>1.44</v>
      </c>
      <c r="C46" s="23">
        <v>144</v>
      </c>
      <c r="D46" s="21">
        <f>Table6[[#This Row],[KM/H]]*20</f>
        <v>2880</v>
      </c>
    </row>
    <row r="47" spans="1:4" thickTop="1" thickBot="1" x14ac:dyDescent="0.25">
      <c r="A47" s="18">
        <f t="shared" si="0"/>
        <v>15.499999999999947</v>
      </c>
      <c r="B47" s="27">
        <f>Table6[[#This Row],[KM/H]]/100</f>
        <v>1.45</v>
      </c>
      <c r="C47" s="23">
        <v>145</v>
      </c>
      <c r="D47" s="21">
        <f>Table6[[#This Row],[KM/H]]*20</f>
        <v>2900</v>
      </c>
    </row>
    <row r="48" spans="1:4" thickTop="1" thickBot="1" x14ac:dyDescent="0.25">
      <c r="A48" s="18">
        <f t="shared" si="0"/>
        <v>15.399999999999947</v>
      </c>
      <c r="B48" s="27">
        <f>Table6[[#This Row],[KM/H]]/100</f>
        <v>1.46</v>
      </c>
      <c r="C48" s="23">
        <v>146</v>
      </c>
      <c r="D48" s="21">
        <f>Table6[[#This Row],[KM/H]]*20</f>
        <v>2920</v>
      </c>
    </row>
    <row r="49" spans="1:4" thickTop="1" thickBot="1" x14ac:dyDescent="0.25">
      <c r="A49" s="18">
        <f t="shared" si="0"/>
        <v>15.299999999999947</v>
      </c>
      <c r="B49" s="27">
        <f>Table6[[#This Row],[KM/H]]/100</f>
        <v>1.47</v>
      </c>
      <c r="C49" s="23">
        <v>147</v>
      </c>
      <c r="D49" s="21">
        <f>Table6[[#This Row],[KM/H]]*20</f>
        <v>2940</v>
      </c>
    </row>
    <row r="50" spans="1:4" thickTop="1" thickBot="1" x14ac:dyDescent="0.25">
      <c r="A50" s="18">
        <f t="shared" si="0"/>
        <v>15.199999999999948</v>
      </c>
      <c r="B50" s="27">
        <f>Table6[[#This Row],[KM/H]]/100</f>
        <v>1.48</v>
      </c>
      <c r="C50" s="23">
        <v>148</v>
      </c>
      <c r="D50" s="21">
        <f>Table6[[#This Row],[KM/H]]*20</f>
        <v>2960</v>
      </c>
    </row>
    <row r="51" spans="1:4" thickTop="1" thickBot="1" x14ac:dyDescent="0.25">
      <c r="A51" s="18">
        <f t="shared" si="0"/>
        <v>15.099999999999948</v>
      </c>
      <c r="B51" s="27">
        <f>Table6[[#This Row],[KM/H]]/100</f>
        <v>1.49</v>
      </c>
      <c r="C51" s="23">
        <v>149</v>
      </c>
      <c r="D51" s="21">
        <f>Table6[[#This Row],[KM/H]]*20</f>
        <v>2980</v>
      </c>
    </row>
    <row r="52" spans="1:4" thickTop="1" thickBot="1" x14ac:dyDescent="0.25">
      <c r="A52" s="18">
        <f t="shared" si="0"/>
        <v>14.999999999999948</v>
      </c>
      <c r="B52" s="27">
        <f>Table6[[#This Row],[KM/H]]/100</f>
        <v>1.5</v>
      </c>
      <c r="C52" s="23">
        <v>150</v>
      </c>
      <c r="D52" s="21">
        <f>Table6[[#This Row],[KM/H]]*20</f>
        <v>3000</v>
      </c>
    </row>
    <row r="53" spans="1:4" thickTop="1" thickBot="1" x14ac:dyDescent="0.25">
      <c r="A53" s="18">
        <f t="shared" si="0"/>
        <v>14.899999999999949</v>
      </c>
      <c r="B53" s="27">
        <f>Table6[[#This Row],[KM/H]]/100</f>
        <v>1.51</v>
      </c>
      <c r="C53" s="23">
        <v>151</v>
      </c>
      <c r="D53" s="21">
        <f>Table6[[#This Row],[KM/H]]*20</f>
        <v>3020</v>
      </c>
    </row>
    <row r="54" spans="1:4" thickTop="1" thickBot="1" x14ac:dyDescent="0.25">
      <c r="A54" s="18">
        <f t="shared" si="0"/>
        <v>14.799999999999949</v>
      </c>
      <c r="B54" s="27">
        <f>Table6[[#This Row],[KM/H]]/100</f>
        <v>1.52</v>
      </c>
      <c r="C54" s="23">
        <v>152</v>
      </c>
      <c r="D54" s="21">
        <f>Table6[[#This Row],[KM/H]]*20</f>
        <v>3040</v>
      </c>
    </row>
    <row r="55" spans="1:4" thickTop="1" thickBot="1" x14ac:dyDescent="0.25">
      <c r="A55" s="18">
        <f t="shared" si="0"/>
        <v>14.69999999999995</v>
      </c>
      <c r="B55" s="27">
        <f>Table6[[#This Row],[KM/H]]/100</f>
        <v>1.53</v>
      </c>
      <c r="C55" s="23">
        <v>153</v>
      </c>
      <c r="D55" s="21">
        <f>Table6[[#This Row],[KM/H]]*20</f>
        <v>3060</v>
      </c>
    </row>
    <row r="56" spans="1:4" thickTop="1" thickBot="1" x14ac:dyDescent="0.25">
      <c r="A56" s="18">
        <f t="shared" si="0"/>
        <v>14.59999999999995</v>
      </c>
      <c r="B56" s="27">
        <f>Table6[[#This Row],[KM/H]]/100</f>
        <v>1.54</v>
      </c>
      <c r="C56" s="23">
        <v>154</v>
      </c>
      <c r="D56" s="21">
        <f>Table6[[#This Row],[KM/H]]*20</f>
        <v>3080</v>
      </c>
    </row>
    <row r="57" spans="1:4" thickTop="1" thickBot="1" x14ac:dyDescent="0.25">
      <c r="A57" s="18">
        <f t="shared" si="0"/>
        <v>14.49999999999995</v>
      </c>
      <c r="B57" s="27">
        <f>Table6[[#This Row],[KM/H]]/100</f>
        <v>1.55</v>
      </c>
      <c r="C57" s="23">
        <v>155</v>
      </c>
      <c r="D57" s="21">
        <f>Table6[[#This Row],[KM/H]]*20</f>
        <v>3100</v>
      </c>
    </row>
    <row r="58" spans="1:4" thickTop="1" thickBot="1" x14ac:dyDescent="0.25">
      <c r="A58" s="18">
        <f t="shared" si="0"/>
        <v>14.399999999999951</v>
      </c>
      <c r="B58" s="27">
        <f>Table6[[#This Row],[KM/H]]/100</f>
        <v>1.56</v>
      </c>
      <c r="C58" s="23">
        <v>156</v>
      </c>
      <c r="D58" s="21">
        <f>Table6[[#This Row],[KM/H]]*20</f>
        <v>3120</v>
      </c>
    </row>
    <row r="59" spans="1:4" thickTop="1" thickBot="1" x14ac:dyDescent="0.25">
      <c r="A59" s="18">
        <f t="shared" si="0"/>
        <v>14.299999999999951</v>
      </c>
      <c r="B59" s="27">
        <f>Table6[[#This Row],[KM/H]]/100</f>
        <v>1.57</v>
      </c>
      <c r="C59" s="23">
        <v>157</v>
      </c>
      <c r="D59" s="21">
        <f>Table6[[#This Row],[KM/H]]*20</f>
        <v>3140</v>
      </c>
    </row>
    <row r="60" spans="1:4" thickTop="1" thickBot="1" x14ac:dyDescent="0.25">
      <c r="A60" s="18">
        <f t="shared" si="0"/>
        <v>14.199999999999951</v>
      </c>
      <c r="B60" s="27">
        <f>Table6[[#This Row],[KM/H]]/100</f>
        <v>1.58</v>
      </c>
      <c r="C60" s="23">
        <v>158</v>
      </c>
      <c r="D60" s="21">
        <f>Table6[[#This Row],[KM/H]]*20</f>
        <v>3160</v>
      </c>
    </row>
    <row r="61" spans="1:4" thickTop="1" thickBot="1" x14ac:dyDescent="0.25">
      <c r="A61" s="18">
        <f t="shared" si="0"/>
        <v>14.099999999999952</v>
      </c>
      <c r="B61" s="27">
        <f>Table6[[#This Row],[KM/H]]/100</f>
        <v>1.59</v>
      </c>
      <c r="C61" s="23">
        <v>159</v>
      </c>
      <c r="D61" s="21">
        <f>Table6[[#This Row],[KM/H]]*20</f>
        <v>3180</v>
      </c>
    </row>
    <row r="62" spans="1:4" thickTop="1" thickBot="1" x14ac:dyDescent="0.25">
      <c r="A62" s="18">
        <f t="shared" si="0"/>
        <v>13.999999999999952</v>
      </c>
      <c r="B62" s="27">
        <f>Table6[[#This Row],[KM/H]]/100</f>
        <v>1.6</v>
      </c>
      <c r="C62" s="23">
        <v>160</v>
      </c>
      <c r="D62" s="21">
        <f>Table6[[#This Row],[KM/H]]*20</f>
        <v>3200</v>
      </c>
    </row>
    <row r="63" spans="1:4" thickTop="1" thickBot="1" x14ac:dyDescent="0.25">
      <c r="A63" s="18">
        <f t="shared" si="0"/>
        <v>13.899999999999952</v>
      </c>
      <c r="B63" s="27">
        <f>Table6[[#This Row],[KM/H]]/100</f>
        <v>1.61</v>
      </c>
      <c r="C63" s="23">
        <v>161</v>
      </c>
      <c r="D63" s="21">
        <f>Table6[[#This Row],[KM/H]]*20</f>
        <v>3220</v>
      </c>
    </row>
    <row r="64" spans="1:4" thickTop="1" thickBot="1" x14ac:dyDescent="0.25">
      <c r="A64" s="18">
        <f t="shared" si="0"/>
        <v>13.799999999999953</v>
      </c>
      <c r="B64" s="27">
        <f>Table6[[#This Row],[KM/H]]/100</f>
        <v>1.62</v>
      </c>
      <c r="C64" s="23">
        <v>162</v>
      </c>
      <c r="D64" s="21">
        <f>Table6[[#This Row],[KM/H]]*20</f>
        <v>3240</v>
      </c>
    </row>
    <row r="65" spans="1:4" thickTop="1" thickBot="1" x14ac:dyDescent="0.25">
      <c r="A65" s="18">
        <f t="shared" si="0"/>
        <v>13.699999999999953</v>
      </c>
      <c r="B65" s="27">
        <f>Table6[[#This Row],[KM/H]]/100</f>
        <v>1.63</v>
      </c>
      <c r="C65" s="23">
        <v>163</v>
      </c>
      <c r="D65" s="21">
        <f>Table6[[#This Row],[KM/H]]*20</f>
        <v>3260</v>
      </c>
    </row>
    <row r="66" spans="1:4" thickTop="1" thickBot="1" x14ac:dyDescent="0.25">
      <c r="A66" s="18">
        <f t="shared" si="0"/>
        <v>13.599999999999953</v>
      </c>
      <c r="B66" s="27">
        <f>Table6[[#This Row],[KM/H]]/100</f>
        <v>1.64</v>
      </c>
      <c r="C66" s="23">
        <v>164</v>
      </c>
      <c r="D66" s="21">
        <f>Table6[[#This Row],[KM/H]]*20</f>
        <v>3280</v>
      </c>
    </row>
    <row r="67" spans="1:4" thickTop="1" thickBot="1" x14ac:dyDescent="0.25">
      <c r="A67" s="18">
        <f t="shared" si="0"/>
        <v>13.499999999999954</v>
      </c>
      <c r="B67" s="27">
        <f>Table6[[#This Row],[KM/H]]/100</f>
        <v>1.65</v>
      </c>
      <c r="C67" s="23">
        <v>165</v>
      </c>
      <c r="D67" s="21">
        <f>Table6[[#This Row],[KM/H]]*20</f>
        <v>3300</v>
      </c>
    </row>
    <row r="68" spans="1:4" thickTop="1" thickBot="1" x14ac:dyDescent="0.25">
      <c r="A68" s="18">
        <f t="shared" ref="A68:A131" si="1">A67-0.1</f>
        <v>13.399999999999954</v>
      </c>
      <c r="B68" s="27">
        <f>Table6[[#This Row],[KM/H]]/100</f>
        <v>1.66</v>
      </c>
      <c r="C68" s="23">
        <v>166</v>
      </c>
      <c r="D68" s="21">
        <f>Table6[[#This Row],[KM/H]]*20</f>
        <v>3320</v>
      </c>
    </row>
    <row r="69" spans="1:4" thickTop="1" thickBot="1" x14ac:dyDescent="0.25">
      <c r="A69" s="18">
        <f t="shared" si="1"/>
        <v>13.299999999999955</v>
      </c>
      <c r="B69" s="27">
        <f>Table6[[#This Row],[KM/H]]/100</f>
        <v>1.67</v>
      </c>
      <c r="C69" s="23">
        <v>167</v>
      </c>
      <c r="D69" s="21">
        <f>Table6[[#This Row],[KM/H]]*20</f>
        <v>3340</v>
      </c>
    </row>
    <row r="70" spans="1:4" thickTop="1" thickBot="1" x14ac:dyDescent="0.25">
      <c r="A70" s="18">
        <f t="shared" si="1"/>
        <v>13.199999999999955</v>
      </c>
      <c r="B70" s="27">
        <f>Table6[[#This Row],[KM/H]]/100</f>
        <v>1.68</v>
      </c>
      <c r="C70" s="23">
        <v>168</v>
      </c>
      <c r="D70" s="21">
        <f>Table6[[#This Row],[KM/H]]*20</f>
        <v>3360</v>
      </c>
    </row>
    <row r="71" spans="1:4" thickTop="1" thickBot="1" x14ac:dyDescent="0.25">
      <c r="A71" s="18">
        <f t="shared" si="1"/>
        <v>13.099999999999955</v>
      </c>
      <c r="B71" s="27">
        <f>Table6[[#This Row],[KM/H]]/100</f>
        <v>1.69</v>
      </c>
      <c r="C71" s="23">
        <v>169</v>
      </c>
      <c r="D71" s="21">
        <f>Table6[[#This Row],[KM/H]]*20</f>
        <v>3380</v>
      </c>
    </row>
    <row r="72" spans="1:4" thickTop="1" thickBot="1" x14ac:dyDescent="0.25">
      <c r="A72" s="18">
        <f t="shared" si="1"/>
        <v>12.999999999999956</v>
      </c>
      <c r="B72" s="27">
        <f>Table6[[#This Row],[KM/H]]/100</f>
        <v>1.7</v>
      </c>
      <c r="C72" s="23">
        <v>170</v>
      </c>
      <c r="D72" s="21">
        <f>Table6[[#This Row],[KM/H]]*20</f>
        <v>3400</v>
      </c>
    </row>
    <row r="73" spans="1:4" thickTop="1" thickBot="1" x14ac:dyDescent="0.25">
      <c r="A73" s="18">
        <f t="shared" si="1"/>
        <v>12.899999999999956</v>
      </c>
      <c r="B73" s="27">
        <f>Table6[[#This Row],[KM/H]]/100</f>
        <v>1.71</v>
      </c>
      <c r="C73" s="23">
        <v>171</v>
      </c>
      <c r="D73" s="21">
        <f>Table6[[#This Row],[KM/H]]*20</f>
        <v>3420</v>
      </c>
    </row>
    <row r="74" spans="1:4" thickTop="1" thickBot="1" x14ac:dyDescent="0.25">
      <c r="A74" s="18">
        <f t="shared" si="1"/>
        <v>12.799999999999956</v>
      </c>
      <c r="B74" s="27">
        <f>Table6[[#This Row],[KM/H]]/100</f>
        <v>1.72</v>
      </c>
      <c r="C74" s="23">
        <v>172</v>
      </c>
      <c r="D74" s="21">
        <f>Table6[[#This Row],[KM/H]]*20</f>
        <v>3440</v>
      </c>
    </row>
    <row r="75" spans="1:4" thickTop="1" thickBot="1" x14ac:dyDescent="0.25">
      <c r="A75" s="18">
        <f t="shared" si="1"/>
        <v>12.699999999999957</v>
      </c>
      <c r="B75" s="27">
        <f>Table6[[#This Row],[KM/H]]/100</f>
        <v>1.73</v>
      </c>
      <c r="C75" s="23">
        <v>173</v>
      </c>
      <c r="D75" s="21">
        <f>Table6[[#This Row],[KM/H]]*20</f>
        <v>3460</v>
      </c>
    </row>
    <row r="76" spans="1:4" thickTop="1" thickBot="1" x14ac:dyDescent="0.25">
      <c r="A76" s="18">
        <f t="shared" si="1"/>
        <v>12.599999999999957</v>
      </c>
      <c r="B76" s="27">
        <f>Table6[[#This Row],[KM/H]]/100</f>
        <v>1.74</v>
      </c>
      <c r="C76" s="23">
        <v>174</v>
      </c>
      <c r="D76" s="21">
        <f>Table6[[#This Row],[KM/H]]*20</f>
        <v>3480</v>
      </c>
    </row>
    <row r="77" spans="1:4" thickTop="1" thickBot="1" x14ac:dyDescent="0.25">
      <c r="A77" s="18">
        <f t="shared" si="1"/>
        <v>12.499999999999957</v>
      </c>
      <c r="B77" s="27">
        <f>Table6[[#This Row],[KM/H]]/100</f>
        <v>1.75</v>
      </c>
      <c r="C77" s="23">
        <v>175</v>
      </c>
      <c r="D77" s="21">
        <f>Table6[[#This Row],[KM/H]]*20</f>
        <v>3500</v>
      </c>
    </row>
    <row r="78" spans="1:4" thickTop="1" thickBot="1" x14ac:dyDescent="0.25">
      <c r="A78" s="18">
        <f t="shared" si="1"/>
        <v>12.399999999999958</v>
      </c>
      <c r="B78" s="27">
        <f>Table6[[#This Row],[KM/H]]/100</f>
        <v>1.76</v>
      </c>
      <c r="C78" s="23">
        <v>176</v>
      </c>
      <c r="D78" s="21">
        <f>Table6[[#This Row],[KM/H]]*20</f>
        <v>3520</v>
      </c>
    </row>
    <row r="79" spans="1:4" thickTop="1" thickBot="1" x14ac:dyDescent="0.25">
      <c r="A79" s="18">
        <f t="shared" si="1"/>
        <v>12.299999999999958</v>
      </c>
      <c r="B79" s="27">
        <f>Table6[[#This Row],[KM/H]]/100</f>
        <v>1.77</v>
      </c>
      <c r="C79" s="23">
        <v>177</v>
      </c>
      <c r="D79" s="21">
        <f>Table6[[#This Row],[KM/H]]*20</f>
        <v>3540</v>
      </c>
    </row>
    <row r="80" spans="1:4" thickTop="1" thickBot="1" x14ac:dyDescent="0.25">
      <c r="A80" s="18">
        <f t="shared" si="1"/>
        <v>12.199999999999958</v>
      </c>
      <c r="B80" s="27">
        <f>Table6[[#This Row],[KM/H]]/100</f>
        <v>1.78</v>
      </c>
      <c r="C80" s="23">
        <v>178</v>
      </c>
      <c r="D80" s="21">
        <f>Table6[[#This Row],[KM/H]]*20</f>
        <v>3560</v>
      </c>
    </row>
    <row r="81" spans="1:4" thickTop="1" thickBot="1" x14ac:dyDescent="0.25">
      <c r="A81" s="18">
        <f t="shared" si="1"/>
        <v>12.099999999999959</v>
      </c>
      <c r="B81" s="27">
        <f>Table6[[#This Row],[KM/H]]/100</f>
        <v>1.79</v>
      </c>
      <c r="C81" s="23">
        <v>179</v>
      </c>
      <c r="D81" s="21">
        <f>Table6[[#This Row],[KM/H]]*20</f>
        <v>3580</v>
      </c>
    </row>
    <row r="82" spans="1:4" thickTop="1" thickBot="1" x14ac:dyDescent="0.25">
      <c r="A82" s="18">
        <f t="shared" si="1"/>
        <v>11.999999999999959</v>
      </c>
      <c r="B82" s="27">
        <f>Table6[[#This Row],[KM/H]]/100</f>
        <v>1.8</v>
      </c>
      <c r="C82" s="23">
        <v>180</v>
      </c>
      <c r="D82" s="21">
        <f>Table6[[#This Row],[KM/H]]*20</f>
        <v>3600</v>
      </c>
    </row>
    <row r="83" spans="1:4" thickTop="1" thickBot="1" x14ac:dyDescent="0.25">
      <c r="A83" s="18">
        <f t="shared" si="1"/>
        <v>11.899999999999959</v>
      </c>
      <c r="B83" s="27">
        <f>Table6[[#This Row],[KM/H]]/100</f>
        <v>1.81</v>
      </c>
      <c r="C83" s="23">
        <v>181</v>
      </c>
      <c r="D83" s="21">
        <f>Table6[[#This Row],[KM/H]]*20</f>
        <v>3620</v>
      </c>
    </row>
    <row r="84" spans="1:4" thickTop="1" thickBot="1" x14ac:dyDescent="0.25">
      <c r="A84" s="18">
        <f t="shared" si="1"/>
        <v>11.79999999999996</v>
      </c>
      <c r="B84" s="27">
        <f>Table6[[#This Row],[KM/H]]/100</f>
        <v>1.82</v>
      </c>
      <c r="C84" s="23">
        <v>182</v>
      </c>
      <c r="D84" s="21">
        <f>Table6[[#This Row],[KM/H]]*20</f>
        <v>3640</v>
      </c>
    </row>
    <row r="85" spans="1:4" thickTop="1" thickBot="1" x14ac:dyDescent="0.25">
      <c r="A85" s="18">
        <f t="shared" si="1"/>
        <v>11.69999999999996</v>
      </c>
      <c r="B85" s="27">
        <f>Table6[[#This Row],[KM/H]]/100</f>
        <v>1.83</v>
      </c>
      <c r="C85" s="23">
        <v>183</v>
      </c>
      <c r="D85" s="21">
        <f>Table6[[#This Row],[KM/H]]*20</f>
        <v>3660</v>
      </c>
    </row>
    <row r="86" spans="1:4" thickTop="1" thickBot="1" x14ac:dyDescent="0.25">
      <c r="A86" s="18">
        <f t="shared" si="1"/>
        <v>11.599999999999961</v>
      </c>
      <c r="B86" s="27">
        <f>Table6[[#This Row],[KM/H]]/100</f>
        <v>1.84</v>
      </c>
      <c r="C86" s="23">
        <v>184</v>
      </c>
      <c r="D86" s="21">
        <f>Table6[[#This Row],[KM/H]]*20</f>
        <v>3680</v>
      </c>
    </row>
    <row r="87" spans="1:4" thickTop="1" thickBot="1" x14ac:dyDescent="0.25">
      <c r="A87" s="18">
        <f t="shared" si="1"/>
        <v>11.499999999999961</v>
      </c>
      <c r="B87" s="27">
        <f>Table6[[#This Row],[KM/H]]/100</f>
        <v>1.85</v>
      </c>
      <c r="C87" s="23">
        <v>185</v>
      </c>
      <c r="D87" s="21">
        <f>Table6[[#This Row],[KM/H]]*20</f>
        <v>3700</v>
      </c>
    </row>
    <row r="88" spans="1:4" thickTop="1" thickBot="1" x14ac:dyDescent="0.25">
      <c r="A88" s="18">
        <f t="shared" si="1"/>
        <v>11.399999999999961</v>
      </c>
      <c r="B88" s="27">
        <f>Table6[[#This Row],[KM/H]]/100</f>
        <v>1.86</v>
      </c>
      <c r="C88" s="23">
        <v>186</v>
      </c>
      <c r="D88" s="21">
        <f>Table6[[#This Row],[KM/H]]*20</f>
        <v>3720</v>
      </c>
    </row>
    <row r="89" spans="1:4" thickTop="1" thickBot="1" x14ac:dyDescent="0.25">
      <c r="A89" s="18">
        <f t="shared" si="1"/>
        <v>11.299999999999962</v>
      </c>
      <c r="B89" s="27">
        <f>Table6[[#This Row],[KM/H]]/100</f>
        <v>1.87</v>
      </c>
      <c r="C89" s="23">
        <v>187</v>
      </c>
      <c r="D89" s="21">
        <f>Table6[[#This Row],[KM/H]]*20</f>
        <v>3740</v>
      </c>
    </row>
    <row r="90" spans="1:4" thickTop="1" thickBot="1" x14ac:dyDescent="0.25">
      <c r="A90" s="18">
        <f t="shared" si="1"/>
        <v>11.199999999999962</v>
      </c>
      <c r="B90" s="27">
        <f>Table6[[#This Row],[KM/H]]/100</f>
        <v>1.88</v>
      </c>
      <c r="C90" s="23">
        <v>188</v>
      </c>
      <c r="D90" s="21">
        <f>Table6[[#This Row],[KM/H]]*20</f>
        <v>3760</v>
      </c>
    </row>
    <row r="91" spans="1:4" thickTop="1" thickBot="1" x14ac:dyDescent="0.25">
      <c r="A91" s="18">
        <f t="shared" si="1"/>
        <v>11.099999999999962</v>
      </c>
      <c r="B91" s="27">
        <f>Table6[[#This Row],[KM/H]]/100</f>
        <v>1.89</v>
      </c>
      <c r="C91" s="23">
        <v>189</v>
      </c>
      <c r="D91" s="21">
        <f>Table6[[#This Row],[KM/H]]*20</f>
        <v>3780</v>
      </c>
    </row>
    <row r="92" spans="1:4" thickTop="1" thickBot="1" x14ac:dyDescent="0.25">
      <c r="A92" s="18">
        <f t="shared" si="1"/>
        <v>10.999999999999963</v>
      </c>
      <c r="B92" s="27">
        <f>Table6[[#This Row],[KM/H]]/100</f>
        <v>1.9</v>
      </c>
      <c r="C92" s="23">
        <v>190</v>
      </c>
      <c r="D92" s="21">
        <f>Table6[[#This Row],[KM/H]]*20</f>
        <v>3800</v>
      </c>
    </row>
    <row r="93" spans="1:4" thickTop="1" thickBot="1" x14ac:dyDescent="0.25">
      <c r="A93" s="18">
        <f t="shared" si="1"/>
        <v>10.899999999999963</v>
      </c>
      <c r="B93" s="27">
        <f>Table6[[#This Row],[KM/H]]/100</f>
        <v>1.91</v>
      </c>
      <c r="C93" s="23">
        <v>191</v>
      </c>
      <c r="D93" s="21">
        <f>Table6[[#This Row],[KM/H]]*20</f>
        <v>3820</v>
      </c>
    </row>
    <row r="94" spans="1:4" thickTop="1" thickBot="1" x14ac:dyDescent="0.25">
      <c r="A94" s="18">
        <f t="shared" si="1"/>
        <v>10.799999999999963</v>
      </c>
      <c r="B94" s="27">
        <f>Table6[[#This Row],[KM/H]]/100</f>
        <v>1.92</v>
      </c>
      <c r="C94" s="23">
        <v>192</v>
      </c>
      <c r="D94" s="21">
        <f>Table6[[#This Row],[KM/H]]*20</f>
        <v>3840</v>
      </c>
    </row>
    <row r="95" spans="1:4" thickTop="1" thickBot="1" x14ac:dyDescent="0.25">
      <c r="A95" s="18">
        <f t="shared" si="1"/>
        <v>10.699999999999964</v>
      </c>
      <c r="B95" s="27">
        <f>Table6[[#This Row],[KM/H]]/100</f>
        <v>1.93</v>
      </c>
      <c r="C95" s="23">
        <v>193</v>
      </c>
      <c r="D95" s="21">
        <f>Table6[[#This Row],[KM/H]]*20</f>
        <v>3860</v>
      </c>
    </row>
    <row r="96" spans="1:4" thickTop="1" thickBot="1" x14ac:dyDescent="0.25">
      <c r="A96" s="18">
        <f t="shared" si="1"/>
        <v>10.599999999999964</v>
      </c>
      <c r="B96" s="27">
        <f>Table6[[#This Row],[KM/H]]/100</f>
        <v>1.94</v>
      </c>
      <c r="C96" s="23">
        <v>194</v>
      </c>
      <c r="D96" s="21">
        <f>Table6[[#This Row],[KM/H]]*20</f>
        <v>3880</v>
      </c>
    </row>
    <row r="97" spans="1:4" thickTop="1" thickBot="1" x14ac:dyDescent="0.25">
      <c r="A97" s="18">
        <f t="shared" si="1"/>
        <v>10.499999999999964</v>
      </c>
      <c r="B97" s="27">
        <f>Table6[[#This Row],[KM/H]]/100</f>
        <v>1.95</v>
      </c>
      <c r="C97" s="23">
        <v>195</v>
      </c>
      <c r="D97" s="21">
        <f>Table6[[#This Row],[KM/H]]*20</f>
        <v>3900</v>
      </c>
    </row>
    <row r="98" spans="1:4" thickTop="1" thickBot="1" x14ac:dyDescent="0.25">
      <c r="A98" s="18">
        <f t="shared" si="1"/>
        <v>10.399999999999965</v>
      </c>
      <c r="B98" s="27">
        <f>Table6[[#This Row],[KM/H]]/100</f>
        <v>1.96</v>
      </c>
      <c r="C98" s="23">
        <v>196</v>
      </c>
      <c r="D98" s="21">
        <f>Table6[[#This Row],[KM/H]]*20</f>
        <v>3920</v>
      </c>
    </row>
    <row r="99" spans="1:4" thickTop="1" thickBot="1" x14ac:dyDescent="0.25">
      <c r="A99" s="18">
        <f t="shared" si="1"/>
        <v>10.299999999999965</v>
      </c>
      <c r="B99" s="27">
        <f>Table6[[#This Row],[KM/H]]/100</f>
        <v>1.97</v>
      </c>
      <c r="C99" s="23">
        <v>197</v>
      </c>
      <c r="D99" s="21">
        <f>Table6[[#This Row],[KM/H]]*20</f>
        <v>3940</v>
      </c>
    </row>
    <row r="100" spans="1:4" thickTop="1" thickBot="1" x14ac:dyDescent="0.25">
      <c r="A100" s="18">
        <f t="shared" si="1"/>
        <v>10.199999999999966</v>
      </c>
      <c r="B100" s="27">
        <f>Table6[[#This Row],[KM/H]]/100</f>
        <v>1.98</v>
      </c>
      <c r="C100" s="23">
        <v>198</v>
      </c>
      <c r="D100" s="21">
        <f>Table6[[#This Row],[KM/H]]*20</f>
        <v>3960</v>
      </c>
    </row>
    <row r="101" spans="1:4" thickTop="1" thickBot="1" x14ac:dyDescent="0.25">
      <c r="A101" s="18">
        <f t="shared" si="1"/>
        <v>10.099999999999966</v>
      </c>
      <c r="B101" s="27">
        <f>Table6[[#This Row],[KM/H]]/100</f>
        <v>1.99</v>
      </c>
      <c r="C101" s="23">
        <v>199</v>
      </c>
      <c r="D101" s="21">
        <f>Table6[[#This Row],[KM/H]]*20</f>
        <v>3980</v>
      </c>
    </row>
    <row r="102" spans="1:4" thickTop="1" thickBot="1" x14ac:dyDescent="0.25">
      <c r="A102" s="18">
        <f t="shared" si="1"/>
        <v>9.9999999999999662</v>
      </c>
      <c r="B102" s="27">
        <f>Table6[[#This Row],[KM/H]]/100</f>
        <v>2</v>
      </c>
      <c r="C102" s="23">
        <v>200</v>
      </c>
      <c r="D102" s="21">
        <f>Table6[[#This Row],[KM/H]]*20</f>
        <v>4000</v>
      </c>
    </row>
    <row r="103" spans="1:4" thickTop="1" thickBot="1" x14ac:dyDescent="0.25">
      <c r="A103" s="18">
        <f t="shared" si="1"/>
        <v>9.8999999999999666</v>
      </c>
      <c r="B103" s="27">
        <f>Table6[[#This Row],[KM/H]]/100</f>
        <v>2.0099999999999998</v>
      </c>
      <c r="C103" s="23">
        <v>201</v>
      </c>
      <c r="D103" s="21">
        <f>Table6[[#This Row],[KM/H]]*20</f>
        <v>4020</v>
      </c>
    </row>
    <row r="104" spans="1:4" thickTop="1" thickBot="1" x14ac:dyDescent="0.25">
      <c r="A104" s="18">
        <f t="shared" si="1"/>
        <v>9.799999999999967</v>
      </c>
      <c r="B104" s="27">
        <f>Table6[[#This Row],[KM/H]]/100</f>
        <v>2.02</v>
      </c>
      <c r="C104" s="23">
        <v>202</v>
      </c>
      <c r="D104" s="21">
        <f>Table6[[#This Row],[KM/H]]*20</f>
        <v>4040</v>
      </c>
    </row>
    <row r="105" spans="1:4" thickTop="1" thickBot="1" x14ac:dyDescent="0.25">
      <c r="A105" s="18">
        <f t="shared" si="1"/>
        <v>9.6999999999999673</v>
      </c>
      <c r="B105" s="27">
        <f>Table6[[#This Row],[KM/H]]/100</f>
        <v>2.0299999999999998</v>
      </c>
      <c r="C105" s="23">
        <v>203</v>
      </c>
      <c r="D105" s="21">
        <f>Table6[[#This Row],[KM/H]]*20</f>
        <v>4060</v>
      </c>
    </row>
    <row r="106" spans="1:4" thickTop="1" thickBot="1" x14ac:dyDescent="0.25">
      <c r="A106" s="18">
        <f t="shared" si="1"/>
        <v>9.5999999999999677</v>
      </c>
      <c r="B106" s="27">
        <f>Table6[[#This Row],[KM/H]]/100</f>
        <v>2.04</v>
      </c>
      <c r="C106" s="23">
        <v>204</v>
      </c>
      <c r="D106" s="21">
        <f>Table6[[#This Row],[KM/H]]*20</f>
        <v>4080</v>
      </c>
    </row>
    <row r="107" spans="1:4" thickTop="1" thickBot="1" x14ac:dyDescent="0.25">
      <c r="A107" s="18">
        <f t="shared" si="1"/>
        <v>9.499999999999968</v>
      </c>
      <c r="B107" s="27">
        <f>Table6[[#This Row],[KM/H]]/100</f>
        <v>2.0499999999999998</v>
      </c>
      <c r="C107" s="23">
        <v>205</v>
      </c>
      <c r="D107" s="21">
        <f>Table6[[#This Row],[KM/H]]*20</f>
        <v>4100</v>
      </c>
    </row>
    <row r="108" spans="1:4" thickTop="1" thickBot="1" x14ac:dyDescent="0.25">
      <c r="A108" s="18">
        <f t="shared" si="1"/>
        <v>9.3999999999999684</v>
      </c>
      <c r="B108" s="27">
        <f>Table6[[#This Row],[KM/H]]/100</f>
        <v>2.06</v>
      </c>
      <c r="C108" s="23">
        <v>206</v>
      </c>
      <c r="D108" s="21">
        <f>Table6[[#This Row],[KM/H]]*20</f>
        <v>4120</v>
      </c>
    </row>
    <row r="109" spans="1:4" thickTop="1" thickBot="1" x14ac:dyDescent="0.25">
      <c r="A109" s="18">
        <f t="shared" si="1"/>
        <v>9.2999999999999687</v>
      </c>
      <c r="B109" s="27">
        <f>Table6[[#This Row],[KM/H]]/100</f>
        <v>2.0699999999999998</v>
      </c>
      <c r="C109" s="23">
        <v>207</v>
      </c>
      <c r="D109" s="21">
        <f>Table6[[#This Row],[KM/H]]*20</f>
        <v>4140</v>
      </c>
    </row>
    <row r="110" spans="1:4" thickTop="1" thickBot="1" x14ac:dyDescent="0.25">
      <c r="A110" s="18">
        <f t="shared" si="1"/>
        <v>9.1999999999999691</v>
      </c>
      <c r="B110" s="27">
        <f>Table6[[#This Row],[KM/H]]/100</f>
        <v>2.08</v>
      </c>
      <c r="C110" s="23">
        <v>208</v>
      </c>
      <c r="D110" s="21">
        <f>Table6[[#This Row],[KM/H]]*20</f>
        <v>4160</v>
      </c>
    </row>
    <row r="111" spans="1:4" thickTop="1" thickBot="1" x14ac:dyDescent="0.25">
      <c r="A111" s="18">
        <f t="shared" si="1"/>
        <v>9.0999999999999694</v>
      </c>
      <c r="B111" s="27">
        <f>Table6[[#This Row],[KM/H]]/100</f>
        <v>2.09</v>
      </c>
      <c r="C111" s="23">
        <v>209</v>
      </c>
      <c r="D111" s="21">
        <f>Table6[[#This Row],[KM/H]]*20</f>
        <v>4180</v>
      </c>
    </row>
    <row r="112" spans="1:4" thickTop="1" thickBot="1" x14ac:dyDescent="0.25">
      <c r="A112" s="18">
        <f t="shared" si="1"/>
        <v>8.9999999999999698</v>
      </c>
      <c r="B112" s="27">
        <f>Table6[[#This Row],[KM/H]]/100</f>
        <v>2.1</v>
      </c>
      <c r="C112" s="23">
        <v>210</v>
      </c>
      <c r="D112" s="21">
        <f>Table6[[#This Row],[KM/H]]*20</f>
        <v>4200</v>
      </c>
    </row>
    <row r="113" spans="1:4" thickTop="1" thickBot="1" x14ac:dyDescent="0.25">
      <c r="A113" s="18">
        <f t="shared" si="1"/>
        <v>8.8999999999999702</v>
      </c>
      <c r="B113" s="27">
        <f>Table6[[#This Row],[KM/H]]/100</f>
        <v>2.11</v>
      </c>
      <c r="C113" s="23">
        <v>211</v>
      </c>
      <c r="D113" s="21">
        <f>Table6[[#This Row],[KM/H]]*20</f>
        <v>4220</v>
      </c>
    </row>
    <row r="114" spans="1:4" thickTop="1" thickBot="1" x14ac:dyDescent="0.25">
      <c r="A114" s="18">
        <f t="shared" si="1"/>
        <v>8.7999999999999705</v>
      </c>
      <c r="B114" s="27">
        <f>Table6[[#This Row],[KM/H]]/100</f>
        <v>2.12</v>
      </c>
      <c r="C114" s="23">
        <v>212</v>
      </c>
      <c r="D114" s="21">
        <f>Table6[[#This Row],[KM/H]]*20</f>
        <v>4240</v>
      </c>
    </row>
    <row r="115" spans="1:4" thickTop="1" thickBot="1" x14ac:dyDescent="0.25">
      <c r="A115" s="18">
        <f t="shared" si="1"/>
        <v>8.6999999999999709</v>
      </c>
      <c r="B115" s="27">
        <f>Table6[[#This Row],[KM/H]]/100</f>
        <v>2.13</v>
      </c>
      <c r="C115" s="23">
        <v>213</v>
      </c>
      <c r="D115" s="21">
        <f>Table6[[#This Row],[KM/H]]*20</f>
        <v>4260</v>
      </c>
    </row>
    <row r="116" spans="1:4" thickTop="1" thickBot="1" x14ac:dyDescent="0.25">
      <c r="A116" s="18">
        <f t="shared" si="1"/>
        <v>8.5999999999999712</v>
      </c>
      <c r="B116" s="27">
        <f>Table6[[#This Row],[KM/H]]/100</f>
        <v>2.14</v>
      </c>
      <c r="C116" s="23">
        <v>214</v>
      </c>
      <c r="D116" s="21">
        <f>Table6[[#This Row],[KM/H]]*20</f>
        <v>4280</v>
      </c>
    </row>
    <row r="117" spans="1:4" thickTop="1" thickBot="1" x14ac:dyDescent="0.25">
      <c r="A117" s="18">
        <f t="shared" si="1"/>
        <v>8.4999999999999716</v>
      </c>
      <c r="B117" s="27">
        <f>Table6[[#This Row],[KM/H]]/100</f>
        <v>2.15</v>
      </c>
      <c r="C117" s="23">
        <v>215</v>
      </c>
      <c r="D117" s="21">
        <f>Table6[[#This Row],[KM/H]]*20</f>
        <v>4300</v>
      </c>
    </row>
    <row r="118" spans="1:4" thickTop="1" thickBot="1" x14ac:dyDescent="0.25">
      <c r="A118" s="18">
        <f t="shared" si="1"/>
        <v>8.3999999999999719</v>
      </c>
      <c r="B118" s="27">
        <f>Table6[[#This Row],[KM/H]]/100</f>
        <v>2.16</v>
      </c>
      <c r="C118" s="23">
        <v>216</v>
      </c>
      <c r="D118" s="21">
        <f>Table6[[#This Row],[KM/H]]*20</f>
        <v>4320</v>
      </c>
    </row>
    <row r="119" spans="1:4" thickTop="1" thickBot="1" x14ac:dyDescent="0.25">
      <c r="A119" s="18">
        <f t="shared" si="1"/>
        <v>8.2999999999999723</v>
      </c>
      <c r="B119" s="27">
        <f>Table6[[#This Row],[KM/H]]/100</f>
        <v>2.17</v>
      </c>
      <c r="C119" s="23">
        <v>217</v>
      </c>
      <c r="D119" s="21">
        <f>Table6[[#This Row],[KM/H]]*20</f>
        <v>4340</v>
      </c>
    </row>
    <row r="120" spans="1:4" thickTop="1" thickBot="1" x14ac:dyDescent="0.25">
      <c r="A120" s="18">
        <f t="shared" si="1"/>
        <v>8.1999999999999726</v>
      </c>
      <c r="B120" s="27">
        <f>Table6[[#This Row],[KM/H]]/100</f>
        <v>2.1800000000000002</v>
      </c>
      <c r="C120" s="23">
        <v>218</v>
      </c>
      <c r="D120" s="21">
        <f>Table6[[#This Row],[KM/H]]*20</f>
        <v>4360</v>
      </c>
    </row>
    <row r="121" spans="1:4" thickTop="1" thickBot="1" x14ac:dyDescent="0.25">
      <c r="A121" s="18">
        <f t="shared" si="1"/>
        <v>8.099999999999973</v>
      </c>
      <c r="B121" s="27">
        <f>Table6[[#This Row],[KM/H]]/100</f>
        <v>2.19</v>
      </c>
      <c r="C121" s="23">
        <v>219</v>
      </c>
      <c r="D121" s="21">
        <f>Table6[[#This Row],[KM/H]]*20</f>
        <v>4380</v>
      </c>
    </row>
    <row r="122" spans="1:4" thickTop="1" thickBot="1" x14ac:dyDescent="0.25">
      <c r="A122" s="18">
        <f t="shared" si="1"/>
        <v>7.9999999999999734</v>
      </c>
      <c r="B122" s="27">
        <f>Table6[[#This Row],[KM/H]]/100</f>
        <v>2.2000000000000002</v>
      </c>
      <c r="C122" s="23">
        <v>220</v>
      </c>
      <c r="D122" s="21">
        <f>Table6[[#This Row],[KM/H]]*20</f>
        <v>4400</v>
      </c>
    </row>
    <row r="123" spans="1:4" thickTop="1" thickBot="1" x14ac:dyDescent="0.25">
      <c r="A123" s="18">
        <f t="shared" si="1"/>
        <v>7.8999999999999737</v>
      </c>
      <c r="B123" s="27">
        <f>Table6[[#This Row],[KM/H]]/100</f>
        <v>2.21</v>
      </c>
      <c r="C123" s="23">
        <v>221</v>
      </c>
      <c r="D123" s="21">
        <f>Table6[[#This Row],[KM/H]]*20</f>
        <v>4420</v>
      </c>
    </row>
    <row r="124" spans="1:4" thickTop="1" thickBot="1" x14ac:dyDescent="0.25">
      <c r="A124" s="18">
        <f t="shared" si="1"/>
        <v>7.7999999999999741</v>
      </c>
      <c r="B124" s="27">
        <f>Table6[[#This Row],[KM/H]]/100</f>
        <v>2.2200000000000002</v>
      </c>
      <c r="C124" s="23">
        <v>222</v>
      </c>
      <c r="D124" s="21">
        <f>Table6[[#This Row],[KM/H]]*20</f>
        <v>4440</v>
      </c>
    </row>
    <row r="125" spans="1:4" thickTop="1" thickBot="1" x14ac:dyDescent="0.25">
      <c r="A125" s="18">
        <f t="shared" si="1"/>
        <v>7.6999999999999744</v>
      </c>
      <c r="B125" s="27">
        <f>Table6[[#This Row],[KM/H]]/100</f>
        <v>2.23</v>
      </c>
      <c r="C125" s="23">
        <v>223</v>
      </c>
      <c r="D125" s="21">
        <f>Table6[[#This Row],[KM/H]]*20</f>
        <v>4460</v>
      </c>
    </row>
    <row r="126" spans="1:4" thickTop="1" thickBot="1" x14ac:dyDescent="0.25">
      <c r="A126" s="18">
        <f t="shared" si="1"/>
        <v>7.5999999999999748</v>
      </c>
      <c r="B126" s="27">
        <f>Table6[[#This Row],[KM/H]]/100</f>
        <v>2.2400000000000002</v>
      </c>
      <c r="C126" s="23">
        <v>224</v>
      </c>
      <c r="D126" s="21">
        <f>Table6[[#This Row],[KM/H]]*20</f>
        <v>4480</v>
      </c>
    </row>
    <row r="127" spans="1:4" thickTop="1" thickBot="1" x14ac:dyDescent="0.25">
      <c r="A127" s="18">
        <f t="shared" si="1"/>
        <v>7.4999999999999751</v>
      </c>
      <c r="B127" s="27">
        <f>Table6[[#This Row],[KM/H]]/100</f>
        <v>2.25</v>
      </c>
      <c r="C127" s="23">
        <v>225</v>
      </c>
      <c r="D127" s="21">
        <f>Table6[[#This Row],[KM/H]]*20</f>
        <v>4500</v>
      </c>
    </row>
    <row r="128" spans="1:4" thickTop="1" thickBot="1" x14ac:dyDescent="0.25">
      <c r="A128" s="18">
        <f t="shared" si="1"/>
        <v>7.3999999999999755</v>
      </c>
      <c r="B128" s="27">
        <f>Table6[[#This Row],[KM/H]]/100</f>
        <v>2.2599999999999998</v>
      </c>
      <c r="C128" s="23">
        <v>226</v>
      </c>
      <c r="D128" s="21">
        <f>Table6[[#This Row],[KM/H]]*20</f>
        <v>4520</v>
      </c>
    </row>
    <row r="129" spans="1:4" thickTop="1" thickBot="1" x14ac:dyDescent="0.25">
      <c r="A129" s="18">
        <f t="shared" si="1"/>
        <v>7.2999999999999758</v>
      </c>
      <c r="B129" s="27">
        <f>Table6[[#This Row],[KM/H]]/100</f>
        <v>2.27</v>
      </c>
      <c r="C129" s="23">
        <v>227</v>
      </c>
      <c r="D129" s="21">
        <f>Table6[[#This Row],[KM/H]]*20</f>
        <v>4540</v>
      </c>
    </row>
    <row r="130" spans="1:4" thickTop="1" thickBot="1" x14ac:dyDescent="0.25">
      <c r="A130" s="18">
        <f t="shared" si="1"/>
        <v>7.1999999999999762</v>
      </c>
      <c r="B130" s="27">
        <f>Table6[[#This Row],[KM/H]]/100</f>
        <v>2.2799999999999998</v>
      </c>
      <c r="C130" s="23">
        <v>228</v>
      </c>
      <c r="D130" s="21">
        <f>Table6[[#This Row],[KM/H]]*20</f>
        <v>4560</v>
      </c>
    </row>
    <row r="131" spans="1:4" thickTop="1" thickBot="1" x14ac:dyDescent="0.25">
      <c r="A131" s="18">
        <f t="shared" si="1"/>
        <v>7.0999999999999766</v>
      </c>
      <c r="B131" s="27">
        <f>Table6[[#This Row],[KM/H]]/100</f>
        <v>2.29</v>
      </c>
      <c r="C131" s="23">
        <v>229</v>
      </c>
      <c r="D131" s="21">
        <f>Table6[[#This Row],[KM/H]]*20</f>
        <v>4580</v>
      </c>
    </row>
    <row r="132" spans="1:4" thickTop="1" thickBot="1" x14ac:dyDescent="0.25">
      <c r="A132" s="18">
        <f t="shared" ref="A132:A152" si="2">A131-0.1</f>
        <v>6.9999999999999769</v>
      </c>
      <c r="B132" s="27">
        <f>Table6[[#This Row],[KM/H]]/100</f>
        <v>2.2999999999999998</v>
      </c>
      <c r="C132" s="23">
        <v>230</v>
      </c>
      <c r="D132" s="21">
        <f>Table6[[#This Row],[KM/H]]*20</f>
        <v>4600</v>
      </c>
    </row>
    <row r="133" spans="1:4" thickTop="1" thickBot="1" x14ac:dyDescent="0.25">
      <c r="A133" s="18">
        <f t="shared" si="2"/>
        <v>6.8999999999999773</v>
      </c>
      <c r="B133" s="27">
        <f>Table6[[#This Row],[KM/H]]/100</f>
        <v>2.31</v>
      </c>
      <c r="C133" s="23">
        <v>231</v>
      </c>
      <c r="D133" s="21">
        <f>Table6[[#This Row],[KM/H]]*20</f>
        <v>4620</v>
      </c>
    </row>
    <row r="134" spans="1:4" thickTop="1" thickBot="1" x14ac:dyDescent="0.25">
      <c r="A134" s="18">
        <f t="shared" si="2"/>
        <v>6.7999999999999776</v>
      </c>
      <c r="B134" s="27">
        <f>Table6[[#This Row],[KM/H]]/100</f>
        <v>2.3199999999999998</v>
      </c>
      <c r="C134" s="23">
        <v>232</v>
      </c>
      <c r="D134" s="21">
        <f>Table6[[#This Row],[KM/H]]*20</f>
        <v>4640</v>
      </c>
    </row>
    <row r="135" spans="1:4" thickTop="1" thickBot="1" x14ac:dyDescent="0.25">
      <c r="A135" s="18">
        <f t="shared" si="2"/>
        <v>6.699999999999978</v>
      </c>
      <c r="B135" s="27">
        <f>Table6[[#This Row],[KM/H]]/100</f>
        <v>2.33</v>
      </c>
      <c r="C135" s="23">
        <v>233</v>
      </c>
      <c r="D135" s="21">
        <f>Table6[[#This Row],[KM/H]]*20</f>
        <v>4660</v>
      </c>
    </row>
    <row r="136" spans="1:4" thickTop="1" thickBot="1" x14ac:dyDescent="0.25">
      <c r="A136" s="18">
        <f t="shared" si="2"/>
        <v>6.5999999999999783</v>
      </c>
      <c r="B136" s="27">
        <f>Table6[[#This Row],[KM/H]]/100</f>
        <v>2.34</v>
      </c>
      <c r="C136" s="23">
        <v>234</v>
      </c>
      <c r="D136" s="21">
        <f>Table6[[#This Row],[KM/H]]*20</f>
        <v>4680</v>
      </c>
    </row>
    <row r="137" spans="1:4" thickTop="1" thickBot="1" x14ac:dyDescent="0.25">
      <c r="A137" s="18">
        <f t="shared" si="2"/>
        <v>6.4999999999999787</v>
      </c>
      <c r="B137" s="27">
        <f>Table6[[#This Row],[KM/H]]/100</f>
        <v>2.35</v>
      </c>
      <c r="C137" s="23">
        <v>235</v>
      </c>
      <c r="D137" s="21">
        <f>Table6[[#This Row],[KM/H]]*20</f>
        <v>4700</v>
      </c>
    </row>
    <row r="138" spans="1:4" thickTop="1" thickBot="1" x14ac:dyDescent="0.25">
      <c r="A138" s="18">
        <f t="shared" si="2"/>
        <v>6.399999999999979</v>
      </c>
      <c r="B138" s="27">
        <f>Table6[[#This Row],[KM/H]]/100</f>
        <v>2.36</v>
      </c>
      <c r="C138" s="23">
        <v>236</v>
      </c>
      <c r="D138" s="21">
        <f>Table6[[#This Row],[KM/H]]*20</f>
        <v>4720</v>
      </c>
    </row>
    <row r="139" spans="1:4" thickTop="1" thickBot="1" x14ac:dyDescent="0.25">
      <c r="A139" s="18">
        <f t="shared" si="2"/>
        <v>6.2999999999999794</v>
      </c>
      <c r="B139" s="27">
        <f>Table6[[#This Row],[KM/H]]/100</f>
        <v>2.37</v>
      </c>
      <c r="C139" s="23">
        <v>237</v>
      </c>
      <c r="D139" s="21">
        <f>Table6[[#This Row],[KM/H]]*20</f>
        <v>4740</v>
      </c>
    </row>
    <row r="140" spans="1:4" thickTop="1" thickBot="1" x14ac:dyDescent="0.25">
      <c r="A140" s="18">
        <f t="shared" si="2"/>
        <v>6.1999999999999797</v>
      </c>
      <c r="B140" s="27">
        <f>Table6[[#This Row],[KM/H]]/100</f>
        <v>2.38</v>
      </c>
      <c r="C140" s="23">
        <v>238</v>
      </c>
      <c r="D140" s="21">
        <f>Table6[[#This Row],[KM/H]]*20</f>
        <v>4760</v>
      </c>
    </row>
    <row r="141" spans="1:4" thickTop="1" thickBot="1" x14ac:dyDescent="0.25">
      <c r="A141" s="18">
        <f t="shared" si="2"/>
        <v>6.0999999999999801</v>
      </c>
      <c r="B141" s="27">
        <f>Table6[[#This Row],[KM/H]]/100</f>
        <v>2.39</v>
      </c>
      <c r="C141" s="23">
        <v>239</v>
      </c>
      <c r="D141" s="21">
        <f>Table6[[#This Row],[KM/H]]*20</f>
        <v>4780</v>
      </c>
    </row>
    <row r="142" spans="1:4" thickTop="1" thickBot="1" x14ac:dyDescent="0.25">
      <c r="A142" s="18">
        <f t="shared" si="2"/>
        <v>5.9999999999999805</v>
      </c>
      <c r="B142" s="27">
        <f>Table6[[#This Row],[KM/H]]/100</f>
        <v>2.4</v>
      </c>
      <c r="C142" s="23">
        <v>240</v>
      </c>
      <c r="D142" s="21">
        <f>Table6[[#This Row],[KM/H]]*20</f>
        <v>4800</v>
      </c>
    </row>
    <row r="143" spans="1:4" thickTop="1" thickBot="1" x14ac:dyDescent="0.25">
      <c r="A143" s="18">
        <f t="shared" si="2"/>
        <v>5.8999999999999808</v>
      </c>
      <c r="B143" s="27">
        <f>Table6[[#This Row],[KM/H]]/100</f>
        <v>2.41</v>
      </c>
      <c r="C143" s="23">
        <v>241</v>
      </c>
      <c r="D143" s="21">
        <f>Table6[[#This Row],[KM/H]]*20</f>
        <v>4820</v>
      </c>
    </row>
    <row r="144" spans="1:4" thickTop="1" thickBot="1" x14ac:dyDescent="0.25">
      <c r="A144" s="18">
        <f t="shared" si="2"/>
        <v>5.7999999999999812</v>
      </c>
      <c r="B144" s="27">
        <f>Table6[[#This Row],[KM/H]]/100</f>
        <v>2.42</v>
      </c>
      <c r="C144" s="23">
        <v>242</v>
      </c>
      <c r="D144" s="21">
        <f>Table6[[#This Row],[KM/H]]*20</f>
        <v>4840</v>
      </c>
    </row>
    <row r="145" spans="1:4" thickTop="1" thickBot="1" x14ac:dyDescent="0.25">
      <c r="A145" s="18">
        <f t="shared" si="2"/>
        <v>5.6999999999999815</v>
      </c>
      <c r="B145" s="27">
        <f>Table6[[#This Row],[KM/H]]/100</f>
        <v>2.4300000000000002</v>
      </c>
      <c r="C145" s="23">
        <v>243</v>
      </c>
      <c r="D145" s="21">
        <f>Table6[[#This Row],[KM/H]]*20</f>
        <v>4860</v>
      </c>
    </row>
    <row r="146" spans="1:4" thickTop="1" thickBot="1" x14ac:dyDescent="0.25">
      <c r="A146" s="18">
        <f t="shared" si="2"/>
        <v>5.5999999999999819</v>
      </c>
      <c r="B146" s="27">
        <f>Table6[[#This Row],[KM/H]]/100</f>
        <v>2.44</v>
      </c>
      <c r="C146" s="23">
        <v>244</v>
      </c>
      <c r="D146" s="21">
        <f>Table6[[#This Row],[KM/H]]*20</f>
        <v>4880</v>
      </c>
    </row>
    <row r="147" spans="1:4" thickTop="1" thickBot="1" x14ac:dyDescent="0.25">
      <c r="A147" s="18">
        <f t="shared" si="2"/>
        <v>5.4999999999999822</v>
      </c>
      <c r="B147" s="27">
        <f>Table6[[#This Row],[KM/H]]/100</f>
        <v>2.4500000000000002</v>
      </c>
      <c r="C147" s="23">
        <v>245</v>
      </c>
      <c r="D147" s="21">
        <f>Table6[[#This Row],[KM/H]]*20</f>
        <v>4900</v>
      </c>
    </row>
    <row r="148" spans="1:4" thickTop="1" thickBot="1" x14ac:dyDescent="0.25">
      <c r="A148" s="18">
        <f t="shared" si="2"/>
        <v>5.3999999999999826</v>
      </c>
      <c r="B148" s="27">
        <f>Table6[[#This Row],[KM/H]]/100</f>
        <v>2.46</v>
      </c>
      <c r="C148" s="23">
        <v>246</v>
      </c>
      <c r="D148" s="21">
        <f>Table6[[#This Row],[KM/H]]*20</f>
        <v>4920</v>
      </c>
    </row>
    <row r="149" spans="1:4" thickTop="1" thickBot="1" x14ac:dyDescent="0.25">
      <c r="A149" s="18">
        <f t="shared" si="2"/>
        <v>5.2999999999999829</v>
      </c>
      <c r="B149" s="27">
        <f>Table6[[#This Row],[KM/H]]/100</f>
        <v>2.4700000000000002</v>
      </c>
      <c r="C149" s="23">
        <v>247</v>
      </c>
      <c r="D149" s="21">
        <f>Table6[[#This Row],[KM/H]]*20</f>
        <v>4940</v>
      </c>
    </row>
    <row r="150" spans="1:4" thickTop="1" thickBot="1" x14ac:dyDescent="0.25">
      <c r="A150" s="18">
        <f t="shared" si="2"/>
        <v>5.1999999999999833</v>
      </c>
      <c r="B150" s="27">
        <f>Table6[[#This Row],[KM/H]]/100</f>
        <v>2.48</v>
      </c>
      <c r="C150" s="23">
        <v>248</v>
      </c>
      <c r="D150" s="21">
        <f>Table6[[#This Row],[KM/H]]*20</f>
        <v>4960</v>
      </c>
    </row>
    <row r="151" spans="1:4" thickTop="1" thickBot="1" x14ac:dyDescent="0.25">
      <c r="A151" s="18">
        <f t="shared" si="2"/>
        <v>5.0999999999999837</v>
      </c>
      <c r="B151" s="27">
        <f>Table6[[#This Row],[KM/H]]/100</f>
        <v>2.4900000000000002</v>
      </c>
      <c r="C151" s="23">
        <v>249</v>
      </c>
      <c r="D151" s="21">
        <f>Table6[[#This Row],[KM/H]]*20</f>
        <v>4980</v>
      </c>
    </row>
    <row r="152" spans="1:4" thickTop="1" thickBot="1" x14ac:dyDescent="0.25">
      <c r="A152" s="18">
        <f t="shared" si="2"/>
        <v>4.999999999999984</v>
      </c>
      <c r="B152" s="27">
        <f>Table6[[#This Row],[KM/H]]/100</f>
        <v>2.5</v>
      </c>
      <c r="C152" s="23">
        <v>250</v>
      </c>
      <c r="D152" s="21">
        <f>Table6[[#This Row],[KM/H]]*20</f>
        <v>5000</v>
      </c>
    </row>
    <row r="153" spans="1:4" thickTop="1" thickBot="1" x14ac:dyDescent="0.25">
      <c r="A153" s="18">
        <f>A152-0.01</f>
        <v>4.9899999999999842</v>
      </c>
      <c r="B153" s="27">
        <f>Table6[[#This Row],[KM/H]]/100</f>
        <v>2.5099999999999998</v>
      </c>
      <c r="C153" s="23">
        <v>251</v>
      </c>
      <c r="D153" s="21">
        <f>Table6[[#This Row],[KM/H]]*20</f>
        <v>5020</v>
      </c>
    </row>
    <row r="154" spans="1:4" thickTop="1" thickBot="1" x14ac:dyDescent="0.25">
      <c r="A154" s="18">
        <f>A153-0.01</f>
        <v>4.9799999999999844</v>
      </c>
      <c r="B154" s="27">
        <f>Table6[[#This Row],[KM/H]]/100</f>
        <v>2.52</v>
      </c>
      <c r="C154" s="23">
        <v>252</v>
      </c>
      <c r="D154" s="21">
        <f>Table6[[#This Row],[KM/H]]*20</f>
        <v>5040</v>
      </c>
    </row>
    <row r="155" spans="1:4" thickTop="1" thickBot="1" x14ac:dyDescent="0.25">
      <c r="A155" s="18">
        <f t="shared" ref="A155:A218" si="3">A154-0.01</f>
        <v>4.9699999999999847</v>
      </c>
      <c r="B155" s="27">
        <f>Table6[[#This Row],[KM/H]]/100</f>
        <v>2.5299999999999998</v>
      </c>
      <c r="C155" s="23">
        <v>253</v>
      </c>
      <c r="D155" s="21">
        <f>Table6[[#This Row],[KM/H]]*20</f>
        <v>5060</v>
      </c>
    </row>
    <row r="156" spans="1:4" thickTop="1" thickBot="1" x14ac:dyDescent="0.25">
      <c r="A156" s="18">
        <f t="shared" si="3"/>
        <v>4.9599999999999849</v>
      </c>
      <c r="B156" s="27">
        <f>Table6[[#This Row],[KM/H]]/100</f>
        <v>2.54</v>
      </c>
      <c r="C156" s="23">
        <v>254</v>
      </c>
      <c r="D156" s="21">
        <f>Table6[[#This Row],[KM/H]]*20</f>
        <v>5080</v>
      </c>
    </row>
    <row r="157" spans="1:4" thickTop="1" thickBot="1" x14ac:dyDescent="0.25">
      <c r="A157" s="18">
        <f t="shared" si="3"/>
        <v>4.9499999999999851</v>
      </c>
      <c r="B157" s="27">
        <f>Table6[[#This Row],[KM/H]]/100</f>
        <v>2.5499999999999998</v>
      </c>
      <c r="C157" s="23">
        <v>255</v>
      </c>
      <c r="D157" s="21">
        <f>Table6[[#This Row],[KM/H]]*20</f>
        <v>5100</v>
      </c>
    </row>
    <row r="158" spans="1:4" thickTop="1" thickBot="1" x14ac:dyDescent="0.25">
      <c r="A158" s="18">
        <f t="shared" si="3"/>
        <v>4.9399999999999853</v>
      </c>
      <c r="B158" s="27">
        <f>Table6[[#This Row],[KM/H]]/100</f>
        <v>2.56</v>
      </c>
      <c r="C158" s="23">
        <v>256</v>
      </c>
      <c r="D158" s="21">
        <f>Table6[[#This Row],[KM/H]]*20</f>
        <v>5120</v>
      </c>
    </row>
    <row r="159" spans="1:4" thickTop="1" thickBot="1" x14ac:dyDescent="0.25">
      <c r="A159" s="18">
        <f t="shared" si="3"/>
        <v>4.9299999999999855</v>
      </c>
      <c r="B159" s="27">
        <f>Table6[[#This Row],[KM/H]]/100</f>
        <v>2.57</v>
      </c>
      <c r="C159" s="23">
        <v>257</v>
      </c>
      <c r="D159" s="21">
        <f>Table6[[#This Row],[KM/H]]*20</f>
        <v>5140</v>
      </c>
    </row>
    <row r="160" spans="1:4" thickTop="1" thickBot="1" x14ac:dyDescent="0.25">
      <c r="A160" s="18">
        <f t="shared" si="3"/>
        <v>4.9199999999999857</v>
      </c>
      <c r="B160" s="27">
        <f>Table6[[#This Row],[KM/H]]/100</f>
        <v>2.58</v>
      </c>
      <c r="C160" s="23">
        <v>258</v>
      </c>
      <c r="D160" s="21">
        <f>Table6[[#This Row],[KM/H]]*20</f>
        <v>5160</v>
      </c>
    </row>
    <row r="161" spans="1:4" thickTop="1" thickBot="1" x14ac:dyDescent="0.25">
      <c r="A161" s="18">
        <f t="shared" si="3"/>
        <v>4.9099999999999859</v>
      </c>
      <c r="B161" s="27">
        <f>Table6[[#This Row],[KM/H]]/100</f>
        <v>2.59</v>
      </c>
      <c r="C161" s="23">
        <v>259</v>
      </c>
      <c r="D161" s="21">
        <f>Table6[[#This Row],[KM/H]]*20</f>
        <v>5180</v>
      </c>
    </row>
    <row r="162" spans="1:4" thickTop="1" thickBot="1" x14ac:dyDescent="0.25">
      <c r="A162" s="18">
        <f t="shared" si="3"/>
        <v>4.8999999999999861</v>
      </c>
      <c r="B162" s="27">
        <f>Table6[[#This Row],[KM/H]]/100</f>
        <v>2.6</v>
      </c>
      <c r="C162" s="23">
        <v>260</v>
      </c>
      <c r="D162" s="21">
        <f>Table6[[#This Row],[KM/H]]*20</f>
        <v>5200</v>
      </c>
    </row>
    <row r="163" spans="1:4" thickTop="1" thickBot="1" x14ac:dyDescent="0.25">
      <c r="A163" s="18">
        <f t="shared" si="3"/>
        <v>4.8899999999999864</v>
      </c>
      <c r="B163" s="27">
        <f>Table6[[#This Row],[KM/H]]/100</f>
        <v>2.61</v>
      </c>
      <c r="C163" s="23">
        <v>261</v>
      </c>
      <c r="D163" s="21">
        <f>Table6[[#This Row],[KM/H]]*20</f>
        <v>5220</v>
      </c>
    </row>
    <row r="164" spans="1:4" thickTop="1" thickBot="1" x14ac:dyDescent="0.25">
      <c r="A164" s="18">
        <f t="shared" si="3"/>
        <v>4.8799999999999866</v>
      </c>
      <c r="B164" s="27">
        <f>Table6[[#This Row],[KM/H]]/100</f>
        <v>2.62</v>
      </c>
      <c r="C164" s="23">
        <v>262</v>
      </c>
      <c r="D164" s="21">
        <f>Table6[[#This Row],[KM/H]]*20</f>
        <v>5240</v>
      </c>
    </row>
    <row r="165" spans="1:4" thickTop="1" thickBot="1" x14ac:dyDescent="0.25">
      <c r="A165" s="18">
        <f t="shared" si="3"/>
        <v>4.8699999999999868</v>
      </c>
      <c r="B165" s="27">
        <f>Table6[[#This Row],[KM/H]]/100</f>
        <v>2.63</v>
      </c>
      <c r="C165" s="23">
        <v>263</v>
      </c>
      <c r="D165" s="21">
        <f>Table6[[#This Row],[KM/H]]*20</f>
        <v>5260</v>
      </c>
    </row>
    <row r="166" spans="1:4" thickTop="1" thickBot="1" x14ac:dyDescent="0.25">
      <c r="A166" s="18">
        <f t="shared" si="3"/>
        <v>4.859999999999987</v>
      </c>
      <c r="B166" s="27">
        <f>Table6[[#This Row],[KM/H]]/100</f>
        <v>2.64</v>
      </c>
      <c r="C166" s="23">
        <v>264</v>
      </c>
      <c r="D166" s="21">
        <f>Table6[[#This Row],[KM/H]]*20</f>
        <v>5280</v>
      </c>
    </row>
    <row r="167" spans="1:4" thickTop="1" thickBot="1" x14ac:dyDescent="0.25">
      <c r="A167" s="18">
        <f t="shared" si="3"/>
        <v>4.8499999999999872</v>
      </c>
      <c r="B167" s="27">
        <f>Table6[[#This Row],[KM/H]]/100</f>
        <v>2.65</v>
      </c>
      <c r="C167" s="23">
        <v>265</v>
      </c>
      <c r="D167" s="21">
        <f>Table6[[#This Row],[KM/H]]*20</f>
        <v>5300</v>
      </c>
    </row>
    <row r="168" spans="1:4" thickTop="1" thickBot="1" x14ac:dyDescent="0.25">
      <c r="A168" s="18">
        <f t="shared" si="3"/>
        <v>4.8399999999999874</v>
      </c>
      <c r="B168" s="27">
        <f>Table6[[#This Row],[KM/H]]/100</f>
        <v>2.66</v>
      </c>
      <c r="C168" s="23">
        <v>266</v>
      </c>
      <c r="D168" s="21">
        <f>Table6[[#This Row],[KM/H]]*20</f>
        <v>5320</v>
      </c>
    </row>
    <row r="169" spans="1:4" thickTop="1" thickBot="1" x14ac:dyDescent="0.25">
      <c r="A169" s="18">
        <f t="shared" si="3"/>
        <v>4.8299999999999876</v>
      </c>
      <c r="B169" s="27">
        <f>Table6[[#This Row],[KM/H]]/100</f>
        <v>2.67</v>
      </c>
      <c r="C169" s="23">
        <v>267</v>
      </c>
      <c r="D169" s="21">
        <f>Table6[[#This Row],[KM/H]]*20</f>
        <v>5340</v>
      </c>
    </row>
    <row r="170" spans="1:4" thickTop="1" thickBot="1" x14ac:dyDescent="0.25">
      <c r="A170" s="18">
        <f t="shared" si="3"/>
        <v>4.8199999999999878</v>
      </c>
      <c r="B170" s="27">
        <f>Table6[[#This Row],[KM/H]]/100</f>
        <v>2.68</v>
      </c>
      <c r="C170" s="23">
        <v>268</v>
      </c>
      <c r="D170" s="21">
        <f>Table6[[#This Row],[KM/H]]*20</f>
        <v>5360</v>
      </c>
    </row>
    <row r="171" spans="1:4" thickTop="1" thickBot="1" x14ac:dyDescent="0.25">
      <c r="A171" s="18">
        <f t="shared" si="3"/>
        <v>4.8099999999999881</v>
      </c>
      <c r="B171" s="27">
        <f>Table6[[#This Row],[KM/H]]/100</f>
        <v>2.69</v>
      </c>
      <c r="C171" s="23">
        <v>269</v>
      </c>
      <c r="D171" s="21">
        <f>Table6[[#This Row],[KM/H]]*20</f>
        <v>5380</v>
      </c>
    </row>
    <row r="172" spans="1:4" thickTop="1" thickBot="1" x14ac:dyDescent="0.25">
      <c r="A172" s="18">
        <f t="shared" si="3"/>
        <v>4.7999999999999883</v>
      </c>
      <c r="B172" s="27">
        <f>Table6[[#This Row],[KM/H]]/100</f>
        <v>2.7</v>
      </c>
      <c r="C172" s="23">
        <v>270</v>
      </c>
      <c r="D172" s="21">
        <f>Table6[[#This Row],[KM/H]]*20</f>
        <v>5400</v>
      </c>
    </row>
    <row r="173" spans="1:4" thickTop="1" thickBot="1" x14ac:dyDescent="0.25">
      <c r="A173" s="18">
        <f t="shared" si="3"/>
        <v>4.7899999999999885</v>
      </c>
      <c r="B173" s="27">
        <f>Table6[[#This Row],[KM/H]]/100</f>
        <v>2.71</v>
      </c>
      <c r="C173" s="23">
        <v>271</v>
      </c>
      <c r="D173" s="21">
        <f>Table6[[#This Row],[KM/H]]*20</f>
        <v>5420</v>
      </c>
    </row>
    <row r="174" spans="1:4" thickTop="1" thickBot="1" x14ac:dyDescent="0.25">
      <c r="A174" s="18">
        <f t="shared" si="3"/>
        <v>4.7799999999999887</v>
      </c>
      <c r="B174" s="27">
        <f>Table6[[#This Row],[KM/H]]/100</f>
        <v>2.72</v>
      </c>
      <c r="C174" s="23">
        <v>272</v>
      </c>
      <c r="D174" s="21">
        <f>Table6[[#This Row],[KM/H]]*20</f>
        <v>5440</v>
      </c>
    </row>
    <row r="175" spans="1:4" thickTop="1" thickBot="1" x14ac:dyDescent="0.25">
      <c r="A175" s="18">
        <f t="shared" si="3"/>
        <v>4.7699999999999889</v>
      </c>
      <c r="B175" s="27">
        <f>Table6[[#This Row],[KM/H]]/100</f>
        <v>2.73</v>
      </c>
      <c r="C175" s="23">
        <v>273</v>
      </c>
      <c r="D175" s="21">
        <f>Table6[[#This Row],[KM/H]]*20</f>
        <v>5460</v>
      </c>
    </row>
    <row r="176" spans="1:4" thickTop="1" thickBot="1" x14ac:dyDescent="0.25">
      <c r="A176" s="18">
        <f t="shared" si="3"/>
        <v>4.7599999999999891</v>
      </c>
      <c r="B176" s="27">
        <f>Table6[[#This Row],[KM/H]]/100</f>
        <v>2.74</v>
      </c>
      <c r="C176" s="23">
        <v>274</v>
      </c>
      <c r="D176" s="21">
        <f>Table6[[#This Row],[KM/H]]*20</f>
        <v>5480</v>
      </c>
    </row>
    <row r="177" spans="1:4" thickTop="1" thickBot="1" x14ac:dyDescent="0.25">
      <c r="A177" s="18">
        <f t="shared" si="3"/>
        <v>4.7499999999999893</v>
      </c>
      <c r="B177" s="27">
        <f>Table6[[#This Row],[KM/H]]/100</f>
        <v>2.75</v>
      </c>
      <c r="C177" s="23">
        <v>275</v>
      </c>
      <c r="D177" s="21">
        <f>Table6[[#This Row],[KM/H]]*20</f>
        <v>5500</v>
      </c>
    </row>
    <row r="178" spans="1:4" thickTop="1" thickBot="1" x14ac:dyDescent="0.25">
      <c r="A178" s="18">
        <f t="shared" si="3"/>
        <v>4.7399999999999896</v>
      </c>
      <c r="B178" s="27">
        <f>Table6[[#This Row],[KM/H]]/100</f>
        <v>2.76</v>
      </c>
      <c r="C178" s="23">
        <v>276</v>
      </c>
      <c r="D178" s="21">
        <f>Table6[[#This Row],[KM/H]]*20</f>
        <v>5520</v>
      </c>
    </row>
    <row r="179" spans="1:4" thickTop="1" thickBot="1" x14ac:dyDescent="0.25">
      <c r="A179" s="18">
        <f t="shared" si="3"/>
        <v>4.7299999999999898</v>
      </c>
      <c r="B179" s="27">
        <f>Table6[[#This Row],[KM/H]]/100</f>
        <v>2.77</v>
      </c>
      <c r="C179" s="23">
        <v>277</v>
      </c>
      <c r="D179" s="21">
        <f>Table6[[#This Row],[KM/H]]*20</f>
        <v>5540</v>
      </c>
    </row>
    <row r="180" spans="1:4" thickTop="1" thickBot="1" x14ac:dyDescent="0.25">
      <c r="A180" s="18">
        <f t="shared" si="3"/>
        <v>4.71999999999999</v>
      </c>
      <c r="B180" s="27">
        <f>Table6[[#This Row],[KM/H]]/100</f>
        <v>2.78</v>
      </c>
      <c r="C180" s="23">
        <v>278</v>
      </c>
      <c r="D180" s="21">
        <f>Table6[[#This Row],[KM/H]]*20</f>
        <v>5560</v>
      </c>
    </row>
    <row r="181" spans="1:4" thickTop="1" thickBot="1" x14ac:dyDescent="0.25">
      <c r="A181" s="18">
        <f t="shared" si="3"/>
        <v>4.7099999999999902</v>
      </c>
      <c r="B181" s="27">
        <f>Table6[[#This Row],[KM/H]]/100</f>
        <v>2.79</v>
      </c>
      <c r="C181" s="23">
        <v>279</v>
      </c>
      <c r="D181" s="21">
        <f>Table6[[#This Row],[KM/H]]*20</f>
        <v>5580</v>
      </c>
    </row>
    <row r="182" spans="1:4" thickTop="1" thickBot="1" x14ac:dyDescent="0.25">
      <c r="A182" s="18">
        <f t="shared" si="3"/>
        <v>4.6999999999999904</v>
      </c>
      <c r="B182" s="27">
        <f>Table6[[#This Row],[KM/H]]/100</f>
        <v>2.8</v>
      </c>
      <c r="C182" s="23">
        <v>280</v>
      </c>
      <c r="D182" s="21">
        <f>Table6[[#This Row],[KM/H]]*20</f>
        <v>5600</v>
      </c>
    </row>
    <row r="183" spans="1:4" thickTop="1" thickBot="1" x14ac:dyDescent="0.25">
      <c r="A183" s="18">
        <f t="shared" si="3"/>
        <v>4.6899999999999906</v>
      </c>
      <c r="B183" s="27">
        <f>Table6[[#This Row],[KM/H]]/100</f>
        <v>2.81</v>
      </c>
      <c r="C183" s="23">
        <v>281</v>
      </c>
      <c r="D183" s="21">
        <f>Table6[[#This Row],[KM/H]]*20</f>
        <v>5620</v>
      </c>
    </row>
    <row r="184" spans="1:4" thickTop="1" thickBot="1" x14ac:dyDescent="0.25">
      <c r="A184" s="18">
        <f t="shared" si="3"/>
        <v>4.6799999999999908</v>
      </c>
      <c r="B184" s="27">
        <f>Table6[[#This Row],[KM/H]]/100</f>
        <v>2.82</v>
      </c>
      <c r="C184" s="23">
        <v>282</v>
      </c>
      <c r="D184" s="21">
        <f>Table6[[#This Row],[KM/H]]*20</f>
        <v>5640</v>
      </c>
    </row>
    <row r="185" spans="1:4" thickTop="1" thickBot="1" x14ac:dyDescent="0.25">
      <c r="A185" s="18">
        <f t="shared" si="3"/>
        <v>4.669999999999991</v>
      </c>
      <c r="B185" s="27">
        <f>Table6[[#This Row],[KM/H]]/100</f>
        <v>2.83</v>
      </c>
      <c r="C185" s="23">
        <v>283</v>
      </c>
      <c r="D185" s="21">
        <f>Table6[[#This Row],[KM/H]]*20</f>
        <v>5660</v>
      </c>
    </row>
    <row r="186" spans="1:4" thickTop="1" thickBot="1" x14ac:dyDescent="0.25">
      <c r="A186" s="18">
        <f t="shared" si="3"/>
        <v>4.6599999999999913</v>
      </c>
      <c r="B186" s="27">
        <f>Table6[[#This Row],[KM/H]]/100</f>
        <v>2.84</v>
      </c>
      <c r="C186" s="23">
        <v>284</v>
      </c>
      <c r="D186" s="21">
        <f>Table6[[#This Row],[KM/H]]*20</f>
        <v>5680</v>
      </c>
    </row>
    <row r="187" spans="1:4" thickTop="1" thickBot="1" x14ac:dyDescent="0.25">
      <c r="A187" s="18">
        <f t="shared" si="3"/>
        <v>4.6499999999999915</v>
      </c>
      <c r="B187" s="27">
        <f>Table6[[#This Row],[KM/H]]/100</f>
        <v>2.85</v>
      </c>
      <c r="C187" s="23">
        <v>285</v>
      </c>
      <c r="D187" s="21">
        <f>Table6[[#This Row],[KM/H]]*20</f>
        <v>5700</v>
      </c>
    </row>
    <row r="188" spans="1:4" thickTop="1" thickBot="1" x14ac:dyDescent="0.25">
      <c r="A188" s="18">
        <f t="shared" si="3"/>
        <v>4.6399999999999917</v>
      </c>
      <c r="B188" s="27">
        <f>Table6[[#This Row],[KM/H]]/100</f>
        <v>2.86</v>
      </c>
      <c r="C188" s="23">
        <v>286</v>
      </c>
      <c r="D188" s="21">
        <f>Table6[[#This Row],[KM/H]]*20</f>
        <v>5720</v>
      </c>
    </row>
    <row r="189" spans="1:4" thickTop="1" thickBot="1" x14ac:dyDescent="0.25">
      <c r="A189" s="18">
        <f t="shared" si="3"/>
        <v>4.6299999999999919</v>
      </c>
      <c r="B189" s="27">
        <f>Table6[[#This Row],[KM/H]]/100</f>
        <v>2.87</v>
      </c>
      <c r="C189" s="23">
        <v>287</v>
      </c>
      <c r="D189" s="21">
        <f>Table6[[#This Row],[KM/H]]*20</f>
        <v>5740</v>
      </c>
    </row>
    <row r="190" spans="1:4" thickTop="1" thickBot="1" x14ac:dyDescent="0.25">
      <c r="A190" s="18">
        <f t="shared" si="3"/>
        <v>4.6199999999999921</v>
      </c>
      <c r="B190" s="27">
        <f>Table6[[#This Row],[KM/H]]/100</f>
        <v>2.88</v>
      </c>
      <c r="C190" s="23">
        <v>288</v>
      </c>
      <c r="D190" s="21">
        <f>Table6[[#This Row],[KM/H]]*20</f>
        <v>5760</v>
      </c>
    </row>
    <row r="191" spans="1:4" thickTop="1" thickBot="1" x14ac:dyDescent="0.25">
      <c r="A191" s="18">
        <f t="shared" si="3"/>
        <v>4.6099999999999923</v>
      </c>
      <c r="B191" s="27">
        <f>Table6[[#This Row],[KM/H]]/100</f>
        <v>2.89</v>
      </c>
      <c r="C191" s="23">
        <v>289</v>
      </c>
      <c r="D191" s="21">
        <f>Table6[[#This Row],[KM/H]]*20</f>
        <v>5780</v>
      </c>
    </row>
    <row r="192" spans="1:4" thickTop="1" thickBot="1" x14ac:dyDescent="0.25">
      <c r="A192" s="18">
        <f t="shared" si="3"/>
        <v>4.5999999999999925</v>
      </c>
      <c r="B192" s="27">
        <f>Table6[[#This Row],[KM/H]]/100</f>
        <v>2.9</v>
      </c>
      <c r="C192" s="23">
        <v>290</v>
      </c>
      <c r="D192" s="21">
        <f>Table6[[#This Row],[KM/H]]*20</f>
        <v>5800</v>
      </c>
    </row>
    <row r="193" spans="1:4" thickTop="1" thickBot="1" x14ac:dyDescent="0.25">
      <c r="A193" s="18">
        <f t="shared" si="3"/>
        <v>4.5899999999999928</v>
      </c>
      <c r="B193" s="27">
        <f>Table6[[#This Row],[KM/H]]/100</f>
        <v>2.91</v>
      </c>
      <c r="C193" s="23">
        <v>291</v>
      </c>
      <c r="D193" s="20">
        <f>Table6[[#This Row],[KM/H]]*20</f>
        <v>5820</v>
      </c>
    </row>
    <row r="194" spans="1:4" thickTop="1" thickBot="1" x14ac:dyDescent="0.25">
      <c r="A194" s="18">
        <f t="shared" si="3"/>
        <v>4.579999999999993</v>
      </c>
      <c r="B194" s="27">
        <f>Table6[[#This Row],[KM/H]]/100</f>
        <v>2.92</v>
      </c>
      <c r="C194" s="23">
        <v>292</v>
      </c>
      <c r="D194" s="21">
        <f>Table6[[#This Row],[KM/H]]*20</f>
        <v>5840</v>
      </c>
    </row>
    <row r="195" spans="1:4" thickTop="1" thickBot="1" x14ac:dyDescent="0.25">
      <c r="A195" s="18">
        <f t="shared" si="3"/>
        <v>4.5699999999999932</v>
      </c>
      <c r="B195" s="27">
        <f>Table6[[#This Row],[KM/H]]/100</f>
        <v>2.93</v>
      </c>
      <c r="C195" s="23">
        <v>293</v>
      </c>
      <c r="D195" s="21">
        <f>Table6[[#This Row],[KM/H]]*20</f>
        <v>5860</v>
      </c>
    </row>
    <row r="196" spans="1:4" thickTop="1" thickBot="1" x14ac:dyDescent="0.25">
      <c r="A196" s="18">
        <f t="shared" si="3"/>
        <v>4.5599999999999934</v>
      </c>
      <c r="B196" s="27">
        <f>Table6[[#This Row],[KM/H]]/100</f>
        <v>2.94</v>
      </c>
      <c r="C196" s="23">
        <v>294</v>
      </c>
      <c r="D196" s="21">
        <f>Table6[[#This Row],[KM/H]]*20</f>
        <v>5880</v>
      </c>
    </row>
    <row r="197" spans="1:4" thickTop="1" thickBot="1" x14ac:dyDescent="0.25">
      <c r="A197" s="18">
        <f t="shared" si="3"/>
        <v>4.5499999999999936</v>
      </c>
      <c r="B197" s="27">
        <f>Table6[[#This Row],[KM/H]]/100</f>
        <v>2.95</v>
      </c>
      <c r="C197" s="23">
        <v>295</v>
      </c>
      <c r="D197" s="21">
        <f>Table6[[#This Row],[KM/H]]*20</f>
        <v>5900</v>
      </c>
    </row>
    <row r="198" spans="1:4" thickTop="1" thickBot="1" x14ac:dyDescent="0.25">
      <c r="A198" s="18">
        <f t="shared" si="3"/>
        <v>4.5399999999999938</v>
      </c>
      <c r="B198" s="27">
        <f>Table6[[#This Row],[KM/H]]/100</f>
        <v>2.96</v>
      </c>
      <c r="C198" s="23">
        <v>296</v>
      </c>
      <c r="D198" s="21">
        <f>Table6[[#This Row],[KM/H]]*20</f>
        <v>5920</v>
      </c>
    </row>
    <row r="199" spans="1:4" thickTop="1" thickBot="1" x14ac:dyDescent="0.25">
      <c r="A199" s="18">
        <f t="shared" si="3"/>
        <v>4.529999999999994</v>
      </c>
      <c r="B199" s="27">
        <f>Table6[[#This Row],[KM/H]]/100</f>
        <v>2.97</v>
      </c>
      <c r="C199" s="23">
        <v>297</v>
      </c>
      <c r="D199" s="21">
        <f>Table6[[#This Row],[KM/H]]*20</f>
        <v>5940</v>
      </c>
    </row>
    <row r="200" spans="1:4" thickTop="1" thickBot="1" x14ac:dyDescent="0.25">
      <c r="A200" s="18">
        <f t="shared" si="3"/>
        <v>4.5199999999999942</v>
      </c>
      <c r="B200" s="27">
        <f>Table6[[#This Row],[KM/H]]/100</f>
        <v>2.98</v>
      </c>
      <c r="C200" s="23">
        <v>298</v>
      </c>
      <c r="D200" s="21">
        <f>Table6[[#This Row],[KM/H]]*20</f>
        <v>5960</v>
      </c>
    </row>
    <row r="201" spans="1:4" thickTop="1" thickBot="1" x14ac:dyDescent="0.25">
      <c r="A201" s="18">
        <f t="shared" si="3"/>
        <v>4.5099999999999945</v>
      </c>
      <c r="B201" s="27">
        <f>Table6[[#This Row],[KM/H]]/100</f>
        <v>2.99</v>
      </c>
      <c r="C201" s="23">
        <v>299</v>
      </c>
      <c r="D201" s="21">
        <f>Table6[[#This Row],[KM/H]]*20</f>
        <v>5980</v>
      </c>
    </row>
    <row r="202" spans="1:4" thickTop="1" thickBot="1" x14ac:dyDescent="0.25">
      <c r="A202" s="18">
        <f t="shared" si="3"/>
        <v>4.4999999999999947</v>
      </c>
      <c r="B202" s="27">
        <f>Table6[[#This Row],[KM/H]]/100</f>
        <v>3</v>
      </c>
      <c r="C202" s="23">
        <v>300</v>
      </c>
      <c r="D202" s="21">
        <f>Table6[[#This Row],[KM/H]]*20</f>
        <v>6000</v>
      </c>
    </row>
    <row r="203" spans="1:4" thickTop="1" thickBot="1" x14ac:dyDescent="0.25">
      <c r="A203" s="18">
        <f t="shared" si="3"/>
        <v>4.4899999999999949</v>
      </c>
      <c r="B203" s="27">
        <f>Table6[[#This Row],[KM/H]]/100</f>
        <v>3.01</v>
      </c>
      <c r="C203" s="23">
        <v>301</v>
      </c>
      <c r="D203" s="21">
        <f>Table6[[#This Row],[KM/H]]*20</f>
        <v>6020</v>
      </c>
    </row>
    <row r="204" spans="1:4" thickTop="1" thickBot="1" x14ac:dyDescent="0.25">
      <c r="A204" s="18">
        <f t="shared" si="3"/>
        <v>4.4799999999999951</v>
      </c>
      <c r="B204" s="27">
        <f>Table6[[#This Row],[KM/H]]/100</f>
        <v>3.02</v>
      </c>
      <c r="C204" s="23">
        <v>302</v>
      </c>
      <c r="D204" s="21">
        <f>Table6[[#This Row],[KM/H]]*20</f>
        <v>6040</v>
      </c>
    </row>
    <row r="205" spans="1:4" thickTop="1" thickBot="1" x14ac:dyDescent="0.25">
      <c r="A205" s="18">
        <f t="shared" si="3"/>
        <v>4.4699999999999953</v>
      </c>
      <c r="B205" s="27">
        <f>Table6[[#This Row],[KM/H]]/100</f>
        <v>3.03</v>
      </c>
      <c r="C205" s="23">
        <v>303</v>
      </c>
      <c r="D205" s="21">
        <f>Table6[[#This Row],[KM/H]]*20</f>
        <v>6060</v>
      </c>
    </row>
    <row r="206" spans="1:4" thickTop="1" thickBot="1" x14ac:dyDescent="0.25">
      <c r="A206" s="18">
        <f t="shared" si="3"/>
        <v>4.4599999999999955</v>
      </c>
      <c r="B206" s="27">
        <f>Table6[[#This Row],[KM/H]]/100</f>
        <v>3.04</v>
      </c>
      <c r="C206" s="23">
        <v>304</v>
      </c>
      <c r="D206" s="21">
        <f>Table6[[#This Row],[KM/H]]*20</f>
        <v>6080</v>
      </c>
    </row>
    <row r="207" spans="1:4" thickTop="1" thickBot="1" x14ac:dyDescent="0.25">
      <c r="A207" s="18">
        <f t="shared" si="3"/>
        <v>4.4499999999999957</v>
      </c>
      <c r="B207" s="27">
        <f>Table6[[#This Row],[KM/H]]/100</f>
        <v>3.05</v>
      </c>
      <c r="C207" s="23">
        <v>305</v>
      </c>
      <c r="D207" s="21">
        <f>Table6[[#This Row],[KM/H]]*20</f>
        <v>6100</v>
      </c>
    </row>
    <row r="208" spans="1:4" thickTop="1" thickBot="1" x14ac:dyDescent="0.25">
      <c r="A208" s="18">
        <f t="shared" si="3"/>
        <v>4.4399999999999959</v>
      </c>
      <c r="B208" s="27">
        <f>Table6[[#This Row],[KM/H]]/100</f>
        <v>3.06</v>
      </c>
      <c r="C208" s="23">
        <v>306</v>
      </c>
      <c r="D208" s="21">
        <f>Table6[[#This Row],[KM/H]]*20</f>
        <v>6120</v>
      </c>
    </row>
    <row r="209" spans="1:4" thickTop="1" thickBot="1" x14ac:dyDescent="0.25">
      <c r="A209" s="18">
        <f t="shared" si="3"/>
        <v>4.4299999999999962</v>
      </c>
      <c r="B209" s="27">
        <f>Table6[[#This Row],[KM/H]]/100</f>
        <v>3.07</v>
      </c>
      <c r="C209" s="23">
        <v>307</v>
      </c>
      <c r="D209" s="21">
        <f>Table6[[#This Row],[KM/H]]*20</f>
        <v>6140</v>
      </c>
    </row>
    <row r="210" spans="1:4" thickTop="1" thickBot="1" x14ac:dyDescent="0.25">
      <c r="A210" s="18">
        <f t="shared" si="3"/>
        <v>4.4199999999999964</v>
      </c>
      <c r="B210" s="27">
        <f>Table6[[#This Row],[KM/H]]/100</f>
        <v>3.08</v>
      </c>
      <c r="C210" s="23">
        <v>308</v>
      </c>
      <c r="D210" s="21">
        <f>Table6[[#This Row],[KM/H]]*20</f>
        <v>6160</v>
      </c>
    </row>
    <row r="211" spans="1:4" thickTop="1" thickBot="1" x14ac:dyDescent="0.25">
      <c r="A211" s="18">
        <f t="shared" si="3"/>
        <v>4.4099999999999966</v>
      </c>
      <c r="B211" s="27">
        <f>Table6[[#This Row],[KM/H]]/100</f>
        <v>3.09</v>
      </c>
      <c r="C211" s="23">
        <v>309</v>
      </c>
      <c r="D211" s="21">
        <f>Table6[[#This Row],[KM/H]]*20</f>
        <v>6180</v>
      </c>
    </row>
    <row r="212" spans="1:4" thickTop="1" thickBot="1" x14ac:dyDescent="0.25">
      <c r="A212" s="18">
        <f t="shared" si="3"/>
        <v>4.3999999999999968</v>
      </c>
      <c r="B212" s="27">
        <f>Table6[[#This Row],[KM/H]]/100</f>
        <v>3.1</v>
      </c>
      <c r="C212" s="23">
        <v>310</v>
      </c>
      <c r="D212" s="21">
        <f>Table6[[#This Row],[KM/H]]*20</f>
        <v>6200</v>
      </c>
    </row>
    <row r="213" spans="1:4" thickTop="1" thickBot="1" x14ac:dyDescent="0.25">
      <c r="A213" s="18">
        <f t="shared" si="3"/>
        <v>4.389999999999997</v>
      </c>
      <c r="B213" s="27">
        <f>Table6[[#This Row],[KM/H]]/100</f>
        <v>3.11</v>
      </c>
      <c r="C213" s="23">
        <v>311</v>
      </c>
      <c r="D213" s="21">
        <f>Table6[[#This Row],[KM/H]]*20</f>
        <v>6220</v>
      </c>
    </row>
    <row r="214" spans="1:4" thickTop="1" thickBot="1" x14ac:dyDescent="0.25">
      <c r="A214" s="18">
        <f t="shared" si="3"/>
        <v>4.3799999999999972</v>
      </c>
      <c r="B214" s="27">
        <f>Table6[[#This Row],[KM/H]]/100</f>
        <v>3.12</v>
      </c>
      <c r="C214" s="23">
        <v>312</v>
      </c>
      <c r="D214" s="21">
        <f>Table6[[#This Row],[KM/H]]*20</f>
        <v>6240</v>
      </c>
    </row>
    <row r="215" spans="1:4" thickTop="1" thickBot="1" x14ac:dyDescent="0.25">
      <c r="A215" s="18">
        <f t="shared" si="3"/>
        <v>4.3699999999999974</v>
      </c>
      <c r="B215" s="27">
        <f>Table6[[#This Row],[KM/H]]/100</f>
        <v>3.13</v>
      </c>
      <c r="C215" s="23">
        <v>313</v>
      </c>
      <c r="D215" s="21">
        <f>Table6[[#This Row],[KM/H]]*20</f>
        <v>6260</v>
      </c>
    </row>
    <row r="216" spans="1:4" thickTop="1" thickBot="1" x14ac:dyDescent="0.25">
      <c r="A216" s="18">
        <f t="shared" si="3"/>
        <v>4.3599999999999977</v>
      </c>
      <c r="B216" s="27">
        <f>Table6[[#This Row],[KM/H]]/100</f>
        <v>3.14</v>
      </c>
      <c r="C216" s="23">
        <v>314</v>
      </c>
      <c r="D216" s="21">
        <f>Table6[[#This Row],[KM/H]]*20</f>
        <v>6280</v>
      </c>
    </row>
    <row r="217" spans="1:4" thickTop="1" thickBot="1" x14ac:dyDescent="0.25">
      <c r="A217" s="18">
        <f t="shared" si="3"/>
        <v>4.3499999999999979</v>
      </c>
      <c r="B217" s="27">
        <f>Table6[[#This Row],[KM/H]]/100</f>
        <v>3.15</v>
      </c>
      <c r="C217" s="23">
        <v>315</v>
      </c>
      <c r="D217" s="21">
        <f>Table6[[#This Row],[KM/H]]*20</f>
        <v>6300</v>
      </c>
    </row>
    <row r="218" spans="1:4" thickTop="1" thickBot="1" x14ac:dyDescent="0.25">
      <c r="A218" s="18">
        <f t="shared" si="3"/>
        <v>4.3399999999999981</v>
      </c>
      <c r="B218" s="27">
        <f>Table6[[#This Row],[KM/H]]/100</f>
        <v>3.16</v>
      </c>
      <c r="C218" s="23">
        <v>316</v>
      </c>
      <c r="D218" s="21">
        <f>Table6[[#This Row],[KM/H]]*20</f>
        <v>6320</v>
      </c>
    </row>
    <row r="219" spans="1:4" thickTop="1" thickBot="1" x14ac:dyDescent="0.25">
      <c r="A219" s="18">
        <f t="shared" ref="A219:A282" si="4">A218-0.01</f>
        <v>4.3299999999999983</v>
      </c>
      <c r="B219" s="27">
        <f>Table6[[#This Row],[KM/H]]/100</f>
        <v>3.17</v>
      </c>
      <c r="C219" s="23">
        <v>317</v>
      </c>
      <c r="D219" s="21">
        <f>Table6[[#This Row],[KM/H]]*20</f>
        <v>6340</v>
      </c>
    </row>
    <row r="220" spans="1:4" thickTop="1" thickBot="1" x14ac:dyDescent="0.25">
      <c r="A220" s="18">
        <f t="shared" si="4"/>
        <v>4.3199999999999985</v>
      </c>
      <c r="B220" s="27">
        <f>Table6[[#This Row],[KM/H]]/100</f>
        <v>3.18</v>
      </c>
      <c r="C220" s="23">
        <v>318</v>
      </c>
      <c r="D220" s="21">
        <f>Table6[[#This Row],[KM/H]]*20</f>
        <v>6360</v>
      </c>
    </row>
    <row r="221" spans="1:4" thickTop="1" thickBot="1" x14ac:dyDescent="0.25">
      <c r="A221" s="18">
        <f t="shared" si="4"/>
        <v>4.3099999999999987</v>
      </c>
      <c r="B221" s="27">
        <f>Table6[[#This Row],[KM/H]]/100</f>
        <v>3.19</v>
      </c>
      <c r="C221" s="23">
        <v>319</v>
      </c>
      <c r="D221" s="21">
        <f>Table6[[#This Row],[KM/H]]*20</f>
        <v>6380</v>
      </c>
    </row>
    <row r="222" spans="1:4" thickTop="1" thickBot="1" x14ac:dyDescent="0.25">
      <c r="A222" s="18">
        <f t="shared" si="4"/>
        <v>4.2999999999999989</v>
      </c>
      <c r="B222" s="27">
        <f>Table6[[#This Row],[KM/H]]/100</f>
        <v>3.2</v>
      </c>
      <c r="C222" s="23">
        <v>320</v>
      </c>
      <c r="D222" s="21">
        <f>Table6[[#This Row],[KM/H]]*20</f>
        <v>6400</v>
      </c>
    </row>
    <row r="223" spans="1:4" thickTop="1" thickBot="1" x14ac:dyDescent="0.25">
      <c r="A223" s="18">
        <f t="shared" si="4"/>
        <v>4.2899999999999991</v>
      </c>
      <c r="B223" s="27">
        <f>Table6[[#This Row],[KM/H]]/100</f>
        <v>3.21</v>
      </c>
      <c r="C223" s="23">
        <v>321</v>
      </c>
      <c r="D223" s="21">
        <f>Table6[[#This Row],[KM/H]]*20</f>
        <v>6420</v>
      </c>
    </row>
    <row r="224" spans="1:4" thickTop="1" thickBot="1" x14ac:dyDescent="0.25">
      <c r="A224" s="18">
        <f t="shared" si="4"/>
        <v>4.2799999999999994</v>
      </c>
      <c r="B224" s="27">
        <f>Table6[[#This Row],[KM/H]]/100</f>
        <v>3.22</v>
      </c>
      <c r="C224" s="23">
        <v>322</v>
      </c>
      <c r="D224" s="21">
        <f>Table6[[#This Row],[KM/H]]*20</f>
        <v>6440</v>
      </c>
    </row>
    <row r="225" spans="1:4" thickTop="1" thickBot="1" x14ac:dyDescent="0.25">
      <c r="A225" s="18">
        <f t="shared" si="4"/>
        <v>4.2699999999999996</v>
      </c>
      <c r="B225" s="27">
        <f>Table6[[#This Row],[KM/H]]/100</f>
        <v>3.23</v>
      </c>
      <c r="C225" s="23">
        <v>323</v>
      </c>
      <c r="D225" s="21">
        <f>Table6[[#This Row],[KM/H]]*20</f>
        <v>6460</v>
      </c>
    </row>
    <row r="226" spans="1:4" thickTop="1" thickBot="1" x14ac:dyDescent="0.25">
      <c r="A226" s="18">
        <f t="shared" si="4"/>
        <v>4.26</v>
      </c>
      <c r="B226" s="27">
        <f>Table6[[#This Row],[KM/H]]/100</f>
        <v>3.24</v>
      </c>
      <c r="C226" s="23">
        <v>324</v>
      </c>
      <c r="D226" s="21">
        <f>Table6[[#This Row],[KM/H]]*20</f>
        <v>6480</v>
      </c>
    </row>
    <row r="227" spans="1:4" thickTop="1" thickBot="1" x14ac:dyDescent="0.25">
      <c r="A227" s="18">
        <f t="shared" si="4"/>
        <v>4.25</v>
      </c>
      <c r="B227" s="27">
        <f>Table6[[#This Row],[KM/H]]/100</f>
        <v>3.25</v>
      </c>
      <c r="C227" s="23">
        <v>325</v>
      </c>
      <c r="D227" s="21">
        <f>Table6[[#This Row],[KM/H]]*20</f>
        <v>6500</v>
      </c>
    </row>
    <row r="228" spans="1:4" thickTop="1" thickBot="1" x14ac:dyDescent="0.25">
      <c r="A228" s="18">
        <f t="shared" si="4"/>
        <v>4.24</v>
      </c>
      <c r="B228" s="27">
        <f>Table6[[#This Row],[KM/H]]/100</f>
        <v>3.26</v>
      </c>
      <c r="C228" s="23">
        <v>326</v>
      </c>
      <c r="D228" s="21">
        <f>Table6[[#This Row],[KM/H]]*20</f>
        <v>6520</v>
      </c>
    </row>
    <row r="229" spans="1:4" thickTop="1" thickBot="1" x14ac:dyDescent="0.25">
      <c r="A229" s="18">
        <f t="shared" si="4"/>
        <v>4.2300000000000004</v>
      </c>
      <c r="B229" s="27">
        <f>Table6[[#This Row],[KM/H]]/100</f>
        <v>3.27</v>
      </c>
      <c r="C229" s="23">
        <v>327</v>
      </c>
      <c r="D229" s="21">
        <f>Table6[[#This Row],[KM/H]]*20</f>
        <v>6540</v>
      </c>
    </row>
    <row r="230" spans="1:4" thickTop="1" thickBot="1" x14ac:dyDescent="0.25">
      <c r="A230" s="18">
        <f t="shared" si="4"/>
        <v>4.2200000000000006</v>
      </c>
      <c r="B230" s="27">
        <f>Table6[[#This Row],[KM/H]]/100</f>
        <v>3.28</v>
      </c>
      <c r="C230" s="23">
        <v>328</v>
      </c>
      <c r="D230" s="21">
        <f>Table6[[#This Row],[KM/H]]*20</f>
        <v>6560</v>
      </c>
    </row>
    <row r="231" spans="1:4" thickTop="1" thickBot="1" x14ac:dyDescent="0.25">
      <c r="A231" s="18">
        <f t="shared" si="4"/>
        <v>4.2100000000000009</v>
      </c>
      <c r="B231" s="27">
        <f>Table6[[#This Row],[KM/H]]/100</f>
        <v>3.29</v>
      </c>
      <c r="C231" s="23">
        <v>329</v>
      </c>
      <c r="D231" s="21">
        <f>Table6[[#This Row],[KM/H]]*20</f>
        <v>6580</v>
      </c>
    </row>
    <row r="232" spans="1:4" thickTop="1" thickBot="1" x14ac:dyDescent="0.25">
      <c r="A232" s="18">
        <f t="shared" si="4"/>
        <v>4.2000000000000011</v>
      </c>
      <c r="B232" s="27">
        <f>Table6[[#This Row],[KM/H]]/100</f>
        <v>3.3</v>
      </c>
      <c r="C232" s="23">
        <v>330</v>
      </c>
      <c r="D232" s="21">
        <f>Table6[[#This Row],[KM/H]]*20</f>
        <v>6600</v>
      </c>
    </row>
    <row r="233" spans="1:4" thickTop="1" thickBot="1" x14ac:dyDescent="0.25">
      <c r="A233" s="18">
        <f t="shared" si="4"/>
        <v>4.1900000000000013</v>
      </c>
      <c r="B233" s="27">
        <f>Table6[[#This Row],[KM/H]]/100</f>
        <v>3.31</v>
      </c>
      <c r="C233" s="23">
        <v>331</v>
      </c>
      <c r="D233" s="21">
        <f>Table6[[#This Row],[KM/H]]*20</f>
        <v>6620</v>
      </c>
    </row>
    <row r="234" spans="1:4" thickTop="1" thickBot="1" x14ac:dyDescent="0.25">
      <c r="A234" s="18">
        <f t="shared" si="4"/>
        <v>4.1800000000000015</v>
      </c>
      <c r="B234" s="27">
        <f>Table6[[#This Row],[KM/H]]/100</f>
        <v>3.32</v>
      </c>
      <c r="C234" s="23">
        <v>332</v>
      </c>
      <c r="D234" s="21">
        <f>Table6[[#This Row],[KM/H]]*20</f>
        <v>6640</v>
      </c>
    </row>
    <row r="235" spans="1:4" thickTop="1" thickBot="1" x14ac:dyDescent="0.25">
      <c r="A235" s="18">
        <f t="shared" si="4"/>
        <v>4.1700000000000017</v>
      </c>
      <c r="B235" s="27">
        <f>Table6[[#This Row],[KM/H]]/100</f>
        <v>3.33</v>
      </c>
      <c r="C235" s="23">
        <v>333</v>
      </c>
      <c r="D235" s="21">
        <f>Table6[[#This Row],[KM/H]]*20</f>
        <v>6660</v>
      </c>
    </row>
    <row r="236" spans="1:4" thickTop="1" thickBot="1" x14ac:dyDescent="0.25">
      <c r="A236" s="18">
        <f t="shared" si="4"/>
        <v>4.1600000000000019</v>
      </c>
      <c r="B236" s="27">
        <f>Table6[[#This Row],[KM/H]]/100</f>
        <v>3.34</v>
      </c>
      <c r="C236" s="23">
        <v>334</v>
      </c>
      <c r="D236" s="21">
        <f>Table6[[#This Row],[KM/H]]*20</f>
        <v>6680</v>
      </c>
    </row>
    <row r="237" spans="1:4" thickTop="1" thickBot="1" x14ac:dyDescent="0.25">
      <c r="A237" s="18">
        <f t="shared" si="4"/>
        <v>4.1500000000000021</v>
      </c>
      <c r="B237" s="27">
        <f>Table6[[#This Row],[KM/H]]/100</f>
        <v>3.35</v>
      </c>
      <c r="C237" s="23">
        <v>335</v>
      </c>
      <c r="D237" s="21">
        <f>Table6[[#This Row],[KM/H]]*20</f>
        <v>6700</v>
      </c>
    </row>
    <row r="238" spans="1:4" thickTop="1" thickBot="1" x14ac:dyDescent="0.25">
      <c r="A238" s="18">
        <f t="shared" si="4"/>
        <v>4.1400000000000023</v>
      </c>
      <c r="B238" s="27">
        <f>Table6[[#This Row],[KM/H]]/100</f>
        <v>3.36</v>
      </c>
      <c r="C238" s="23">
        <v>336</v>
      </c>
      <c r="D238" s="21">
        <f>Table6[[#This Row],[KM/H]]*20</f>
        <v>6720</v>
      </c>
    </row>
    <row r="239" spans="1:4" thickTop="1" thickBot="1" x14ac:dyDescent="0.25">
      <c r="A239" s="18">
        <f t="shared" si="4"/>
        <v>4.1300000000000026</v>
      </c>
      <c r="B239" s="27">
        <f>Table6[[#This Row],[KM/H]]/100</f>
        <v>3.37</v>
      </c>
      <c r="C239" s="23">
        <v>337</v>
      </c>
      <c r="D239" s="21">
        <f>Table6[[#This Row],[KM/H]]*20</f>
        <v>6740</v>
      </c>
    </row>
    <row r="240" spans="1:4" thickTop="1" thickBot="1" x14ac:dyDescent="0.25">
      <c r="A240" s="18">
        <f t="shared" si="4"/>
        <v>4.1200000000000028</v>
      </c>
      <c r="B240" s="27">
        <f>Table6[[#This Row],[KM/H]]/100</f>
        <v>3.38</v>
      </c>
      <c r="C240" s="23">
        <v>338</v>
      </c>
      <c r="D240" s="21">
        <f>Table6[[#This Row],[KM/H]]*20</f>
        <v>6760</v>
      </c>
    </row>
    <row r="241" spans="1:4" thickTop="1" thickBot="1" x14ac:dyDescent="0.25">
      <c r="A241" s="18">
        <f t="shared" si="4"/>
        <v>4.110000000000003</v>
      </c>
      <c r="B241" s="27">
        <f>Table6[[#This Row],[KM/H]]/100</f>
        <v>3.39</v>
      </c>
      <c r="C241" s="23">
        <v>339</v>
      </c>
      <c r="D241" s="21">
        <f>Table6[[#This Row],[KM/H]]*20</f>
        <v>6780</v>
      </c>
    </row>
    <row r="242" spans="1:4" thickTop="1" thickBot="1" x14ac:dyDescent="0.25">
      <c r="A242" s="18">
        <f t="shared" si="4"/>
        <v>4.1000000000000032</v>
      </c>
      <c r="B242" s="27">
        <f>Table6[[#This Row],[KM/H]]/100</f>
        <v>3.4</v>
      </c>
      <c r="C242" s="23">
        <v>340</v>
      </c>
      <c r="D242" s="21">
        <f>Table6[[#This Row],[KM/H]]*20</f>
        <v>6800</v>
      </c>
    </row>
    <row r="243" spans="1:4" thickTop="1" thickBot="1" x14ac:dyDescent="0.25">
      <c r="A243" s="18">
        <f t="shared" si="4"/>
        <v>4.0900000000000034</v>
      </c>
      <c r="B243" s="27">
        <f>Table6[[#This Row],[KM/H]]/100</f>
        <v>3.41</v>
      </c>
      <c r="C243" s="23">
        <v>341</v>
      </c>
      <c r="D243" s="21">
        <f>Table6[[#This Row],[KM/H]]*20</f>
        <v>6820</v>
      </c>
    </row>
    <row r="244" spans="1:4" thickTop="1" thickBot="1" x14ac:dyDescent="0.25">
      <c r="A244" s="18">
        <f t="shared" si="4"/>
        <v>4.0800000000000036</v>
      </c>
      <c r="B244" s="27">
        <f>Table6[[#This Row],[KM/H]]/100</f>
        <v>3.42</v>
      </c>
      <c r="C244" s="23">
        <v>342</v>
      </c>
      <c r="D244" s="21">
        <f>Table6[[#This Row],[KM/H]]*20</f>
        <v>6840</v>
      </c>
    </row>
    <row r="245" spans="1:4" thickTop="1" thickBot="1" x14ac:dyDescent="0.25">
      <c r="A245" s="18">
        <f t="shared" si="4"/>
        <v>4.0700000000000038</v>
      </c>
      <c r="B245" s="27">
        <f>Table6[[#This Row],[KM/H]]/100</f>
        <v>3.43</v>
      </c>
      <c r="C245" s="23">
        <v>343</v>
      </c>
      <c r="D245" s="21">
        <f>Table6[[#This Row],[KM/H]]*20</f>
        <v>6860</v>
      </c>
    </row>
    <row r="246" spans="1:4" thickTop="1" thickBot="1" x14ac:dyDescent="0.25">
      <c r="A246" s="18">
        <f t="shared" si="4"/>
        <v>4.0600000000000041</v>
      </c>
      <c r="B246" s="27">
        <f>Table6[[#This Row],[KM/H]]/100</f>
        <v>3.44</v>
      </c>
      <c r="C246" s="23">
        <v>344</v>
      </c>
      <c r="D246" s="21">
        <f>Table6[[#This Row],[KM/H]]*20</f>
        <v>6880</v>
      </c>
    </row>
    <row r="247" spans="1:4" thickTop="1" thickBot="1" x14ac:dyDescent="0.25">
      <c r="A247" s="18">
        <f t="shared" si="4"/>
        <v>4.0500000000000043</v>
      </c>
      <c r="B247" s="27">
        <f>Table6[[#This Row],[KM/H]]/100</f>
        <v>3.45</v>
      </c>
      <c r="C247" s="23">
        <v>345</v>
      </c>
      <c r="D247" s="21">
        <f>Table6[[#This Row],[KM/H]]*20</f>
        <v>6900</v>
      </c>
    </row>
    <row r="248" spans="1:4" thickTop="1" thickBot="1" x14ac:dyDescent="0.25">
      <c r="A248" s="18">
        <f t="shared" si="4"/>
        <v>4.0400000000000045</v>
      </c>
      <c r="B248" s="27">
        <f>Table6[[#This Row],[KM/H]]/100</f>
        <v>3.46</v>
      </c>
      <c r="C248" s="23">
        <v>346</v>
      </c>
      <c r="D248" s="21">
        <f>Table6[[#This Row],[KM/H]]*20</f>
        <v>6920</v>
      </c>
    </row>
    <row r="249" spans="1:4" thickTop="1" thickBot="1" x14ac:dyDescent="0.25">
      <c r="A249" s="18">
        <f t="shared" si="4"/>
        <v>4.0300000000000047</v>
      </c>
      <c r="B249" s="27">
        <f>Table6[[#This Row],[KM/H]]/100</f>
        <v>3.47</v>
      </c>
      <c r="C249" s="23">
        <v>347</v>
      </c>
      <c r="D249" s="21">
        <f>Table6[[#This Row],[KM/H]]*20</f>
        <v>6940</v>
      </c>
    </row>
    <row r="250" spans="1:4" thickTop="1" thickBot="1" x14ac:dyDescent="0.25">
      <c r="A250" s="18">
        <f t="shared" si="4"/>
        <v>4.0200000000000049</v>
      </c>
      <c r="B250" s="27">
        <f>Table6[[#This Row],[KM/H]]/100</f>
        <v>3.48</v>
      </c>
      <c r="C250" s="23">
        <v>348</v>
      </c>
      <c r="D250" s="21">
        <f>Table6[[#This Row],[KM/H]]*20</f>
        <v>6960</v>
      </c>
    </row>
    <row r="251" spans="1:4" thickTop="1" thickBot="1" x14ac:dyDescent="0.25">
      <c r="A251" s="18">
        <f t="shared" si="4"/>
        <v>4.0100000000000051</v>
      </c>
      <c r="B251" s="27">
        <f>Table6[[#This Row],[KM/H]]/100</f>
        <v>3.49</v>
      </c>
      <c r="C251" s="23">
        <v>349</v>
      </c>
      <c r="D251" s="21">
        <f>Table6[[#This Row],[KM/H]]*20</f>
        <v>6980</v>
      </c>
    </row>
    <row r="252" spans="1:4" thickTop="1" thickBot="1" x14ac:dyDescent="0.25">
      <c r="A252" s="18">
        <f t="shared" si="4"/>
        <v>4.0000000000000053</v>
      </c>
      <c r="B252" s="27">
        <f>Table6[[#This Row],[KM/H]]/100</f>
        <v>3.5</v>
      </c>
      <c r="C252" s="23">
        <v>350</v>
      </c>
      <c r="D252" s="21">
        <f>Table6[[#This Row],[KM/H]]*20</f>
        <v>7000</v>
      </c>
    </row>
    <row r="253" spans="1:4" thickTop="1" thickBot="1" x14ac:dyDescent="0.25">
      <c r="A253" s="18">
        <f t="shared" si="4"/>
        <v>3.9900000000000055</v>
      </c>
      <c r="B253" s="27">
        <f>Table6[[#This Row],[KM/H]]/100</f>
        <v>3.51</v>
      </c>
      <c r="C253" s="23">
        <v>351</v>
      </c>
      <c r="D253" s="21">
        <f>Table6[[#This Row],[KM/H]]*20</f>
        <v>7020</v>
      </c>
    </row>
    <row r="254" spans="1:4" thickTop="1" thickBot="1" x14ac:dyDescent="0.25">
      <c r="A254" s="18">
        <f t="shared" si="4"/>
        <v>3.9800000000000058</v>
      </c>
      <c r="B254" s="27">
        <f>Table6[[#This Row],[KM/H]]/100</f>
        <v>3.52</v>
      </c>
      <c r="C254" s="23">
        <v>352</v>
      </c>
      <c r="D254" s="21">
        <f>Table6[[#This Row],[KM/H]]*20</f>
        <v>7040</v>
      </c>
    </row>
    <row r="255" spans="1:4" thickTop="1" thickBot="1" x14ac:dyDescent="0.25">
      <c r="A255" s="18">
        <f t="shared" si="4"/>
        <v>3.970000000000006</v>
      </c>
      <c r="B255" s="27">
        <f>Table6[[#This Row],[KM/H]]/100</f>
        <v>3.53</v>
      </c>
      <c r="C255" s="23">
        <v>353</v>
      </c>
      <c r="D255" s="21">
        <f>Table6[[#This Row],[KM/H]]*20</f>
        <v>7060</v>
      </c>
    </row>
    <row r="256" spans="1:4" thickTop="1" thickBot="1" x14ac:dyDescent="0.25">
      <c r="A256" s="18">
        <f t="shared" si="4"/>
        <v>3.9600000000000062</v>
      </c>
      <c r="B256" s="27">
        <f>Table6[[#This Row],[KM/H]]/100</f>
        <v>3.54</v>
      </c>
      <c r="C256" s="23">
        <v>354</v>
      </c>
      <c r="D256" s="21">
        <f>Table6[[#This Row],[KM/H]]*20</f>
        <v>7080</v>
      </c>
    </row>
    <row r="257" spans="1:4" thickTop="1" thickBot="1" x14ac:dyDescent="0.25">
      <c r="A257" s="18">
        <f t="shared" si="4"/>
        <v>3.9500000000000064</v>
      </c>
      <c r="B257" s="27">
        <f>Table6[[#This Row],[KM/H]]/100</f>
        <v>3.55</v>
      </c>
      <c r="C257" s="23">
        <v>355</v>
      </c>
      <c r="D257" s="21">
        <f>Table6[[#This Row],[KM/H]]*20</f>
        <v>7100</v>
      </c>
    </row>
    <row r="258" spans="1:4" thickTop="1" thickBot="1" x14ac:dyDescent="0.25">
      <c r="A258" s="18">
        <f t="shared" si="4"/>
        <v>3.9400000000000066</v>
      </c>
      <c r="B258" s="27">
        <f>Table6[[#This Row],[KM/H]]/100</f>
        <v>3.56</v>
      </c>
      <c r="C258" s="23">
        <v>356</v>
      </c>
      <c r="D258" s="21">
        <f>Table6[[#This Row],[KM/H]]*20</f>
        <v>7120</v>
      </c>
    </row>
    <row r="259" spans="1:4" thickTop="1" thickBot="1" x14ac:dyDescent="0.25">
      <c r="A259" s="18">
        <f t="shared" si="4"/>
        <v>3.9300000000000068</v>
      </c>
      <c r="B259" s="27">
        <f>Table6[[#This Row],[KM/H]]/100</f>
        <v>3.57</v>
      </c>
      <c r="C259" s="23">
        <v>357</v>
      </c>
      <c r="D259" s="21">
        <f>Table6[[#This Row],[KM/H]]*20</f>
        <v>7140</v>
      </c>
    </row>
    <row r="260" spans="1:4" thickTop="1" thickBot="1" x14ac:dyDescent="0.25">
      <c r="A260" s="18">
        <f t="shared" si="4"/>
        <v>3.920000000000007</v>
      </c>
      <c r="B260" s="27">
        <f>Table6[[#This Row],[KM/H]]/100</f>
        <v>3.58</v>
      </c>
      <c r="C260" s="23">
        <v>358</v>
      </c>
      <c r="D260" s="21">
        <f>Table6[[#This Row],[KM/H]]*20</f>
        <v>7160</v>
      </c>
    </row>
    <row r="261" spans="1:4" thickTop="1" thickBot="1" x14ac:dyDescent="0.25">
      <c r="A261" s="18">
        <f t="shared" si="4"/>
        <v>3.9100000000000072</v>
      </c>
      <c r="B261" s="27">
        <f>Table6[[#This Row],[KM/H]]/100</f>
        <v>3.59</v>
      </c>
      <c r="C261" s="23">
        <v>359</v>
      </c>
      <c r="D261" s="21">
        <f>Table6[[#This Row],[KM/H]]*20</f>
        <v>7180</v>
      </c>
    </row>
    <row r="262" spans="1:4" thickTop="1" thickBot="1" x14ac:dyDescent="0.25">
      <c r="A262" s="18">
        <f t="shared" si="4"/>
        <v>3.9000000000000075</v>
      </c>
      <c r="B262" s="27">
        <f>Table6[[#This Row],[KM/H]]/100</f>
        <v>3.6</v>
      </c>
      <c r="C262" s="23">
        <v>360</v>
      </c>
      <c r="D262" s="21">
        <f>Table6[[#This Row],[KM/H]]*20</f>
        <v>7200</v>
      </c>
    </row>
    <row r="263" spans="1:4" thickTop="1" thickBot="1" x14ac:dyDescent="0.25">
      <c r="A263" s="18">
        <f t="shared" si="4"/>
        <v>3.8900000000000077</v>
      </c>
      <c r="B263" s="27">
        <f>Table6[[#This Row],[KM/H]]/100</f>
        <v>3.61</v>
      </c>
      <c r="C263" s="23">
        <v>361</v>
      </c>
      <c r="D263" s="21">
        <f>Table6[[#This Row],[KM/H]]*20</f>
        <v>7220</v>
      </c>
    </row>
    <row r="264" spans="1:4" thickTop="1" thickBot="1" x14ac:dyDescent="0.25">
      <c r="A264" s="18">
        <f t="shared" si="4"/>
        <v>3.8800000000000079</v>
      </c>
      <c r="B264" s="27">
        <f>Table6[[#This Row],[KM/H]]/100</f>
        <v>3.62</v>
      </c>
      <c r="C264" s="23">
        <v>362</v>
      </c>
      <c r="D264" s="21">
        <f>Table6[[#This Row],[KM/H]]*20</f>
        <v>7240</v>
      </c>
    </row>
    <row r="265" spans="1:4" thickTop="1" thickBot="1" x14ac:dyDescent="0.25">
      <c r="A265" s="18">
        <f t="shared" si="4"/>
        <v>3.8700000000000081</v>
      </c>
      <c r="B265" s="27">
        <f>Table6[[#This Row],[KM/H]]/100</f>
        <v>3.63</v>
      </c>
      <c r="C265" s="23">
        <v>363</v>
      </c>
      <c r="D265" s="21">
        <f>Table6[[#This Row],[KM/H]]*20</f>
        <v>7260</v>
      </c>
    </row>
    <row r="266" spans="1:4" thickTop="1" thickBot="1" x14ac:dyDescent="0.25">
      <c r="A266" s="18">
        <f t="shared" si="4"/>
        <v>3.8600000000000083</v>
      </c>
      <c r="B266" s="27">
        <f>Table6[[#This Row],[KM/H]]/100</f>
        <v>3.64</v>
      </c>
      <c r="C266" s="23">
        <v>364</v>
      </c>
      <c r="D266" s="21">
        <f>Table6[[#This Row],[KM/H]]*20</f>
        <v>7280</v>
      </c>
    </row>
    <row r="267" spans="1:4" thickTop="1" thickBot="1" x14ac:dyDescent="0.25">
      <c r="A267" s="18">
        <f t="shared" si="4"/>
        <v>3.8500000000000085</v>
      </c>
      <c r="B267" s="27">
        <f>Table6[[#This Row],[KM/H]]/100</f>
        <v>3.65</v>
      </c>
      <c r="C267" s="23">
        <v>365</v>
      </c>
      <c r="D267" s="21">
        <f>Table6[[#This Row],[KM/H]]*20</f>
        <v>7300</v>
      </c>
    </row>
    <row r="268" spans="1:4" thickTop="1" thickBot="1" x14ac:dyDescent="0.25">
      <c r="A268" s="18">
        <f t="shared" si="4"/>
        <v>3.8400000000000087</v>
      </c>
      <c r="B268" s="27">
        <f>Table6[[#This Row],[KM/H]]/100</f>
        <v>3.66</v>
      </c>
      <c r="C268" s="23">
        <v>366</v>
      </c>
      <c r="D268" s="21">
        <f>Table6[[#This Row],[KM/H]]*20</f>
        <v>7320</v>
      </c>
    </row>
    <row r="269" spans="1:4" thickTop="1" thickBot="1" x14ac:dyDescent="0.25">
      <c r="A269" s="18">
        <f t="shared" si="4"/>
        <v>3.830000000000009</v>
      </c>
      <c r="B269" s="27">
        <f>Table6[[#This Row],[KM/H]]/100</f>
        <v>3.67</v>
      </c>
      <c r="C269" s="23">
        <v>367</v>
      </c>
      <c r="D269" s="21">
        <f>Table6[[#This Row],[KM/H]]*20</f>
        <v>7340</v>
      </c>
    </row>
    <row r="270" spans="1:4" thickTop="1" thickBot="1" x14ac:dyDescent="0.25">
      <c r="A270" s="18">
        <f t="shared" si="4"/>
        <v>3.8200000000000092</v>
      </c>
      <c r="B270" s="27">
        <f>Table6[[#This Row],[KM/H]]/100</f>
        <v>3.68</v>
      </c>
      <c r="C270" s="23">
        <v>368</v>
      </c>
      <c r="D270" s="21">
        <f>Table6[[#This Row],[KM/H]]*20</f>
        <v>7360</v>
      </c>
    </row>
    <row r="271" spans="1:4" thickTop="1" thickBot="1" x14ac:dyDescent="0.25">
      <c r="A271" s="18">
        <f t="shared" si="4"/>
        <v>3.8100000000000094</v>
      </c>
      <c r="B271" s="27">
        <f>Table6[[#This Row],[KM/H]]/100</f>
        <v>3.69</v>
      </c>
      <c r="C271" s="23">
        <v>369</v>
      </c>
      <c r="D271" s="21">
        <f>Table6[[#This Row],[KM/H]]*20</f>
        <v>7380</v>
      </c>
    </row>
    <row r="272" spans="1:4" thickTop="1" thickBot="1" x14ac:dyDescent="0.25">
      <c r="A272" s="18">
        <f t="shared" si="4"/>
        <v>3.8000000000000096</v>
      </c>
      <c r="B272" s="27">
        <f>Table6[[#This Row],[KM/H]]/100</f>
        <v>3.7</v>
      </c>
      <c r="C272" s="23">
        <v>370</v>
      </c>
      <c r="D272" s="21">
        <f>Table6[[#This Row],[KM/H]]*20</f>
        <v>7400</v>
      </c>
    </row>
    <row r="273" spans="1:4" thickTop="1" thickBot="1" x14ac:dyDescent="0.25">
      <c r="A273" s="18">
        <f t="shared" si="4"/>
        <v>3.7900000000000098</v>
      </c>
      <c r="B273" s="27">
        <f>Table6[[#This Row],[KM/H]]/100</f>
        <v>3.71</v>
      </c>
      <c r="C273" s="23">
        <v>371</v>
      </c>
      <c r="D273" s="21">
        <f>Table6[[#This Row],[KM/H]]*20</f>
        <v>7420</v>
      </c>
    </row>
    <row r="274" spans="1:4" thickTop="1" thickBot="1" x14ac:dyDescent="0.25">
      <c r="A274" s="18">
        <f t="shared" si="4"/>
        <v>3.78000000000001</v>
      </c>
      <c r="B274" s="27">
        <f>Table6[[#This Row],[KM/H]]/100</f>
        <v>3.72</v>
      </c>
      <c r="C274" s="23">
        <v>372</v>
      </c>
      <c r="D274" s="21">
        <f>Table6[[#This Row],[KM/H]]*20</f>
        <v>7440</v>
      </c>
    </row>
    <row r="275" spans="1:4" thickTop="1" thickBot="1" x14ac:dyDescent="0.25">
      <c r="A275" s="18">
        <f t="shared" si="4"/>
        <v>3.7700000000000102</v>
      </c>
      <c r="B275" s="27">
        <f>Table6[[#This Row],[KM/H]]/100</f>
        <v>3.73</v>
      </c>
      <c r="C275" s="23">
        <v>373</v>
      </c>
      <c r="D275" s="21">
        <f>Table6[[#This Row],[KM/H]]*20</f>
        <v>7460</v>
      </c>
    </row>
    <row r="276" spans="1:4" thickTop="1" thickBot="1" x14ac:dyDescent="0.25">
      <c r="A276" s="18">
        <f t="shared" si="4"/>
        <v>3.7600000000000104</v>
      </c>
      <c r="B276" s="27">
        <f>Table6[[#This Row],[KM/H]]/100</f>
        <v>3.74</v>
      </c>
      <c r="C276" s="23">
        <v>374</v>
      </c>
      <c r="D276" s="21">
        <f>Table6[[#This Row],[KM/H]]*20</f>
        <v>7480</v>
      </c>
    </row>
    <row r="277" spans="1:4" thickTop="1" thickBot="1" x14ac:dyDescent="0.25">
      <c r="A277" s="18">
        <f t="shared" si="4"/>
        <v>3.7500000000000107</v>
      </c>
      <c r="B277" s="27">
        <f>Table6[[#This Row],[KM/H]]/100</f>
        <v>3.75</v>
      </c>
      <c r="C277" s="23">
        <v>375</v>
      </c>
      <c r="D277" s="21">
        <f>Table6[[#This Row],[KM/H]]*20</f>
        <v>7500</v>
      </c>
    </row>
    <row r="278" spans="1:4" thickTop="1" thickBot="1" x14ac:dyDescent="0.25">
      <c r="A278" s="18">
        <f t="shared" si="4"/>
        <v>3.7400000000000109</v>
      </c>
      <c r="B278" s="27">
        <f>Table6[[#This Row],[KM/H]]/100</f>
        <v>3.76</v>
      </c>
      <c r="C278" s="23">
        <v>376</v>
      </c>
      <c r="D278" s="21">
        <f>Table6[[#This Row],[KM/H]]*20</f>
        <v>7520</v>
      </c>
    </row>
    <row r="279" spans="1:4" thickTop="1" thickBot="1" x14ac:dyDescent="0.25">
      <c r="A279" s="18">
        <f t="shared" si="4"/>
        <v>3.7300000000000111</v>
      </c>
      <c r="B279" s="27">
        <f>Table6[[#This Row],[KM/H]]/100</f>
        <v>3.77</v>
      </c>
      <c r="C279" s="23">
        <v>377</v>
      </c>
      <c r="D279" s="21">
        <f>Table6[[#This Row],[KM/H]]*20</f>
        <v>7540</v>
      </c>
    </row>
    <row r="280" spans="1:4" thickTop="1" thickBot="1" x14ac:dyDescent="0.25">
      <c r="A280" s="18">
        <f t="shared" si="4"/>
        <v>3.7200000000000113</v>
      </c>
      <c r="B280" s="27">
        <f>Table6[[#This Row],[KM/H]]/100</f>
        <v>3.78</v>
      </c>
      <c r="C280" s="23">
        <v>378</v>
      </c>
      <c r="D280" s="21">
        <f>Table6[[#This Row],[KM/H]]*20</f>
        <v>7560</v>
      </c>
    </row>
    <row r="281" spans="1:4" thickTop="1" thickBot="1" x14ac:dyDescent="0.25">
      <c r="A281" s="18">
        <f t="shared" si="4"/>
        <v>3.7100000000000115</v>
      </c>
      <c r="B281" s="27">
        <f>Table6[[#This Row],[KM/H]]/100</f>
        <v>3.79</v>
      </c>
      <c r="C281" s="23">
        <v>379</v>
      </c>
      <c r="D281" s="21">
        <f>Table6[[#This Row],[KM/H]]*20</f>
        <v>7580</v>
      </c>
    </row>
    <row r="282" spans="1:4" thickTop="1" thickBot="1" x14ac:dyDescent="0.25">
      <c r="A282" s="18">
        <f t="shared" si="4"/>
        <v>3.7000000000000117</v>
      </c>
      <c r="B282" s="27">
        <f>Table6[[#This Row],[KM/H]]/100</f>
        <v>3.8</v>
      </c>
      <c r="C282" s="23">
        <v>380</v>
      </c>
      <c r="D282" s="21">
        <f>Table6[[#This Row],[KM/H]]*20</f>
        <v>7600</v>
      </c>
    </row>
    <row r="283" spans="1:4" thickTop="1" thickBot="1" x14ac:dyDescent="0.25">
      <c r="A283" s="18">
        <f t="shared" ref="A283:A294" si="5">A282-0.01</f>
        <v>3.6900000000000119</v>
      </c>
      <c r="B283" s="27">
        <f>Table6[[#This Row],[KM/H]]/100</f>
        <v>3.81</v>
      </c>
      <c r="C283" s="23">
        <v>381</v>
      </c>
      <c r="D283" s="21">
        <f>Table6[[#This Row],[KM/H]]*20</f>
        <v>7620</v>
      </c>
    </row>
    <row r="284" spans="1:4" thickTop="1" thickBot="1" x14ac:dyDescent="0.25">
      <c r="A284" s="18">
        <f t="shared" si="5"/>
        <v>3.6800000000000122</v>
      </c>
      <c r="B284" s="27">
        <f>Table6[[#This Row],[KM/H]]/100</f>
        <v>3.82</v>
      </c>
      <c r="C284" s="23">
        <v>382</v>
      </c>
      <c r="D284" s="21">
        <f>Table6[[#This Row],[KM/H]]*20</f>
        <v>7640</v>
      </c>
    </row>
    <row r="285" spans="1:4" thickTop="1" thickBot="1" x14ac:dyDescent="0.25">
      <c r="A285" s="18">
        <f t="shared" si="5"/>
        <v>3.6700000000000124</v>
      </c>
      <c r="B285" s="27">
        <f>Table6[[#This Row],[KM/H]]/100</f>
        <v>3.83</v>
      </c>
      <c r="C285" s="23">
        <v>383</v>
      </c>
      <c r="D285" s="21">
        <f>Table6[[#This Row],[KM/H]]*20</f>
        <v>7660</v>
      </c>
    </row>
    <row r="286" spans="1:4" thickTop="1" thickBot="1" x14ac:dyDescent="0.25">
      <c r="A286" s="18">
        <f t="shared" si="5"/>
        <v>3.6600000000000126</v>
      </c>
      <c r="B286" s="27">
        <f>Table6[[#This Row],[KM/H]]/100</f>
        <v>3.84</v>
      </c>
      <c r="C286" s="23">
        <v>384</v>
      </c>
      <c r="D286" s="21">
        <f>Table6[[#This Row],[KM/H]]*20</f>
        <v>7680</v>
      </c>
    </row>
    <row r="287" spans="1:4" thickTop="1" thickBot="1" x14ac:dyDescent="0.25">
      <c r="A287" s="18">
        <f t="shared" si="5"/>
        <v>3.6500000000000128</v>
      </c>
      <c r="B287" s="27">
        <f>Table6[[#This Row],[KM/H]]/100</f>
        <v>3.85</v>
      </c>
      <c r="C287" s="23">
        <v>385</v>
      </c>
      <c r="D287" s="21">
        <f>Table6[[#This Row],[KM/H]]*20</f>
        <v>7700</v>
      </c>
    </row>
    <row r="288" spans="1:4" thickTop="1" thickBot="1" x14ac:dyDescent="0.25">
      <c r="A288" s="18">
        <f t="shared" si="5"/>
        <v>3.640000000000013</v>
      </c>
      <c r="B288" s="27">
        <f>Table6[[#This Row],[KM/H]]/100</f>
        <v>3.86</v>
      </c>
      <c r="C288" s="23">
        <v>386</v>
      </c>
      <c r="D288" s="21">
        <f>Table6[[#This Row],[KM/H]]*20</f>
        <v>7720</v>
      </c>
    </row>
    <row r="289" spans="1:4" thickTop="1" thickBot="1" x14ac:dyDescent="0.25">
      <c r="A289" s="18">
        <f t="shared" si="5"/>
        <v>3.6300000000000132</v>
      </c>
      <c r="B289" s="27">
        <f>Table6[[#This Row],[KM/H]]/100</f>
        <v>3.87</v>
      </c>
      <c r="C289" s="23">
        <v>387</v>
      </c>
      <c r="D289" s="21">
        <f>Table6[[#This Row],[KM/H]]*20</f>
        <v>7740</v>
      </c>
    </row>
    <row r="290" spans="1:4" thickTop="1" thickBot="1" x14ac:dyDescent="0.25">
      <c r="A290" s="18">
        <f t="shared" si="5"/>
        <v>3.6200000000000134</v>
      </c>
      <c r="B290" s="27">
        <f>Table6[[#This Row],[KM/H]]/100</f>
        <v>3.88</v>
      </c>
      <c r="C290" s="23">
        <v>388</v>
      </c>
      <c r="D290" s="21">
        <f>Table6[[#This Row],[KM/H]]*20</f>
        <v>7760</v>
      </c>
    </row>
    <row r="291" spans="1:4" thickTop="1" thickBot="1" x14ac:dyDescent="0.25">
      <c r="A291" s="18">
        <f t="shared" si="5"/>
        <v>3.6100000000000136</v>
      </c>
      <c r="B291" s="27">
        <f>Table6[[#This Row],[KM/H]]/100</f>
        <v>3.89</v>
      </c>
      <c r="C291" s="23">
        <v>389</v>
      </c>
      <c r="D291" s="21">
        <f>Table6[[#This Row],[KM/H]]*20</f>
        <v>7780</v>
      </c>
    </row>
    <row r="292" spans="1:4" thickTop="1" thickBot="1" x14ac:dyDescent="0.25">
      <c r="A292" s="18">
        <f t="shared" si="5"/>
        <v>3.6000000000000139</v>
      </c>
      <c r="B292" s="27">
        <f>Table6[[#This Row],[KM/H]]/100</f>
        <v>3.9</v>
      </c>
      <c r="C292" s="23">
        <v>390</v>
      </c>
      <c r="D292" s="21">
        <f>Table6[[#This Row],[KM/H]]*20</f>
        <v>7800</v>
      </c>
    </row>
    <row r="293" spans="1:4" thickTop="1" thickBot="1" x14ac:dyDescent="0.25">
      <c r="A293" s="18">
        <f t="shared" si="5"/>
        <v>3.5900000000000141</v>
      </c>
      <c r="B293" s="27">
        <f>Table6[[#This Row],[KM/H]]/100</f>
        <v>3.91</v>
      </c>
      <c r="C293" s="23">
        <v>391</v>
      </c>
      <c r="D293" s="21">
        <f>Table6[[#This Row],[KM/H]]*20</f>
        <v>7820</v>
      </c>
    </row>
    <row r="294" spans="1:4" thickTop="1" thickBot="1" x14ac:dyDescent="0.25">
      <c r="A294" s="18">
        <f t="shared" si="5"/>
        <v>3.5800000000000143</v>
      </c>
      <c r="B294" s="27">
        <f>Table6[[#This Row],[KM/H]]/100</f>
        <v>3.92</v>
      </c>
      <c r="C294" s="23">
        <v>392</v>
      </c>
      <c r="D294" s="21">
        <f>Table6[[#This Row],[KM/H]]*20</f>
        <v>7840</v>
      </c>
    </row>
    <row r="295" spans="1:4" thickTop="1" thickBot="1" x14ac:dyDescent="0.25">
      <c r="A295" s="18">
        <f>A294-0.01</f>
        <v>3.5700000000000145</v>
      </c>
      <c r="B295" s="27">
        <f>Table6[[#This Row],[KM/H]]/100</f>
        <v>3.93</v>
      </c>
      <c r="C295" s="23">
        <v>393</v>
      </c>
      <c r="D295" s="21">
        <f>Table6[[#This Row],[KM/H]]*20</f>
        <v>7860</v>
      </c>
    </row>
    <row r="296" spans="1:4" thickTop="1" thickBot="1" x14ac:dyDescent="0.25">
      <c r="A296" s="18">
        <f t="shared" ref="A296:A357" si="6">A295-0.01</f>
        <v>3.5600000000000147</v>
      </c>
      <c r="B296" s="27">
        <f>Table6[[#This Row],[KM/H]]/100</f>
        <v>3.94</v>
      </c>
      <c r="C296" s="23">
        <v>394</v>
      </c>
      <c r="D296" s="21">
        <f>Table6[[#This Row],[KM/H]]*20</f>
        <v>7880</v>
      </c>
    </row>
    <row r="297" spans="1:4" thickTop="1" thickBot="1" x14ac:dyDescent="0.25">
      <c r="A297" s="18">
        <f t="shared" si="6"/>
        <v>3.5500000000000149</v>
      </c>
      <c r="B297" s="27">
        <f>Table6[[#This Row],[KM/H]]/100</f>
        <v>3.95</v>
      </c>
      <c r="C297" s="23">
        <v>395</v>
      </c>
      <c r="D297" s="21">
        <f>Table6[[#This Row],[KM/H]]*20</f>
        <v>7900</v>
      </c>
    </row>
    <row r="298" spans="1:4" thickTop="1" thickBot="1" x14ac:dyDescent="0.25">
      <c r="A298" s="18">
        <f t="shared" si="6"/>
        <v>3.5400000000000151</v>
      </c>
      <c r="B298" s="27">
        <f>Table6[[#This Row],[KM/H]]/100</f>
        <v>3.96</v>
      </c>
      <c r="C298" s="23">
        <v>396</v>
      </c>
      <c r="D298" s="21">
        <f>Table6[[#This Row],[KM/H]]*20</f>
        <v>7920</v>
      </c>
    </row>
    <row r="299" spans="1:4" thickTop="1" thickBot="1" x14ac:dyDescent="0.25">
      <c r="A299" s="18">
        <f t="shared" si="6"/>
        <v>3.5300000000000153</v>
      </c>
      <c r="B299" s="27">
        <f>Table6[[#This Row],[KM/H]]/100</f>
        <v>3.97</v>
      </c>
      <c r="C299" s="23">
        <v>397</v>
      </c>
      <c r="D299" s="21">
        <f>Table6[[#This Row],[KM/H]]*20</f>
        <v>7940</v>
      </c>
    </row>
    <row r="300" spans="1:4" thickTop="1" thickBot="1" x14ac:dyDescent="0.25">
      <c r="A300" s="18">
        <f t="shared" si="6"/>
        <v>3.5200000000000156</v>
      </c>
      <c r="B300" s="27">
        <f>Table6[[#This Row],[KM/H]]/100</f>
        <v>3.98</v>
      </c>
      <c r="C300" s="23">
        <v>398</v>
      </c>
      <c r="D300" s="21">
        <f>Table6[[#This Row],[KM/H]]*20</f>
        <v>7960</v>
      </c>
    </row>
    <row r="301" spans="1:4" thickTop="1" thickBot="1" x14ac:dyDescent="0.25">
      <c r="A301" s="18">
        <f t="shared" si="6"/>
        <v>3.5100000000000158</v>
      </c>
      <c r="B301" s="27">
        <f>Table6[[#This Row],[KM/H]]/100</f>
        <v>3.99</v>
      </c>
      <c r="C301" s="23">
        <v>399</v>
      </c>
      <c r="D301" s="21">
        <f>Table6[[#This Row],[KM/H]]*20</f>
        <v>7980</v>
      </c>
    </row>
    <row r="302" spans="1:4" thickTop="1" thickBot="1" x14ac:dyDescent="0.25">
      <c r="A302" s="18">
        <f t="shared" si="6"/>
        <v>3.500000000000016</v>
      </c>
      <c r="B302" s="27">
        <f>Table6[[#This Row],[KM/H]]/100</f>
        <v>4</v>
      </c>
      <c r="C302" s="23">
        <v>400</v>
      </c>
      <c r="D302" s="21">
        <f>Table6[[#This Row],[KM/H]]*20</f>
        <v>8000</v>
      </c>
    </row>
    <row r="303" spans="1:4" thickTop="1" thickBot="1" x14ac:dyDescent="0.25">
      <c r="A303" s="18">
        <f t="shared" si="6"/>
        <v>3.4900000000000162</v>
      </c>
      <c r="B303" s="27">
        <f>Table6[[#This Row],[KM/H]]/100</f>
        <v>4.01</v>
      </c>
      <c r="C303" s="23">
        <v>401</v>
      </c>
      <c r="D303" s="21">
        <f>Table6[[#This Row],[KM/H]]*20</f>
        <v>8020</v>
      </c>
    </row>
    <row r="304" spans="1:4" thickTop="1" thickBot="1" x14ac:dyDescent="0.25">
      <c r="A304" s="18">
        <f t="shared" si="6"/>
        <v>3.4800000000000164</v>
      </c>
      <c r="B304" s="27">
        <f>Table6[[#This Row],[KM/H]]/100</f>
        <v>4.0199999999999996</v>
      </c>
      <c r="C304" s="23">
        <v>402</v>
      </c>
      <c r="D304" s="21">
        <f>Table6[[#This Row],[KM/H]]*20</f>
        <v>8040</v>
      </c>
    </row>
    <row r="305" spans="1:4" thickTop="1" thickBot="1" x14ac:dyDescent="0.25">
      <c r="A305" s="18">
        <f t="shared" si="6"/>
        <v>3.4700000000000166</v>
      </c>
      <c r="B305" s="27">
        <f>Table6[[#This Row],[KM/H]]/100</f>
        <v>4.03</v>
      </c>
      <c r="C305" s="23">
        <v>403</v>
      </c>
      <c r="D305" s="21">
        <f>Table6[[#This Row],[KM/H]]*20</f>
        <v>8060</v>
      </c>
    </row>
    <row r="306" spans="1:4" thickTop="1" thickBot="1" x14ac:dyDescent="0.25">
      <c r="A306" s="18">
        <f t="shared" si="6"/>
        <v>3.4600000000000168</v>
      </c>
      <c r="B306" s="27">
        <f>Table6[[#This Row],[KM/H]]/100</f>
        <v>4.04</v>
      </c>
      <c r="C306" s="23">
        <v>404</v>
      </c>
      <c r="D306" s="21">
        <f>Table6[[#This Row],[KM/H]]*20</f>
        <v>8080</v>
      </c>
    </row>
    <row r="307" spans="1:4" thickTop="1" thickBot="1" x14ac:dyDescent="0.25">
      <c r="A307" s="18">
        <f t="shared" si="6"/>
        <v>3.4500000000000171</v>
      </c>
      <c r="B307" s="27">
        <f>Table6[[#This Row],[KM/H]]/100</f>
        <v>4.05</v>
      </c>
      <c r="C307" s="23">
        <v>405</v>
      </c>
      <c r="D307" s="21">
        <f>Table6[[#This Row],[KM/H]]*20</f>
        <v>8100</v>
      </c>
    </row>
    <row r="308" spans="1:4" thickTop="1" thickBot="1" x14ac:dyDescent="0.25">
      <c r="A308" s="18">
        <f t="shared" si="6"/>
        <v>3.4400000000000173</v>
      </c>
      <c r="B308" s="27">
        <f>Table6[[#This Row],[KM/H]]/100</f>
        <v>4.0599999999999996</v>
      </c>
      <c r="C308" s="23">
        <v>406</v>
      </c>
      <c r="D308" s="21">
        <f>Table6[[#This Row],[KM/H]]*20</f>
        <v>8120</v>
      </c>
    </row>
    <row r="309" spans="1:4" thickTop="1" thickBot="1" x14ac:dyDescent="0.25">
      <c r="A309" s="18">
        <f t="shared" si="6"/>
        <v>3.4300000000000175</v>
      </c>
      <c r="B309" s="27">
        <f>Table6[[#This Row],[KM/H]]/100</f>
        <v>4.07</v>
      </c>
      <c r="C309" s="23">
        <v>407</v>
      </c>
      <c r="D309" s="21">
        <f>Table6[[#This Row],[KM/H]]*20</f>
        <v>8140</v>
      </c>
    </row>
    <row r="310" spans="1:4" thickTop="1" thickBot="1" x14ac:dyDescent="0.25">
      <c r="A310" s="18">
        <f t="shared" si="6"/>
        <v>3.4200000000000177</v>
      </c>
      <c r="B310" s="27">
        <f>Table6[[#This Row],[KM/H]]/100</f>
        <v>4.08</v>
      </c>
      <c r="C310" s="23">
        <v>408</v>
      </c>
      <c r="D310" s="21">
        <f>Table6[[#This Row],[KM/H]]*20</f>
        <v>8160</v>
      </c>
    </row>
    <row r="311" spans="1:4" thickTop="1" thickBot="1" x14ac:dyDescent="0.25">
      <c r="A311" s="18">
        <f t="shared" si="6"/>
        <v>3.4100000000000179</v>
      </c>
      <c r="B311" s="27">
        <f>Table6[[#This Row],[KM/H]]/100</f>
        <v>4.09</v>
      </c>
      <c r="C311" s="23">
        <v>409</v>
      </c>
      <c r="D311" s="21">
        <f>Table6[[#This Row],[KM/H]]*20</f>
        <v>8180</v>
      </c>
    </row>
    <row r="312" spans="1:4" thickTop="1" thickBot="1" x14ac:dyDescent="0.25">
      <c r="A312" s="18">
        <f t="shared" si="6"/>
        <v>3.4000000000000181</v>
      </c>
      <c r="B312" s="27">
        <f>Table6[[#This Row],[KM/H]]/100</f>
        <v>4.0999999999999996</v>
      </c>
      <c r="C312" s="23">
        <v>410</v>
      </c>
      <c r="D312" s="21">
        <f>Table6[[#This Row],[KM/H]]*20</f>
        <v>8200</v>
      </c>
    </row>
    <row r="313" spans="1:4" thickTop="1" thickBot="1" x14ac:dyDescent="0.25">
      <c r="A313" s="18">
        <f t="shared" si="6"/>
        <v>3.3900000000000183</v>
      </c>
      <c r="B313" s="27">
        <f>Table6[[#This Row],[KM/H]]/100</f>
        <v>4.1100000000000003</v>
      </c>
      <c r="C313" s="23">
        <v>411</v>
      </c>
      <c r="D313" s="21">
        <f>Table6[[#This Row],[KM/H]]*20</f>
        <v>8220</v>
      </c>
    </row>
    <row r="314" spans="1:4" thickTop="1" thickBot="1" x14ac:dyDescent="0.25">
      <c r="A314" s="18">
        <f t="shared" si="6"/>
        <v>3.3800000000000185</v>
      </c>
      <c r="B314" s="27">
        <f>Table6[[#This Row],[KM/H]]/100</f>
        <v>4.12</v>
      </c>
      <c r="C314" s="23">
        <v>412</v>
      </c>
      <c r="D314" s="21">
        <f>Table6[[#This Row],[KM/H]]*20</f>
        <v>8240</v>
      </c>
    </row>
    <row r="315" spans="1:4" thickTop="1" thickBot="1" x14ac:dyDescent="0.25">
      <c r="A315" s="18">
        <f t="shared" si="6"/>
        <v>3.3700000000000188</v>
      </c>
      <c r="B315" s="27">
        <f>Table6[[#This Row],[KM/H]]/100</f>
        <v>4.13</v>
      </c>
      <c r="C315" s="23">
        <v>413</v>
      </c>
      <c r="D315" s="21">
        <f>Table6[[#This Row],[KM/H]]*20</f>
        <v>8260</v>
      </c>
    </row>
    <row r="316" spans="1:4" thickTop="1" thickBot="1" x14ac:dyDescent="0.25">
      <c r="A316" s="18">
        <f t="shared" si="6"/>
        <v>3.360000000000019</v>
      </c>
      <c r="B316" s="27">
        <f>Table6[[#This Row],[KM/H]]/100</f>
        <v>4.1399999999999997</v>
      </c>
      <c r="C316" s="23">
        <v>414</v>
      </c>
      <c r="D316" s="21">
        <f>Table6[[#This Row],[KM/H]]*20</f>
        <v>8280</v>
      </c>
    </row>
    <row r="317" spans="1:4" thickTop="1" thickBot="1" x14ac:dyDescent="0.25">
      <c r="A317" s="18">
        <f t="shared" si="6"/>
        <v>3.3500000000000192</v>
      </c>
      <c r="B317" s="27">
        <f>Table6[[#This Row],[KM/H]]/100</f>
        <v>4.1500000000000004</v>
      </c>
      <c r="C317" s="23">
        <v>415</v>
      </c>
      <c r="D317" s="21">
        <f>Table6[[#This Row],[KM/H]]*20</f>
        <v>8300</v>
      </c>
    </row>
    <row r="318" spans="1:4" thickTop="1" thickBot="1" x14ac:dyDescent="0.25">
      <c r="A318" s="18">
        <f t="shared" si="6"/>
        <v>3.3400000000000194</v>
      </c>
      <c r="B318" s="27">
        <f>Table6[[#This Row],[KM/H]]/100</f>
        <v>4.16</v>
      </c>
      <c r="C318" s="23">
        <v>416</v>
      </c>
      <c r="D318" s="21">
        <f>Table6[[#This Row],[KM/H]]*20</f>
        <v>8320</v>
      </c>
    </row>
    <row r="319" spans="1:4" thickTop="1" thickBot="1" x14ac:dyDescent="0.25">
      <c r="A319" s="18">
        <f t="shared" si="6"/>
        <v>3.3300000000000196</v>
      </c>
      <c r="B319" s="27">
        <f>Table6[[#This Row],[KM/H]]/100</f>
        <v>4.17</v>
      </c>
      <c r="C319" s="23">
        <v>417</v>
      </c>
      <c r="D319" s="21">
        <f>Table6[[#This Row],[KM/H]]*20</f>
        <v>8340</v>
      </c>
    </row>
    <row r="320" spans="1:4" thickTop="1" thickBot="1" x14ac:dyDescent="0.25">
      <c r="A320" s="18">
        <f t="shared" si="6"/>
        <v>3.3200000000000198</v>
      </c>
      <c r="B320" s="27">
        <f>Table6[[#This Row],[KM/H]]/100</f>
        <v>4.18</v>
      </c>
      <c r="C320" s="23">
        <v>418</v>
      </c>
      <c r="D320" s="21">
        <f>Table6[[#This Row],[KM/H]]*20</f>
        <v>8360</v>
      </c>
    </row>
    <row r="321" spans="1:4" thickTop="1" thickBot="1" x14ac:dyDescent="0.25">
      <c r="A321" s="18">
        <f t="shared" si="6"/>
        <v>3.31000000000002</v>
      </c>
      <c r="B321" s="27">
        <f>Table6[[#This Row],[KM/H]]/100</f>
        <v>4.1900000000000004</v>
      </c>
      <c r="C321" s="23">
        <v>419</v>
      </c>
      <c r="D321" s="21">
        <f>Table6[[#This Row],[KM/H]]*20</f>
        <v>8380</v>
      </c>
    </row>
    <row r="322" spans="1:4" thickTop="1" thickBot="1" x14ac:dyDescent="0.25">
      <c r="A322" s="18">
        <f t="shared" si="6"/>
        <v>3.3000000000000203</v>
      </c>
      <c r="B322" s="27">
        <f>Table6[[#This Row],[KM/H]]/100</f>
        <v>4.2</v>
      </c>
      <c r="C322" s="23">
        <v>420</v>
      </c>
      <c r="D322" s="21">
        <f>Table6[[#This Row],[KM/H]]*20</f>
        <v>8400</v>
      </c>
    </row>
    <row r="323" spans="1:4" thickTop="1" thickBot="1" x14ac:dyDescent="0.25">
      <c r="A323" s="18">
        <f t="shared" si="6"/>
        <v>3.2900000000000205</v>
      </c>
      <c r="B323" s="27">
        <f>Table6[[#This Row],[KM/H]]/100</f>
        <v>4.21</v>
      </c>
      <c r="C323" s="23">
        <v>421</v>
      </c>
      <c r="D323" s="21">
        <f>Table6[[#This Row],[KM/H]]*20</f>
        <v>8420</v>
      </c>
    </row>
    <row r="324" spans="1:4" thickTop="1" thickBot="1" x14ac:dyDescent="0.25">
      <c r="A324" s="18">
        <f t="shared" si="6"/>
        <v>3.2800000000000207</v>
      </c>
      <c r="B324" s="27">
        <f>Table6[[#This Row],[KM/H]]/100</f>
        <v>4.22</v>
      </c>
      <c r="C324" s="23">
        <v>422</v>
      </c>
      <c r="D324" s="21">
        <f>Table6[[#This Row],[KM/H]]*20</f>
        <v>8440</v>
      </c>
    </row>
    <row r="325" spans="1:4" thickTop="1" thickBot="1" x14ac:dyDescent="0.25">
      <c r="A325" s="18">
        <f t="shared" si="6"/>
        <v>3.2700000000000209</v>
      </c>
      <c r="B325" s="27">
        <f>Table6[[#This Row],[KM/H]]/100</f>
        <v>4.2300000000000004</v>
      </c>
      <c r="C325" s="23">
        <v>423</v>
      </c>
      <c r="D325" s="21">
        <f>Table6[[#This Row],[KM/H]]*20</f>
        <v>8460</v>
      </c>
    </row>
    <row r="326" spans="1:4" thickTop="1" thickBot="1" x14ac:dyDescent="0.25">
      <c r="A326" s="18">
        <f t="shared" si="6"/>
        <v>3.2600000000000211</v>
      </c>
      <c r="B326" s="27">
        <f>Table6[[#This Row],[KM/H]]/100</f>
        <v>4.24</v>
      </c>
      <c r="C326" s="23">
        <v>424</v>
      </c>
      <c r="D326" s="21">
        <f>Table6[[#This Row],[KM/H]]*20</f>
        <v>8480</v>
      </c>
    </row>
    <row r="327" spans="1:4" thickTop="1" thickBot="1" x14ac:dyDescent="0.25">
      <c r="A327" s="18">
        <f t="shared" si="6"/>
        <v>3.2500000000000213</v>
      </c>
      <c r="B327" s="27">
        <f>Table6[[#This Row],[KM/H]]/100</f>
        <v>4.25</v>
      </c>
      <c r="C327" s="23">
        <v>425</v>
      </c>
      <c r="D327" s="21">
        <f>Table6[[#This Row],[KM/H]]*20</f>
        <v>8500</v>
      </c>
    </row>
    <row r="328" spans="1:4" thickTop="1" thickBot="1" x14ac:dyDescent="0.25">
      <c r="A328" s="18">
        <f t="shared" si="6"/>
        <v>3.2400000000000215</v>
      </c>
      <c r="B328" s="27">
        <f>Table6[[#This Row],[KM/H]]/100</f>
        <v>4.26</v>
      </c>
      <c r="C328" s="23">
        <v>426</v>
      </c>
      <c r="D328" s="21">
        <f>Table6[[#This Row],[KM/H]]*20</f>
        <v>8520</v>
      </c>
    </row>
    <row r="329" spans="1:4" thickTop="1" thickBot="1" x14ac:dyDescent="0.25">
      <c r="A329" s="18">
        <f t="shared" si="6"/>
        <v>3.2300000000000217</v>
      </c>
      <c r="B329" s="27">
        <f>Table6[[#This Row],[KM/H]]/100</f>
        <v>4.2699999999999996</v>
      </c>
      <c r="C329" s="23">
        <v>427</v>
      </c>
      <c r="D329" s="21">
        <f>Table6[[#This Row],[KM/H]]*20</f>
        <v>8540</v>
      </c>
    </row>
    <row r="330" spans="1:4" thickTop="1" thickBot="1" x14ac:dyDescent="0.25">
      <c r="A330" s="18">
        <f t="shared" si="6"/>
        <v>3.220000000000022</v>
      </c>
      <c r="B330" s="27">
        <f>Table6[[#This Row],[KM/H]]/100</f>
        <v>4.28</v>
      </c>
      <c r="C330" s="23">
        <v>428</v>
      </c>
      <c r="D330" s="21">
        <f>Table6[[#This Row],[KM/H]]*20</f>
        <v>8560</v>
      </c>
    </row>
    <row r="331" spans="1:4" thickTop="1" thickBot="1" x14ac:dyDescent="0.25">
      <c r="A331" s="18">
        <f t="shared" si="6"/>
        <v>3.2100000000000222</v>
      </c>
      <c r="B331" s="27">
        <f>Table6[[#This Row],[KM/H]]/100</f>
        <v>4.29</v>
      </c>
      <c r="C331" s="23">
        <v>429</v>
      </c>
      <c r="D331" s="21">
        <f>Table6[[#This Row],[KM/H]]*20</f>
        <v>8580</v>
      </c>
    </row>
    <row r="332" spans="1:4" thickTop="1" thickBot="1" x14ac:dyDescent="0.25">
      <c r="A332" s="18">
        <f t="shared" si="6"/>
        <v>3.2000000000000224</v>
      </c>
      <c r="B332" s="27">
        <f>Table6[[#This Row],[KM/H]]/100</f>
        <v>4.3</v>
      </c>
      <c r="C332" s="23">
        <v>430</v>
      </c>
      <c r="D332" s="21">
        <f>Table6[[#This Row],[KM/H]]*20</f>
        <v>8600</v>
      </c>
    </row>
    <row r="333" spans="1:4" thickTop="1" thickBot="1" x14ac:dyDescent="0.25">
      <c r="A333" s="18">
        <f t="shared" si="6"/>
        <v>3.1900000000000226</v>
      </c>
      <c r="B333" s="27">
        <f>Table6[[#This Row],[KM/H]]/100</f>
        <v>4.3099999999999996</v>
      </c>
      <c r="C333" s="23">
        <v>431</v>
      </c>
      <c r="D333" s="21">
        <f>Table6[[#This Row],[KM/H]]*20</f>
        <v>8620</v>
      </c>
    </row>
    <row r="334" spans="1:4" thickTop="1" thickBot="1" x14ac:dyDescent="0.25">
      <c r="A334" s="18">
        <f t="shared" si="6"/>
        <v>3.1800000000000228</v>
      </c>
      <c r="B334" s="27">
        <f>Table6[[#This Row],[KM/H]]/100</f>
        <v>4.32</v>
      </c>
      <c r="C334" s="23">
        <v>432</v>
      </c>
      <c r="D334" s="21">
        <f>Table6[[#This Row],[KM/H]]*20</f>
        <v>8640</v>
      </c>
    </row>
    <row r="335" spans="1:4" thickTop="1" thickBot="1" x14ac:dyDescent="0.25">
      <c r="A335" s="18">
        <f t="shared" si="6"/>
        <v>3.170000000000023</v>
      </c>
      <c r="B335" s="27">
        <f>Table6[[#This Row],[KM/H]]/100</f>
        <v>4.33</v>
      </c>
      <c r="C335" s="23">
        <v>433</v>
      </c>
      <c r="D335" s="21">
        <f>Table6[[#This Row],[KM/H]]*20</f>
        <v>8660</v>
      </c>
    </row>
    <row r="336" spans="1:4" thickTop="1" thickBot="1" x14ac:dyDescent="0.25">
      <c r="A336" s="18">
        <f t="shared" si="6"/>
        <v>3.1600000000000232</v>
      </c>
      <c r="B336" s="27">
        <f>Table6[[#This Row],[KM/H]]/100</f>
        <v>4.34</v>
      </c>
      <c r="C336" s="23">
        <v>434</v>
      </c>
      <c r="D336" s="21">
        <f>Table6[[#This Row],[KM/H]]*20</f>
        <v>8680</v>
      </c>
    </row>
    <row r="337" spans="1:4" thickTop="1" thickBot="1" x14ac:dyDescent="0.25">
      <c r="A337" s="18">
        <f t="shared" si="6"/>
        <v>3.1500000000000234</v>
      </c>
      <c r="B337" s="27">
        <f>Table6[[#This Row],[KM/H]]/100</f>
        <v>4.3499999999999996</v>
      </c>
      <c r="C337" s="23">
        <v>435</v>
      </c>
      <c r="D337" s="21">
        <f>Table6[[#This Row],[KM/H]]*20</f>
        <v>8700</v>
      </c>
    </row>
    <row r="338" spans="1:4" thickTop="1" thickBot="1" x14ac:dyDescent="0.25">
      <c r="A338" s="18">
        <f t="shared" si="6"/>
        <v>3.1400000000000237</v>
      </c>
      <c r="B338" s="27">
        <f>Table6[[#This Row],[KM/H]]/100</f>
        <v>4.3600000000000003</v>
      </c>
      <c r="C338" s="23">
        <v>436</v>
      </c>
      <c r="D338" s="21">
        <f>Table6[[#This Row],[KM/H]]*20</f>
        <v>8720</v>
      </c>
    </row>
    <row r="339" spans="1:4" thickTop="1" thickBot="1" x14ac:dyDescent="0.25">
      <c r="A339" s="18">
        <f t="shared" si="6"/>
        <v>3.1300000000000239</v>
      </c>
      <c r="B339" s="27">
        <f>Table6[[#This Row],[KM/H]]/100</f>
        <v>4.37</v>
      </c>
      <c r="C339" s="23">
        <v>437</v>
      </c>
      <c r="D339" s="21">
        <f>Table6[[#This Row],[KM/H]]*20</f>
        <v>8740</v>
      </c>
    </row>
    <row r="340" spans="1:4" thickTop="1" thickBot="1" x14ac:dyDescent="0.25">
      <c r="A340" s="18">
        <f t="shared" si="6"/>
        <v>3.1200000000000241</v>
      </c>
      <c r="B340" s="27">
        <f>Table6[[#This Row],[KM/H]]/100</f>
        <v>4.38</v>
      </c>
      <c r="C340" s="23">
        <v>438</v>
      </c>
      <c r="D340" s="21">
        <f>Table6[[#This Row],[KM/H]]*20</f>
        <v>8760</v>
      </c>
    </row>
    <row r="341" spans="1:4" thickTop="1" thickBot="1" x14ac:dyDescent="0.25">
      <c r="A341" s="18">
        <f t="shared" si="6"/>
        <v>3.1100000000000243</v>
      </c>
      <c r="B341" s="27">
        <f>Table6[[#This Row],[KM/H]]/100</f>
        <v>4.3899999999999997</v>
      </c>
      <c r="C341" s="23">
        <v>439</v>
      </c>
      <c r="D341" s="21">
        <f>Table6[[#This Row],[KM/H]]*20</f>
        <v>8780</v>
      </c>
    </row>
    <row r="342" spans="1:4" thickTop="1" thickBot="1" x14ac:dyDescent="0.25">
      <c r="A342" s="18">
        <f t="shared" si="6"/>
        <v>3.1000000000000245</v>
      </c>
      <c r="B342" s="27">
        <f>Table6[[#This Row],[KM/H]]/100</f>
        <v>4.4000000000000004</v>
      </c>
      <c r="C342" s="23">
        <v>440</v>
      </c>
      <c r="D342" s="21">
        <f>Table6[[#This Row],[KM/H]]*20</f>
        <v>8800</v>
      </c>
    </row>
    <row r="343" spans="1:4" thickTop="1" thickBot="1" x14ac:dyDescent="0.25">
      <c r="A343" s="18">
        <f t="shared" si="6"/>
        <v>3.0900000000000247</v>
      </c>
      <c r="B343" s="27">
        <f>Table6[[#This Row],[KM/H]]/100</f>
        <v>4.41</v>
      </c>
      <c r="C343" s="23">
        <v>441</v>
      </c>
      <c r="D343" s="21">
        <f>Table6[[#This Row],[KM/H]]*20</f>
        <v>8820</v>
      </c>
    </row>
    <row r="344" spans="1:4" thickTop="1" thickBot="1" x14ac:dyDescent="0.25">
      <c r="A344" s="18">
        <f t="shared" si="6"/>
        <v>3.0800000000000249</v>
      </c>
      <c r="B344" s="27">
        <f>Table6[[#This Row],[KM/H]]/100</f>
        <v>4.42</v>
      </c>
      <c r="C344" s="23">
        <v>442</v>
      </c>
      <c r="D344" s="21">
        <f>Table6[[#This Row],[KM/H]]*20</f>
        <v>8840</v>
      </c>
    </row>
    <row r="345" spans="1:4" thickTop="1" thickBot="1" x14ac:dyDescent="0.25">
      <c r="A345" s="18">
        <f t="shared" si="6"/>
        <v>3.0700000000000252</v>
      </c>
      <c r="B345" s="27">
        <f>Table6[[#This Row],[KM/H]]/100</f>
        <v>4.43</v>
      </c>
      <c r="C345" s="23">
        <v>443</v>
      </c>
      <c r="D345" s="21">
        <f>Table6[[#This Row],[KM/H]]*20</f>
        <v>8860</v>
      </c>
    </row>
    <row r="346" spans="1:4" thickTop="1" thickBot="1" x14ac:dyDescent="0.25">
      <c r="A346" s="18">
        <f t="shared" si="6"/>
        <v>3.0600000000000254</v>
      </c>
      <c r="B346" s="27">
        <f>Table6[[#This Row],[KM/H]]/100</f>
        <v>4.4400000000000004</v>
      </c>
      <c r="C346" s="23">
        <v>444</v>
      </c>
      <c r="D346" s="21">
        <f>Table6[[#This Row],[KM/H]]*20</f>
        <v>8880</v>
      </c>
    </row>
    <row r="347" spans="1:4" thickTop="1" thickBot="1" x14ac:dyDescent="0.25">
      <c r="A347" s="18">
        <f t="shared" si="6"/>
        <v>3.0500000000000256</v>
      </c>
      <c r="B347" s="27">
        <f>Table6[[#This Row],[KM/H]]/100</f>
        <v>4.45</v>
      </c>
      <c r="C347" s="23">
        <v>445</v>
      </c>
      <c r="D347" s="21">
        <f>Table6[[#This Row],[KM/H]]*20</f>
        <v>8900</v>
      </c>
    </row>
    <row r="348" spans="1:4" thickTop="1" thickBot="1" x14ac:dyDescent="0.25">
      <c r="A348" s="18">
        <f t="shared" si="6"/>
        <v>3.0400000000000258</v>
      </c>
      <c r="B348" s="27">
        <f>Table6[[#This Row],[KM/H]]/100</f>
        <v>4.46</v>
      </c>
      <c r="C348" s="23">
        <v>446</v>
      </c>
      <c r="D348" s="21">
        <f>Table6[[#This Row],[KM/H]]*20</f>
        <v>8920</v>
      </c>
    </row>
    <row r="349" spans="1:4" thickTop="1" thickBot="1" x14ac:dyDescent="0.25">
      <c r="A349" s="18">
        <f t="shared" si="6"/>
        <v>3.030000000000026</v>
      </c>
      <c r="B349" s="27">
        <f>Table6[[#This Row],[KM/H]]/100</f>
        <v>4.47</v>
      </c>
      <c r="C349" s="23">
        <v>447</v>
      </c>
      <c r="D349" s="21">
        <f>Table6[[#This Row],[KM/H]]*20</f>
        <v>8940</v>
      </c>
    </row>
    <row r="350" spans="1:4" thickTop="1" thickBot="1" x14ac:dyDescent="0.25">
      <c r="A350" s="18">
        <f t="shared" si="6"/>
        <v>3.0200000000000262</v>
      </c>
      <c r="B350" s="27">
        <f>Table6[[#This Row],[KM/H]]/100</f>
        <v>4.4800000000000004</v>
      </c>
      <c r="C350" s="23">
        <v>448</v>
      </c>
      <c r="D350" s="21">
        <f>Table6[[#This Row],[KM/H]]*20</f>
        <v>8960</v>
      </c>
    </row>
    <row r="351" spans="1:4" thickTop="1" thickBot="1" x14ac:dyDescent="0.25">
      <c r="A351" s="18">
        <f t="shared" si="6"/>
        <v>3.0100000000000264</v>
      </c>
      <c r="B351" s="27">
        <f>Table6[[#This Row],[KM/H]]/100</f>
        <v>4.49</v>
      </c>
      <c r="C351" s="23">
        <v>449</v>
      </c>
      <c r="D351" s="21">
        <f>Table6[[#This Row],[KM/H]]*20</f>
        <v>8980</v>
      </c>
    </row>
    <row r="352" spans="1:4" thickTop="1" thickBot="1" x14ac:dyDescent="0.25">
      <c r="A352" s="18">
        <f t="shared" si="6"/>
        <v>3.0000000000000266</v>
      </c>
      <c r="B352" s="27">
        <f>Table6[[#This Row],[KM/H]]/100</f>
        <v>4.5</v>
      </c>
      <c r="C352" s="23">
        <v>450</v>
      </c>
      <c r="D352" s="21">
        <f>Table6[[#This Row],[KM/H]]*20</f>
        <v>9000</v>
      </c>
    </row>
    <row r="353" spans="1:4" thickTop="1" thickBot="1" x14ac:dyDescent="0.25">
      <c r="A353" s="18">
        <f t="shared" si="6"/>
        <v>2.9900000000000269</v>
      </c>
      <c r="B353" s="27">
        <f>Table6[[#This Row],[KM/H]]/100</f>
        <v>4.51</v>
      </c>
      <c r="C353" s="23">
        <v>451</v>
      </c>
      <c r="D353" s="21">
        <f>Table6[[#This Row],[KM/H]]*20</f>
        <v>9020</v>
      </c>
    </row>
    <row r="354" spans="1:4" thickTop="1" thickBot="1" x14ac:dyDescent="0.25">
      <c r="A354" s="18">
        <f t="shared" si="6"/>
        <v>2.9800000000000271</v>
      </c>
      <c r="B354" s="27">
        <f>Table6[[#This Row],[KM/H]]/100</f>
        <v>4.5199999999999996</v>
      </c>
      <c r="C354" s="23">
        <v>452</v>
      </c>
      <c r="D354" s="21">
        <f>Table6[[#This Row],[KM/H]]*20</f>
        <v>9040</v>
      </c>
    </row>
    <row r="355" spans="1:4" thickTop="1" thickBot="1" x14ac:dyDescent="0.25">
      <c r="A355" s="18">
        <f t="shared" si="6"/>
        <v>2.9700000000000273</v>
      </c>
      <c r="B355" s="27">
        <f>Table6[[#This Row],[KM/H]]/100</f>
        <v>4.53</v>
      </c>
      <c r="C355" s="23">
        <v>453</v>
      </c>
      <c r="D355" s="21">
        <f>Table6[[#This Row],[KM/H]]*20</f>
        <v>9060</v>
      </c>
    </row>
    <row r="356" spans="1:4" thickTop="1" thickBot="1" x14ac:dyDescent="0.25">
      <c r="A356" s="18">
        <f t="shared" si="6"/>
        <v>2.9600000000000275</v>
      </c>
      <c r="B356" s="27">
        <f>Table6[[#This Row],[KM/H]]/100</f>
        <v>4.54</v>
      </c>
      <c r="C356" s="23">
        <v>454</v>
      </c>
      <c r="D356" s="21">
        <f>Table6[[#This Row],[KM/H]]*20</f>
        <v>9080</v>
      </c>
    </row>
    <row r="357" spans="1:4" thickTop="1" thickBot="1" x14ac:dyDescent="0.25">
      <c r="A357" s="18">
        <f t="shared" si="6"/>
        <v>2.9500000000000277</v>
      </c>
      <c r="B357" s="27">
        <f>Table6[[#This Row],[KM/H]]/100</f>
        <v>4.55</v>
      </c>
      <c r="C357" s="23">
        <v>455</v>
      </c>
      <c r="D357" s="21">
        <f>Table6[[#This Row],[KM/H]]*20</f>
        <v>9100</v>
      </c>
    </row>
    <row r="358" spans="1:4" thickTop="1" thickBot="1" x14ac:dyDescent="0.25">
      <c r="A358" s="18">
        <f>A357-0.01</f>
        <v>2.9400000000000279</v>
      </c>
      <c r="B358" s="27">
        <f>Table6[[#This Row],[KM/H]]/100</f>
        <v>4.5599999999999996</v>
      </c>
      <c r="C358" s="23">
        <v>456</v>
      </c>
      <c r="D358" s="21">
        <f>Table6[[#This Row],[KM/H]]*20</f>
        <v>9120</v>
      </c>
    </row>
    <row r="359" spans="1:4" thickTop="1" thickBot="1" x14ac:dyDescent="0.25">
      <c r="A359" s="18">
        <f t="shared" ref="A359:A422" si="7">A358-0.01</f>
        <v>2.9300000000000281</v>
      </c>
      <c r="B359" s="27">
        <f>Table6[[#This Row],[KM/H]]/100</f>
        <v>4.57</v>
      </c>
      <c r="C359" s="23">
        <v>457</v>
      </c>
      <c r="D359" s="21">
        <f>Table6[[#This Row],[KM/H]]*20</f>
        <v>9140</v>
      </c>
    </row>
    <row r="360" spans="1:4" thickTop="1" thickBot="1" x14ac:dyDescent="0.25">
      <c r="A360" s="18">
        <f t="shared" si="7"/>
        <v>2.9200000000000284</v>
      </c>
      <c r="B360" s="27">
        <f>Table6[[#This Row],[KM/H]]/100</f>
        <v>4.58</v>
      </c>
      <c r="C360" s="23">
        <v>458</v>
      </c>
      <c r="D360" s="21">
        <f>Table6[[#This Row],[KM/H]]*20</f>
        <v>9160</v>
      </c>
    </row>
    <row r="361" spans="1:4" thickTop="1" thickBot="1" x14ac:dyDescent="0.25">
      <c r="A361" s="18">
        <f t="shared" si="7"/>
        <v>2.9100000000000286</v>
      </c>
      <c r="B361" s="27">
        <f>Table6[[#This Row],[KM/H]]/100</f>
        <v>4.59</v>
      </c>
      <c r="C361" s="23">
        <v>459</v>
      </c>
      <c r="D361" s="21">
        <f>Table6[[#This Row],[KM/H]]*20</f>
        <v>9180</v>
      </c>
    </row>
    <row r="362" spans="1:4" thickTop="1" thickBot="1" x14ac:dyDescent="0.25">
      <c r="A362" s="18">
        <f t="shared" si="7"/>
        <v>2.9000000000000288</v>
      </c>
      <c r="B362" s="27">
        <f>Table6[[#This Row],[KM/H]]/100</f>
        <v>4.5999999999999996</v>
      </c>
      <c r="C362" s="23">
        <v>460</v>
      </c>
      <c r="D362" s="21">
        <f>Table6[[#This Row],[KM/H]]*20</f>
        <v>9200</v>
      </c>
    </row>
    <row r="363" spans="1:4" thickTop="1" thickBot="1" x14ac:dyDescent="0.25">
      <c r="A363" s="18">
        <f t="shared" si="7"/>
        <v>2.890000000000029</v>
      </c>
      <c r="B363" s="27">
        <f>Table6[[#This Row],[KM/H]]/100</f>
        <v>4.6100000000000003</v>
      </c>
      <c r="C363" s="23">
        <v>461</v>
      </c>
      <c r="D363" s="21">
        <f>Table6[[#This Row],[KM/H]]*20</f>
        <v>9220</v>
      </c>
    </row>
    <row r="364" spans="1:4" thickTop="1" thickBot="1" x14ac:dyDescent="0.25">
      <c r="A364" s="18">
        <f t="shared" si="7"/>
        <v>2.8800000000000292</v>
      </c>
      <c r="B364" s="27">
        <f>Table6[[#This Row],[KM/H]]/100</f>
        <v>4.62</v>
      </c>
      <c r="C364" s="23">
        <v>462</v>
      </c>
      <c r="D364" s="21">
        <f>Table6[[#This Row],[KM/H]]*20</f>
        <v>9240</v>
      </c>
    </row>
    <row r="365" spans="1:4" thickTop="1" thickBot="1" x14ac:dyDescent="0.25">
      <c r="A365" s="18">
        <f t="shared" si="7"/>
        <v>2.8700000000000294</v>
      </c>
      <c r="B365" s="27">
        <f>Table6[[#This Row],[KM/H]]/100</f>
        <v>4.63</v>
      </c>
      <c r="C365" s="23">
        <v>463</v>
      </c>
      <c r="D365" s="21">
        <f>Table6[[#This Row],[KM/H]]*20</f>
        <v>9260</v>
      </c>
    </row>
    <row r="366" spans="1:4" thickTop="1" thickBot="1" x14ac:dyDescent="0.25">
      <c r="A366" s="18">
        <f t="shared" si="7"/>
        <v>2.8600000000000296</v>
      </c>
      <c r="B366" s="27">
        <f>Table6[[#This Row],[KM/H]]/100</f>
        <v>4.6399999999999997</v>
      </c>
      <c r="C366" s="23">
        <v>464</v>
      </c>
      <c r="D366" s="21">
        <f>Table6[[#This Row],[KM/H]]*20</f>
        <v>9280</v>
      </c>
    </row>
    <row r="367" spans="1:4" thickTop="1" thickBot="1" x14ac:dyDescent="0.25">
      <c r="A367" s="18">
        <f t="shared" si="7"/>
        <v>2.8500000000000298</v>
      </c>
      <c r="B367" s="27">
        <f>Table6[[#This Row],[KM/H]]/100</f>
        <v>4.6500000000000004</v>
      </c>
      <c r="C367" s="23">
        <v>465</v>
      </c>
      <c r="D367" s="21">
        <f>Table6[[#This Row],[KM/H]]*20</f>
        <v>9300</v>
      </c>
    </row>
    <row r="368" spans="1:4" thickTop="1" thickBot="1" x14ac:dyDescent="0.25">
      <c r="A368" s="18">
        <f t="shared" si="7"/>
        <v>2.8400000000000301</v>
      </c>
      <c r="B368" s="27">
        <f>Table6[[#This Row],[KM/H]]/100</f>
        <v>4.66</v>
      </c>
      <c r="C368" s="23">
        <v>466</v>
      </c>
      <c r="D368" s="21">
        <f>Table6[[#This Row],[KM/H]]*20</f>
        <v>9320</v>
      </c>
    </row>
    <row r="369" spans="1:4" thickTop="1" thickBot="1" x14ac:dyDescent="0.25">
      <c r="A369" s="18">
        <f t="shared" si="7"/>
        <v>2.8300000000000303</v>
      </c>
      <c r="B369" s="27">
        <f>Table6[[#This Row],[KM/H]]/100</f>
        <v>4.67</v>
      </c>
      <c r="C369" s="23">
        <v>467</v>
      </c>
      <c r="D369" s="21">
        <f>Table6[[#This Row],[KM/H]]*20</f>
        <v>9340</v>
      </c>
    </row>
    <row r="370" spans="1:4" thickTop="1" thickBot="1" x14ac:dyDescent="0.25">
      <c r="A370" s="18">
        <f t="shared" si="7"/>
        <v>2.8200000000000305</v>
      </c>
      <c r="B370" s="27">
        <f>Table6[[#This Row],[KM/H]]/100</f>
        <v>4.68</v>
      </c>
      <c r="C370" s="23">
        <v>468</v>
      </c>
      <c r="D370" s="21">
        <f>Table6[[#This Row],[KM/H]]*20</f>
        <v>9360</v>
      </c>
    </row>
    <row r="371" spans="1:4" thickTop="1" thickBot="1" x14ac:dyDescent="0.25">
      <c r="A371" s="18">
        <f t="shared" si="7"/>
        <v>2.8100000000000307</v>
      </c>
      <c r="B371" s="27">
        <f>Table6[[#This Row],[KM/H]]/100</f>
        <v>4.6900000000000004</v>
      </c>
      <c r="C371" s="23">
        <v>469</v>
      </c>
      <c r="D371" s="21">
        <f>Table6[[#This Row],[KM/H]]*20</f>
        <v>9380</v>
      </c>
    </row>
    <row r="372" spans="1:4" thickTop="1" thickBot="1" x14ac:dyDescent="0.25">
      <c r="A372" s="18">
        <f t="shared" si="7"/>
        <v>2.8000000000000309</v>
      </c>
      <c r="B372" s="27">
        <f>Table6[[#This Row],[KM/H]]/100</f>
        <v>4.7</v>
      </c>
      <c r="C372" s="23">
        <v>470</v>
      </c>
      <c r="D372" s="21">
        <f>Table6[[#This Row],[KM/H]]*20</f>
        <v>9400</v>
      </c>
    </row>
    <row r="373" spans="1:4" thickTop="1" thickBot="1" x14ac:dyDescent="0.25">
      <c r="A373" s="18">
        <f t="shared" si="7"/>
        <v>2.7900000000000311</v>
      </c>
      <c r="B373" s="27">
        <f>Table6[[#This Row],[KM/H]]/100</f>
        <v>4.71</v>
      </c>
      <c r="C373" s="23">
        <v>471</v>
      </c>
      <c r="D373" s="21">
        <f>Table6[[#This Row],[KM/H]]*20</f>
        <v>9420</v>
      </c>
    </row>
    <row r="374" spans="1:4" thickTop="1" thickBot="1" x14ac:dyDescent="0.25">
      <c r="A374" s="18">
        <f t="shared" si="7"/>
        <v>2.7800000000000313</v>
      </c>
      <c r="B374" s="27">
        <f>Table6[[#This Row],[KM/H]]/100</f>
        <v>4.72</v>
      </c>
      <c r="C374" s="23">
        <v>472</v>
      </c>
      <c r="D374" s="21">
        <f>Table6[[#This Row],[KM/H]]*20</f>
        <v>9440</v>
      </c>
    </row>
    <row r="375" spans="1:4" thickTop="1" thickBot="1" x14ac:dyDescent="0.25">
      <c r="A375" s="18">
        <f t="shared" si="7"/>
        <v>2.7700000000000315</v>
      </c>
      <c r="B375" s="27">
        <f>Table6[[#This Row],[KM/H]]/100</f>
        <v>4.7300000000000004</v>
      </c>
      <c r="C375" s="23">
        <v>473</v>
      </c>
      <c r="D375" s="21">
        <f>Table6[[#This Row],[KM/H]]*20</f>
        <v>9460</v>
      </c>
    </row>
    <row r="376" spans="1:4" thickTop="1" thickBot="1" x14ac:dyDescent="0.25">
      <c r="A376" s="18">
        <f t="shared" si="7"/>
        <v>2.7600000000000318</v>
      </c>
      <c r="B376" s="27">
        <f>Table6[[#This Row],[KM/H]]/100</f>
        <v>4.74</v>
      </c>
      <c r="C376" s="23">
        <v>474</v>
      </c>
      <c r="D376" s="21">
        <f>Table6[[#This Row],[KM/H]]*20</f>
        <v>9480</v>
      </c>
    </row>
    <row r="377" spans="1:4" thickTop="1" thickBot="1" x14ac:dyDescent="0.25">
      <c r="A377" s="18">
        <f t="shared" si="7"/>
        <v>2.750000000000032</v>
      </c>
      <c r="B377" s="27">
        <f>Table6[[#This Row],[KM/H]]/100</f>
        <v>4.75</v>
      </c>
      <c r="C377" s="23">
        <v>475</v>
      </c>
      <c r="D377" s="21">
        <f>Table6[[#This Row],[KM/H]]*20</f>
        <v>9500</v>
      </c>
    </row>
    <row r="378" spans="1:4" thickTop="1" thickBot="1" x14ac:dyDescent="0.25">
      <c r="A378" s="18">
        <f t="shared" si="7"/>
        <v>2.7400000000000322</v>
      </c>
      <c r="B378" s="27">
        <f>Table6[[#This Row],[KM/H]]/100</f>
        <v>4.76</v>
      </c>
      <c r="C378" s="23">
        <v>476</v>
      </c>
      <c r="D378" s="21">
        <f>Table6[[#This Row],[KM/H]]*20</f>
        <v>9520</v>
      </c>
    </row>
    <row r="379" spans="1:4" thickTop="1" thickBot="1" x14ac:dyDescent="0.25">
      <c r="A379" s="18">
        <f t="shared" si="7"/>
        <v>2.7300000000000324</v>
      </c>
      <c r="B379" s="27">
        <f>Table6[[#This Row],[KM/H]]/100</f>
        <v>4.7699999999999996</v>
      </c>
      <c r="C379" s="23">
        <v>477</v>
      </c>
      <c r="D379" s="21">
        <f>Table6[[#This Row],[KM/H]]*20</f>
        <v>9540</v>
      </c>
    </row>
    <row r="380" spans="1:4" thickTop="1" thickBot="1" x14ac:dyDescent="0.25">
      <c r="A380" s="18">
        <f t="shared" si="7"/>
        <v>2.7200000000000326</v>
      </c>
      <c r="B380" s="27">
        <f>Table6[[#This Row],[KM/H]]/100</f>
        <v>4.78</v>
      </c>
      <c r="C380" s="23">
        <v>478</v>
      </c>
      <c r="D380" s="21">
        <f>Table6[[#This Row],[KM/H]]*20</f>
        <v>9560</v>
      </c>
    </row>
    <row r="381" spans="1:4" thickTop="1" thickBot="1" x14ac:dyDescent="0.25">
      <c r="A381" s="18">
        <f t="shared" si="7"/>
        <v>2.7100000000000328</v>
      </c>
      <c r="B381" s="27">
        <f>Table6[[#This Row],[KM/H]]/100</f>
        <v>4.79</v>
      </c>
      <c r="C381" s="23">
        <v>479</v>
      </c>
      <c r="D381" s="21">
        <f>Table6[[#This Row],[KM/H]]*20</f>
        <v>9580</v>
      </c>
    </row>
    <row r="382" spans="1:4" thickTop="1" thickBot="1" x14ac:dyDescent="0.25">
      <c r="A382" s="18">
        <f t="shared" si="7"/>
        <v>2.700000000000033</v>
      </c>
      <c r="B382" s="27">
        <f>Table6[[#This Row],[KM/H]]/100</f>
        <v>4.8</v>
      </c>
      <c r="C382" s="23">
        <v>480</v>
      </c>
      <c r="D382" s="21">
        <f>Table6[[#This Row],[KM/H]]*20</f>
        <v>9600</v>
      </c>
    </row>
    <row r="383" spans="1:4" thickTop="1" thickBot="1" x14ac:dyDescent="0.25">
      <c r="A383" s="18">
        <f t="shared" si="7"/>
        <v>2.6900000000000333</v>
      </c>
      <c r="B383" s="27">
        <f>Table6[[#This Row],[KM/H]]/100</f>
        <v>4.8099999999999996</v>
      </c>
      <c r="C383" s="23">
        <v>481</v>
      </c>
      <c r="D383" s="21">
        <f>Table6[[#This Row],[KM/H]]*20</f>
        <v>9620</v>
      </c>
    </row>
    <row r="384" spans="1:4" thickTop="1" thickBot="1" x14ac:dyDescent="0.25">
      <c r="A384" s="18">
        <f t="shared" si="7"/>
        <v>2.6800000000000335</v>
      </c>
      <c r="B384" s="27">
        <f>Table6[[#This Row],[KM/H]]/100</f>
        <v>4.82</v>
      </c>
      <c r="C384" s="23">
        <v>482</v>
      </c>
      <c r="D384" s="21">
        <f>Table6[[#This Row],[KM/H]]*20</f>
        <v>9640</v>
      </c>
    </row>
    <row r="385" spans="1:4" thickTop="1" thickBot="1" x14ac:dyDescent="0.25">
      <c r="A385" s="18">
        <f t="shared" si="7"/>
        <v>2.6700000000000337</v>
      </c>
      <c r="B385" s="27">
        <f>Table6[[#This Row],[KM/H]]/100</f>
        <v>4.83</v>
      </c>
      <c r="C385" s="23">
        <v>483</v>
      </c>
      <c r="D385" s="21">
        <f>Table6[[#This Row],[KM/H]]*20</f>
        <v>9660</v>
      </c>
    </row>
    <row r="386" spans="1:4" thickTop="1" thickBot="1" x14ac:dyDescent="0.25">
      <c r="A386" s="18">
        <f t="shared" si="7"/>
        <v>2.6600000000000339</v>
      </c>
      <c r="B386" s="27">
        <f>Table6[[#This Row],[KM/H]]/100</f>
        <v>4.84</v>
      </c>
      <c r="C386" s="23">
        <v>484</v>
      </c>
      <c r="D386" s="21">
        <f>Table6[[#This Row],[KM/H]]*20</f>
        <v>9680</v>
      </c>
    </row>
    <row r="387" spans="1:4" thickTop="1" thickBot="1" x14ac:dyDescent="0.25">
      <c r="A387" s="18">
        <f t="shared" si="7"/>
        <v>2.6500000000000341</v>
      </c>
      <c r="B387" s="27">
        <f>Table6[[#This Row],[KM/H]]/100</f>
        <v>4.8499999999999996</v>
      </c>
      <c r="C387" s="23">
        <v>485</v>
      </c>
      <c r="D387" s="21">
        <f>Table6[[#This Row],[KM/H]]*20</f>
        <v>9700</v>
      </c>
    </row>
    <row r="388" spans="1:4" thickTop="1" thickBot="1" x14ac:dyDescent="0.25">
      <c r="A388" s="18">
        <f t="shared" si="7"/>
        <v>2.6400000000000343</v>
      </c>
      <c r="B388" s="27">
        <f>Table6[[#This Row],[KM/H]]/100</f>
        <v>4.8600000000000003</v>
      </c>
      <c r="C388" s="23">
        <v>486</v>
      </c>
      <c r="D388" s="21">
        <f>Table6[[#This Row],[KM/H]]*20</f>
        <v>9720</v>
      </c>
    </row>
    <row r="389" spans="1:4" thickTop="1" thickBot="1" x14ac:dyDescent="0.25">
      <c r="A389" s="18">
        <f t="shared" si="7"/>
        <v>2.6300000000000345</v>
      </c>
      <c r="B389" s="27">
        <f>Table6[[#This Row],[KM/H]]/100</f>
        <v>4.87</v>
      </c>
      <c r="C389" s="23">
        <v>487</v>
      </c>
      <c r="D389" s="21">
        <f>Table6[[#This Row],[KM/H]]*20</f>
        <v>9740</v>
      </c>
    </row>
    <row r="390" spans="1:4" thickTop="1" thickBot="1" x14ac:dyDescent="0.25">
      <c r="A390" s="18">
        <f t="shared" si="7"/>
        <v>2.6200000000000347</v>
      </c>
      <c r="B390" s="27">
        <f>Table6[[#This Row],[KM/H]]/100</f>
        <v>4.88</v>
      </c>
      <c r="C390" s="23">
        <v>488</v>
      </c>
      <c r="D390" s="21">
        <f>Table6[[#This Row],[KM/H]]*20</f>
        <v>9760</v>
      </c>
    </row>
    <row r="391" spans="1:4" thickTop="1" thickBot="1" x14ac:dyDescent="0.25">
      <c r="A391" s="18">
        <f t="shared" si="7"/>
        <v>2.610000000000035</v>
      </c>
      <c r="B391" s="27">
        <f>Table6[[#This Row],[KM/H]]/100</f>
        <v>4.8899999999999997</v>
      </c>
      <c r="C391" s="23">
        <v>489</v>
      </c>
      <c r="D391" s="21">
        <f>Table6[[#This Row],[KM/H]]*20</f>
        <v>9780</v>
      </c>
    </row>
    <row r="392" spans="1:4" thickTop="1" thickBot="1" x14ac:dyDescent="0.25">
      <c r="A392" s="18">
        <f t="shared" si="7"/>
        <v>2.6000000000000352</v>
      </c>
      <c r="B392" s="27">
        <f>Table6[[#This Row],[KM/H]]/100</f>
        <v>4.9000000000000004</v>
      </c>
      <c r="C392" s="23">
        <v>490</v>
      </c>
      <c r="D392" s="21">
        <f>Table6[[#This Row],[KM/H]]*20</f>
        <v>9800</v>
      </c>
    </row>
    <row r="393" spans="1:4" thickTop="1" thickBot="1" x14ac:dyDescent="0.25">
      <c r="A393" s="18">
        <f t="shared" si="7"/>
        <v>2.5900000000000354</v>
      </c>
      <c r="B393" s="27">
        <f>Table6[[#This Row],[KM/H]]/100</f>
        <v>4.91</v>
      </c>
      <c r="C393" s="23">
        <v>491</v>
      </c>
      <c r="D393" s="21">
        <f>Table6[[#This Row],[KM/H]]*20</f>
        <v>9820</v>
      </c>
    </row>
    <row r="394" spans="1:4" thickTop="1" thickBot="1" x14ac:dyDescent="0.25">
      <c r="A394" s="18">
        <f t="shared" si="7"/>
        <v>2.5800000000000356</v>
      </c>
      <c r="B394" s="27">
        <f>Table6[[#This Row],[KM/H]]/100</f>
        <v>4.92</v>
      </c>
      <c r="C394" s="23">
        <v>492</v>
      </c>
      <c r="D394" s="21">
        <f>Table6[[#This Row],[KM/H]]*20</f>
        <v>9840</v>
      </c>
    </row>
    <row r="395" spans="1:4" thickTop="1" thickBot="1" x14ac:dyDescent="0.25">
      <c r="A395" s="18">
        <f t="shared" si="7"/>
        <v>2.5700000000000358</v>
      </c>
      <c r="B395" s="27">
        <f>Table6[[#This Row],[KM/H]]/100</f>
        <v>4.93</v>
      </c>
      <c r="C395" s="23">
        <v>493</v>
      </c>
      <c r="D395" s="21">
        <f>Table6[[#This Row],[KM/H]]*20</f>
        <v>9860</v>
      </c>
    </row>
    <row r="396" spans="1:4" thickTop="1" thickBot="1" x14ac:dyDescent="0.25">
      <c r="A396" s="18">
        <f t="shared" si="7"/>
        <v>2.560000000000036</v>
      </c>
      <c r="B396" s="27">
        <f>Table6[[#This Row],[KM/H]]/100</f>
        <v>4.9400000000000004</v>
      </c>
      <c r="C396" s="23">
        <v>494</v>
      </c>
      <c r="D396" s="21">
        <f>Table6[[#This Row],[KM/H]]*20</f>
        <v>9880</v>
      </c>
    </row>
    <row r="397" spans="1:4" thickTop="1" thickBot="1" x14ac:dyDescent="0.25">
      <c r="A397" s="18">
        <f t="shared" si="7"/>
        <v>2.5500000000000362</v>
      </c>
      <c r="B397" s="27">
        <f>Table6[[#This Row],[KM/H]]/100</f>
        <v>4.95</v>
      </c>
      <c r="C397" s="23">
        <v>495</v>
      </c>
      <c r="D397" s="21">
        <f>Table6[[#This Row],[KM/H]]*20</f>
        <v>9900</v>
      </c>
    </row>
    <row r="398" spans="1:4" thickTop="1" thickBot="1" x14ac:dyDescent="0.25">
      <c r="A398" s="18">
        <f t="shared" si="7"/>
        <v>2.5400000000000365</v>
      </c>
      <c r="B398" s="27">
        <f>Table6[[#This Row],[KM/H]]/100</f>
        <v>4.96</v>
      </c>
      <c r="C398" s="23">
        <v>496</v>
      </c>
      <c r="D398" s="21">
        <f>Table6[[#This Row],[KM/H]]*20</f>
        <v>9920</v>
      </c>
    </row>
    <row r="399" spans="1:4" thickTop="1" thickBot="1" x14ac:dyDescent="0.25">
      <c r="A399" s="18">
        <f t="shared" si="7"/>
        <v>2.5300000000000367</v>
      </c>
      <c r="B399" s="27">
        <f>Table6[[#This Row],[KM/H]]/100</f>
        <v>4.97</v>
      </c>
      <c r="C399" s="23">
        <v>497</v>
      </c>
      <c r="D399" s="21">
        <f>Table6[[#This Row],[KM/H]]*20</f>
        <v>9940</v>
      </c>
    </row>
    <row r="400" spans="1:4" thickTop="1" thickBot="1" x14ac:dyDescent="0.25">
      <c r="A400" s="18">
        <f t="shared" si="7"/>
        <v>2.5200000000000369</v>
      </c>
      <c r="B400" s="27">
        <f>Table6[[#This Row],[KM/H]]/100</f>
        <v>4.9800000000000004</v>
      </c>
      <c r="C400" s="23">
        <v>498</v>
      </c>
      <c r="D400" s="21">
        <f>Table6[[#This Row],[KM/H]]*20</f>
        <v>9960</v>
      </c>
    </row>
    <row r="401" spans="1:4" thickTop="1" thickBot="1" x14ac:dyDescent="0.25">
      <c r="A401" s="18">
        <f t="shared" si="7"/>
        <v>2.5100000000000371</v>
      </c>
      <c r="B401" s="27">
        <f>Table6[[#This Row],[KM/H]]/100</f>
        <v>4.99</v>
      </c>
      <c r="C401" s="23">
        <v>499</v>
      </c>
      <c r="D401" s="21">
        <f>Table6[[#This Row],[KM/H]]*20</f>
        <v>9980</v>
      </c>
    </row>
    <row r="402" spans="1:4" thickTop="1" thickBot="1" x14ac:dyDescent="0.25">
      <c r="A402" s="18">
        <f t="shared" si="7"/>
        <v>2.5000000000000373</v>
      </c>
      <c r="B402" s="27">
        <f>Table6[[#This Row],[KM/H]]/100</f>
        <v>5</v>
      </c>
      <c r="C402" s="23">
        <v>500</v>
      </c>
      <c r="D402" s="21">
        <f>Table6[[#This Row],[KM/H]]*20</f>
        <v>10000</v>
      </c>
    </row>
    <row r="403" spans="1:4" thickTop="1" thickBot="1" x14ac:dyDescent="0.25">
      <c r="A403" s="18">
        <f t="shared" si="7"/>
        <v>2.4900000000000375</v>
      </c>
      <c r="B403" s="27">
        <f>Table6[[#This Row],[KM/H]]/100</f>
        <v>5.01</v>
      </c>
      <c r="C403" s="23">
        <v>501</v>
      </c>
      <c r="D403" s="21">
        <f>Table6[[#This Row],[KM/H]]*20</f>
        <v>10020</v>
      </c>
    </row>
    <row r="404" spans="1:4" thickTop="1" thickBot="1" x14ac:dyDescent="0.25">
      <c r="A404" s="18">
        <f t="shared" si="7"/>
        <v>2.4800000000000377</v>
      </c>
      <c r="B404" s="27">
        <f>Table6[[#This Row],[KM/H]]/100</f>
        <v>5.0199999999999996</v>
      </c>
      <c r="C404" s="23">
        <v>502</v>
      </c>
      <c r="D404" s="21">
        <f>Table6[[#This Row],[KM/H]]*20</f>
        <v>10040</v>
      </c>
    </row>
    <row r="405" spans="1:4" thickTop="1" thickBot="1" x14ac:dyDescent="0.25">
      <c r="A405" s="18">
        <f t="shared" si="7"/>
        <v>2.4700000000000379</v>
      </c>
      <c r="B405" s="27">
        <f>Table6[[#This Row],[KM/H]]/100</f>
        <v>5.03</v>
      </c>
      <c r="C405" s="23">
        <v>503</v>
      </c>
      <c r="D405" s="21">
        <f>Table6[[#This Row],[KM/H]]*20</f>
        <v>10060</v>
      </c>
    </row>
    <row r="406" spans="1:4" thickTop="1" thickBot="1" x14ac:dyDescent="0.25">
      <c r="A406" s="18">
        <f t="shared" si="7"/>
        <v>2.4600000000000382</v>
      </c>
      <c r="B406" s="27">
        <f>Table6[[#This Row],[KM/H]]/100</f>
        <v>5.04</v>
      </c>
      <c r="C406" s="23">
        <v>504</v>
      </c>
      <c r="D406" s="21">
        <f>Table6[[#This Row],[KM/H]]*20</f>
        <v>10080</v>
      </c>
    </row>
    <row r="407" spans="1:4" thickTop="1" thickBot="1" x14ac:dyDescent="0.25">
      <c r="A407" s="18">
        <f t="shared" si="7"/>
        <v>2.4500000000000384</v>
      </c>
      <c r="B407" s="27">
        <f>Table6[[#This Row],[KM/H]]/100</f>
        <v>5.05</v>
      </c>
      <c r="C407" s="23">
        <v>505</v>
      </c>
      <c r="D407" s="21">
        <f>Table6[[#This Row],[KM/H]]*20</f>
        <v>10100</v>
      </c>
    </row>
    <row r="408" spans="1:4" thickTop="1" thickBot="1" x14ac:dyDescent="0.25">
      <c r="A408" s="18">
        <f t="shared" si="7"/>
        <v>2.4400000000000386</v>
      </c>
      <c r="B408" s="27">
        <f>Table6[[#This Row],[KM/H]]/100</f>
        <v>5.0599999999999996</v>
      </c>
      <c r="C408" s="23">
        <v>506</v>
      </c>
      <c r="D408" s="21">
        <f>Table6[[#This Row],[KM/H]]*20</f>
        <v>10120</v>
      </c>
    </row>
    <row r="409" spans="1:4" thickTop="1" thickBot="1" x14ac:dyDescent="0.25">
      <c r="A409" s="18">
        <f t="shared" si="7"/>
        <v>2.4300000000000388</v>
      </c>
      <c r="B409" s="27">
        <f>Table6[[#This Row],[KM/H]]/100</f>
        <v>5.07</v>
      </c>
      <c r="C409" s="23">
        <v>507</v>
      </c>
      <c r="D409" s="21">
        <f>Table6[[#This Row],[KM/H]]*20</f>
        <v>10140</v>
      </c>
    </row>
    <row r="410" spans="1:4" thickTop="1" thickBot="1" x14ac:dyDescent="0.25">
      <c r="A410" s="18">
        <f t="shared" si="7"/>
        <v>2.420000000000039</v>
      </c>
      <c r="B410" s="27">
        <f>Table6[[#This Row],[KM/H]]/100</f>
        <v>5.08</v>
      </c>
      <c r="C410" s="23">
        <v>508</v>
      </c>
      <c r="D410" s="21">
        <f>Table6[[#This Row],[KM/H]]*20</f>
        <v>10160</v>
      </c>
    </row>
    <row r="411" spans="1:4" thickTop="1" thickBot="1" x14ac:dyDescent="0.25">
      <c r="A411" s="18">
        <f t="shared" si="7"/>
        <v>2.4100000000000392</v>
      </c>
      <c r="B411" s="27">
        <f>Table6[[#This Row],[KM/H]]/100</f>
        <v>5.09</v>
      </c>
      <c r="C411" s="23">
        <v>509</v>
      </c>
      <c r="D411" s="21">
        <f>Table6[[#This Row],[KM/H]]*20</f>
        <v>10180</v>
      </c>
    </row>
    <row r="412" spans="1:4" thickTop="1" thickBot="1" x14ac:dyDescent="0.25">
      <c r="A412" s="18">
        <f t="shared" si="7"/>
        <v>2.4000000000000394</v>
      </c>
      <c r="B412" s="27">
        <f>Table6[[#This Row],[KM/H]]/100</f>
        <v>5.0999999999999996</v>
      </c>
      <c r="C412" s="23">
        <v>510</v>
      </c>
      <c r="D412" s="21">
        <f>Table6[[#This Row],[KM/H]]*20</f>
        <v>10200</v>
      </c>
    </row>
    <row r="413" spans="1:4" thickTop="1" thickBot="1" x14ac:dyDescent="0.25">
      <c r="A413" s="18">
        <f t="shared" si="7"/>
        <v>2.3900000000000396</v>
      </c>
      <c r="B413" s="27">
        <f>Table6[[#This Row],[KM/H]]/100</f>
        <v>5.1100000000000003</v>
      </c>
      <c r="C413" s="23">
        <v>511</v>
      </c>
      <c r="D413" s="21">
        <f>Table6[[#This Row],[KM/H]]*20</f>
        <v>10220</v>
      </c>
    </row>
    <row r="414" spans="1:4" thickTop="1" thickBot="1" x14ac:dyDescent="0.25">
      <c r="A414" s="18">
        <f t="shared" si="7"/>
        <v>2.3800000000000399</v>
      </c>
      <c r="B414" s="27">
        <f>Table6[[#This Row],[KM/H]]/100</f>
        <v>5.12</v>
      </c>
      <c r="C414" s="23">
        <v>512</v>
      </c>
      <c r="D414" s="21">
        <f>Table6[[#This Row],[KM/H]]*20</f>
        <v>10240</v>
      </c>
    </row>
    <row r="415" spans="1:4" thickTop="1" thickBot="1" x14ac:dyDescent="0.25">
      <c r="A415" s="18">
        <f t="shared" si="7"/>
        <v>2.3700000000000401</v>
      </c>
      <c r="B415" s="27">
        <f>Table6[[#This Row],[KM/H]]/100</f>
        <v>5.13</v>
      </c>
      <c r="C415" s="23">
        <v>513</v>
      </c>
      <c r="D415" s="21">
        <f>Table6[[#This Row],[KM/H]]*20</f>
        <v>10260</v>
      </c>
    </row>
    <row r="416" spans="1:4" thickTop="1" thickBot="1" x14ac:dyDescent="0.25">
      <c r="A416" s="18">
        <f t="shared" si="7"/>
        <v>2.3600000000000403</v>
      </c>
      <c r="B416" s="27">
        <f>Table6[[#This Row],[KM/H]]/100</f>
        <v>5.14</v>
      </c>
      <c r="C416" s="23">
        <v>514</v>
      </c>
      <c r="D416" s="21">
        <f>Table6[[#This Row],[KM/H]]*20</f>
        <v>10280</v>
      </c>
    </row>
    <row r="417" spans="1:4" thickTop="1" thickBot="1" x14ac:dyDescent="0.25">
      <c r="A417" s="18">
        <f t="shared" si="7"/>
        <v>2.3500000000000405</v>
      </c>
      <c r="B417" s="27">
        <f>Table6[[#This Row],[KM/H]]/100</f>
        <v>5.15</v>
      </c>
      <c r="C417" s="23">
        <v>515</v>
      </c>
      <c r="D417" s="21">
        <f>Table6[[#This Row],[KM/H]]*20</f>
        <v>10300</v>
      </c>
    </row>
    <row r="418" spans="1:4" thickTop="1" thickBot="1" x14ac:dyDescent="0.25">
      <c r="A418" s="18">
        <f t="shared" si="7"/>
        <v>2.3400000000000407</v>
      </c>
      <c r="B418" s="27">
        <f>Table6[[#This Row],[KM/H]]/100</f>
        <v>5.16</v>
      </c>
      <c r="C418" s="23">
        <v>516</v>
      </c>
      <c r="D418" s="21">
        <f>Table6[[#This Row],[KM/H]]*20</f>
        <v>10320</v>
      </c>
    </row>
    <row r="419" spans="1:4" thickTop="1" thickBot="1" x14ac:dyDescent="0.25">
      <c r="A419" s="18">
        <f t="shared" si="7"/>
        <v>2.3300000000000409</v>
      </c>
      <c r="B419" s="27">
        <f>Table6[[#This Row],[KM/H]]/100</f>
        <v>5.17</v>
      </c>
      <c r="C419" s="23">
        <v>517</v>
      </c>
      <c r="D419" s="21">
        <f>Table6[[#This Row],[KM/H]]*20</f>
        <v>10340</v>
      </c>
    </row>
    <row r="420" spans="1:4" thickTop="1" thickBot="1" x14ac:dyDescent="0.25">
      <c r="A420" s="18">
        <f t="shared" si="7"/>
        <v>2.3200000000000411</v>
      </c>
      <c r="B420" s="27">
        <f>Table6[[#This Row],[KM/H]]/100</f>
        <v>5.18</v>
      </c>
      <c r="C420" s="23">
        <v>518</v>
      </c>
      <c r="D420" s="21">
        <f>Table6[[#This Row],[KM/H]]*20</f>
        <v>10360</v>
      </c>
    </row>
    <row r="421" spans="1:4" thickTop="1" thickBot="1" x14ac:dyDescent="0.25">
      <c r="A421" s="18">
        <f t="shared" si="7"/>
        <v>2.3100000000000414</v>
      </c>
      <c r="B421" s="27">
        <f>Table6[[#This Row],[KM/H]]/100</f>
        <v>5.19</v>
      </c>
      <c r="C421" s="23">
        <v>519</v>
      </c>
      <c r="D421" s="21">
        <f>Table6[[#This Row],[KM/H]]*20</f>
        <v>10380</v>
      </c>
    </row>
    <row r="422" spans="1:4" thickTop="1" thickBot="1" x14ac:dyDescent="0.25">
      <c r="A422" s="18">
        <f t="shared" si="7"/>
        <v>2.3000000000000416</v>
      </c>
      <c r="B422" s="27">
        <f>Table6[[#This Row],[KM/H]]/100</f>
        <v>5.2</v>
      </c>
      <c r="C422" s="23">
        <v>520</v>
      </c>
      <c r="D422" s="21">
        <f>Table6[[#This Row],[KM/H]]*20</f>
        <v>10400</v>
      </c>
    </row>
    <row r="423" spans="1:4" thickTop="1" thickBot="1" x14ac:dyDescent="0.25">
      <c r="A423" s="18">
        <f t="shared" ref="A423:A465" si="8">A422-0.01</f>
        <v>2.2900000000000418</v>
      </c>
      <c r="B423" s="27">
        <f>Table6[[#This Row],[KM/H]]/100</f>
        <v>5.21</v>
      </c>
      <c r="C423" s="23">
        <v>521</v>
      </c>
      <c r="D423" s="21">
        <f>Table6[[#This Row],[KM/H]]*20</f>
        <v>10420</v>
      </c>
    </row>
    <row r="424" spans="1:4" thickTop="1" thickBot="1" x14ac:dyDescent="0.25">
      <c r="A424" s="18">
        <f t="shared" si="8"/>
        <v>2.280000000000042</v>
      </c>
      <c r="B424" s="27">
        <f>Table6[[#This Row],[KM/H]]/100</f>
        <v>5.22</v>
      </c>
      <c r="C424" s="23">
        <v>522</v>
      </c>
      <c r="D424" s="21">
        <f>Table6[[#This Row],[KM/H]]*20</f>
        <v>10440</v>
      </c>
    </row>
    <row r="425" spans="1:4" thickTop="1" thickBot="1" x14ac:dyDescent="0.25">
      <c r="A425" s="18">
        <f t="shared" si="8"/>
        <v>2.2700000000000422</v>
      </c>
      <c r="B425" s="27">
        <f>Table6[[#This Row],[KM/H]]/100</f>
        <v>5.23</v>
      </c>
      <c r="C425" s="23">
        <v>523</v>
      </c>
      <c r="D425" s="21">
        <f>Table6[[#This Row],[KM/H]]*20</f>
        <v>10460</v>
      </c>
    </row>
    <row r="426" spans="1:4" thickTop="1" thickBot="1" x14ac:dyDescent="0.25">
      <c r="A426" s="18">
        <f t="shared" si="8"/>
        <v>2.2600000000000424</v>
      </c>
      <c r="B426" s="27">
        <f>Table6[[#This Row],[KM/H]]/100</f>
        <v>5.24</v>
      </c>
      <c r="C426" s="23">
        <v>524</v>
      </c>
      <c r="D426" s="21">
        <f>Table6[[#This Row],[KM/H]]*20</f>
        <v>10480</v>
      </c>
    </row>
    <row r="427" spans="1:4" thickTop="1" thickBot="1" x14ac:dyDescent="0.25">
      <c r="A427" s="18">
        <f t="shared" si="8"/>
        <v>2.2500000000000426</v>
      </c>
      <c r="B427" s="27">
        <f>Table6[[#This Row],[KM/H]]/100</f>
        <v>5.25</v>
      </c>
      <c r="C427" s="23">
        <v>525</v>
      </c>
      <c r="D427" s="21">
        <f>Table6[[#This Row],[KM/H]]*20</f>
        <v>10500</v>
      </c>
    </row>
    <row r="428" spans="1:4" thickTop="1" thickBot="1" x14ac:dyDescent="0.25">
      <c r="A428" s="18">
        <f t="shared" si="8"/>
        <v>2.2400000000000428</v>
      </c>
      <c r="B428" s="27">
        <f>Table6[[#This Row],[KM/H]]/100</f>
        <v>5.26</v>
      </c>
      <c r="C428" s="23">
        <v>526</v>
      </c>
      <c r="D428" s="21">
        <f>Table6[[#This Row],[KM/H]]*20</f>
        <v>10520</v>
      </c>
    </row>
    <row r="429" spans="1:4" thickTop="1" thickBot="1" x14ac:dyDescent="0.25">
      <c r="A429" s="18">
        <f t="shared" si="8"/>
        <v>2.2300000000000431</v>
      </c>
      <c r="B429" s="27">
        <f>Table6[[#This Row],[KM/H]]/100</f>
        <v>5.27</v>
      </c>
      <c r="C429" s="23">
        <v>527</v>
      </c>
      <c r="D429" s="21">
        <f>Table6[[#This Row],[KM/H]]*20</f>
        <v>10540</v>
      </c>
    </row>
    <row r="430" spans="1:4" thickTop="1" thickBot="1" x14ac:dyDescent="0.25">
      <c r="A430" s="18">
        <f t="shared" si="8"/>
        <v>2.2200000000000433</v>
      </c>
      <c r="B430" s="27">
        <f>Table6[[#This Row],[KM/H]]/100</f>
        <v>5.28</v>
      </c>
      <c r="C430" s="23">
        <v>528</v>
      </c>
      <c r="D430" s="21">
        <f>Table6[[#This Row],[KM/H]]*20</f>
        <v>10560</v>
      </c>
    </row>
    <row r="431" spans="1:4" thickTop="1" thickBot="1" x14ac:dyDescent="0.25">
      <c r="A431" s="18">
        <f t="shared" si="8"/>
        <v>2.2100000000000435</v>
      </c>
      <c r="B431" s="27">
        <f>Table6[[#This Row],[KM/H]]/100</f>
        <v>5.29</v>
      </c>
      <c r="C431" s="23">
        <v>529</v>
      </c>
      <c r="D431" s="21">
        <f>Table6[[#This Row],[KM/H]]*20</f>
        <v>10580</v>
      </c>
    </row>
    <row r="432" spans="1:4" thickTop="1" thickBot="1" x14ac:dyDescent="0.25">
      <c r="A432" s="18">
        <f t="shared" si="8"/>
        <v>2.2000000000000437</v>
      </c>
      <c r="B432" s="27">
        <f>Table6[[#This Row],[KM/H]]/100</f>
        <v>5.3</v>
      </c>
      <c r="C432" s="23">
        <v>530</v>
      </c>
      <c r="D432" s="21">
        <f>Table6[[#This Row],[KM/H]]*20</f>
        <v>10600</v>
      </c>
    </row>
    <row r="433" spans="1:4" thickTop="1" thickBot="1" x14ac:dyDescent="0.25">
      <c r="A433" s="18">
        <f t="shared" si="8"/>
        <v>2.1900000000000439</v>
      </c>
      <c r="B433" s="27">
        <f>Table6[[#This Row],[KM/H]]/100</f>
        <v>5.31</v>
      </c>
      <c r="C433" s="23">
        <v>531</v>
      </c>
      <c r="D433" s="21">
        <f>Table6[[#This Row],[KM/H]]*20</f>
        <v>10620</v>
      </c>
    </row>
    <row r="434" spans="1:4" thickTop="1" thickBot="1" x14ac:dyDescent="0.25">
      <c r="A434" s="18">
        <f t="shared" si="8"/>
        <v>2.1800000000000441</v>
      </c>
      <c r="B434" s="27">
        <f>Table6[[#This Row],[KM/H]]/100</f>
        <v>5.32</v>
      </c>
      <c r="C434" s="23">
        <v>532</v>
      </c>
      <c r="D434" s="21">
        <f>Table6[[#This Row],[KM/H]]*20</f>
        <v>10640</v>
      </c>
    </row>
    <row r="435" spans="1:4" thickTop="1" thickBot="1" x14ac:dyDescent="0.25">
      <c r="A435" s="18">
        <f t="shared" si="8"/>
        <v>2.1700000000000443</v>
      </c>
      <c r="B435" s="27">
        <f>Table6[[#This Row],[KM/H]]/100</f>
        <v>5.33</v>
      </c>
      <c r="C435" s="23">
        <v>533</v>
      </c>
      <c r="D435" s="21">
        <f>Table6[[#This Row],[KM/H]]*20</f>
        <v>10660</v>
      </c>
    </row>
    <row r="436" spans="1:4" thickTop="1" thickBot="1" x14ac:dyDescent="0.25">
      <c r="A436" s="18">
        <f t="shared" si="8"/>
        <v>2.1600000000000446</v>
      </c>
      <c r="B436" s="27">
        <f>Table6[[#This Row],[KM/H]]/100</f>
        <v>5.34</v>
      </c>
      <c r="C436" s="23">
        <v>534</v>
      </c>
      <c r="D436" s="21">
        <f>Table6[[#This Row],[KM/H]]*20</f>
        <v>10680</v>
      </c>
    </row>
    <row r="437" spans="1:4" thickTop="1" thickBot="1" x14ac:dyDescent="0.25">
      <c r="A437" s="18">
        <f t="shared" si="8"/>
        <v>2.1500000000000448</v>
      </c>
      <c r="B437" s="27">
        <f>Table6[[#This Row],[KM/H]]/100</f>
        <v>5.35</v>
      </c>
      <c r="C437" s="23">
        <v>535</v>
      </c>
      <c r="D437" s="21">
        <f>Table6[[#This Row],[KM/H]]*20</f>
        <v>10700</v>
      </c>
    </row>
    <row r="438" spans="1:4" thickTop="1" thickBot="1" x14ac:dyDescent="0.25">
      <c r="A438" s="18">
        <f t="shared" si="8"/>
        <v>2.140000000000045</v>
      </c>
      <c r="B438" s="27">
        <f>Table6[[#This Row],[KM/H]]/100</f>
        <v>5.36</v>
      </c>
      <c r="C438" s="23">
        <v>536</v>
      </c>
      <c r="D438" s="21">
        <f>Table6[[#This Row],[KM/H]]*20</f>
        <v>10720</v>
      </c>
    </row>
    <row r="439" spans="1:4" thickTop="1" thickBot="1" x14ac:dyDescent="0.25">
      <c r="A439" s="18">
        <f t="shared" si="8"/>
        <v>2.1300000000000452</v>
      </c>
      <c r="B439" s="27">
        <f>Table6[[#This Row],[KM/H]]/100</f>
        <v>5.37</v>
      </c>
      <c r="C439" s="23">
        <v>537</v>
      </c>
      <c r="D439" s="21">
        <f>Table6[[#This Row],[KM/H]]*20</f>
        <v>10740</v>
      </c>
    </row>
    <row r="440" spans="1:4" thickTop="1" thickBot="1" x14ac:dyDescent="0.25">
      <c r="A440" s="18">
        <f t="shared" si="8"/>
        <v>2.1200000000000454</v>
      </c>
      <c r="B440" s="27">
        <f>Table6[[#This Row],[KM/H]]/100</f>
        <v>5.38</v>
      </c>
      <c r="C440" s="23">
        <v>538</v>
      </c>
      <c r="D440" s="21">
        <f>Table6[[#This Row],[KM/H]]*20</f>
        <v>10760</v>
      </c>
    </row>
    <row r="441" spans="1:4" thickTop="1" thickBot="1" x14ac:dyDescent="0.25">
      <c r="A441" s="18">
        <f t="shared" si="8"/>
        <v>2.1100000000000456</v>
      </c>
      <c r="B441" s="27">
        <f>Table6[[#This Row],[KM/H]]/100</f>
        <v>5.39</v>
      </c>
      <c r="C441" s="23">
        <v>539</v>
      </c>
      <c r="D441" s="21">
        <f>Table6[[#This Row],[KM/H]]*20</f>
        <v>10780</v>
      </c>
    </row>
    <row r="442" spans="1:4" thickTop="1" thickBot="1" x14ac:dyDescent="0.25">
      <c r="A442" s="18">
        <f t="shared" si="8"/>
        <v>2.1000000000000458</v>
      </c>
      <c r="B442" s="27">
        <f>Table6[[#This Row],[KM/H]]/100</f>
        <v>5.4</v>
      </c>
      <c r="C442" s="23">
        <v>540</v>
      </c>
      <c r="D442" s="21">
        <f>Table6[[#This Row],[KM/H]]*20</f>
        <v>10800</v>
      </c>
    </row>
    <row r="443" spans="1:4" thickTop="1" thickBot="1" x14ac:dyDescent="0.25">
      <c r="A443" s="18">
        <f t="shared" si="8"/>
        <v>2.090000000000046</v>
      </c>
      <c r="B443" s="27">
        <f>Table6[[#This Row],[KM/H]]/100</f>
        <v>5.41</v>
      </c>
      <c r="C443" s="23">
        <v>541</v>
      </c>
      <c r="D443" s="21">
        <f>Table6[[#This Row],[KM/H]]*20</f>
        <v>10820</v>
      </c>
    </row>
    <row r="444" spans="1:4" thickTop="1" thickBot="1" x14ac:dyDescent="0.25">
      <c r="A444" s="18">
        <f t="shared" si="8"/>
        <v>2.0800000000000463</v>
      </c>
      <c r="B444" s="27">
        <f>Table6[[#This Row],[KM/H]]/100</f>
        <v>5.42</v>
      </c>
      <c r="C444" s="23">
        <v>542</v>
      </c>
      <c r="D444" s="21">
        <f>Table6[[#This Row],[KM/H]]*20</f>
        <v>10840</v>
      </c>
    </row>
    <row r="445" spans="1:4" thickTop="1" thickBot="1" x14ac:dyDescent="0.25">
      <c r="A445" s="18">
        <f t="shared" si="8"/>
        <v>2.0700000000000465</v>
      </c>
      <c r="B445" s="27">
        <f>Table6[[#This Row],[KM/H]]/100</f>
        <v>5.43</v>
      </c>
      <c r="C445" s="23">
        <v>543</v>
      </c>
      <c r="D445" s="21">
        <f>Table6[[#This Row],[KM/H]]*20</f>
        <v>10860</v>
      </c>
    </row>
    <row r="446" spans="1:4" thickTop="1" thickBot="1" x14ac:dyDescent="0.25">
      <c r="A446" s="18">
        <f t="shared" si="8"/>
        <v>2.0600000000000467</v>
      </c>
      <c r="B446" s="27">
        <f>Table6[[#This Row],[KM/H]]/100</f>
        <v>5.44</v>
      </c>
      <c r="C446" s="23">
        <v>544</v>
      </c>
      <c r="D446" s="21">
        <f>Table6[[#This Row],[KM/H]]*20</f>
        <v>10880</v>
      </c>
    </row>
    <row r="447" spans="1:4" thickTop="1" thickBot="1" x14ac:dyDescent="0.25">
      <c r="A447" s="18">
        <f t="shared" si="8"/>
        <v>2.0500000000000469</v>
      </c>
      <c r="B447" s="27">
        <f>Table6[[#This Row],[KM/H]]/100</f>
        <v>5.45</v>
      </c>
      <c r="C447" s="23">
        <v>545</v>
      </c>
      <c r="D447" s="21">
        <f>Table6[[#This Row],[KM/H]]*20</f>
        <v>10900</v>
      </c>
    </row>
    <row r="448" spans="1:4" thickTop="1" thickBot="1" x14ac:dyDescent="0.25">
      <c r="A448" s="18">
        <f t="shared" si="8"/>
        <v>2.0400000000000471</v>
      </c>
      <c r="B448" s="27">
        <f>Table6[[#This Row],[KM/H]]/100</f>
        <v>5.46</v>
      </c>
      <c r="C448" s="23">
        <v>546</v>
      </c>
      <c r="D448" s="21">
        <f>Table6[[#This Row],[KM/H]]*20</f>
        <v>10920</v>
      </c>
    </row>
    <row r="449" spans="1:4" thickTop="1" thickBot="1" x14ac:dyDescent="0.25">
      <c r="A449" s="18">
        <f t="shared" si="8"/>
        <v>2.0300000000000473</v>
      </c>
      <c r="B449" s="27">
        <f>Table6[[#This Row],[KM/H]]/100</f>
        <v>5.47</v>
      </c>
      <c r="C449" s="23">
        <v>547</v>
      </c>
      <c r="D449" s="21">
        <f>Table6[[#This Row],[KM/H]]*20</f>
        <v>10940</v>
      </c>
    </row>
    <row r="450" spans="1:4" thickTop="1" thickBot="1" x14ac:dyDescent="0.25">
      <c r="A450" s="18">
        <f t="shared" si="8"/>
        <v>2.0200000000000475</v>
      </c>
      <c r="B450" s="27">
        <f>Table6[[#This Row],[KM/H]]/100</f>
        <v>5.48</v>
      </c>
      <c r="C450" s="23">
        <v>548</v>
      </c>
      <c r="D450" s="21">
        <f>Table6[[#This Row],[KM/H]]*20</f>
        <v>10960</v>
      </c>
    </row>
    <row r="451" spans="1:4" thickTop="1" thickBot="1" x14ac:dyDescent="0.25">
      <c r="A451" s="18">
        <f t="shared" si="8"/>
        <v>2.0100000000000477</v>
      </c>
      <c r="B451" s="27">
        <f>Table6[[#This Row],[KM/H]]/100</f>
        <v>5.49</v>
      </c>
      <c r="C451" s="23">
        <v>549</v>
      </c>
      <c r="D451" s="21">
        <f>Table6[[#This Row],[KM/H]]*20</f>
        <v>10980</v>
      </c>
    </row>
    <row r="452" spans="1:4" thickTop="1" thickBot="1" x14ac:dyDescent="0.25">
      <c r="A452" s="18">
        <f t="shared" si="8"/>
        <v>2.000000000000048</v>
      </c>
      <c r="B452" s="27">
        <f>Table6[[#This Row],[KM/H]]/100</f>
        <v>5.5</v>
      </c>
      <c r="C452" s="23">
        <v>550</v>
      </c>
      <c r="D452" s="21">
        <f>Table6[[#This Row],[KM/H]]*20</f>
        <v>11000</v>
      </c>
    </row>
    <row r="453" spans="1:4" thickTop="1" thickBot="1" x14ac:dyDescent="0.25">
      <c r="A453" s="18">
        <f t="shared" si="8"/>
        <v>1.990000000000048</v>
      </c>
      <c r="B453" s="27">
        <f>Table6[[#This Row],[KM/H]]/100</f>
        <v>5.51</v>
      </c>
      <c r="C453" s="23">
        <v>551</v>
      </c>
      <c r="D453" s="21">
        <f>Table6[[#This Row],[KM/H]]*20</f>
        <v>11020</v>
      </c>
    </row>
    <row r="454" spans="1:4" thickTop="1" thickBot="1" x14ac:dyDescent="0.25">
      <c r="A454" s="18">
        <f t="shared" si="8"/>
        <v>1.9800000000000479</v>
      </c>
      <c r="B454" s="27">
        <f>Table6[[#This Row],[KM/H]]/100</f>
        <v>5.52</v>
      </c>
      <c r="C454" s="23">
        <v>552</v>
      </c>
      <c r="D454" s="21">
        <f>Table6[[#This Row],[KM/H]]*20</f>
        <v>11040</v>
      </c>
    </row>
    <row r="455" spans="1:4" thickTop="1" thickBot="1" x14ac:dyDescent="0.25">
      <c r="A455" s="18">
        <f t="shared" si="8"/>
        <v>1.9700000000000479</v>
      </c>
      <c r="B455" s="27">
        <f>Table6[[#This Row],[KM/H]]/100</f>
        <v>5.53</v>
      </c>
      <c r="C455" s="23">
        <v>553</v>
      </c>
      <c r="D455" s="21">
        <f>Table6[[#This Row],[KM/H]]*20</f>
        <v>11060</v>
      </c>
    </row>
    <row r="456" spans="1:4" thickTop="1" thickBot="1" x14ac:dyDescent="0.25">
      <c r="A456" s="18">
        <f t="shared" si="8"/>
        <v>1.9600000000000479</v>
      </c>
      <c r="B456" s="27">
        <f>Table6[[#This Row],[KM/H]]/100</f>
        <v>5.54</v>
      </c>
      <c r="C456" s="23">
        <v>554</v>
      </c>
      <c r="D456" s="21">
        <f>Table6[[#This Row],[KM/H]]*20</f>
        <v>11080</v>
      </c>
    </row>
    <row r="457" spans="1:4" thickTop="1" thickBot="1" x14ac:dyDescent="0.25">
      <c r="A457" s="18">
        <f t="shared" si="8"/>
        <v>1.9500000000000479</v>
      </c>
      <c r="B457" s="27">
        <f>Table6[[#This Row],[KM/H]]/100</f>
        <v>5.55</v>
      </c>
      <c r="C457" s="23">
        <v>555</v>
      </c>
      <c r="D457" s="21">
        <f>Table6[[#This Row],[KM/H]]*20</f>
        <v>11100</v>
      </c>
    </row>
    <row r="458" spans="1:4" thickTop="1" thickBot="1" x14ac:dyDescent="0.25">
      <c r="A458" s="18">
        <f t="shared" si="8"/>
        <v>1.9400000000000479</v>
      </c>
      <c r="B458" s="27">
        <f>Table6[[#This Row],[KM/H]]/100</f>
        <v>5.56</v>
      </c>
      <c r="C458" s="23">
        <v>556</v>
      </c>
      <c r="D458" s="21">
        <f>Table6[[#This Row],[KM/H]]*20</f>
        <v>11120</v>
      </c>
    </row>
    <row r="459" spans="1:4" thickTop="1" thickBot="1" x14ac:dyDescent="0.25">
      <c r="A459" s="18">
        <f t="shared" si="8"/>
        <v>1.9300000000000479</v>
      </c>
      <c r="B459" s="27">
        <f>Table6[[#This Row],[KM/H]]/100</f>
        <v>5.57</v>
      </c>
      <c r="C459" s="23">
        <v>557</v>
      </c>
      <c r="D459" s="21">
        <f>Table6[[#This Row],[KM/H]]*20</f>
        <v>11140</v>
      </c>
    </row>
    <row r="460" spans="1:4" thickTop="1" thickBot="1" x14ac:dyDescent="0.25">
      <c r="A460" s="18">
        <f t="shared" si="8"/>
        <v>1.9200000000000479</v>
      </c>
      <c r="B460" s="27">
        <f>Table6[[#This Row],[KM/H]]/100</f>
        <v>5.58</v>
      </c>
      <c r="C460" s="23">
        <v>558</v>
      </c>
      <c r="D460" s="21">
        <f>Table6[[#This Row],[KM/H]]*20</f>
        <v>11160</v>
      </c>
    </row>
    <row r="461" spans="1:4" thickTop="1" thickBot="1" x14ac:dyDescent="0.25">
      <c r="A461" s="18">
        <f t="shared" si="8"/>
        <v>1.9100000000000479</v>
      </c>
      <c r="B461" s="27">
        <f>Table6[[#This Row],[KM/H]]/100</f>
        <v>5.59</v>
      </c>
      <c r="C461" s="23">
        <v>559</v>
      </c>
      <c r="D461" s="21">
        <f>Table6[[#This Row],[KM/H]]*20</f>
        <v>11180</v>
      </c>
    </row>
    <row r="462" spans="1:4" thickTop="1" thickBot="1" x14ac:dyDescent="0.25">
      <c r="A462" s="18">
        <f t="shared" si="8"/>
        <v>1.9000000000000479</v>
      </c>
      <c r="B462" s="27">
        <f>Table6[[#This Row],[KM/H]]/100</f>
        <v>5.6</v>
      </c>
      <c r="C462" s="23">
        <v>560</v>
      </c>
      <c r="D462" s="21">
        <f>Table6[[#This Row],[KM/H]]*20</f>
        <v>11200</v>
      </c>
    </row>
    <row r="463" spans="1:4" thickTop="1" thickBot="1" x14ac:dyDescent="0.25">
      <c r="A463" s="18">
        <f t="shared" si="8"/>
        <v>1.8900000000000479</v>
      </c>
      <c r="B463" s="27">
        <f>Table6[[#This Row],[KM/H]]/100</f>
        <v>5.61</v>
      </c>
      <c r="C463" s="23">
        <v>561</v>
      </c>
      <c r="D463" s="21">
        <f>Table6[[#This Row],[KM/H]]*20</f>
        <v>11220</v>
      </c>
    </row>
    <row r="464" spans="1:4" thickTop="1" thickBot="1" x14ac:dyDescent="0.25">
      <c r="A464" s="18">
        <f t="shared" si="8"/>
        <v>1.8800000000000479</v>
      </c>
      <c r="B464" s="27">
        <f>Table6[[#This Row],[KM/H]]/100</f>
        <v>5.62</v>
      </c>
      <c r="C464" s="23">
        <v>562</v>
      </c>
      <c r="D464" s="21">
        <f>Table6[[#This Row],[KM/H]]*20</f>
        <v>11240</v>
      </c>
    </row>
    <row r="465" spans="1:4" thickTop="1" thickBot="1" x14ac:dyDescent="0.25">
      <c r="A465" s="18">
        <f t="shared" si="8"/>
        <v>1.8700000000000478</v>
      </c>
      <c r="B465" s="27">
        <f>Table6[[#This Row],[KM/H]]/100</f>
        <v>5.63</v>
      </c>
      <c r="C465" s="23">
        <v>563</v>
      </c>
      <c r="D465" s="21">
        <f>Table6[[#This Row],[KM/H]]*20</f>
        <v>11260</v>
      </c>
    </row>
    <row r="466" spans="1:4" thickTop="1" thickBot="1" x14ac:dyDescent="0.25">
      <c r="A466" s="18">
        <f>A465-0.01</f>
        <v>1.8600000000000478</v>
      </c>
      <c r="B466" s="27">
        <f>Table6[[#This Row],[KM/H]]/100</f>
        <v>5.64</v>
      </c>
      <c r="C466" s="23">
        <v>564</v>
      </c>
      <c r="D466" s="21">
        <f>Table6[[#This Row],[KM/H]]*20</f>
        <v>11280</v>
      </c>
    </row>
    <row r="467" spans="1:4" thickTop="1" thickBot="1" x14ac:dyDescent="0.25">
      <c r="A467" s="18">
        <f t="shared" ref="A467:A530" si="9">A466-0.01</f>
        <v>1.8500000000000478</v>
      </c>
      <c r="B467" s="27">
        <f>Table6[[#This Row],[KM/H]]/100</f>
        <v>5.65</v>
      </c>
      <c r="C467" s="23">
        <v>565</v>
      </c>
      <c r="D467" s="21">
        <f>Table6[[#This Row],[KM/H]]*20</f>
        <v>11300</v>
      </c>
    </row>
    <row r="468" spans="1:4" thickTop="1" thickBot="1" x14ac:dyDescent="0.25">
      <c r="A468" s="18">
        <f t="shared" si="9"/>
        <v>1.8400000000000478</v>
      </c>
      <c r="B468" s="27">
        <f>Table6[[#This Row],[KM/H]]/100</f>
        <v>5.66</v>
      </c>
      <c r="C468" s="23">
        <v>566</v>
      </c>
      <c r="D468" s="21">
        <f>Table6[[#This Row],[KM/H]]*20</f>
        <v>11320</v>
      </c>
    </row>
    <row r="469" spans="1:4" thickTop="1" thickBot="1" x14ac:dyDescent="0.25">
      <c r="A469" s="18">
        <f t="shared" si="9"/>
        <v>1.8300000000000478</v>
      </c>
      <c r="B469" s="27">
        <f>Table6[[#This Row],[KM/H]]/100</f>
        <v>5.67</v>
      </c>
      <c r="C469" s="23">
        <v>567</v>
      </c>
      <c r="D469" s="21">
        <f>Table6[[#This Row],[KM/H]]*20</f>
        <v>11340</v>
      </c>
    </row>
    <row r="470" spans="1:4" thickTop="1" thickBot="1" x14ac:dyDescent="0.25">
      <c r="A470" s="18">
        <f t="shared" si="9"/>
        <v>1.8200000000000478</v>
      </c>
      <c r="B470" s="27">
        <f>Table6[[#This Row],[KM/H]]/100</f>
        <v>5.68</v>
      </c>
      <c r="C470" s="23">
        <v>568</v>
      </c>
      <c r="D470" s="21">
        <f>Table6[[#This Row],[KM/H]]*20</f>
        <v>11360</v>
      </c>
    </row>
    <row r="471" spans="1:4" thickTop="1" thickBot="1" x14ac:dyDescent="0.25">
      <c r="A471" s="18">
        <f t="shared" si="9"/>
        <v>1.8100000000000478</v>
      </c>
      <c r="B471" s="27">
        <f>Table6[[#This Row],[KM/H]]/100</f>
        <v>5.69</v>
      </c>
      <c r="C471" s="23">
        <v>569</v>
      </c>
      <c r="D471" s="21">
        <f>Table6[[#This Row],[KM/H]]*20</f>
        <v>11380</v>
      </c>
    </row>
    <row r="472" spans="1:4" thickTop="1" thickBot="1" x14ac:dyDescent="0.25">
      <c r="A472" s="18">
        <f t="shared" si="9"/>
        <v>1.8000000000000478</v>
      </c>
      <c r="B472" s="27">
        <f>Table6[[#This Row],[KM/H]]/100</f>
        <v>5.7</v>
      </c>
      <c r="C472" s="23">
        <v>570</v>
      </c>
      <c r="D472" s="21">
        <f>Table6[[#This Row],[KM/H]]*20</f>
        <v>11400</v>
      </c>
    </row>
    <row r="473" spans="1:4" thickTop="1" thickBot="1" x14ac:dyDescent="0.25">
      <c r="A473" s="18">
        <f t="shared" si="9"/>
        <v>1.7900000000000478</v>
      </c>
      <c r="B473" s="27">
        <f>Table6[[#This Row],[KM/H]]/100</f>
        <v>5.71</v>
      </c>
      <c r="C473" s="23">
        <v>571</v>
      </c>
      <c r="D473" s="21">
        <f>Table6[[#This Row],[KM/H]]*20</f>
        <v>11420</v>
      </c>
    </row>
    <row r="474" spans="1:4" thickTop="1" thickBot="1" x14ac:dyDescent="0.25">
      <c r="A474" s="18">
        <f t="shared" si="9"/>
        <v>1.7800000000000478</v>
      </c>
      <c r="B474" s="27">
        <f>Table6[[#This Row],[KM/H]]/100</f>
        <v>5.72</v>
      </c>
      <c r="C474" s="23">
        <v>572</v>
      </c>
      <c r="D474" s="21">
        <f>Table6[[#This Row],[KM/H]]*20</f>
        <v>11440</v>
      </c>
    </row>
    <row r="475" spans="1:4" thickTop="1" thickBot="1" x14ac:dyDescent="0.25">
      <c r="A475" s="18">
        <f t="shared" si="9"/>
        <v>1.7700000000000478</v>
      </c>
      <c r="B475" s="27">
        <f>Table6[[#This Row],[KM/H]]/100</f>
        <v>5.73</v>
      </c>
      <c r="C475" s="23">
        <v>573</v>
      </c>
      <c r="D475" s="21">
        <f>Table6[[#This Row],[KM/H]]*20</f>
        <v>11460</v>
      </c>
    </row>
    <row r="476" spans="1:4" thickTop="1" thickBot="1" x14ac:dyDescent="0.25">
      <c r="A476" s="18">
        <f t="shared" si="9"/>
        <v>1.7600000000000477</v>
      </c>
      <c r="B476" s="27">
        <f>Table6[[#This Row],[KM/H]]/100</f>
        <v>5.74</v>
      </c>
      <c r="C476" s="23">
        <v>574</v>
      </c>
      <c r="D476" s="21">
        <f>Table6[[#This Row],[KM/H]]*20</f>
        <v>11480</v>
      </c>
    </row>
    <row r="477" spans="1:4" thickTop="1" thickBot="1" x14ac:dyDescent="0.25">
      <c r="A477" s="18">
        <f t="shared" si="9"/>
        <v>1.7500000000000477</v>
      </c>
      <c r="B477" s="27">
        <f>Table6[[#This Row],[KM/H]]/100</f>
        <v>5.75</v>
      </c>
      <c r="C477" s="23">
        <v>575</v>
      </c>
      <c r="D477" s="21">
        <f>Table6[[#This Row],[KM/H]]*20</f>
        <v>11500</v>
      </c>
    </row>
    <row r="478" spans="1:4" thickTop="1" thickBot="1" x14ac:dyDescent="0.25">
      <c r="A478" s="18">
        <f t="shared" si="9"/>
        <v>1.7400000000000477</v>
      </c>
      <c r="B478" s="27">
        <f>Table6[[#This Row],[KM/H]]/100</f>
        <v>5.76</v>
      </c>
      <c r="C478" s="23">
        <v>576</v>
      </c>
      <c r="D478" s="21">
        <f>Table6[[#This Row],[KM/H]]*20</f>
        <v>11520</v>
      </c>
    </row>
    <row r="479" spans="1:4" thickTop="1" thickBot="1" x14ac:dyDescent="0.25">
      <c r="A479" s="18">
        <f t="shared" si="9"/>
        <v>1.7300000000000477</v>
      </c>
      <c r="B479" s="27">
        <f>Table6[[#This Row],[KM/H]]/100</f>
        <v>5.77</v>
      </c>
      <c r="C479" s="23">
        <v>577</v>
      </c>
      <c r="D479" s="21">
        <f>Table6[[#This Row],[KM/H]]*20</f>
        <v>11540</v>
      </c>
    </row>
    <row r="480" spans="1:4" thickTop="1" thickBot="1" x14ac:dyDescent="0.25">
      <c r="A480" s="18">
        <f t="shared" si="9"/>
        <v>1.7200000000000477</v>
      </c>
      <c r="B480" s="27">
        <f>Table6[[#This Row],[KM/H]]/100</f>
        <v>5.78</v>
      </c>
      <c r="C480" s="23">
        <v>578</v>
      </c>
      <c r="D480" s="21">
        <f>Table6[[#This Row],[KM/H]]*20</f>
        <v>11560</v>
      </c>
    </row>
    <row r="481" spans="1:4" thickTop="1" thickBot="1" x14ac:dyDescent="0.25">
      <c r="A481" s="18">
        <f t="shared" si="9"/>
        <v>1.7100000000000477</v>
      </c>
      <c r="B481" s="27">
        <f>Table6[[#This Row],[KM/H]]/100</f>
        <v>5.79</v>
      </c>
      <c r="C481" s="23">
        <v>579</v>
      </c>
      <c r="D481" s="21">
        <f>Table6[[#This Row],[KM/H]]*20</f>
        <v>11580</v>
      </c>
    </row>
    <row r="482" spans="1:4" thickTop="1" thickBot="1" x14ac:dyDescent="0.25">
      <c r="A482" s="18">
        <f t="shared" si="9"/>
        <v>1.7000000000000477</v>
      </c>
      <c r="B482" s="27">
        <f>Table6[[#This Row],[KM/H]]/100</f>
        <v>5.8</v>
      </c>
      <c r="C482" s="23">
        <v>580</v>
      </c>
      <c r="D482" s="21">
        <f>Table6[[#This Row],[KM/H]]*20</f>
        <v>11600</v>
      </c>
    </row>
    <row r="483" spans="1:4" thickTop="1" thickBot="1" x14ac:dyDescent="0.25">
      <c r="A483" s="18">
        <f t="shared" si="9"/>
        <v>1.6900000000000477</v>
      </c>
      <c r="B483" s="27">
        <f>Table6[[#This Row],[KM/H]]/100</f>
        <v>5.81</v>
      </c>
      <c r="C483" s="23">
        <v>581</v>
      </c>
      <c r="D483" s="21">
        <f>Table6[[#This Row],[KM/H]]*20</f>
        <v>11620</v>
      </c>
    </row>
    <row r="484" spans="1:4" thickTop="1" thickBot="1" x14ac:dyDescent="0.25">
      <c r="A484" s="18">
        <f t="shared" si="9"/>
        <v>1.6800000000000477</v>
      </c>
      <c r="B484" s="27">
        <f>Table6[[#This Row],[KM/H]]/100</f>
        <v>5.82</v>
      </c>
      <c r="C484" s="23">
        <v>582</v>
      </c>
      <c r="D484" s="21">
        <f>Table6[[#This Row],[KM/H]]*20</f>
        <v>11640</v>
      </c>
    </row>
    <row r="485" spans="1:4" thickTop="1" thickBot="1" x14ac:dyDescent="0.25">
      <c r="A485" s="18">
        <f t="shared" si="9"/>
        <v>1.6700000000000477</v>
      </c>
      <c r="B485" s="27">
        <f>Table6[[#This Row],[KM/H]]/100</f>
        <v>5.83</v>
      </c>
      <c r="C485" s="23">
        <v>583</v>
      </c>
      <c r="D485" s="21">
        <f>Table6[[#This Row],[KM/H]]*20</f>
        <v>11660</v>
      </c>
    </row>
    <row r="486" spans="1:4" thickTop="1" thickBot="1" x14ac:dyDescent="0.25">
      <c r="A486" s="18">
        <f t="shared" si="9"/>
        <v>1.6600000000000477</v>
      </c>
      <c r="B486" s="27">
        <f>Table6[[#This Row],[KM/H]]/100</f>
        <v>5.84</v>
      </c>
      <c r="C486" s="23">
        <v>584</v>
      </c>
      <c r="D486" s="21">
        <f>Table6[[#This Row],[KM/H]]*20</f>
        <v>11680</v>
      </c>
    </row>
    <row r="487" spans="1:4" thickTop="1" thickBot="1" x14ac:dyDescent="0.25">
      <c r="A487" s="18">
        <f t="shared" si="9"/>
        <v>1.6500000000000477</v>
      </c>
      <c r="B487" s="27">
        <f>Table6[[#This Row],[KM/H]]/100</f>
        <v>5.85</v>
      </c>
      <c r="C487" s="23">
        <v>585</v>
      </c>
      <c r="D487" s="21">
        <f>Table6[[#This Row],[KM/H]]*20</f>
        <v>11700</v>
      </c>
    </row>
    <row r="488" spans="1:4" thickTop="1" thickBot="1" x14ac:dyDescent="0.25">
      <c r="A488" s="18">
        <f t="shared" si="9"/>
        <v>1.6400000000000476</v>
      </c>
      <c r="B488" s="27">
        <f>Table6[[#This Row],[KM/H]]/100</f>
        <v>5.86</v>
      </c>
      <c r="C488" s="23">
        <v>586</v>
      </c>
      <c r="D488" s="21">
        <f>Table6[[#This Row],[KM/H]]*20</f>
        <v>11720</v>
      </c>
    </row>
    <row r="489" spans="1:4" thickTop="1" thickBot="1" x14ac:dyDescent="0.25">
      <c r="A489" s="18">
        <f t="shared" si="9"/>
        <v>1.6300000000000476</v>
      </c>
      <c r="B489" s="27">
        <f>Table6[[#This Row],[KM/H]]/100</f>
        <v>5.87</v>
      </c>
      <c r="C489" s="23">
        <v>587</v>
      </c>
      <c r="D489" s="21">
        <f>Table6[[#This Row],[KM/H]]*20</f>
        <v>11740</v>
      </c>
    </row>
    <row r="490" spans="1:4" thickTop="1" thickBot="1" x14ac:dyDescent="0.25">
      <c r="A490" s="18">
        <f t="shared" si="9"/>
        <v>1.6200000000000476</v>
      </c>
      <c r="B490" s="27">
        <f>Table6[[#This Row],[KM/H]]/100</f>
        <v>5.88</v>
      </c>
      <c r="C490" s="23">
        <v>588</v>
      </c>
      <c r="D490" s="21">
        <f>Table6[[#This Row],[KM/H]]*20</f>
        <v>11760</v>
      </c>
    </row>
    <row r="491" spans="1:4" thickTop="1" thickBot="1" x14ac:dyDescent="0.25">
      <c r="A491" s="18">
        <f t="shared" si="9"/>
        <v>1.6100000000000476</v>
      </c>
      <c r="B491" s="27">
        <f>Table6[[#This Row],[KM/H]]/100</f>
        <v>5.89</v>
      </c>
      <c r="C491" s="23">
        <v>589</v>
      </c>
      <c r="D491" s="21">
        <f>Table6[[#This Row],[KM/H]]*20</f>
        <v>11780</v>
      </c>
    </row>
    <row r="492" spans="1:4" thickTop="1" thickBot="1" x14ac:dyDescent="0.25">
      <c r="A492" s="18">
        <f t="shared" si="9"/>
        <v>1.6000000000000476</v>
      </c>
      <c r="B492" s="27">
        <f>Table6[[#This Row],[KM/H]]/100</f>
        <v>5.9</v>
      </c>
      <c r="C492" s="23">
        <v>590</v>
      </c>
      <c r="D492" s="21">
        <f>Table6[[#This Row],[KM/H]]*20</f>
        <v>11800</v>
      </c>
    </row>
    <row r="493" spans="1:4" thickTop="1" thickBot="1" x14ac:dyDescent="0.25">
      <c r="A493" s="18">
        <f t="shared" si="9"/>
        <v>1.5900000000000476</v>
      </c>
      <c r="B493" s="27">
        <f>Table6[[#This Row],[KM/H]]/100</f>
        <v>5.91</v>
      </c>
      <c r="C493" s="23">
        <v>591</v>
      </c>
      <c r="D493" s="21">
        <f>Table6[[#This Row],[KM/H]]*20</f>
        <v>11820</v>
      </c>
    </row>
    <row r="494" spans="1:4" thickTop="1" thickBot="1" x14ac:dyDescent="0.25">
      <c r="A494" s="18">
        <f t="shared" si="9"/>
        <v>1.5800000000000476</v>
      </c>
      <c r="B494" s="27">
        <f>Table6[[#This Row],[KM/H]]/100</f>
        <v>5.92</v>
      </c>
      <c r="C494" s="23">
        <v>592</v>
      </c>
      <c r="D494" s="21">
        <f>Table6[[#This Row],[KM/H]]*20</f>
        <v>11840</v>
      </c>
    </row>
    <row r="495" spans="1:4" thickTop="1" thickBot="1" x14ac:dyDescent="0.25">
      <c r="A495" s="18">
        <f t="shared" si="9"/>
        <v>1.5700000000000476</v>
      </c>
      <c r="B495" s="27">
        <f>Table6[[#This Row],[KM/H]]/100</f>
        <v>5.93</v>
      </c>
      <c r="C495" s="23">
        <v>593</v>
      </c>
      <c r="D495" s="21">
        <f>Table6[[#This Row],[KM/H]]*20</f>
        <v>11860</v>
      </c>
    </row>
    <row r="496" spans="1:4" thickTop="1" thickBot="1" x14ac:dyDescent="0.25">
      <c r="A496" s="18">
        <f t="shared" si="9"/>
        <v>1.5600000000000476</v>
      </c>
      <c r="B496" s="27">
        <f>Table6[[#This Row],[KM/H]]/100</f>
        <v>5.94</v>
      </c>
      <c r="C496" s="23">
        <v>594</v>
      </c>
      <c r="D496" s="21">
        <f>Table6[[#This Row],[KM/H]]*20</f>
        <v>11880</v>
      </c>
    </row>
    <row r="497" spans="1:4" thickTop="1" thickBot="1" x14ac:dyDescent="0.25">
      <c r="A497" s="18">
        <f t="shared" si="9"/>
        <v>1.5500000000000476</v>
      </c>
      <c r="B497" s="27">
        <f>Table6[[#This Row],[KM/H]]/100</f>
        <v>5.95</v>
      </c>
      <c r="C497" s="23">
        <v>595</v>
      </c>
      <c r="D497" s="21">
        <f>Table6[[#This Row],[KM/H]]*20</f>
        <v>11900</v>
      </c>
    </row>
    <row r="498" spans="1:4" thickTop="1" thickBot="1" x14ac:dyDescent="0.25">
      <c r="A498" s="18">
        <f t="shared" si="9"/>
        <v>1.5400000000000476</v>
      </c>
      <c r="B498" s="27">
        <f>Table6[[#This Row],[KM/H]]/100</f>
        <v>5.96</v>
      </c>
      <c r="C498" s="23">
        <v>596</v>
      </c>
      <c r="D498" s="21">
        <f>Table6[[#This Row],[KM/H]]*20</f>
        <v>11920</v>
      </c>
    </row>
    <row r="499" spans="1:4" thickTop="1" thickBot="1" x14ac:dyDescent="0.25">
      <c r="A499" s="18">
        <f t="shared" si="9"/>
        <v>1.5300000000000475</v>
      </c>
      <c r="B499" s="27">
        <f>Table6[[#This Row],[KM/H]]/100</f>
        <v>5.97</v>
      </c>
      <c r="C499" s="23">
        <v>597</v>
      </c>
      <c r="D499" s="21">
        <f>Table6[[#This Row],[KM/H]]*20</f>
        <v>11940</v>
      </c>
    </row>
    <row r="500" spans="1:4" thickTop="1" thickBot="1" x14ac:dyDescent="0.25">
      <c r="A500" s="18">
        <f t="shared" si="9"/>
        <v>1.5200000000000475</v>
      </c>
      <c r="B500" s="27">
        <f>Table6[[#This Row],[KM/H]]/100</f>
        <v>5.98</v>
      </c>
      <c r="C500" s="23">
        <v>598</v>
      </c>
      <c r="D500" s="21">
        <f>Table6[[#This Row],[KM/H]]*20</f>
        <v>11960</v>
      </c>
    </row>
    <row r="501" spans="1:4" thickTop="1" thickBot="1" x14ac:dyDescent="0.25">
      <c r="A501" s="18">
        <f t="shared" si="9"/>
        <v>1.5100000000000475</v>
      </c>
      <c r="B501" s="27">
        <f>Table6[[#This Row],[KM/H]]/100</f>
        <v>5.99</v>
      </c>
      <c r="C501" s="23">
        <v>599</v>
      </c>
      <c r="D501" s="21">
        <f>Table6[[#This Row],[KM/H]]*20</f>
        <v>11980</v>
      </c>
    </row>
    <row r="502" spans="1:4" thickTop="1" thickBot="1" x14ac:dyDescent="0.25">
      <c r="A502" s="18">
        <f t="shared" si="9"/>
        <v>1.5000000000000475</v>
      </c>
      <c r="B502" s="27">
        <f>Table6[[#This Row],[KM/H]]/100</f>
        <v>6</v>
      </c>
      <c r="C502" s="23">
        <v>600</v>
      </c>
      <c r="D502" s="21">
        <f>Table6[[#This Row],[KM/H]]*20</f>
        <v>12000</v>
      </c>
    </row>
    <row r="503" spans="1:4" thickTop="1" thickBot="1" x14ac:dyDescent="0.25">
      <c r="A503" s="18">
        <f t="shared" si="9"/>
        <v>1.4900000000000475</v>
      </c>
      <c r="B503" s="27">
        <f>Table6[[#This Row],[KM/H]]/100</f>
        <v>6.01</v>
      </c>
      <c r="C503" s="23">
        <v>601</v>
      </c>
      <c r="D503" s="21">
        <f>Table6[[#This Row],[KM/H]]*20</f>
        <v>12020</v>
      </c>
    </row>
    <row r="504" spans="1:4" thickTop="1" thickBot="1" x14ac:dyDescent="0.25">
      <c r="A504" s="18">
        <f t="shared" si="9"/>
        <v>1.4800000000000475</v>
      </c>
      <c r="B504" s="27">
        <f>Table6[[#This Row],[KM/H]]/100</f>
        <v>6.02</v>
      </c>
      <c r="C504" s="23">
        <v>602</v>
      </c>
      <c r="D504" s="21">
        <f>Table6[[#This Row],[KM/H]]*20</f>
        <v>12040</v>
      </c>
    </row>
    <row r="505" spans="1:4" thickTop="1" thickBot="1" x14ac:dyDescent="0.25">
      <c r="A505" s="18">
        <f t="shared" si="9"/>
        <v>1.4700000000000475</v>
      </c>
      <c r="B505" s="27">
        <f>Table6[[#This Row],[KM/H]]/100</f>
        <v>6.03</v>
      </c>
      <c r="C505" s="23">
        <v>603</v>
      </c>
      <c r="D505" s="21">
        <f>Table6[[#This Row],[KM/H]]*20</f>
        <v>12060</v>
      </c>
    </row>
    <row r="506" spans="1:4" thickTop="1" thickBot="1" x14ac:dyDescent="0.25">
      <c r="A506" s="18">
        <f t="shared" si="9"/>
        <v>1.4600000000000475</v>
      </c>
      <c r="B506" s="27">
        <f>Table6[[#This Row],[KM/H]]/100</f>
        <v>6.04</v>
      </c>
      <c r="C506" s="23">
        <v>604</v>
      </c>
      <c r="D506" s="21">
        <f>Table6[[#This Row],[KM/H]]*20</f>
        <v>12080</v>
      </c>
    </row>
    <row r="507" spans="1:4" thickTop="1" thickBot="1" x14ac:dyDescent="0.25">
      <c r="A507" s="18">
        <f t="shared" si="9"/>
        <v>1.4500000000000475</v>
      </c>
      <c r="B507" s="27">
        <f>Table6[[#This Row],[KM/H]]/100</f>
        <v>6.05</v>
      </c>
      <c r="C507" s="23">
        <v>605</v>
      </c>
      <c r="D507" s="21">
        <f>Table6[[#This Row],[KM/H]]*20</f>
        <v>12100</v>
      </c>
    </row>
    <row r="508" spans="1:4" thickTop="1" thickBot="1" x14ac:dyDescent="0.25">
      <c r="A508" s="18">
        <f t="shared" si="9"/>
        <v>1.4400000000000475</v>
      </c>
      <c r="B508" s="27">
        <f>Table6[[#This Row],[KM/H]]/100</f>
        <v>6.06</v>
      </c>
      <c r="C508" s="23">
        <v>606</v>
      </c>
      <c r="D508" s="21">
        <f>Table6[[#This Row],[KM/H]]*20</f>
        <v>12120</v>
      </c>
    </row>
    <row r="509" spans="1:4" thickTop="1" thickBot="1" x14ac:dyDescent="0.25">
      <c r="A509" s="18">
        <f t="shared" si="9"/>
        <v>1.4300000000000475</v>
      </c>
      <c r="B509" s="27">
        <f>Table6[[#This Row],[KM/H]]/100</f>
        <v>6.07</v>
      </c>
      <c r="C509" s="23">
        <v>607</v>
      </c>
      <c r="D509" s="21">
        <f>Table6[[#This Row],[KM/H]]*20</f>
        <v>12140</v>
      </c>
    </row>
    <row r="510" spans="1:4" thickTop="1" thickBot="1" x14ac:dyDescent="0.25">
      <c r="A510" s="18">
        <f t="shared" si="9"/>
        <v>1.4200000000000474</v>
      </c>
      <c r="B510" s="27">
        <f>Table6[[#This Row],[KM/H]]/100</f>
        <v>6.08</v>
      </c>
      <c r="C510" s="23">
        <v>608</v>
      </c>
      <c r="D510" s="21">
        <f>Table6[[#This Row],[KM/H]]*20</f>
        <v>12160</v>
      </c>
    </row>
    <row r="511" spans="1:4" thickTop="1" thickBot="1" x14ac:dyDescent="0.25">
      <c r="A511" s="18">
        <f t="shared" si="9"/>
        <v>1.4100000000000474</v>
      </c>
      <c r="B511" s="27">
        <f>Table6[[#This Row],[KM/H]]/100</f>
        <v>6.09</v>
      </c>
      <c r="C511" s="23">
        <v>609</v>
      </c>
      <c r="D511" s="21">
        <f>Table6[[#This Row],[KM/H]]*20</f>
        <v>12180</v>
      </c>
    </row>
    <row r="512" spans="1:4" thickTop="1" thickBot="1" x14ac:dyDescent="0.25">
      <c r="A512" s="18">
        <f t="shared" si="9"/>
        <v>1.4000000000000474</v>
      </c>
      <c r="B512" s="27">
        <f>Table6[[#This Row],[KM/H]]/100</f>
        <v>6.1</v>
      </c>
      <c r="C512" s="23">
        <v>610</v>
      </c>
      <c r="D512" s="21">
        <f>Table6[[#This Row],[KM/H]]*20</f>
        <v>12200</v>
      </c>
    </row>
    <row r="513" spans="1:4" thickTop="1" thickBot="1" x14ac:dyDescent="0.25">
      <c r="A513" s="18">
        <f t="shared" si="9"/>
        <v>1.3900000000000474</v>
      </c>
      <c r="B513" s="27">
        <f>Table6[[#This Row],[KM/H]]/100</f>
        <v>6.11</v>
      </c>
      <c r="C513" s="23">
        <v>611</v>
      </c>
      <c r="D513" s="21">
        <f>Table6[[#This Row],[KM/H]]*20</f>
        <v>12220</v>
      </c>
    </row>
    <row r="514" spans="1:4" thickTop="1" thickBot="1" x14ac:dyDescent="0.25">
      <c r="A514" s="18">
        <f t="shared" si="9"/>
        <v>1.3800000000000474</v>
      </c>
      <c r="B514" s="27">
        <f>Table6[[#This Row],[KM/H]]/100</f>
        <v>6.12</v>
      </c>
      <c r="C514" s="23">
        <v>612</v>
      </c>
      <c r="D514" s="21">
        <f>Table6[[#This Row],[KM/H]]*20</f>
        <v>12240</v>
      </c>
    </row>
    <row r="515" spans="1:4" thickTop="1" thickBot="1" x14ac:dyDescent="0.25">
      <c r="A515" s="18">
        <f t="shared" si="9"/>
        <v>1.3700000000000474</v>
      </c>
      <c r="B515" s="27">
        <f>Table6[[#This Row],[KM/H]]/100</f>
        <v>6.13</v>
      </c>
      <c r="C515" s="23">
        <v>613</v>
      </c>
      <c r="D515" s="21">
        <f>Table6[[#This Row],[KM/H]]*20</f>
        <v>12260</v>
      </c>
    </row>
    <row r="516" spans="1:4" thickTop="1" thickBot="1" x14ac:dyDescent="0.25">
      <c r="A516" s="18">
        <f t="shared" si="9"/>
        <v>1.3600000000000474</v>
      </c>
      <c r="B516" s="27">
        <f>Table6[[#This Row],[KM/H]]/100</f>
        <v>6.14</v>
      </c>
      <c r="C516" s="23">
        <v>614</v>
      </c>
      <c r="D516" s="21">
        <f>Table6[[#This Row],[KM/H]]*20</f>
        <v>12280</v>
      </c>
    </row>
    <row r="517" spans="1:4" thickTop="1" thickBot="1" x14ac:dyDescent="0.25">
      <c r="A517" s="18">
        <f t="shared" si="9"/>
        <v>1.3500000000000474</v>
      </c>
      <c r="B517" s="27">
        <f>Table6[[#This Row],[KM/H]]/100</f>
        <v>6.15</v>
      </c>
      <c r="C517" s="23">
        <v>615</v>
      </c>
      <c r="D517" s="21">
        <f>Table6[[#This Row],[KM/H]]*20</f>
        <v>12300</v>
      </c>
    </row>
    <row r="518" spans="1:4" thickTop="1" thickBot="1" x14ac:dyDescent="0.25">
      <c r="A518" s="18">
        <f t="shared" si="9"/>
        <v>1.3400000000000474</v>
      </c>
      <c r="B518" s="27">
        <f>Table6[[#This Row],[KM/H]]/100</f>
        <v>6.16</v>
      </c>
      <c r="C518" s="23">
        <v>616</v>
      </c>
      <c r="D518" s="21">
        <f>Table6[[#This Row],[KM/H]]*20</f>
        <v>12320</v>
      </c>
    </row>
    <row r="519" spans="1:4" thickTop="1" thickBot="1" x14ac:dyDescent="0.25">
      <c r="A519" s="18">
        <f t="shared" si="9"/>
        <v>1.3300000000000474</v>
      </c>
      <c r="B519" s="27">
        <f>Table6[[#This Row],[KM/H]]/100</f>
        <v>6.17</v>
      </c>
      <c r="C519" s="23">
        <v>617</v>
      </c>
      <c r="D519" s="21">
        <f>Table6[[#This Row],[KM/H]]*20</f>
        <v>12340</v>
      </c>
    </row>
    <row r="520" spans="1:4" thickTop="1" thickBot="1" x14ac:dyDescent="0.25">
      <c r="A520" s="18">
        <f t="shared" si="9"/>
        <v>1.3200000000000474</v>
      </c>
      <c r="B520" s="27">
        <f>Table6[[#This Row],[KM/H]]/100</f>
        <v>6.18</v>
      </c>
      <c r="C520" s="23">
        <v>618</v>
      </c>
      <c r="D520" s="21">
        <f>Table6[[#This Row],[KM/H]]*20</f>
        <v>12360</v>
      </c>
    </row>
    <row r="521" spans="1:4" thickTop="1" thickBot="1" x14ac:dyDescent="0.25">
      <c r="A521" s="18">
        <f t="shared" si="9"/>
        <v>1.3100000000000473</v>
      </c>
      <c r="B521" s="27">
        <f>Table6[[#This Row],[KM/H]]/100</f>
        <v>6.19</v>
      </c>
      <c r="C521" s="23">
        <v>619</v>
      </c>
      <c r="D521" s="21">
        <f>Table6[[#This Row],[KM/H]]*20</f>
        <v>12380</v>
      </c>
    </row>
    <row r="522" spans="1:4" thickTop="1" thickBot="1" x14ac:dyDescent="0.25">
      <c r="A522" s="18">
        <f t="shared" si="9"/>
        <v>1.3000000000000473</v>
      </c>
      <c r="B522" s="27">
        <f>Table6[[#This Row],[KM/H]]/100</f>
        <v>6.2</v>
      </c>
      <c r="C522" s="23">
        <v>620</v>
      </c>
      <c r="D522" s="21">
        <f>Table6[[#This Row],[KM/H]]*20</f>
        <v>12400</v>
      </c>
    </row>
    <row r="523" spans="1:4" thickTop="1" thickBot="1" x14ac:dyDescent="0.25">
      <c r="A523" s="18">
        <f t="shared" si="9"/>
        <v>1.2900000000000473</v>
      </c>
      <c r="B523" s="27">
        <f>Table6[[#This Row],[KM/H]]/100</f>
        <v>6.21</v>
      </c>
      <c r="C523" s="23">
        <v>621</v>
      </c>
      <c r="D523" s="21">
        <f>Table6[[#This Row],[KM/H]]*20</f>
        <v>12420</v>
      </c>
    </row>
    <row r="524" spans="1:4" thickTop="1" thickBot="1" x14ac:dyDescent="0.25">
      <c r="A524" s="18">
        <f t="shared" si="9"/>
        <v>1.2800000000000473</v>
      </c>
      <c r="B524" s="27">
        <f>Table6[[#This Row],[KM/H]]/100</f>
        <v>6.22</v>
      </c>
      <c r="C524" s="23">
        <v>622</v>
      </c>
      <c r="D524" s="21">
        <f>Table6[[#This Row],[KM/H]]*20</f>
        <v>12440</v>
      </c>
    </row>
    <row r="525" spans="1:4" thickTop="1" thickBot="1" x14ac:dyDescent="0.25">
      <c r="A525" s="18">
        <f t="shared" si="9"/>
        <v>1.2700000000000473</v>
      </c>
      <c r="B525" s="27">
        <f>Table6[[#This Row],[KM/H]]/100</f>
        <v>6.23</v>
      </c>
      <c r="C525" s="23">
        <v>623</v>
      </c>
      <c r="D525" s="21">
        <f>Table6[[#This Row],[KM/H]]*20</f>
        <v>12460</v>
      </c>
    </row>
    <row r="526" spans="1:4" thickTop="1" thickBot="1" x14ac:dyDescent="0.25">
      <c r="A526" s="18">
        <f t="shared" si="9"/>
        <v>1.2600000000000473</v>
      </c>
      <c r="B526" s="27">
        <f>Table6[[#This Row],[KM/H]]/100</f>
        <v>6.24</v>
      </c>
      <c r="C526" s="23">
        <v>624</v>
      </c>
      <c r="D526" s="21">
        <f>Table6[[#This Row],[KM/H]]*20</f>
        <v>12480</v>
      </c>
    </row>
    <row r="527" spans="1:4" thickTop="1" thickBot="1" x14ac:dyDescent="0.25">
      <c r="A527" s="18">
        <f t="shared" si="9"/>
        <v>1.2500000000000473</v>
      </c>
      <c r="B527" s="27">
        <f>Table6[[#This Row],[KM/H]]/100</f>
        <v>6.25</v>
      </c>
      <c r="C527" s="23">
        <v>625</v>
      </c>
      <c r="D527" s="21">
        <f>Table6[[#This Row],[KM/H]]*20</f>
        <v>12500</v>
      </c>
    </row>
    <row r="528" spans="1:4" thickTop="1" thickBot="1" x14ac:dyDescent="0.25">
      <c r="A528" s="18">
        <f t="shared" si="9"/>
        <v>1.2400000000000473</v>
      </c>
      <c r="B528" s="27">
        <f>Table6[[#This Row],[KM/H]]/100</f>
        <v>6.26</v>
      </c>
      <c r="C528" s="23">
        <v>626</v>
      </c>
      <c r="D528" s="21">
        <f>Table6[[#This Row],[KM/H]]*20</f>
        <v>12520</v>
      </c>
    </row>
    <row r="529" spans="1:4" thickTop="1" thickBot="1" x14ac:dyDescent="0.25">
      <c r="A529" s="18">
        <f t="shared" si="9"/>
        <v>1.2300000000000473</v>
      </c>
      <c r="B529" s="27">
        <f>Table6[[#This Row],[KM/H]]/100</f>
        <v>6.27</v>
      </c>
      <c r="C529" s="23">
        <v>627</v>
      </c>
      <c r="D529" s="21">
        <f>Table6[[#This Row],[KM/H]]*20</f>
        <v>12540</v>
      </c>
    </row>
    <row r="530" spans="1:4" thickTop="1" thickBot="1" x14ac:dyDescent="0.25">
      <c r="A530" s="18">
        <f t="shared" si="9"/>
        <v>1.2200000000000473</v>
      </c>
      <c r="B530" s="27">
        <f>Table6[[#This Row],[KM/H]]/100</f>
        <v>6.28</v>
      </c>
      <c r="C530" s="23">
        <v>628</v>
      </c>
      <c r="D530" s="21">
        <f>Table6[[#This Row],[KM/H]]*20</f>
        <v>12560</v>
      </c>
    </row>
    <row r="531" spans="1:4" thickTop="1" thickBot="1" x14ac:dyDescent="0.25">
      <c r="A531" s="18">
        <f t="shared" ref="A531:A594" si="10">A530-0.01</f>
        <v>1.2100000000000473</v>
      </c>
      <c r="B531" s="27">
        <f>Table6[[#This Row],[KM/H]]/100</f>
        <v>6.29</v>
      </c>
      <c r="C531" s="23">
        <v>629</v>
      </c>
      <c r="D531" s="21">
        <f>Table6[[#This Row],[KM/H]]*20</f>
        <v>12580</v>
      </c>
    </row>
    <row r="532" spans="1:4" thickTop="1" thickBot="1" x14ac:dyDescent="0.25">
      <c r="A532" s="18">
        <f t="shared" si="10"/>
        <v>1.2000000000000473</v>
      </c>
      <c r="B532" s="27">
        <f>Table6[[#This Row],[KM/H]]/100</f>
        <v>6.3</v>
      </c>
      <c r="C532" s="23">
        <v>630</v>
      </c>
      <c r="D532" s="21">
        <f>Table6[[#This Row],[KM/H]]*20</f>
        <v>12600</v>
      </c>
    </row>
    <row r="533" spans="1:4" thickTop="1" thickBot="1" x14ac:dyDescent="0.25">
      <c r="A533" s="18">
        <f t="shared" si="10"/>
        <v>1.1900000000000472</v>
      </c>
      <c r="B533" s="27">
        <f>Table6[[#This Row],[KM/H]]/100</f>
        <v>6.31</v>
      </c>
      <c r="C533" s="23">
        <v>631</v>
      </c>
      <c r="D533" s="21">
        <f>Table6[[#This Row],[KM/H]]*20</f>
        <v>12620</v>
      </c>
    </row>
    <row r="534" spans="1:4" thickTop="1" thickBot="1" x14ac:dyDescent="0.25">
      <c r="A534" s="18">
        <f t="shared" si="10"/>
        <v>1.1800000000000472</v>
      </c>
      <c r="B534" s="27">
        <f>Table6[[#This Row],[KM/H]]/100</f>
        <v>6.32</v>
      </c>
      <c r="C534" s="23">
        <v>632</v>
      </c>
      <c r="D534" s="21">
        <f>Table6[[#This Row],[KM/H]]*20</f>
        <v>12640</v>
      </c>
    </row>
    <row r="535" spans="1:4" thickTop="1" thickBot="1" x14ac:dyDescent="0.25">
      <c r="A535" s="18">
        <f t="shared" si="10"/>
        <v>1.1700000000000472</v>
      </c>
      <c r="B535" s="27">
        <f>Table6[[#This Row],[KM/H]]/100</f>
        <v>6.33</v>
      </c>
      <c r="C535" s="23">
        <v>633</v>
      </c>
      <c r="D535" s="21">
        <f>Table6[[#This Row],[KM/H]]*20</f>
        <v>12660</v>
      </c>
    </row>
    <row r="536" spans="1:4" thickTop="1" thickBot="1" x14ac:dyDescent="0.25">
      <c r="A536" s="18">
        <f t="shared" si="10"/>
        <v>1.1600000000000472</v>
      </c>
      <c r="B536" s="27">
        <f>Table6[[#This Row],[KM/H]]/100</f>
        <v>6.34</v>
      </c>
      <c r="C536" s="23">
        <v>634</v>
      </c>
      <c r="D536" s="21">
        <f>Table6[[#This Row],[KM/H]]*20</f>
        <v>12680</v>
      </c>
    </row>
    <row r="537" spans="1:4" thickTop="1" thickBot="1" x14ac:dyDescent="0.25">
      <c r="A537" s="18">
        <f t="shared" si="10"/>
        <v>1.1500000000000472</v>
      </c>
      <c r="B537" s="27">
        <f>Table6[[#This Row],[KM/H]]/100</f>
        <v>6.35</v>
      </c>
      <c r="C537" s="23">
        <v>635</v>
      </c>
      <c r="D537" s="21">
        <f>Table6[[#This Row],[KM/H]]*20</f>
        <v>12700</v>
      </c>
    </row>
    <row r="538" spans="1:4" thickTop="1" thickBot="1" x14ac:dyDescent="0.25">
      <c r="A538" s="18">
        <f t="shared" si="10"/>
        <v>1.1400000000000472</v>
      </c>
      <c r="B538" s="27">
        <f>Table6[[#This Row],[KM/H]]/100</f>
        <v>6.36</v>
      </c>
      <c r="C538" s="23">
        <v>636</v>
      </c>
      <c r="D538" s="21">
        <f>Table6[[#This Row],[KM/H]]*20</f>
        <v>12720</v>
      </c>
    </row>
    <row r="539" spans="1:4" thickTop="1" thickBot="1" x14ac:dyDescent="0.25">
      <c r="A539" s="18">
        <f t="shared" si="10"/>
        <v>1.1300000000000472</v>
      </c>
      <c r="B539" s="27">
        <f>Table6[[#This Row],[KM/H]]/100</f>
        <v>6.37</v>
      </c>
      <c r="C539" s="23">
        <v>637</v>
      </c>
      <c r="D539" s="21">
        <f>Table6[[#This Row],[KM/H]]*20</f>
        <v>12740</v>
      </c>
    </row>
    <row r="540" spans="1:4" thickTop="1" thickBot="1" x14ac:dyDescent="0.25">
      <c r="A540" s="18">
        <f t="shared" si="10"/>
        <v>1.1200000000000472</v>
      </c>
      <c r="B540" s="27">
        <f>Table6[[#This Row],[KM/H]]/100</f>
        <v>6.38</v>
      </c>
      <c r="C540" s="23">
        <v>638</v>
      </c>
      <c r="D540" s="21">
        <f>Table6[[#This Row],[KM/H]]*20</f>
        <v>12760</v>
      </c>
    </row>
    <row r="541" spans="1:4" thickTop="1" thickBot="1" x14ac:dyDescent="0.25">
      <c r="A541" s="18">
        <f t="shared" si="10"/>
        <v>1.1100000000000472</v>
      </c>
      <c r="B541" s="27">
        <f>Table6[[#This Row],[KM/H]]/100</f>
        <v>6.39</v>
      </c>
      <c r="C541" s="23">
        <v>639</v>
      </c>
      <c r="D541" s="21">
        <f>Table6[[#This Row],[KM/H]]*20</f>
        <v>12780</v>
      </c>
    </row>
    <row r="542" spans="1:4" thickTop="1" thickBot="1" x14ac:dyDescent="0.25">
      <c r="A542" s="18">
        <f t="shared" si="10"/>
        <v>1.1000000000000472</v>
      </c>
      <c r="B542" s="27">
        <f>Table6[[#This Row],[KM/H]]/100</f>
        <v>6.4</v>
      </c>
      <c r="C542" s="23">
        <v>640</v>
      </c>
      <c r="D542" s="21">
        <f>Table6[[#This Row],[KM/H]]*20</f>
        <v>12800</v>
      </c>
    </row>
    <row r="543" spans="1:4" thickTop="1" thickBot="1" x14ac:dyDescent="0.25">
      <c r="A543" s="18">
        <f t="shared" si="10"/>
        <v>1.0900000000000472</v>
      </c>
      <c r="B543" s="27">
        <f>Table6[[#This Row],[KM/H]]/100</f>
        <v>6.41</v>
      </c>
      <c r="C543" s="23">
        <v>641</v>
      </c>
      <c r="D543" s="21">
        <f>Table6[[#This Row],[KM/H]]*20</f>
        <v>12820</v>
      </c>
    </row>
    <row r="544" spans="1:4" thickTop="1" thickBot="1" x14ac:dyDescent="0.25">
      <c r="A544" s="18">
        <f t="shared" si="10"/>
        <v>1.0800000000000471</v>
      </c>
      <c r="B544" s="27">
        <f>Table6[[#This Row],[KM/H]]/100</f>
        <v>6.42</v>
      </c>
      <c r="C544" s="23">
        <v>642</v>
      </c>
      <c r="D544" s="21">
        <f>Table6[[#This Row],[KM/H]]*20</f>
        <v>12840</v>
      </c>
    </row>
    <row r="545" spans="1:4" thickTop="1" thickBot="1" x14ac:dyDescent="0.25">
      <c r="A545" s="18">
        <f t="shared" si="10"/>
        <v>1.0700000000000471</v>
      </c>
      <c r="B545" s="27">
        <f>Table6[[#This Row],[KM/H]]/100</f>
        <v>6.43</v>
      </c>
      <c r="C545" s="23">
        <v>643</v>
      </c>
      <c r="D545" s="21">
        <f>Table6[[#This Row],[KM/H]]*20</f>
        <v>12860</v>
      </c>
    </row>
    <row r="546" spans="1:4" thickTop="1" thickBot="1" x14ac:dyDescent="0.25">
      <c r="A546" s="18">
        <f t="shared" si="10"/>
        <v>1.0600000000000471</v>
      </c>
      <c r="B546" s="27">
        <f>Table6[[#This Row],[KM/H]]/100</f>
        <v>6.44</v>
      </c>
      <c r="C546" s="23">
        <v>644</v>
      </c>
      <c r="D546" s="21">
        <f>Table6[[#This Row],[KM/H]]*20</f>
        <v>12880</v>
      </c>
    </row>
    <row r="547" spans="1:4" thickTop="1" thickBot="1" x14ac:dyDescent="0.25">
      <c r="A547" s="18">
        <f t="shared" si="10"/>
        <v>1.0500000000000471</v>
      </c>
      <c r="B547" s="27">
        <f>Table6[[#This Row],[KM/H]]/100</f>
        <v>6.45</v>
      </c>
      <c r="C547" s="23">
        <v>645</v>
      </c>
      <c r="D547" s="21">
        <f>Table6[[#This Row],[KM/H]]*20</f>
        <v>12900</v>
      </c>
    </row>
    <row r="548" spans="1:4" thickTop="1" thickBot="1" x14ac:dyDescent="0.25">
      <c r="A548" s="18">
        <f t="shared" si="10"/>
        <v>1.0400000000000471</v>
      </c>
      <c r="B548" s="27">
        <f>Table6[[#This Row],[KM/H]]/100</f>
        <v>6.46</v>
      </c>
      <c r="C548" s="23">
        <v>646</v>
      </c>
      <c r="D548" s="21">
        <f>Table6[[#This Row],[KM/H]]*20</f>
        <v>12920</v>
      </c>
    </row>
    <row r="549" spans="1:4" thickTop="1" thickBot="1" x14ac:dyDescent="0.25">
      <c r="A549" s="18">
        <f t="shared" si="10"/>
        <v>1.0300000000000471</v>
      </c>
      <c r="B549" s="27">
        <f>Table6[[#This Row],[KM/H]]/100</f>
        <v>6.47</v>
      </c>
      <c r="C549" s="23">
        <v>647</v>
      </c>
      <c r="D549" s="21">
        <f>Table6[[#This Row],[KM/H]]*20</f>
        <v>12940</v>
      </c>
    </row>
    <row r="550" spans="1:4" thickTop="1" thickBot="1" x14ac:dyDescent="0.25">
      <c r="A550" s="18">
        <f t="shared" si="10"/>
        <v>1.0200000000000471</v>
      </c>
      <c r="B550" s="27">
        <f>Table6[[#This Row],[KM/H]]/100</f>
        <v>6.48</v>
      </c>
      <c r="C550" s="23">
        <v>648</v>
      </c>
      <c r="D550" s="21">
        <f>Table6[[#This Row],[KM/H]]*20</f>
        <v>12960</v>
      </c>
    </row>
    <row r="551" spans="1:4" thickTop="1" thickBot="1" x14ac:dyDescent="0.25">
      <c r="A551" s="18">
        <f t="shared" si="10"/>
        <v>1.0100000000000471</v>
      </c>
      <c r="B551" s="27">
        <f>Table6[[#This Row],[KM/H]]/100</f>
        <v>6.49</v>
      </c>
      <c r="C551" s="23">
        <v>649</v>
      </c>
      <c r="D551" s="21">
        <f>Table6[[#This Row],[KM/H]]*20</f>
        <v>12980</v>
      </c>
    </row>
    <row r="552" spans="1:4" thickTop="1" thickBot="1" x14ac:dyDescent="0.25">
      <c r="A552" s="18">
        <f t="shared" si="10"/>
        <v>1.0000000000000471</v>
      </c>
      <c r="B552" s="27">
        <f>Table6[[#This Row],[KM/H]]/100</f>
        <v>6.5</v>
      </c>
      <c r="C552" s="23">
        <v>650</v>
      </c>
      <c r="D552" s="21">
        <f>Table6[[#This Row],[KM/H]]*20</f>
        <v>13000</v>
      </c>
    </row>
    <row r="553" spans="1:4" thickTop="1" thickBot="1" x14ac:dyDescent="0.25">
      <c r="A553" s="18">
        <f t="shared" si="10"/>
        <v>0.99000000000004706</v>
      </c>
      <c r="B553" s="27">
        <f>Table6[[#This Row],[KM/H]]/100</f>
        <v>6.56</v>
      </c>
      <c r="C553" s="23">
        <f>C552+6</f>
        <v>656</v>
      </c>
      <c r="D553" s="21">
        <f>Table6[[#This Row],[KM/H]]*20</f>
        <v>13120</v>
      </c>
    </row>
    <row r="554" spans="1:4" thickTop="1" thickBot="1" x14ac:dyDescent="0.25">
      <c r="A554" s="18">
        <f t="shared" si="10"/>
        <v>0.98000000000004706</v>
      </c>
      <c r="B554" s="27">
        <f>Table6[[#This Row],[KM/H]]/100</f>
        <v>6.62</v>
      </c>
      <c r="C554" s="23">
        <f t="shared" ref="C554:C617" si="11">C553+6</f>
        <v>662</v>
      </c>
      <c r="D554" s="21">
        <f>Table6[[#This Row],[KM/H]]*20</f>
        <v>13240</v>
      </c>
    </row>
    <row r="555" spans="1:4" thickTop="1" thickBot="1" x14ac:dyDescent="0.25">
      <c r="A555" s="18">
        <f t="shared" si="10"/>
        <v>0.97000000000004705</v>
      </c>
      <c r="B555" s="27">
        <f>Table6[[#This Row],[KM/H]]/100</f>
        <v>6.68</v>
      </c>
      <c r="C555" s="23">
        <f t="shared" si="11"/>
        <v>668</v>
      </c>
      <c r="D555" s="21">
        <f>Table6[[#This Row],[KM/H]]*20</f>
        <v>13360</v>
      </c>
    </row>
    <row r="556" spans="1:4" thickTop="1" thickBot="1" x14ac:dyDescent="0.25">
      <c r="A556" s="18">
        <f t="shared" si="10"/>
        <v>0.96000000000004704</v>
      </c>
      <c r="B556" s="27">
        <f>Table6[[#This Row],[KM/H]]/100</f>
        <v>6.74</v>
      </c>
      <c r="C556" s="23">
        <f t="shared" si="11"/>
        <v>674</v>
      </c>
      <c r="D556" s="21">
        <f>Table6[[#This Row],[KM/H]]*20</f>
        <v>13480</v>
      </c>
    </row>
    <row r="557" spans="1:4" thickTop="1" thickBot="1" x14ac:dyDescent="0.25">
      <c r="A557" s="18">
        <f t="shared" si="10"/>
        <v>0.95000000000004703</v>
      </c>
      <c r="B557" s="27">
        <f>Table6[[#This Row],[KM/H]]/100</f>
        <v>6.8</v>
      </c>
      <c r="C557" s="23">
        <f t="shared" si="11"/>
        <v>680</v>
      </c>
      <c r="D557" s="21">
        <f>Table6[[#This Row],[KM/H]]*20</f>
        <v>13600</v>
      </c>
    </row>
    <row r="558" spans="1:4" thickTop="1" thickBot="1" x14ac:dyDescent="0.25">
      <c r="A558" s="18">
        <f t="shared" si="10"/>
        <v>0.94000000000004702</v>
      </c>
      <c r="B558" s="27">
        <f>Table6[[#This Row],[KM/H]]/100</f>
        <v>6.86</v>
      </c>
      <c r="C558" s="23">
        <f t="shared" si="11"/>
        <v>686</v>
      </c>
      <c r="D558" s="21">
        <f>Table6[[#This Row],[KM/H]]*20</f>
        <v>13720</v>
      </c>
    </row>
    <row r="559" spans="1:4" thickTop="1" thickBot="1" x14ac:dyDescent="0.25">
      <c r="A559" s="18">
        <f t="shared" si="10"/>
        <v>0.93000000000004701</v>
      </c>
      <c r="B559" s="27">
        <f>Table6[[#This Row],[KM/H]]/100</f>
        <v>6.92</v>
      </c>
      <c r="C559" s="23">
        <f t="shared" si="11"/>
        <v>692</v>
      </c>
      <c r="D559" s="21">
        <f>Table6[[#This Row],[KM/H]]*20</f>
        <v>13840</v>
      </c>
    </row>
    <row r="560" spans="1:4" thickTop="1" thickBot="1" x14ac:dyDescent="0.25">
      <c r="A560" s="18">
        <f t="shared" si="10"/>
        <v>0.920000000000047</v>
      </c>
      <c r="B560" s="27">
        <f>Table6[[#This Row],[KM/H]]/100</f>
        <v>6.98</v>
      </c>
      <c r="C560" s="23">
        <f t="shared" si="11"/>
        <v>698</v>
      </c>
      <c r="D560" s="21">
        <f>Table6[[#This Row],[KM/H]]*20</f>
        <v>13960</v>
      </c>
    </row>
    <row r="561" spans="1:4" thickTop="1" thickBot="1" x14ac:dyDescent="0.25">
      <c r="A561" s="18">
        <f t="shared" si="10"/>
        <v>0.91000000000004699</v>
      </c>
      <c r="B561" s="27">
        <f>Table6[[#This Row],[KM/H]]/100</f>
        <v>7.04</v>
      </c>
      <c r="C561" s="23">
        <f t="shared" si="11"/>
        <v>704</v>
      </c>
      <c r="D561" s="21">
        <f>Table6[[#This Row],[KM/H]]*20</f>
        <v>14080</v>
      </c>
    </row>
    <row r="562" spans="1:4" thickTop="1" thickBot="1" x14ac:dyDescent="0.25">
      <c r="A562" s="18">
        <f t="shared" si="10"/>
        <v>0.90000000000004698</v>
      </c>
      <c r="B562" s="27">
        <f>Table6[[#This Row],[KM/H]]/100</f>
        <v>7.1</v>
      </c>
      <c r="C562" s="23">
        <f t="shared" si="11"/>
        <v>710</v>
      </c>
      <c r="D562" s="21">
        <f>Table6[[#This Row],[KM/H]]*20</f>
        <v>14200</v>
      </c>
    </row>
    <row r="563" spans="1:4" thickTop="1" thickBot="1" x14ac:dyDescent="0.25">
      <c r="A563" s="18">
        <f t="shared" si="10"/>
        <v>0.89000000000004698</v>
      </c>
      <c r="B563" s="27">
        <f>Table6[[#This Row],[KM/H]]/100</f>
        <v>7.16</v>
      </c>
      <c r="C563" s="23">
        <f t="shared" si="11"/>
        <v>716</v>
      </c>
      <c r="D563" s="21">
        <f>Table6[[#This Row],[KM/H]]*20</f>
        <v>14320</v>
      </c>
    </row>
    <row r="564" spans="1:4" thickTop="1" thickBot="1" x14ac:dyDescent="0.25">
      <c r="A564" s="18">
        <f t="shared" si="10"/>
        <v>0.88000000000004697</v>
      </c>
      <c r="B564" s="27">
        <f>Table6[[#This Row],[KM/H]]/100</f>
        <v>7.22</v>
      </c>
      <c r="C564" s="23">
        <f t="shared" si="11"/>
        <v>722</v>
      </c>
      <c r="D564" s="21">
        <f>Table6[[#This Row],[KM/H]]*20</f>
        <v>14440</v>
      </c>
    </row>
    <row r="565" spans="1:4" thickTop="1" thickBot="1" x14ac:dyDescent="0.25">
      <c r="A565" s="18">
        <f t="shared" si="10"/>
        <v>0.87000000000004696</v>
      </c>
      <c r="B565" s="27">
        <f>Table6[[#This Row],[KM/H]]/100</f>
        <v>7.28</v>
      </c>
      <c r="C565" s="23">
        <f t="shared" si="11"/>
        <v>728</v>
      </c>
      <c r="D565" s="21">
        <f>Table6[[#This Row],[KM/H]]*20</f>
        <v>14560</v>
      </c>
    </row>
    <row r="566" spans="1:4" thickTop="1" thickBot="1" x14ac:dyDescent="0.25">
      <c r="A566" s="18">
        <f t="shared" si="10"/>
        <v>0.86000000000004695</v>
      </c>
      <c r="B566" s="27">
        <f>Table6[[#This Row],[KM/H]]/100</f>
        <v>7.34</v>
      </c>
      <c r="C566" s="23">
        <f t="shared" si="11"/>
        <v>734</v>
      </c>
      <c r="D566" s="21">
        <f>Table6[[#This Row],[KM/H]]*20</f>
        <v>14680</v>
      </c>
    </row>
    <row r="567" spans="1:4" thickTop="1" thickBot="1" x14ac:dyDescent="0.25">
      <c r="A567" s="18">
        <f t="shared" si="10"/>
        <v>0.85000000000004694</v>
      </c>
      <c r="B567" s="27">
        <f>Table6[[#This Row],[KM/H]]/100</f>
        <v>7.4</v>
      </c>
      <c r="C567" s="23">
        <f t="shared" si="11"/>
        <v>740</v>
      </c>
      <c r="D567" s="21">
        <f>Table6[[#This Row],[KM/H]]*20</f>
        <v>14800</v>
      </c>
    </row>
    <row r="568" spans="1:4" thickTop="1" thickBot="1" x14ac:dyDescent="0.25">
      <c r="A568" s="18">
        <f t="shared" si="10"/>
        <v>0.84000000000004693</v>
      </c>
      <c r="B568" s="27">
        <f>Table6[[#This Row],[KM/H]]/100</f>
        <v>7.46</v>
      </c>
      <c r="C568" s="23">
        <f t="shared" si="11"/>
        <v>746</v>
      </c>
      <c r="D568" s="21">
        <f>Table6[[#This Row],[KM/H]]*20</f>
        <v>14920</v>
      </c>
    </row>
    <row r="569" spans="1:4" thickTop="1" thickBot="1" x14ac:dyDescent="0.25">
      <c r="A569" s="18">
        <f t="shared" si="10"/>
        <v>0.83000000000004692</v>
      </c>
      <c r="B569" s="27">
        <f>Table6[[#This Row],[KM/H]]/100</f>
        <v>7.52</v>
      </c>
      <c r="C569" s="23">
        <f t="shared" si="11"/>
        <v>752</v>
      </c>
      <c r="D569" s="21">
        <f>Table6[[#This Row],[KM/H]]*20</f>
        <v>15040</v>
      </c>
    </row>
    <row r="570" spans="1:4" thickTop="1" thickBot="1" x14ac:dyDescent="0.25">
      <c r="A570" s="18">
        <f t="shared" si="10"/>
        <v>0.82000000000004691</v>
      </c>
      <c r="B570" s="27">
        <f>Table6[[#This Row],[KM/H]]/100</f>
        <v>7.58</v>
      </c>
      <c r="C570" s="23">
        <f t="shared" si="11"/>
        <v>758</v>
      </c>
      <c r="D570" s="21">
        <f>Table6[[#This Row],[KM/H]]*20</f>
        <v>15160</v>
      </c>
    </row>
    <row r="571" spans="1:4" thickTop="1" thickBot="1" x14ac:dyDescent="0.25">
      <c r="A571" s="18">
        <f t="shared" si="10"/>
        <v>0.8100000000000469</v>
      </c>
      <c r="B571" s="27">
        <f>Table6[[#This Row],[KM/H]]/100</f>
        <v>7.64</v>
      </c>
      <c r="C571" s="23">
        <f t="shared" si="11"/>
        <v>764</v>
      </c>
      <c r="D571" s="21">
        <f>Table6[[#This Row],[KM/H]]*20</f>
        <v>15280</v>
      </c>
    </row>
    <row r="572" spans="1:4" thickTop="1" thickBot="1" x14ac:dyDescent="0.25">
      <c r="A572" s="18">
        <f t="shared" si="10"/>
        <v>0.8000000000000469</v>
      </c>
      <c r="B572" s="27">
        <f>Table6[[#This Row],[KM/H]]/100</f>
        <v>7.7</v>
      </c>
      <c r="C572" s="23">
        <f t="shared" si="11"/>
        <v>770</v>
      </c>
      <c r="D572" s="21">
        <f>Table6[[#This Row],[KM/H]]*20</f>
        <v>15400</v>
      </c>
    </row>
    <row r="573" spans="1:4" thickTop="1" thickBot="1" x14ac:dyDescent="0.25">
      <c r="A573" s="18">
        <f t="shared" si="10"/>
        <v>0.79000000000004689</v>
      </c>
      <c r="B573" s="27">
        <f>Table6[[#This Row],[KM/H]]/100</f>
        <v>7.76</v>
      </c>
      <c r="C573" s="23">
        <f t="shared" si="11"/>
        <v>776</v>
      </c>
      <c r="D573" s="21">
        <f>Table6[[#This Row],[KM/H]]*20</f>
        <v>15520</v>
      </c>
    </row>
    <row r="574" spans="1:4" thickTop="1" thickBot="1" x14ac:dyDescent="0.25">
      <c r="A574" s="18">
        <f t="shared" si="10"/>
        <v>0.78000000000004688</v>
      </c>
      <c r="B574" s="27">
        <f>Table6[[#This Row],[KM/H]]/100</f>
        <v>7.82</v>
      </c>
      <c r="C574" s="23">
        <f t="shared" si="11"/>
        <v>782</v>
      </c>
      <c r="D574" s="21">
        <f>Table6[[#This Row],[KM/H]]*20</f>
        <v>15640</v>
      </c>
    </row>
    <row r="575" spans="1:4" thickTop="1" thickBot="1" x14ac:dyDescent="0.25">
      <c r="A575" s="18">
        <f t="shared" si="10"/>
        <v>0.77000000000004687</v>
      </c>
      <c r="B575" s="27">
        <f>Table6[[#This Row],[KM/H]]/100</f>
        <v>7.88</v>
      </c>
      <c r="C575" s="23">
        <f t="shared" si="11"/>
        <v>788</v>
      </c>
      <c r="D575" s="21">
        <f>Table6[[#This Row],[KM/H]]*20</f>
        <v>15760</v>
      </c>
    </row>
    <row r="576" spans="1:4" thickTop="1" thickBot="1" x14ac:dyDescent="0.25">
      <c r="A576" s="18">
        <f t="shared" si="10"/>
        <v>0.76000000000004686</v>
      </c>
      <c r="B576" s="27">
        <f>Table6[[#This Row],[KM/H]]/100</f>
        <v>7.94</v>
      </c>
      <c r="C576" s="23">
        <f t="shared" si="11"/>
        <v>794</v>
      </c>
      <c r="D576" s="21">
        <f>Table6[[#This Row],[KM/H]]*20</f>
        <v>15880</v>
      </c>
    </row>
    <row r="577" spans="1:4" thickTop="1" thickBot="1" x14ac:dyDescent="0.25">
      <c r="A577" s="18">
        <f t="shared" si="10"/>
        <v>0.75000000000004685</v>
      </c>
      <c r="B577" s="27">
        <f>Table6[[#This Row],[KM/H]]/100</f>
        <v>8</v>
      </c>
      <c r="C577" s="23">
        <f t="shared" si="11"/>
        <v>800</v>
      </c>
      <c r="D577" s="21">
        <f>Table6[[#This Row],[KM/H]]*20</f>
        <v>16000</v>
      </c>
    </row>
    <row r="578" spans="1:4" thickTop="1" thickBot="1" x14ac:dyDescent="0.25">
      <c r="A578" s="18">
        <f t="shared" si="10"/>
        <v>0.74000000000004684</v>
      </c>
      <c r="B578" s="27">
        <f>Table6[[#This Row],[KM/H]]/100</f>
        <v>8.06</v>
      </c>
      <c r="C578" s="23">
        <f t="shared" si="11"/>
        <v>806</v>
      </c>
      <c r="D578" s="21">
        <f>Table6[[#This Row],[KM/H]]*20</f>
        <v>16120</v>
      </c>
    </row>
    <row r="579" spans="1:4" thickTop="1" thickBot="1" x14ac:dyDescent="0.25">
      <c r="A579" s="18">
        <f t="shared" si="10"/>
        <v>0.73000000000004683</v>
      </c>
      <c r="B579" s="27">
        <f>Table6[[#This Row],[KM/H]]/100</f>
        <v>8.1199999999999992</v>
      </c>
      <c r="C579" s="23">
        <f t="shared" si="11"/>
        <v>812</v>
      </c>
      <c r="D579" s="21">
        <f>Table6[[#This Row],[KM/H]]*20</f>
        <v>16240</v>
      </c>
    </row>
    <row r="580" spans="1:4" thickTop="1" thickBot="1" x14ac:dyDescent="0.25">
      <c r="A580" s="18">
        <f t="shared" si="10"/>
        <v>0.72000000000004682</v>
      </c>
      <c r="B580" s="27">
        <f>Table6[[#This Row],[KM/H]]/100</f>
        <v>8.18</v>
      </c>
      <c r="C580" s="23">
        <f t="shared" si="11"/>
        <v>818</v>
      </c>
      <c r="D580" s="21">
        <f>Table6[[#This Row],[KM/H]]*20</f>
        <v>16360</v>
      </c>
    </row>
    <row r="581" spans="1:4" thickTop="1" thickBot="1" x14ac:dyDescent="0.25">
      <c r="A581" s="18">
        <f t="shared" si="10"/>
        <v>0.71000000000004682</v>
      </c>
      <c r="B581" s="27">
        <f>Table6[[#This Row],[KM/H]]/100</f>
        <v>8.24</v>
      </c>
      <c r="C581" s="23">
        <f t="shared" si="11"/>
        <v>824</v>
      </c>
      <c r="D581" s="21">
        <f>Table6[[#This Row],[KM/H]]*20</f>
        <v>16480</v>
      </c>
    </row>
    <row r="582" spans="1:4" thickTop="1" thickBot="1" x14ac:dyDescent="0.25">
      <c r="A582" s="18">
        <f t="shared" si="10"/>
        <v>0.70000000000004681</v>
      </c>
      <c r="B582" s="27">
        <f>Table6[[#This Row],[KM/H]]/100</f>
        <v>8.3000000000000007</v>
      </c>
      <c r="C582" s="23">
        <f t="shared" si="11"/>
        <v>830</v>
      </c>
      <c r="D582" s="21">
        <f>Table6[[#This Row],[KM/H]]*20</f>
        <v>16600</v>
      </c>
    </row>
    <row r="583" spans="1:4" thickTop="1" thickBot="1" x14ac:dyDescent="0.25">
      <c r="A583" s="18">
        <f t="shared" si="10"/>
        <v>0.6900000000000468</v>
      </c>
      <c r="B583" s="27">
        <f>Table6[[#This Row],[KM/H]]/100</f>
        <v>8.36</v>
      </c>
      <c r="C583" s="23">
        <f t="shared" si="11"/>
        <v>836</v>
      </c>
      <c r="D583" s="21">
        <f>Table6[[#This Row],[KM/H]]*20</f>
        <v>16720</v>
      </c>
    </row>
    <row r="584" spans="1:4" thickTop="1" thickBot="1" x14ac:dyDescent="0.25">
      <c r="A584" s="18">
        <f t="shared" si="10"/>
        <v>0.68000000000004679</v>
      </c>
      <c r="B584" s="27">
        <f>Table6[[#This Row],[KM/H]]/100</f>
        <v>8.42</v>
      </c>
      <c r="C584" s="23">
        <f t="shared" si="11"/>
        <v>842</v>
      </c>
      <c r="D584" s="21">
        <f>Table6[[#This Row],[KM/H]]*20</f>
        <v>16840</v>
      </c>
    </row>
    <row r="585" spans="1:4" thickTop="1" thickBot="1" x14ac:dyDescent="0.25">
      <c r="A585" s="18">
        <f t="shared" si="10"/>
        <v>0.67000000000004678</v>
      </c>
      <c r="B585" s="27">
        <f>Table6[[#This Row],[KM/H]]/100</f>
        <v>8.48</v>
      </c>
      <c r="C585" s="23">
        <f t="shared" si="11"/>
        <v>848</v>
      </c>
      <c r="D585" s="21">
        <f>Table6[[#This Row],[KM/H]]*20</f>
        <v>16960</v>
      </c>
    </row>
    <row r="586" spans="1:4" thickTop="1" thickBot="1" x14ac:dyDescent="0.25">
      <c r="A586" s="18">
        <f t="shared" si="10"/>
        <v>0.66000000000004677</v>
      </c>
      <c r="B586" s="27">
        <f>Table6[[#This Row],[KM/H]]/100</f>
        <v>8.5399999999999991</v>
      </c>
      <c r="C586" s="23">
        <f t="shared" si="11"/>
        <v>854</v>
      </c>
      <c r="D586" s="21">
        <f>Table6[[#This Row],[KM/H]]*20</f>
        <v>17080</v>
      </c>
    </row>
    <row r="587" spans="1:4" thickTop="1" thickBot="1" x14ac:dyDescent="0.25">
      <c r="A587" s="18">
        <f t="shared" si="10"/>
        <v>0.65000000000004676</v>
      </c>
      <c r="B587" s="27">
        <f>Table6[[#This Row],[KM/H]]/100</f>
        <v>8.6</v>
      </c>
      <c r="C587" s="23">
        <f t="shared" si="11"/>
        <v>860</v>
      </c>
      <c r="D587" s="21">
        <f>Table6[[#This Row],[KM/H]]*20</f>
        <v>17200</v>
      </c>
    </row>
    <row r="588" spans="1:4" thickTop="1" thickBot="1" x14ac:dyDescent="0.25">
      <c r="A588" s="18">
        <f t="shared" si="10"/>
        <v>0.64000000000004675</v>
      </c>
      <c r="B588" s="27">
        <f>Table6[[#This Row],[KM/H]]/100</f>
        <v>8.66</v>
      </c>
      <c r="C588" s="23">
        <f t="shared" si="11"/>
        <v>866</v>
      </c>
      <c r="D588" s="21">
        <f>Table6[[#This Row],[KM/H]]*20</f>
        <v>17320</v>
      </c>
    </row>
    <row r="589" spans="1:4" thickTop="1" thickBot="1" x14ac:dyDescent="0.25">
      <c r="A589" s="18">
        <f t="shared" si="10"/>
        <v>0.63000000000004674</v>
      </c>
      <c r="B589" s="27">
        <f>Table6[[#This Row],[KM/H]]/100</f>
        <v>8.7200000000000006</v>
      </c>
      <c r="C589" s="23">
        <f t="shared" si="11"/>
        <v>872</v>
      </c>
      <c r="D589" s="21">
        <f>Table6[[#This Row],[KM/H]]*20</f>
        <v>17440</v>
      </c>
    </row>
    <row r="590" spans="1:4" thickTop="1" thickBot="1" x14ac:dyDescent="0.25">
      <c r="A590" s="18">
        <f t="shared" si="10"/>
        <v>0.62000000000004674</v>
      </c>
      <c r="B590" s="27">
        <f>Table6[[#This Row],[KM/H]]/100</f>
        <v>8.7799999999999994</v>
      </c>
      <c r="C590" s="23">
        <f t="shared" si="11"/>
        <v>878</v>
      </c>
      <c r="D590" s="21">
        <f>Table6[[#This Row],[KM/H]]*20</f>
        <v>17560</v>
      </c>
    </row>
    <row r="591" spans="1:4" thickTop="1" thickBot="1" x14ac:dyDescent="0.25">
      <c r="A591" s="18">
        <f t="shared" si="10"/>
        <v>0.61000000000004673</v>
      </c>
      <c r="B591" s="27">
        <f>Table6[[#This Row],[KM/H]]/100</f>
        <v>8.84</v>
      </c>
      <c r="C591" s="23">
        <f t="shared" si="11"/>
        <v>884</v>
      </c>
      <c r="D591" s="21">
        <f>Table6[[#This Row],[KM/H]]*20</f>
        <v>17680</v>
      </c>
    </row>
    <row r="592" spans="1:4" thickTop="1" thickBot="1" x14ac:dyDescent="0.25">
      <c r="A592" s="18">
        <f t="shared" si="10"/>
        <v>0.60000000000004672</v>
      </c>
      <c r="B592" s="27">
        <f>Table6[[#This Row],[KM/H]]/100</f>
        <v>8.9</v>
      </c>
      <c r="C592" s="23">
        <f t="shared" si="11"/>
        <v>890</v>
      </c>
      <c r="D592" s="21">
        <f>Table6[[#This Row],[KM/H]]*20</f>
        <v>17800</v>
      </c>
    </row>
    <row r="593" spans="1:4" thickTop="1" thickBot="1" x14ac:dyDescent="0.25">
      <c r="A593" s="18">
        <f t="shared" si="10"/>
        <v>0.59000000000004671</v>
      </c>
      <c r="B593" s="27">
        <f>Table6[[#This Row],[KM/H]]/100</f>
        <v>8.9600000000000009</v>
      </c>
      <c r="C593" s="23">
        <f t="shared" si="11"/>
        <v>896</v>
      </c>
      <c r="D593" s="21">
        <f>Table6[[#This Row],[KM/H]]*20</f>
        <v>17920</v>
      </c>
    </row>
    <row r="594" spans="1:4" thickTop="1" thickBot="1" x14ac:dyDescent="0.25">
      <c r="A594" s="18">
        <f t="shared" si="10"/>
        <v>0.5800000000000467</v>
      </c>
      <c r="B594" s="27">
        <f>Table6[[#This Row],[KM/H]]/100</f>
        <v>9.02</v>
      </c>
      <c r="C594" s="23">
        <f t="shared" si="11"/>
        <v>902</v>
      </c>
      <c r="D594" s="21">
        <f>Table6[[#This Row],[KM/H]]*20</f>
        <v>18040</v>
      </c>
    </row>
    <row r="595" spans="1:4" thickTop="1" thickBot="1" x14ac:dyDescent="0.25">
      <c r="A595" s="18">
        <f t="shared" ref="A595:A642" si="12">A594-0.01</f>
        <v>0.57000000000004669</v>
      </c>
      <c r="B595" s="27">
        <f>Table6[[#This Row],[KM/H]]/100</f>
        <v>9.08</v>
      </c>
      <c r="C595" s="23">
        <f t="shared" si="11"/>
        <v>908</v>
      </c>
      <c r="D595" s="21">
        <f>Table6[[#This Row],[KM/H]]*20</f>
        <v>18160</v>
      </c>
    </row>
    <row r="596" spans="1:4" thickTop="1" thickBot="1" x14ac:dyDescent="0.25">
      <c r="A596" s="18">
        <f t="shared" si="12"/>
        <v>0.56000000000004668</v>
      </c>
      <c r="B596" s="27">
        <f>Table6[[#This Row],[KM/H]]/100</f>
        <v>9.14</v>
      </c>
      <c r="C596" s="23">
        <f t="shared" si="11"/>
        <v>914</v>
      </c>
      <c r="D596" s="21">
        <f>Table6[[#This Row],[KM/H]]*20</f>
        <v>18280</v>
      </c>
    </row>
    <row r="597" spans="1:4" thickTop="1" thickBot="1" x14ac:dyDescent="0.25">
      <c r="A597" s="18">
        <f t="shared" si="12"/>
        <v>0.55000000000004667</v>
      </c>
      <c r="B597" s="27">
        <f>Table6[[#This Row],[KM/H]]/100</f>
        <v>9.1999999999999993</v>
      </c>
      <c r="C597" s="23">
        <f t="shared" si="11"/>
        <v>920</v>
      </c>
      <c r="D597" s="21">
        <f>Table6[[#This Row],[KM/H]]*20</f>
        <v>18400</v>
      </c>
    </row>
    <row r="598" spans="1:4" thickTop="1" thickBot="1" x14ac:dyDescent="0.25">
      <c r="A598" s="18">
        <f t="shared" si="12"/>
        <v>0.54000000000004666</v>
      </c>
      <c r="B598" s="27">
        <f>Table6[[#This Row],[KM/H]]/100</f>
        <v>9.26</v>
      </c>
      <c r="C598" s="23">
        <f t="shared" si="11"/>
        <v>926</v>
      </c>
      <c r="D598" s="21">
        <f>Table6[[#This Row],[KM/H]]*20</f>
        <v>18520</v>
      </c>
    </row>
    <row r="599" spans="1:4" thickTop="1" thickBot="1" x14ac:dyDescent="0.25">
      <c r="A599" s="18">
        <f t="shared" si="12"/>
        <v>0.53000000000004666</v>
      </c>
      <c r="B599" s="27">
        <f>Table6[[#This Row],[KM/H]]/100</f>
        <v>9.32</v>
      </c>
      <c r="C599" s="23">
        <f t="shared" si="11"/>
        <v>932</v>
      </c>
      <c r="D599" s="21">
        <f>Table6[[#This Row],[KM/H]]*20</f>
        <v>18640</v>
      </c>
    </row>
    <row r="600" spans="1:4" thickTop="1" thickBot="1" x14ac:dyDescent="0.25">
      <c r="A600" s="18">
        <f t="shared" si="12"/>
        <v>0.52000000000004665</v>
      </c>
      <c r="B600" s="27">
        <f>Table6[[#This Row],[KM/H]]/100</f>
        <v>9.3800000000000008</v>
      </c>
      <c r="C600" s="23">
        <f t="shared" si="11"/>
        <v>938</v>
      </c>
      <c r="D600" s="21">
        <f>Table6[[#This Row],[KM/H]]*20</f>
        <v>18760</v>
      </c>
    </row>
    <row r="601" spans="1:4" thickTop="1" thickBot="1" x14ac:dyDescent="0.25">
      <c r="A601" s="18">
        <f t="shared" si="12"/>
        <v>0.51000000000004664</v>
      </c>
      <c r="B601" s="27">
        <f>Table6[[#This Row],[KM/H]]/100</f>
        <v>9.44</v>
      </c>
      <c r="C601" s="23">
        <f t="shared" si="11"/>
        <v>944</v>
      </c>
      <c r="D601" s="21">
        <f>Table6[[#This Row],[KM/H]]*20</f>
        <v>18880</v>
      </c>
    </row>
    <row r="602" spans="1:4" thickTop="1" thickBot="1" x14ac:dyDescent="0.25">
      <c r="A602" s="18">
        <f t="shared" si="12"/>
        <v>0.50000000000004663</v>
      </c>
      <c r="B602" s="27">
        <f>Table6[[#This Row],[KM/H]]/100</f>
        <v>9.5</v>
      </c>
      <c r="C602" s="23">
        <f t="shared" si="11"/>
        <v>950</v>
      </c>
      <c r="D602" s="21">
        <f>Table6[[#This Row],[KM/H]]*20</f>
        <v>19000</v>
      </c>
    </row>
    <row r="603" spans="1:4" thickTop="1" thickBot="1" x14ac:dyDescent="0.25">
      <c r="A603" s="18">
        <f t="shared" si="12"/>
        <v>0.49000000000004662</v>
      </c>
      <c r="B603" s="27">
        <f>Table6[[#This Row],[KM/H]]/100</f>
        <v>9.56</v>
      </c>
      <c r="C603" s="23">
        <f t="shared" si="11"/>
        <v>956</v>
      </c>
      <c r="D603" s="21">
        <f>Table6[[#This Row],[KM/H]]*20</f>
        <v>19120</v>
      </c>
    </row>
    <row r="604" spans="1:4" thickTop="1" thickBot="1" x14ac:dyDescent="0.25">
      <c r="A604" s="18">
        <f t="shared" si="12"/>
        <v>0.48000000000004661</v>
      </c>
      <c r="B604" s="27">
        <f>Table6[[#This Row],[KM/H]]/100</f>
        <v>9.6199999999999992</v>
      </c>
      <c r="C604" s="23">
        <f t="shared" si="11"/>
        <v>962</v>
      </c>
      <c r="D604" s="21">
        <f>Table6[[#This Row],[KM/H]]*20</f>
        <v>19240</v>
      </c>
    </row>
    <row r="605" spans="1:4" thickTop="1" thickBot="1" x14ac:dyDescent="0.25">
      <c r="A605" s="18">
        <f t="shared" si="12"/>
        <v>0.4700000000000466</v>
      </c>
      <c r="B605" s="27">
        <f>Table6[[#This Row],[KM/H]]/100</f>
        <v>9.68</v>
      </c>
      <c r="C605" s="23">
        <f t="shared" si="11"/>
        <v>968</v>
      </c>
      <c r="D605" s="21">
        <f>Table6[[#This Row],[KM/H]]*20</f>
        <v>19360</v>
      </c>
    </row>
    <row r="606" spans="1:4" thickTop="1" thickBot="1" x14ac:dyDescent="0.25">
      <c r="A606" s="18">
        <f t="shared" si="12"/>
        <v>0.46000000000004659</v>
      </c>
      <c r="B606" s="27">
        <f>Table6[[#This Row],[KM/H]]/100</f>
        <v>9.74</v>
      </c>
      <c r="C606" s="23">
        <f t="shared" si="11"/>
        <v>974</v>
      </c>
      <c r="D606" s="21">
        <f>Table6[[#This Row],[KM/H]]*20</f>
        <v>19480</v>
      </c>
    </row>
    <row r="607" spans="1:4" thickTop="1" thickBot="1" x14ac:dyDescent="0.25">
      <c r="A607" s="18">
        <f t="shared" si="12"/>
        <v>0.45000000000004658</v>
      </c>
      <c r="B607" s="27">
        <f>Table6[[#This Row],[KM/H]]/100</f>
        <v>9.8000000000000007</v>
      </c>
      <c r="C607" s="23">
        <f t="shared" si="11"/>
        <v>980</v>
      </c>
      <c r="D607" s="21">
        <f>Table6[[#This Row],[KM/H]]*20</f>
        <v>19600</v>
      </c>
    </row>
    <row r="608" spans="1:4" thickTop="1" thickBot="1" x14ac:dyDescent="0.25">
      <c r="A608" s="18">
        <f t="shared" si="12"/>
        <v>0.44000000000004658</v>
      </c>
      <c r="B608" s="27">
        <f>Table6[[#This Row],[KM/H]]/100</f>
        <v>9.86</v>
      </c>
      <c r="C608" s="23">
        <f t="shared" si="11"/>
        <v>986</v>
      </c>
      <c r="D608" s="21">
        <f>Table6[[#This Row],[KM/H]]*20</f>
        <v>19720</v>
      </c>
    </row>
    <row r="609" spans="1:4" thickTop="1" thickBot="1" x14ac:dyDescent="0.25">
      <c r="A609" s="18">
        <f t="shared" si="12"/>
        <v>0.43000000000004657</v>
      </c>
      <c r="B609" s="27">
        <f>Table6[[#This Row],[KM/H]]/100</f>
        <v>9.92</v>
      </c>
      <c r="C609" s="23">
        <f t="shared" si="11"/>
        <v>992</v>
      </c>
      <c r="D609" s="21">
        <f>Table6[[#This Row],[KM/H]]*20</f>
        <v>19840</v>
      </c>
    </row>
    <row r="610" spans="1:4" thickTop="1" thickBot="1" x14ac:dyDescent="0.25">
      <c r="A610" s="18">
        <f t="shared" si="12"/>
        <v>0.42000000000004656</v>
      </c>
      <c r="B610" s="27">
        <f>Table6[[#This Row],[KM/H]]/100</f>
        <v>9.98</v>
      </c>
      <c r="C610" s="23">
        <f t="shared" si="11"/>
        <v>998</v>
      </c>
      <c r="D610" s="21">
        <f>Table6[[#This Row],[KM/H]]*20</f>
        <v>19960</v>
      </c>
    </row>
    <row r="611" spans="1:4" thickTop="1" thickBot="1" x14ac:dyDescent="0.25">
      <c r="A611" s="18">
        <f t="shared" si="12"/>
        <v>0.41000000000004655</v>
      </c>
      <c r="B611" s="27">
        <f>Table6[[#This Row],[KM/H]]/100</f>
        <v>10.039999999999999</v>
      </c>
      <c r="C611" s="23">
        <f t="shared" si="11"/>
        <v>1004</v>
      </c>
      <c r="D611" s="21">
        <f>Table6[[#This Row],[KM/H]]*20</f>
        <v>20080</v>
      </c>
    </row>
    <row r="612" spans="1:4" thickTop="1" thickBot="1" x14ac:dyDescent="0.25">
      <c r="A612" s="18">
        <f t="shared" si="12"/>
        <v>0.40000000000004654</v>
      </c>
      <c r="B612" s="27">
        <f>Table6[[#This Row],[KM/H]]/100</f>
        <v>10.1</v>
      </c>
      <c r="C612" s="23">
        <f t="shared" si="11"/>
        <v>1010</v>
      </c>
      <c r="D612" s="21">
        <f>Table6[[#This Row],[KM/H]]*20</f>
        <v>20200</v>
      </c>
    </row>
    <row r="613" spans="1:4" thickTop="1" thickBot="1" x14ac:dyDescent="0.25">
      <c r="A613" s="18">
        <f t="shared" si="12"/>
        <v>0.39000000000004653</v>
      </c>
      <c r="B613" s="27">
        <f>Table6[[#This Row],[KM/H]]/100</f>
        <v>10.16</v>
      </c>
      <c r="C613" s="23">
        <f t="shared" si="11"/>
        <v>1016</v>
      </c>
      <c r="D613" s="21">
        <f>Table6[[#This Row],[KM/H]]*20</f>
        <v>20320</v>
      </c>
    </row>
    <row r="614" spans="1:4" thickTop="1" thickBot="1" x14ac:dyDescent="0.25">
      <c r="A614" s="18">
        <f t="shared" si="12"/>
        <v>0.38000000000004652</v>
      </c>
      <c r="B614" s="27">
        <f>Table6[[#This Row],[KM/H]]/100</f>
        <v>10.220000000000001</v>
      </c>
      <c r="C614" s="23">
        <f t="shared" si="11"/>
        <v>1022</v>
      </c>
      <c r="D614" s="21">
        <f>Table6[[#This Row],[KM/H]]*20</f>
        <v>20440</v>
      </c>
    </row>
    <row r="615" spans="1:4" thickTop="1" thickBot="1" x14ac:dyDescent="0.25">
      <c r="A615" s="18">
        <f t="shared" si="12"/>
        <v>0.37000000000004651</v>
      </c>
      <c r="B615" s="27">
        <f>Table6[[#This Row],[KM/H]]/100</f>
        <v>10.28</v>
      </c>
      <c r="C615" s="23">
        <f t="shared" si="11"/>
        <v>1028</v>
      </c>
      <c r="D615" s="21">
        <f>Table6[[#This Row],[KM/H]]*20</f>
        <v>20560</v>
      </c>
    </row>
    <row r="616" spans="1:4" thickTop="1" thickBot="1" x14ac:dyDescent="0.25">
      <c r="A616" s="18">
        <f t="shared" si="12"/>
        <v>0.36000000000004651</v>
      </c>
      <c r="B616" s="27">
        <f>Table6[[#This Row],[KM/H]]/100</f>
        <v>10.34</v>
      </c>
      <c r="C616" s="23">
        <f t="shared" si="11"/>
        <v>1034</v>
      </c>
      <c r="D616" s="21">
        <f>Table6[[#This Row],[KM/H]]*20</f>
        <v>20680</v>
      </c>
    </row>
    <row r="617" spans="1:4" thickTop="1" thickBot="1" x14ac:dyDescent="0.25">
      <c r="A617" s="18">
        <f t="shared" si="12"/>
        <v>0.3500000000000465</v>
      </c>
      <c r="B617" s="27">
        <f>Table6[[#This Row],[KM/H]]/100</f>
        <v>10.4</v>
      </c>
      <c r="C617" s="23">
        <f t="shared" si="11"/>
        <v>1040</v>
      </c>
      <c r="D617" s="21">
        <f>Table6[[#This Row],[KM/H]]*20</f>
        <v>20800</v>
      </c>
    </row>
    <row r="618" spans="1:4" thickTop="1" thickBot="1" x14ac:dyDescent="0.25">
      <c r="A618" s="18">
        <f t="shared" si="12"/>
        <v>0.34000000000004649</v>
      </c>
      <c r="B618" s="27">
        <f>Table6[[#This Row],[KM/H]]/100</f>
        <v>10.46</v>
      </c>
      <c r="C618" s="23">
        <f t="shared" ref="C618:C642" si="13">C617+6</f>
        <v>1046</v>
      </c>
      <c r="D618" s="21">
        <f>Table6[[#This Row],[KM/H]]*20</f>
        <v>20920</v>
      </c>
    </row>
    <row r="619" spans="1:4" thickTop="1" thickBot="1" x14ac:dyDescent="0.25">
      <c r="A619" s="18">
        <f t="shared" si="12"/>
        <v>0.33000000000004648</v>
      </c>
      <c r="B619" s="27">
        <f>Table6[[#This Row],[KM/H]]/100</f>
        <v>10.52</v>
      </c>
      <c r="C619" s="23">
        <f t="shared" si="13"/>
        <v>1052</v>
      </c>
      <c r="D619" s="21">
        <f>Table6[[#This Row],[KM/H]]*20</f>
        <v>21040</v>
      </c>
    </row>
    <row r="620" spans="1:4" thickTop="1" thickBot="1" x14ac:dyDescent="0.25">
      <c r="A620" s="18">
        <f t="shared" si="12"/>
        <v>0.32000000000004647</v>
      </c>
      <c r="B620" s="27">
        <f>Table6[[#This Row],[KM/H]]/100</f>
        <v>10.58</v>
      </c>
      <c r="C620" s="23">
        <f t="shared" si="13"/>
        <v>1058</v>
      </c>
      <c r="D620" s="21">
        <f>Table6[[#This Row],[KM/H]]*20</f>
        <v>21160</v>
      </c>
    </row>
    <row r="621" spans="1:4" thickTop="1" thickBot="1" x14ac:dyDescent="0.25">
      <c r="A621" s="18">
        <f t="shared" si="12"/>
        <v>0.31000000000004646</v>
      </c>
      <c r="B621" s="27">
        <f>Table6[[#This Row],[KM/H]]/100</f>
        <v>10.64</v>
      </c>
      <c r="C621" s="23">
        <f t="shared" si="13"/>
        <v>1064</v>
      </c>
      <c r="D621" s="21">
        <f>Table6[[#This Row],[KM/H]]*20</f>
        <v>21280</v>
      </c>
    </row>
    <row r="622" spans="1:4" thickTop="1" thickBot="1" x14ac:dyDescent="0.25">
      <c r="A622" s="18">
        <f t="shared" si="12"/>
        <v>0.30000000000004645</v>
      </c>
      <c r="B622" s="27">
        <f>Table6[[#This Row],[KM/H]]/100</f>
        <v>10.7</v>
      </c>
      <c r="C622" s="23">
        <f t="shared" si="13"/>
        <v>1070</v>
      </c>
      <c r="D622" s="21">
        <f>Table6[[#This Row],[KM/H]]*20</f>
        <v>21400</v>
      </c>
    </row>
    <row r="623" spans="1:4" thickTop="1" thickBot="1" x14ac:dyDescent="0.25">
      <c r="A623" s="18">
        <f t="shared" si="12"/>
        <v>0.29000000000004644</v>
      </c>
      <c r="B623" s="27">
        <f>Table6[[#This Row],[KM/H]]/100</f>
        <v>10.76</v>
      </c>
      <c r="C623" s="23">
        <f t="shared" si="13"/>
        <v>1076</v>
      </c>
      <c r="D623" s="21">
        <f>Table6[[#This Row],[KM/H]]*20</f>
        <v>21520</v>
      </c>
    </row>
    <row r="624" spans="1:4" thickTop="1" thickBot="1" x14ac:dyDescent="0.25">
      <c r="A624" s="18">
        <f t="shared" si="12"/>
        <v>0.28000000000004643</v>
      </c>
      <c r="B624" s="27">
        <f>Table6[[#This Row],[KM/H]]/100</f>
        <v>10.82</v>
      </c>
      <c r="C624" s="23">
        <f t="shared" si="13"/>
        <v>1082</v>
      </c>
      <c r="D624" s="21">
        <f>Table6[[#This Row],[KM/H]]*20</f>
        <v>21640</v>
      </c>
    </row>
    <row r="625" spans="1:4" thickTop="1" thickBot="1" x14ac:dyDescent="0.25">
      <c r="A625" s="18">
        <f t="shared" si="12"/>
        <v>0.27000000000004643</v>
      </c>
      <c r="B625" s="27">
        <f>Table6[[#This Row],[KM/H]]/100</f>
        <v>10.88</v>
      </c>
      <c r="C625" s="23">
        <f t="shared" si="13"/>
        <v>1088</v>
      </c>
      <c r="D625" s="21">
        <f>Table6[[#This Row],[KM/H]]*20</f>
        <v>21760</v>
      </c>
    </row>
    <row r="626" spans="1:4" thickTop="1" thickBot="1" x14ac:dyDescent="0.25">
      <c r="A626" s="18">
        <f t="shared" si="12"/>
        <v>0.26000000000004642</v>
      </c>
      <c r="B626" s="27">
        <f>Table6[[#This Row],[KM/H]]/100</f>
        <v>10.94</v>
      </c>
      <c r="C626" s="23">
        <f t="shared" si="13"/>
        <v>1094</v>
      </c>
      <c r="D626" s="21">
        <f>Table6[[#This Row],[KM/H]]*20</f>
        <v>21880</v>
      </c>
    </row>
    <row r="627" spans="1:4" thickTop="1" thickBot="1" x14ac:dyDescent="0.25">
      <c r="A627" s="18">
        <f t="shared" si="12"/>
        <v>0.25000000000004641</v>
      </c>
      <c r="B627" s="27">
        <f>Table6[[#This Row],[KM/H]]/100</f>
        <v>11</v>
      </c>
      <c r="C627" s="23">
        <f t="shared" si="13"/>
        <v>1100</v>
      </c>
      <c r="D627" s="21">
        <f>Table6[[#This Row],[KM/H]]*20</f>
        <v>22000</v>
      </c>
    </row>
    <row r="628" spans="1:4" thickTop="1" thickBot="1" x14ac:dyDescent="0.25">
      <c r="A628" s="18">
        <f t="shared" si="12"/>
        <v>0.2400000000000464</v>
      </c>
      <c r="B628" s="27">
        <f>Table6[[#This Row],[KM/H]]/100</f>
        <v>11.06</v>
      </c>
      <c r="C628" s="23">
        <f t="shared" si="13"/>
        <v>1106</v>
      </c>
      <c r="D628" s="21">
        <f>Table6[[#This Row],[KM/H]]*20</f>
        <v>22120</v>
      </c>
    </row>
    <row r="629" spans="1:4" thickTop="1" thickBot="1" x14ac:dyDescent="0.25">
      <c r="A629" s="18">
        <f t="shared" si="12"/>
        <v>0.23000000000004639</v>
      </c>
      <c r="B629" s="27">
        <f>Table6[[#This Row],[KM/H]]/100</f>
        <v>11.12</v>
      </c>
      <c r="C629" s="23">
        <f t="shared" si="13"/>
        <v>1112</v>
      </c>
      <c r="D629" s="21">
        <f>Table6[[#This Row],[KM/H]]*20</f>
        <v>22240</v>
      </c>
    </row>
    <row r="630" spans="1:4" thickTop="1" thickBot="1" x14ac:dyDescent="0.25">
      <c r="A630" s="18">
        <f t="shared" si="12"/>
        <v>0.22000000000004638</v>
      </c>
      <c r="B630" s="27">
        <f>Table6[[#This Row],[KM/H]]/100</f>
        <v>11.18</v>
      </c>
      <c r="C630" s="23">
        <f t="shared" si="13"/>
        <v>1118</v>
      </c>
      <c r="D630" s="21">
        <f>Table6[[#This Row],[KM/H]]*20</f>
        <v>22360</v>
      </c>
    </row>
    <row r="631" spans="1:4" thickTop="1" thickBot="1" x14ac:dyDescent="0.25">
      <c r="A631" s="18">
        <f t="shared" si="12"/>
        <v>0.21000000000004637</v>
      </c>
      <c r="B631" s="27">
        <f>Table6[[#This Row],[KM/H]]/100</f>
        <v>11.24</v>
      </c>
      <c r="C631" s="23">
        <f t="shared" si="13"/>
        <v>1124</v>
      </c>
      <c r="D631" s="21">
        <f>Table6[[#This Row],[KM/H]]*20</f>
        <v>22480</v>
      </c>
    </row>
    <row r="632" spans="1:4" thickTop="1" thickBot="1" x14ac:dyDescent="0.25">
      <c r="A632" s="18">
        <f t="shared" si="12"/>
        <v>0.20000000000004636</v>
      </c>
      <c r="B632" s="27">
        <f>Table6[[#This Row],[KM/H]]/100</f>
        <v>11.3</v>
      </c>
      <c r="C632" s="23">
        <f t="shared" si="13"/>
        <v>1130</v>
      </c>
      <c r="D632" s="21">
        <f>Table6[[#This Row],[KM/H]]*20</f>
        <v>22600</v>
      </c>
    </row>
    <row r="633" spans="1:4" thickTop="1" thickBot="1" x14ac:dyDescent="0.25">
      <c r="A633" s="18">
        <f t="shared" si="12"/>
        <v>0.19000000000004635</v>
      </c>
      <c r="B633" s="27">
        <f>Table6[[#This Row],[KM/H]]/100</f>
        <v>11.36</v>
      </c>
      <c r="C633" s="23">
        <f t="shared" si="13"/>
        <v>1136</v>
      </c>
      <c r="D633" s="21">
        <f>Table6[[#This Row],[KM/H]]*20</f>
        <v>22720</v>
      </c>
    </row>
    <row r="634" spans="1:4" thickTop="1" thickBot="1" x14ac:dyDescent="0.25">
      <c r="A634" s="18">
        <f t="shared" si="12"/>
        <v>0.18000000000004635</v>
      </c>
      <c r="B634" s="27">
        <f>Table6[[#This Row],[KM/H]]/100</f>
        <v>11.42</v>
      </c>
      <c r="C634" s="23">
        <f t="shared" si="13"/>
        <v>1142</v>
      </c>
      <c r="D634" s="21">
        <f>Table6[[#This Row],[KM/H]]*20</f>
        <v>22840</v>
      </c>
    </row>
    <row r="635" spans="1:4" thickTop="1" thickBot="1" x14ac:dyDescent="0.25">
      <c r="A635" s="18">
        <f t="shared" si="12"/>
        <v>0.17000000000004634</v>
      </c>
      <c r="B635" s="27">
        <f>Table6[[#This Row],[KM/H]]/100</f>
        <v>11.48</v>
      </c>
      <c r="C635" s="23">
        <f t="shared" si="13"/>
        <v>1148</v>
      </c>
      <c r="D635" s="21">
        <f>Table6[[#This Row],[KM/H]]*20</f>
        <v>22960</v>
      </c>
    </row>
    <row r="636" spans="1:4" thickTop="1" thickBot="1" x14ac:dyDescent="0.25">
      <c r="A636" s="18">
        <f t="shared" si="12"/>
        <v>0.16000000000004633</v>
      </c>
      <c r="B636" s="27">
        <f>Table6[[#This Row],[KM/H]]/100</f>
        <v>11.54</v>
      </c>
      <c r="C636" s="23">
        <f t="shared" si="13"/>
        <v>1154</v>
      </c>
      <c r="D636" s="21">
        <f>Table6[[#This Row],[KM/H]]*20</f>
        <v>23080</v>
      </c>
    </row>
    <row r="637" spans="1:4" thickTop="1" thickBot="1" x14ac:dyDescent="0.25">
      <c r="A637" s="18">
        <f t="shared" si="12"/>
        <v>0.15000000000004632</v>
      </c>
      <c r="B637" s="27">
        <f>Table6[[#This Row],[KM/H]]/100</f>
        <v>11.6</v>
      </c>
      <c r="C637" s="23">
        <f t="shared" si="13"/>
        <v>1160</v>
      </c>
      <c r="D637" s="21">
        <f>Table6[[#This Row],[KM/H]]*20</f>
        <v>23200</v>
      </c>
    </row>
    <row r="638" spans="1:4" thickTop="1" thickBot="1" x14ac:dyDescent="0.25">
      <c r="A638" s="18">
        <f t="shared" si="12"/>
        <v>0.14000000000004631</v>
      </c>
      <c r="B638" s="27">
        <f>Table6[[#This Row],[KM/H]]/100</f>
        <v>11.66</v>
      </c>
      <c r="C638" s="23">
        <f t="shared" si="13"/>
        <v>1166</v>
      </c>
      <c r="D638" s="21">
        <f>Table6[[#This Row],[KM/H]]*20</f>
        <v>23320</v>
      </c>
    </row>
    <row r="639" spans="1:4" thickTop="1" thickBot="1" x14ac:dyDescent="0.25">
      <c r="A639" s="18">
        <f t="shared" si="12"/>
        <v>0.1300000000000463</v>
      </c>
      <c r="B639" s="27">
        <f>Table6[[#This Row],[KM/H]]/100</f>
        <v>11.72</v>
      </c>
      <c r="C639" s="23">
        <f t="shared" si="13"/>
        <v>1172</v>
      </c>
      <c r="D639" s="21">
        <f>Table6[[#This Row],[KM/H]]*20</f>
        <v>23440</v>
      </c>
    </row>
    <row r="640" spans="1:4" thickTop="1" thickBot="1" x14ac:dyDescent="0.25">
      <c r="A640" s="18">
        <f t="shared" si="12"/>
        <v>0.12000000000004631</v>
      </c>
      <c r="B640" s="27">
        <f>Table6[[#This Row],[KM/H]]/100</f>
        <v>11.78</v>
      </c>
      <c r="C640" s="23">
        <f t="shared" si="13"/>
        <v>1178</v>
      </c>
      <c r="D640" s="21">
        <f>Table6[[#This Row],[KM/H]]*20</f>
        <v>23560</v>
      </c>
    </row>
    <row r="641" spans="1:4" thickTop="1" thickBot="1" x14ac:dyDescent="0.25">
      <c r="A641" s="18">
        <f t="shared" si="12"/>
        <v>0.11000000000004631</v>
      </c>
      <c r="B641" s="27">
        <f>Table6[[#This Row],[KM/H]]/100</f>
        <v>11.84</v>
      </c>
      <c r="C641" s="23">
        <f t="shared" si="13"/>
        <v>1184</v>
      </c>
      <c r="D641" s="21">
        <f>Table6[[#This Row],[KM/H]]*20</f>
        <v>23680</v>
      </c>
    </row>
    <row r="642" spans="1:4" thickTop="1" thickBot="1" x14ac:dyDescent="0.25">
      <c r="A642" s="18">
        <f t="shared" si="12"/>
        <v>0.10000000000004632</v>
      </c>
      <c r="B642" s="27">
        <f>Table6[[#This Row],[KM/H]]/100</f>
        <v>11.9</v>
      </c>
      <c r="C642" s="23">
        <f t="shared" si="13"/>
        <v>1190</v>
      </c>
      <c r="D642" s="21">
        <f>Table6[[#This Row],[KM/H]]*20</f>
        <v>23800</v>
      </c>
    </row>
    <row r="643" spans="1:4" thickTop="1" thickBot="1" x14ac:dyDescent="0.25">
      <c r="A643" s="18">
        <f t="shared" ref="A643:A650" si="14">A642-0.01</f>
        <v>9.0000000000046321E-2</v>
      </c>
      <c r="B643" s="27">
        <f>Table6[[#This Row],[KM/H]]/100</f>
        <v>11.96</v>
      </c>
      <c r="C643" s="23">
        <f t="shared" ref="C643:C650" si="15">C642+6</f>
        <v>1196</v>
      </c>
      <c r="D643" s="21">
        <f>Table6[[#This Row],[KM/H]]*20</f>
        <v>23920</v>
      </c>
    </row>
    <row r="644" spans="1:4" ht="11.25" x14ac:dyDescent="0.2">
      <c r="A644" s="18">
        <f t="shared" si="14"/>
        <v>8.0000000000046326E-2</v>
      </c>
      <c r="B644" s="27">
        <f>Table6[[#This Row],[KM/H]]/100</f>
        <v>12.02</v>
      </c>
      <c r="C644" s="23">
        <f t="shared" si="15"/>
        <v>1202</v>
      </c>
      <c r="D644" s="21">
        <f>Table6[[#This Row],[KM/H]]*20</f>
        <v>24040</v>
      </c>
    </row>
    <row r="645" spans="1:4" ht="11.25" x14ac:dyDescent="0.2">
      <c r="A645" s="18">
        <f t="shared" si="14"/>
        <v>7.0000000000046331E-2</v>
      </c>
      <c r="B645" s="27">
        <f>Table6[[#This Row],[KM/H]]/100</f>
        <v>12.08</v>
      </c>
      <c r="C645" s="23">
        <f t="shared" si="15"/>
        <v>1208</v>
      </c>
      <c r="D645" s="21">
        <f>Table6[[#This Row],[KM/H]]*20</f>
        <v>24160</v>
      </c>
    </row>
    <row r="646" spans="1:4" ht="11.25" x14ac:dyDescent="0.2">
      <c r="A646" s="18">
        <f t="shared" si="14"/>
        <v>6.0000000000046329E-2</v>
      </c>
      <c r="B646" s="27">
        <f>Table6[[#This Row],[KM/H]]/100</f>
        <v>12.14</v>
      </c>
      <c r="C646" s="23">
        <f t="shared" si="15"/>
        <v>1214</v>
      </c>
      <c r="D646" s="21">
        <f>Table6[[#This Row],[KM/H]]*20</f>
        <v>24280</v>
      </c>
    </row>
    <row r="647" spans="1:4" ht="11.25" x14ac:dyDescent="0.2">
      <c r="A647" s="18">
        <f t="shared" si="14"/>
        <v>5.0000000000046327E-2</v>
      </c>
      <c r="B647" s="27">
        <f>Table6[[#This Row],[KM/H]]/100</f>
        <v>12.2</v>
      </c>
      <c r="C647" s="23">
        <f t="shared" si="15"/>
        <v>1220</v>
      </c>
      <c r="D647" s="21">
        <f>Table6[[#This Row],[KM/H]]*20</f>
        <v>24400</v>
      </c>
    </row>
    <row r="648" spans="1:4" ht="11.25" x14ac:dyDescent="0.2">
      <c r="A648" s="18">
        <f t="shared" si="14"/>
        <v>4.0000000000046325E-2</v>
      </c>
      <c r="B648" s="27">
        <f>Table6[[#This Row],[KM/H]]/100</f>
        <v>12.26</v>
      </c>
      <c r="C648" s="23">
        <f t="shared" si="15"/>
        <v>1226</v>
      </c>
      <c r="D648" s="21">
        <f>Table6[[#This Row],[KM/H]]*20</f>
        <v>24520</v>
      </c>
    </row>
    <row r="649" spans="1:4" ht="11.25" x14ac:dyDescent="0.2">
      <c r="A649" s="18">
        <f t="shared" si="14"/>
        <v>3.0000000000046323E-2</v>
      </c>
      <c r="B649" s="27">
        <f>Table6[[#This Row],[KM/H]]/100</f>
        <v>12.32</v>
      </c>
      <c r="C649" s="23">
        <f t="shared" si="15"/>
        <v>1232</v>
      </c>
      <c r="D649" s="21">
        <f>Table6[[#This Row],[KM/H]]*20</f>
        <v>24640</v>
      </c>
    </row>
    <row r="650" spans="1:4" ht="11.25" x14ac:dyDescent="0.2">
      <c r="A650" s="18">
        <f t="shared" si="14"/>
        <v>2.0000000000046321E-2</v>
      </c>
      <c r="B650" s="27">
        <f>Table6[[#This Row],[KM/H]]/100</f>
        <v>12.38</v>
      </c>
      <c r="C650" s="23">
        <f t="shared" si="15"/>
        <v>1238</v>
      </c>
      <c r="D650" s="21">
        <f>Table6[[#This Row],[KM/H]]*20</f>
        <v>24760</v>
      </c>
    </row>
    <row r="651" spans="1:4" thickTop="1" thickBot="1" x14ac:dyDescent="0.25">
      <c r="A651" s="18">
        <f t="shared" ref="A651" si="16">A650-0.01</f>
        <v>1.0000000000046321E-2</v>
      </c>
      <c r="B651" s="27">
        <f>Table6[[#This Row],[KM/H]]/100</f>
        <v>12.44</v>
      </c>
      <c r="C651" s="23">
        <f t="shared" ref="C651" si="17">C650+6</f>
        <v>1244</v>
      </c>
      <c r="D651" s="21">
        <f>Table6[[#This Row],[KM/H]]*20</f>
        <v>24880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43956-EF8F-4F2B-BE06-427793BD35F3}">
  <dimension ref="A1:Y651"/>
  <sheetViews>
    <sheetView topLeftCell="A304" zoomScale="220" zoomScaleNormal="220" workbookViewId="0">
      <selection activeCell="A312" sqref="A312"/>
    </sheetView>
  </sheetViews>
  <sheetFormatPr defaultRowHeight="16.5" thickTop="1" thickBottom="1" x14ac:dyDescent="0.3"/>
  <cols>
    <col min="1" max="1" width="8.5703125" style="1" bestFit="1" customWidth="1"/>
    <col min="2" max="3" width="8.140625" style="1" bestFit="1" customWidth="1"/>
    <col min="4" max="4" width="6.28515625" bestFit="1" customWidth="1"/>
    <col min="5" max="5" width="6.42578125" bestFit="1" customWidth="1"/>
    <col min="6" max="6" width="15.140625" style="1" bestFit="1" customWidth="1"/>
    <col min="7" max="7" width="13.85546875" style="1" bestFit="1" customWidth="1"/>
    <col min="8" max="9" width="9.28515625" style="2" bestFit="1" customWidth="1"/>
    <col min="10" max="11" width="9.28515625" bestFit="1" customWidth="1"/>
    <col min="12" max="12" width="7.140625" bestFit="1" customWidth="1"/>
    <col min="13" max="13" width="7.42578125" bestFit="1" customWidth="1"/>
    <col min="14" max="14" width="10.140625" bestFit="1" customWidth="1"/>
    <col min="15" max="15" width="10.85546875" bestFit="1" customWidth="1"/>
    <col min="16" max="16" width="7.42578125" style="1" bestFit="1" customWidth="1"/>
    <col min="17" max="17" width="8.28515625" style="1" bestFit="1" customWidth="1"/>
    <col min="18" max="19" width="9.28515625" style="1" bestFit="1" customWidth="1"/>
    <col min="20" max="20" width="7.140625" style="1" bestFit="1" customWidth="1"/>
    <col min="21" max="21" width="7.42578125" style="2" bestFit="1" customWidth="1"/>
    <col min="22" max="22" width="10.140625" style="2" bestFit="1" customWidth="1"/>
    <col min="23" max="23" width="10.85546875" style="2" bestFit="1" customWidth="1"/>
    <col min="24" max="24" width="7.42578125" style="2" bestFit="1" customWidth="1"/>
    <col min="25" max="25" width="8.28515625" style="2" bestFit="1" customWidth="1"/>
    <col min="26" max="16384" width="9.140625" style="1"/>
  </cols>
  <sheetData>
    <row r="1" spans="1:25" ht="12.75" thickTop="1" thickBot="1" x14ac:dyDescent="0.3">
      <c r="A1" s="1" t="s">
        <v>1</v>
      </c>
      <c r="B1" s="1" t="s">
        <v>2</v>
      </c>
      <c r="C1" s="1" t="s">
        <v>3</v>
      </c>
      <c r="D1" s="1" t="s">
        <v>26</v>
      </c>
      <c r="E1" s="1" t="s">
        <v>27</v>
      </c>
      <c r="F1" s="2" t="s">
        <v>13</v>
      </c>
      <c r="G1" s="2" t="s">
        <v>14</v>
      </c>
      <c r="H1" s="2" t="s">
        <v>11</v>
      </c>
      <c r="I1" s="2" t="s">
        <v>12</v>
      </c>
      <c r="J1" s="2" t="s">
        <v>15</v>
      </c>
      <c r="K1" s="2" t="s">
        <v>16</v>
      </c>
      <c r="L1" s="2" t="s">
        <v>5</v>
      </c>
      <c r="M1" s="2" t="s">
        <v>6</v>
      </c>
      <c r="N1" s="1" t="s">
        <v>7</v>
      </c>
      <c r="O1" s="1" t="s">
        <v>8</v>
      </c>
      <c r="P1" s="1" t="s">
        <v>9</v>
      </c>
      <c r="Q1" s="1" t="s">
        <v>10</v>
      </c>
      <c r="U1" s="1"/>
      <c r="V1" s="1"/>
      <c r="W1" s="1"/>
      <c r="X1" s="1"/>
      <c r="Y1" s="1"/>
    </row>
    <row r="2" spans="1:25" ht="12.75" thickTop="1" thickBot="1" x14ac:dyDescent="0.3">
      <c r="A2" s="1">
        <v>20</v>
      </c>
      <c r="B2" s="1">
        <v>0.14000000000000001</v>
      </c>
      <c r="C2" s="1">
        <v>0.14000000000000001</v>
      </c>
      <c r="D2" s="1">
        <f>Table5[[#This Row],[0-100]]/2</f>
        <v>10</v>
      </c>
      <c r="E2" s="1">
        <f>Table5[[#This Row],[0-100]]/2</f>
        <v>10</v>
      </c>
      <c r="F2" s="2">
        <f>1000*(Table5[[#This Row],[KWH]]/Table5[[#This Row],[C]])</f>
        <v>14400</v>
      </c>
      <c r="G2" s="2">
        <f>1000*(Table5[[#This Row],[KWH2]]/Table5[[#This Row],[C2]])</f>
        <v>14400</v>
      </c>
      <c r="H2" s="2">
        <f>Table5[[#This Row],[SFC2]]*1000+4</f>
        <v>144</v>
      </c>
      <c r="I2" s="2">
        <f>Table5[[#This Row],[SFC]]*1000+4</f>
        <v>144</v>
      </c>
      <c r="J2" s="2">
        <f>Table5[[#This Row],[HP]]*1</f>
        <v>144</v>
      </c>
      <c r="K2" s="2">
        <f>Table5[[#This Row],[HP2]]*1</f>
        <v>144</v>
      </c>
      <c r="L2" s="2">
        <f>Table5[[#This Row],[0-100]]*Table5[[#This Row],[HP]]</f>
        <v>2880</v>
      </c>
      <c r="M2" s="2">
        <f>Table5[[#This Row],[0-100]]*Table5[[#This Row],[HP2]]</f>
        <v>2880</v>
      </c>
      <c r="N2" s="1">
        <f>Table5[[#This Row],[HP]]/Table5[[#This Row],[TON]]</f>
        <v>50</v>
      </c>
      <c r="O2" s="1">
        <f>Table5[[#This Row],[HP2]]/Table5[[#This Row],[TON2]]</f>
        <v>50</v>
      </c>
      <c r="P2" s="1">
        <f>Table5[[#This Row],[KG]]/1000</f>
        <v>2.88</v>
      </c>
      <c r="Q2" s="1">
        <f>Table5[[#This Row],[KG2]]/1000</f>
        <v>2.88</v>
      </c>
      <c r="U2" s="1"/>
      <c r="V2" s="1"/>
      <c r="W2" s="1"/>
      <c r="X2" s="1"/>
      <c r="Y2" s="1"/>
    </row>
    <row r="3" spans="1:25" ht="12.75" thickTop="1" thickBot="1" x14ac:dyDescent="0.3">
      <c r="A3" s="1">
        <v>19.899999999999999</v>
      </c>
      <c r="B3" s="1">
        <v>0.14000000000000001</v>
      </c>
      <c r="C3" s="1">
        <v>0.14000000000000001</v>
      </c>
      <c r="D3" s="1">
        <f>Table5[[#This Row],[0-100]]/2</f>
        <v>9.9499999999999993</v>
      </c>
      <c r="E3" s="1">
        <f>Table5[[#This Row],[0-100]]/2</f>
        <v>9.9499999999999993</v>
      </c>
      <c r="F3" s="2">
        <f>1000*(Table5[[#This Row],[KWH]]/Table5[[#This Row],[C]])</f>
        <v>14472.361809045227</v>
      </c>
      <c r="G3" s="2">
        <f>1000*(Table5[[#This Row],[KWH2]]/Table5[[#This Row],[C2]])</f>
        <v>14472.361809045227</v>
      </c>
      <c r="H3" s="2">
        <f>Table5[[#This Row],[SFC2]]*1000+4</f>
        <v>144</v>
      </c>
      <c r="I3" s="2">
        <f>Table5[[#This Row],[SFC]]*1000+4</f>
        <v>144</v>
      </c>
      <c r="J3" s="2">
        <f>Table5[[#This Row],[HP]]*1</f>
        <v>144</v>
      </c>
      <c r="K3" s="2">
        <f>Table5[[#This Row],[HP2]]*1</f>
        <v>144</v>
      </c>
      <c r="L3" s="2">
        <f>Table5[[#This Row],[0-100]]*Table5[[#This Row],[HP]]</f>
        <v>2865.6</v>
      </c>
      <c r="M3" s="2">
        <f>Table5[[#This Row],[0-100]]*Table5[[#This Row],[HP2]]</f>
        <v>2865.6</v>
      </c>
      <c r="N3" s="1">
        <f>Table5[[#This Row],[HP]]/Table5[[#This Row],[TON]]</f>
        <v>50.251256281407038</v>
      </c>
      <c r="O3" s="1">
        <f>Table5[[#This Row],[HP2]]/Table5[[#This Row],[TON2]]</f>
        <v>50.251256281407038</v>
      </c>
      <c r="P3" s="1">
        <f>Table5[[#This Row],[KG]]/1000</f>
        <v>2.8655999999999997</v>
      </c>
      <c r="Q3" s="1">
        <f>Table5[[#This Row],[KG2]]/1000</f>
        <v>2.8655999999999997</v>
      </c>
      <c r="U3" s="1"/>
      <c r="V3" s="1"/>
      <c r="W3" s="1"/>
      <c r="X3" s="1"/>
      <c r="Y3" s="1"/>
    </row>
    <row r="4" spans="1:25" ht="12.75" thickTop="1" thickBot="1" x14ac:dyDescent="0.3">
      <c r="A4" s="1">
        <f t="shared" ref="A4:A67" si="0">A3-0.1</f>
        <v>19.799999999999997</v>
      </c>
      <c r="B4" s="1">
        <v>0.14000000000000001</v>
      </c>
      <c r="C4" s="1">
        <v>0.14000000000000001</v>
      </c>
      <c r="D4" s="1">
        <f>Table5[[#This Row],[0-100]]/2</f>
        <v>9.8999999999999986</v>
      </c>
      <c r="E4" s="1">
        <f>Table5[[#This Row],[0-100]]/2</f>
        <v>9.8999999999999986</v>
      </c>
      <c r="F4" s="2">
        <f>1000*(Table5[[#This Row],[KWH]]/Table5[[#This Row],[C]])</f>
        <v>14545.454545454546</v>
      </c>
      <c r="G4" s="2">
        <f>1000*(Table5[[#This Row],[KWH2]]/Table5[[#This Row],[C2]])</f>
        <v>14545.454545454546</v>
      </c>
      <c r="H4" s="2">
        <f>Table5[[#This Row],[SFC2]]*1000+4</f>
        <v>144</v>
      </c>
      <c r="I4" s="2">
        <f>Table5[[#This Row],[SFC]]*1000+4</f>
        <v>144</v>
      </c>
      <c r="J4" s="2">
        <f>Table5[[#This Row],[HP]]*1</f>
        <v>144</v>
      </c>
      <c r="K4" s="2">
        <f>Table5[[#This Row],[HP2]]*1</f>
        <v>144</v>
      </c>
      <c r="L4" s="2">
        <f>Table5[[#This Row],[0-100]]*Table5[[#This Row],[HP]]</f>
        <v>2851.2</v>
      </c>
      <c r="M4" s="2">
        <f>Table5[[#This Row],[0-100]]*Table5[[#This Row],[HP2]]</f>
        <v>2851.2</v>
      </c>
      <c r="N4" s="1">
        <f>Table5[[#This Row],[HP]]/Table5[[#This Row],[TON]]</f>
        <v>50.505050505050505</v>
      </c>
      <c r="O4" s="1">
        <f>Table5[[#This Row],[HP2]]/Table5[[#This Row],[TON2]]</f>
        <v>50.505050505050505</v>
      </c>
      <c r="P4" s="1">
        <f>Table5[[#This Row],[KG]]/1000</f>
        <v>2.8512</v>
      </c>
      <c r="Q4" s="1">
        <f>Table5[[#This Row],[KG2]]/1000</f>
        <v>2.8512</v>
      </c>
      <c r="U4" s="1"/>
      <c r="V4" s="1"/>
      <c r="W4" s="1"/>
      <c r="X4" s="1"/>
      <c r="Y4" s="1"/>
    </row>
    <row r="5" spans="1:25" ht="12.75" thickTop="1" thickBot="1" x14ac:dyDescent="0.3">
      <c r="A5" s="1">
        <f t="shared" si="0"/>
        <v>19.699999999999996</v>
      </c>
      <c r="B5" s="1">
        <v>0.14000000000000001</v>
      </c>
      <c r="C5" s="1">
        <v>0.14000000000000001</v>
      </c>
      <c r="D5" s="1">
        <f>Table5[[#This Row],[0-100]]/2</f>
        <v>9.8499999999999979</v>
      </c>
      <c r="E5" s="1">
        <f>Table5[[#This Row],[0-100]]/2</f>
        <v>9.8499999999999979</v>
      </c>
      <c r="F5" s="2">
        <f>1000*(Table5[[#This Row],[KWH]]/Table5[[#This Row],[C]])</f>
        <v>14619.289340101526</v>
      </c>
      <c r="G5" s="2">
        <f>1000*(Table5[[#This Row],[KWH2]]/Table5[[#This Row],[C2]])</f>
        <v>14619.289340101526</v>
      </c>
      <c r="H5" s="2">
        <f>Table5[[#This Row],[SFC2]]*1000+4</f>
        <v>144</v>
      </c>
      <c r="I5" s="2">
        <f>Table5[[#This Row],[SFC]]*1000+4</f>
        <v>144</v>
      </c>
      <c r="J5" s="2">
        <f>Table5[[#This Row],[HP]]*1</f>
        <v>144</v>
      </c>
      <c r="K5" s="2">
        <f>Table5[[#This Row],[HP2]]*1</f>
        <v>144</v>
      </c>
      <c r="L5" s="2">
        <f>Table5[[#This Row],[0-100]]*Table5[[#This Row],[HP]]</f>
        <v>2836.7999999999993</v>
      </c>
      <c r="M5" s="2">
        <f>Table5[[#This Row],[0-100]]*Table5[[#This Row],[HP2]]</f>
        <v>2836.7999999999993</v>
      </c>
      <c r="N5" s="1">
        <f>Table5[[#This Row],[HP]]/Table5[[#This Row],[TON]]</f>
        <v>50.761421319796966</v>
      </c>
      <c r="O5" s="1">
        <f>Table5[[#This Row],[HP2]]/Table5[[#This Row],[TON2]]</f>
        <v>50.761421319796966</v>
      </c>
      <c r="P5" s="1">
        <f>Table5[[#This Row],[KG]]/1000</f>
        <v>2.8367999999999993</v>
      </c>
      <c r="Q5" s="1">
        <f>Table5[[#This Row],[KG2]]/1000</f>
        <v>2.8367999999999993</v>
      </c>
      <c r="U5" s="1"/>
      <c r="V5" s="1"/>
      <c r="W5" s="1"/>
      <c r="X5" s="1"/>
      <c r="Y5" s="1"/>
    </row>
    <row r="6" spans="1:25" ht="12.75" thickTop="1" thickBot="1" x14ac:dyDescent="0.3">
      <c r="A6" s="1">
        <f t="shared" si="0"/>
        <v>19.599999999999994</v>
      </c>
      <c r="B6" s="1">
        <v>0.14000000000000001</v>
      </c>
      <c r="C6" s="1">
        <v>0.14000000000000001</v>
      </c>
      <c r="D6" s="1">
        <f>Table5[[#This Row],[0-100]]/2</f>
        <v>9.7999999999999972</v>
      </c>
      <c r="E6" s="1">
        <f>Table5[[#This Row],[0-100]]/2</f>
        <v>9.7999999999999972</v>
      </c>
      <c r="F6" s="2">
        <f>1000*(Table5[[#This Row],[KWH]]/Table5[[#This Row],[C]])</f>
        <v>14693.877551020412</v>
      </c>
      <c r="G6" s="2">
        <f>1000*(Table5[[#This Row],[KWH2]]/Table5[[#This Row],[C2]])</f>
        <v>14693.877551020412</v>
      </c>
      <c r="H6" s="2">
        <f>Table5[[#This Row],[SFC2]]*1000+4</f>
        <v>144</v>
      </c>
      <c r="I6" s="2">
        <f>Table5[[#This Row],[SFC]]*1000+4</f>
        <v>144</v>
      </c>
      <c r="J6" s="2">
        <f>Table5[[#This Row],[HP]]*1</f>
        <v>144</v>
      </c>
      <c r="K6" s="2">
        <f>Table5[[#This Row],[HP2]]*1</f>
        <v>144</v>
      </c>
      <c r="L6" s="2">
        <f>Table5[[#This Row],[0-100]]*Table5[[#This Row],[HP]]</f>
        <v>2822.3999999999992</v>
      </c>
      <c r="M6" s="2">
        <f>Table5[[#This Row],[0-100]]*Table5[[#This Row],[HP2]]</f>
        <v>2822.3999999999992</v>
      </c>
      <c r="N6" s="1">
        <f>Table5[[#This Row],[HP]]/Table5[[#This Row],[TON]]</f>
        <v>51.020408163265323</v>
      </c>
      <c r="O6" s="1">
        <f>Table5[[#This Row],[HP2]]/Table5[[#This Row],[TON2]]</f>
        <v>51.020408163265323</v>
      </c>
      <c r="P6" s="1">
        <f>Table5[[#This Row],[KG]]/1000</f>
        <v>2.8223999999999991</v>
      </c>
      <c r="Q6" s="1">
        <f>Table5[[#This Row],[KG2]]/1000</f>
        <v>2.8223999999999991</v>
      </c>
      <c r="U6" s="1"/>
      <c r="V6" s="1"/>
      <c r="W6" s="1"/>
      <c r="X6" s="1"/>
      <c r="Y6" s="1"/>
    </row>
    <row r="7" spans="1:25" ht="12.75" thickTop="1" thickBot="1" x14ac:dyDescent="0.3">
      <c r="A7" s="1">
        <f t="shared" si="0"/>
        <v>19.499999999999993</v>
      </c>
      <c r="B7" s="1">
        <v>0.14000000000000001</v>
      </c>
      <c r="C7" s="1">
        <v>0.14000000000000001</v>
      </c>
      <c r="D7" s="1">
        <f>Table5[[#This Row],[0-100]]/2</f>
        <v>9.7499999999999964</v>
      </c>
      <c r="E7" s="1">
        <f>Table5[[#This Row],[0-100]]/2</f>
        <v>9.7499999999999964</v>
      </c>
      <c r="F7" s="2">
        <f>1000*(Table5[[#This Row],[KWH]]/Table5[[#This Row],[C]])</f>
        <v>14769.230769230775</v>
      </c>
      <c r="G7" s="2">
        <f>1000*(Table5[[#This Row],[KWH2]]/Table5[[#This Row],[C2]])</f>
        <v>14769.230769230775</v>
      </c>
      <c r="H7" s="2">
        <f>Table5[[#This Row],[SFC2]]*1000+4</f>
        <v>144</v>
      </c>
      <c r="I7" s="2">
        <f>Table5[[#This Row],[SFC]]*1000+4</f>
        <v>144</v>
      </c>
      <c r="J7" s="2">
        <f>Table5[[#This Row],[HP]]*1</f>
        <v>144</v>
      </c>
      <c r="K7" s="2">
        <f>Table5[[#This Row],[HP2]]*1</f>
        <v>144</v>
      </c>
      <c r="L7" s="2">
        <f>Table5[[#This Row],[0-100]]*Table5[[#This Row],[HP]]</f>
        <v>2807.9999999999991</v>
      </c>
      <c r="M7" s="2">
        <f>Table5[[#This Row],[0-100]]*Table5[[#This Row],[HP2]]</f>
        <v>2807.9999999999991</v>
      </c>
      <c r="N7" s="1">
        <f>Table5[[#This Row],[HP]]/Table5[[#This Row],[TON]]</f>
        <v>51.282051282051299</v>
      </c>
      <c r="O7" s="1">
        <f>Table5[[#This Row],[HP2]]/Table5[[#This Row],[TON2]]</f>
        <v>51.282051282051299</v>
      </c>
      <c r="P7" s="1">
        <f>Table5[[#This Row],[KG]]/1000</f>
        <v>2.8079999999999989</v>
      </c>
      <c r="Q7" s="1">
        <f>Table5[[#This Row],[KG2]]/1000</f>
        <v>2.8079999999999989</v>
      </c>
      <c r="U7" s="1"/>
      <c r="V7" s="1"/>
      <c r="W7" s="1"/>
      <c r="X7" s="1"/>
      <c r="Y7" s="1"/>
    </row>
    <row r="8" spans="1:25" ht="12.75" thickTop="1" thickBot="1" x14ac:dyDescent="0.3">
      <c r="A8" s="1">
        <f t="shared" si="0"/>
        <v>19.399999999999991</v>
      </c>
      <c r="B8" s="1">
        <v>0.14000000000000001</v>
      </c>
      <c r="C8" s="1">
        <v>0.14000000000000001</v>
      </c>
      <c r="D8" s="1">
        <f>Table5[[#This Row],[0-100]]/2</f>
        <v>9.6999999999999957</v>
      </c>
      <c r="E8" s="1">
        <f>Table5[[#This Row],[0-100]]/2</f>
        <v>9.6999999999999957</v>
      </c>
      <c r="F8" s="2">
        <f>1000*(Table5[[#This Row],[KWH]]/Table5[[#This Row],[C]])</f>
        <v>14845.360824742274</v>
      </c>
      <c r="G8" s="2">
        <f>1000*(Table5[[#This Row],[KWH2]]/Table5[[#This Row],[C2]])</f>
        <v>14845.360824742274</v>
      </c>
      <c r="H8" s="2">
        <f>Table5[[#This Row],[SFC2]]*1000+4</f>
        <v>144</v>
      </c>
      <c r="I8" s="2">
        <f>Table5[[#This Row],[SFC]]*1000+4</f>
        <v>144</v>
      </c>
      <c r="J8" s="2">
        <f>Table5[[#This Row],[HP]]*1</f>
        <v>144</v>
      </c>
      <c r="K8" s="2">
        <f>Table5[[#This Row],[HP2]]*1</f>
        <v>144</v>
      </c>
      <c r="L8" s="2">
        <f>Table5[[#This Row],[0-100]]*Table5[[#This Row],[HP]]</f>
        <v>2793.5999999999985</v>
      </c>
      <c r="M8" s="2">
        <f>Table5[[#This Row],[0-100]]*Table5[[#This Row],[HP2]]</f>
        <v>2793.5999999999985</v>
      </c>
      <c r="N8" s="1">
        <f>Table5[[#This Row],[HP]]/Table5[[#This Row],[TON]]</f>
        <v>51.546391752577343</v>
      </c>
      <c r="O8" s="1">
        <f>Table5[[#This Row],[HP2]]/Table5[[#This Row],[TON2]]</f>
        <v>51.546391752577343</v>
      </c>
      <c r="P8" s="1">
        <f>Table5[[#This Row],[KG]]/1000</f>
        <v>2.7935999999999988</v>
      </c>
      <c r="Q8" s="1">
        <f>Table5[[#This Row],[KG2]]/1000</f>
        <v>2.7935999999999988</v>
      </c>
      <c r="U8" s="1"/>
      <c r="V8" s="1"/>
      <c r="W8" s="1"/>
      <c r="X8" s="1"/>
      <c r="Y8" s="1"/>
    </row>
    <row r="9" spans="1:25" ht="12.75" thickTop="1" thickBot="1" x14ac:dyDescent="0.3">
      <c r="A9" s="1">
        <f t="shared" si="0"/>
        <v>19.29999999999999</v>
      </c>
      <c r="B9" s="1">
        <v>0.14000000000000001</v>
      </c>
      <c r="C9" s="1">
        <v>0.14000000000000001</v>
      </c>
      <c r="D9" s="1">
        <f>Table5[[#This Row],[0-100]]/2</f>
        <v>9.649999999999995</v>
      </c>
      <c r="E9" s="1">
        <f>Table5[[#This Row],[0-100]]/2</f>
        <v>9.649999999999995</v>
      </c>
      <c r="F9" s="2">
        <f>1000*(Table5[[#This Row],[KWH]]/Table5[[#This Row],[C]])</f>
        <v>14922.279792746122</v>
      </c>
      <c r="G9" s="2">
        <f>1000*(Table5[[#This Row],[KWH2]]/Table5[[#This Row],[C2]])</f>
        <v>14922.279792746122</v>
      </c>
      <c r="H9" s="2">
        <f>Table5[[#This Row],[SFC2]]*1000+4</f>
        <v>144</v>
      </c>
      <c r="I9" s="2">
        <f>Table5[[#This Row],[SFC]]*1000+4</f>
        <v>144</v>
      </c>
      <c r="J9" s="2">
        <f>Table5[[#This Row],[HP]]*1</f>
        <v>144</v>
      </c>
      <c r="K9" s="2">
        <f>Table5[[#This Row],[HP2]]*1</f>
        <v>144</v>
      </c>
      <c r="L9" s="2">
        <f>Table5[[#This Row],[0-100]]*Table5[[#This Row],[HP]]</f>
        <v>2779.1999999999985</v>
      </c>
      <c r="M9" s="2">
        <f>Table5[[#This Row],[0-100]]*Table5[[#This Row],[HP2]]</f>
        <v>2779.1999999999985</v>
      </c>
      <c r="N9" s="1">
        <f>Table5[[#This Row],[HP]]/Table5[[#This Row],[TON]]</f>
        <v>51.813471502590701</v>
      </c>
      <c r="O9" s="1">
        <f>Table5[[#This Row],[HP2]]/Table5[[#This Row],[TON2]]</f>
        <v>51.813471502590701</v>
      </c>
      <c r="P9" s="1">
        <f>Table5[[#This Row],[KG]]/1000</f>
        <v>2.7791999999999986</v>
      </c>
      <c r="Q9" s="1">
        <f>Table5[[#This Row],[KG2]]/1000</f>
        <v>2.7791999999999986</v>
      </c>
      <c r="U9" s="1"/>
      <c r="V9" s="1"/>
      <c r="W9" s="1"/>
      <c r="X9" s="1"/>
      <c r="Y9" s="1"/>
    </row>
    <row r="10" spans="1:25" ht="12.75" thickTop="1" thickBot="1" x14ac:dyDescent="0.3">
      <c r="A10" s="1">
        <f t="shared" si="0"/>
        <v>19.199999999999989</v>
      </c>
      <c r="B10" s="1">
        <v>0.14000000000000001</v>
      </c>
      <c r="C10" s="1">
        <v>0.14000000000000001</v>
      </c>
      <c r="D10" s="1">
        <f>Table5[[#This Row],[0-100]]/2</f>
        <v>9.5999999999999943</v>
      </c>
      <c r="E10" s="1">
        <f>Table5[[#This Row],[0-100]]/2</f>
        <v>9.5999999999999943</v>
      </c>
      <c r="F10" s="2">
        <f>1000*(Table5[[#This Row],[KWH]]/Table5[[#This Row],[C]])</f>
        <v>15000.000000000009</v>
      </c>
      <c r="G10" s="2">
        <f>1000*(Table5[[#This Row],[KWH2]]/Table5[[#This Row],[C2]])</f>
        <v>15000.000000000009</v>
      </c>
      <c r="H10" s="2">
        <f>Table5[[#This Row],[SFC2]]*1000+4</f>
        <v>144</v>
      </c>
      <c r="I10" s="2">
        <f>Table5[[#This Row],[SFC]]*1000+4</f>
        <v>144</v>
      </c>
      <c r="J10" s="2">
        <f>Table5[[#This Row],[HP]]*1</f>
        <v>144</v>
      </c>
      <c r="K10" s="2">
        <f>Table5[[#This Row],[HP2]]*1</f>
        <v>144</v>
      </c>
      <c r="L10" s="2">
        <f>Table5[[#This Row],[0-100]]*Table5[[#This Row],[HP]]</f>
        <v>2764.7999999999984</v>
      </c>
      <c r="M10" s="2">
        <f>Table5[[#This Row],[0-100]]*Table5[[#This Row],[HP2]]</f>
        <v>2764.7999999999984</v>
      </c>
      <c r="N10" s="1">
        <f>Table5[[#This Row],[HP]]/Table5[[#This Row],[TON]]</f>
        <v>52.083333333333364</v>
      </c>
      <c r="O10" s="1">
        <f>Table5[[#This Row],[HP2]]/Table5[[#This Row],[TON2]]</f>
        <v>52.083333333333364</v>
      </c>
      <c r="P10" s="1">
        <f>Table5[[#This Row],[KG]]/1000</f>
        <v>2.7647999999999984</v>
      </c>
      <c r="Q10" s="1">
        <f>Table5[[#This Row],[KG2]]/1000</f>
        <v>2.7647999999999984</v>
      </c>
      <c r="U10" s="1"/>
      <c r="V10" s="1"/>
      <c r="W10" s="1"/>
      <c r="X10" s="1"/>
      <c r="Y10" s="1"/>
    </row>
    <row r="11" spans="1:25" ht="12.75" thickTop="1" thickBot="1" x14ac:dyDescent="0.3">
      <c r="A11" s="1">
        <f t="shared" si="0"/>
        <v>19.099999999999987</v>
      </c>
      <c r="B11" s="1">
        <v>0.14000000000000001</v>
      </c>
      <c r="C11" s="1">
        <v>0.14000000000000001</v>
      </c>
      <c r="D11" s="1">
        <f>Table5[[#This Row],[0-100]]/2</f>
        <v>9.5499999999999936</v>
      </c>
      <c r="E11" s="1">
        <f>Table5[[#This Row],[0-100]]/2</f>
        <v>9.5499999999999936</v>
      </c>
      <c r="F11" s="2">
        <f>1000*(Table5[[#This Row],[KWH]]/Table5[[#This Row],[C]])</f>
        <v>15078.534031413623</v>
      </c>
      <c r="G11" s="2">
        <f>1000*(Table5[[#This Row],[KWH2]]/Table5[[#This Row],[C2]])</f>
        <v>15078.534031413623</v>
      </c>
      <c r="H11" s="2">
        <f>Table5[[#This Row],[SFC2]]*1000+4</f>
        <v>144</v>
      </c>
      <c r="I11" s="2">
        <f>Table5[[#This Row],[SFC]]*1000+4</f>
        <v>144</v>
      </c>
      <c r="J11" s="2">
        <f>Table5[[#This Row],[HP]]*1</f>
        <v>144</v>
      </c>
      <c r="K11" s="2">
        <f>Table5[[#This Row],[HP2]]*1</f>
        <v>144</v>
      </c>
      <c r="L11" s="2">
        <f>Table5[[#This Row],[0-100]]*Table5[[#This Row],[HP]]</f>
        <v>2750.3999999999983</v>
      </c>
      <c r="M11" s="2">
        <f>Table5[[#This Row],[0-100]]*Table5[[#This Row],[HP2]]</f>
        <v>2750.3999999999983</v>
      </c>
      <c r="N11" s="1">
        <f>Table5[[#This Row],[HP]]/Table5[[#This Row],[TON]]</f>
        <v>52.356020942408414</v>
      </c>
      <c r="O11" s="1">
        <f>Table5[[#This Row],[HP2]]/Table5[[#This Row],[TON2]]</f>
        <v>52.356020942408414</v>
      </c>
      <c r="P11" s="1">
        <f>Table5[[#This Row],[KG]]/1000</f>
        <v>2.7503999999999982</v>
      </c>
      <c r="Q11" s="1">
        <f>Table5[[#This Row],[KG2]]/1000</f>
        <v>2.7503999999999982</v>
      </c>
      <c r="U11" s="1"/>
      <c r="V11" s="1"/>
      <c r="W11" s="1"/>
      <c r="X11" s="1"/>
      <c r="Y11" s="1"/>
    </row>
    <row r="12" spans="1:25" ht="12.75" thickTop="1" thickBot="1" x14ac:dyDescent="0.3">
      <c r="A12" s="1">
        <f t="shared" si="0"/>
        <v>18.999999999999986</v>
      </c>
      <c r="B12" s="1">
        <v>0.14000000000000001</v>
      </c>
      <c r="C12" s="1">
        <v>0.14000000000000001</v>
      </c>
      <c r="D12" s="1">
        <f>Table5[[#This Row],[0-100]]/2</f>
        <v>9.4999999999999929</v>
      </c>
      <c r="E12" s="1">
        <f>Table5[[#This Row],[0-100]]/2</f>
        <v>9.4999999999999929</v>
      </c>
      <c r="F12" s="2">
        <f>1000*(Table5[[#This Row],[KWH]]/Table5[[#This Row],[C]])</f>
        <v>15157.894736842118</v>
      </c>
      <c r="G12" s="2">
        <f>1000*(Table5[[#This Row],[KWH2]]/Table5[[#This Row],[C2]])</f>
        <v>15157.894736842118</v>
      </c>
      <c r="H12" s="2">
        <f>Table5[[#This Row],[SFC2]]*1000+4</f>
        <v>144</v>
      </c>
      <c r="I12" s="2">
        <f>Table5[[#This Row],[SFC]]*1000+4</f>
        <v>144</v>
      </c>
      <c r="J12" s="2">
        <f>Table5[[#This Row],[HP]]*1</f>
        <v>144</v>
      </c>
      <c r="K12" s="2">
        <f>Table5[[#This Row],[HP2]]*1</f>
        <v>144</v>
      </c>
      <c r="L12" s="2">
        <f>Table5[[#This Row],[0-100]]*Table5[[#This Row],[HP]]</f>
        <v>2735.9999999999982</v>
      </c>
      <c r="M12" s="2">
        <f>Table5[[#This Row],[0-100]]*Table5[[#This Row],[HP2]]</f>
        <v>2735.9999999999982</v>
      </c>
      <c r="N12" s="1">
        <f>Table5[[#This Row],[HP]]/Table5[[#This Row],[TON]]</f>
        <v>52.63157894736846</v>
      </c>
      <c r="O12" s="1">
        <f>Table5[[#This Row],[HP2]]/Table5[[#This Row],[TON2]]</f>
        <v>52.63157894736846</v>
      </c>
      <c r="P12" s="1">
        <f>Table5[[#This Row],[KG]]/1000</f>
        <v>2.735999999999998</v>
      </c>
      <c r="Q12" s="1">
        <f>Table5[[#This Row],[KG2]]/1000</f>
        <v>2.735999999999998</v>
      </c>
      <c r="U12" s="1"/>
      <c r="V12" s="1"/>
      <c r="W12" s="1"/>
      <c r="X12" s="1"/>
      <c r="Y12" s="1"/>
    </row>
    <row r="13" spans="1:25" ht="12.75" thickTop="1" thickBot="1" x14ac:dyDescent="0.3">
      <c r="A13" s="1">
        <f t="shared" si="0"/>
        <v>18.899999999999984</v>
      </c>
      <c r="B13" s="1">
        <v>0.14000000000000001</v>
      </c>
      <c r="C13" s="1">
        <v>0.14000000000000001</v>
      </c>
      <c r="D13" s="1">
        <f>Table5[[#This Row],[0-100]]/2</f>
        <v>9.4499999999999922</v>
      </c>
      <c r="E13" s="1">
        <f>Table5[[#This Row],[0-100]]/2</f>
        <v>9.4499999999999922</v>
      </c>
      <c r="F13" s="2">
        <f>1000*(Table5[[#This Row],[KWH]]/Table5[[#This Row],[C]])</f>
        <v>15238.095238095251</v>
      </c>
      <c r="G13" s="2">
        <f>1000*(Table5[[#This Row],[KWH2]]/Table5[[#This Row],[C2]])</f>
        <v>15238.095238095251</v>
      </c>
      <c r="H13" s="2">
        <f>Table5[[#This Row],[SFC2]]*1000+4</f>
        <v>144</v>
      </c>
      <c r="I13" s="2">
        <f>Table5[[#This Row],[SFC]]*1000+4</f>
        <v>144</v>
      </c>
      <c r="J13" s="2">
        <f>Table5[[#This Row],[HP]]*1</f>
        <v>144</v>
      </c>
      <c r="K13" s="2">
        <f>Table5[[#This Row],[HP2]]*1</f>
        <v>144</v>
      </c>
      <c r="L13" s="2">
        <f>Table5[[#This Row],[0-100]]*Table5[[#This Row],[HP]]</f>
        <v>2721.5999999999976</v>
      </c>
      <c r="M13" s="2">
        <f>Table5[[#This Row],[0-100]]*Table5[[#This Row],[HP2]]</f>
        <v>2721.5999999999976</v>
      </c>
      <c r="N13" s="1">
        <f>Table5[[#This Row],[HP]]/Table5[[#This Row],[TON]]</f>
        <v>52.910052910052954</v>
      </c>
      <c r="O13" s="1">
        <f>Table5[[#This Row],[HP2]]/Table5[[#This Row],[TON2]]</f>
        <v>52.910052910052954</v>
      </c>
      <c r="P13" s="1">
        <f>Table5[[#This Row],[KG]]/1000</f>
        <v>2.7215999999999978</v>
      </c>
      <c r="Q13" s="1">
        <f>Table5[[#This Row],[KG2]]/1000</f>
        <v>2.7215999999999978</v>
      </c>
      <c r="U13" s="1"/>
      <c r="V13" s="1"/>
      <c r="W13" s="1"/>
      <c r="X13" s="1"/>
      <c r="Y13" s="1"/>
    </row>
    <row r="14" spans="1:25" ht="12.75" thickTop="1" thickBot="1" x14ac:dyDescent="0.3">
      <c r="A14" s="1">
        <f t="shared" si="0"/>
        <v>18.799999999999983</v>
      </c>
      <c r="B14" s="1">
        <v>0.15</v>
      </c>
      <c r="C14" s="1">
        <v>0.15</v>
      </c>
      <c r="D14" s="1">
        <f>Table5[[#This Row],[0-100]]/2</f>
        <v>9.3999999999999915</v>
      </c>
      <c r="E14" s="1">
        <f>Table5[[#This Row],[0-100]]/2</f>
        <v>9.3999999999999915</v>
      </c>
      <c r="F14" s="2">
        <f>1000*(Table5[[#This Row],[KWH]]/Table5[[#This Row],[C]])</f>
        <v>16382.978723404271</v>
      </c>
      <c r="G14" s="2">
        <f>1000*(Table5[[#This Row],[KWH2]]/Table5[[#This Row],[C2]])</f>
        <v>16382.978723404271</v>
      </c>
      <c r="H14" s="2">
        <f>Table5[[#This Row],[SFC2]]*1000+4</f>
        <v>154</v>
      </c>
      <c r="I14" s="2">
        <f>Table5[[#This Row],[SFC]]*1000+4</f>
        <v>154</v>
      </c>
      <c r="J14" s="2">
        <f>Table5[[#This Row],[HP]]*1</f>
        <v>154</v>
      </c>
      <c r="K14" s="2">
        <f>Table5[[#This Row],[HP2]]*1</f>
        <v>154</v>
      </c>
      <c r="L14" s="2">
        <f>Table5[[#This Row],[0-100]]*Table5[[#This Row],[HP]]</f>
        <v>2895.1999999999975</v>
      </c>
      <c r="M14" s="2">
        <f>Table5[[#This Row],[0-100]]*Table5[[#This Row],[HP2]]</f>
        <v>2895.1999999999975</v>
      </c>
      <c r="N14" s="1">
        <f>Table5[[#This Row],[HP]]/Table5[[#This Row],[TON]]</f>
        <v>53.191489361702175</v>
      </c>
      <c r="O14" s="1">
        <f>Table5[[#This Row],[HP2]]/Table5[[#This Row],[TON2]]</f>
        <v>53.191489361702175</v>
      </c>
      <c r="P14" s="1">
        <f>Table5[[#This Row],[KG]]/1000</f>
        <v>2.8951999999999973</v>
      </c>
      <c r="Q14" s="1">
        <f>Table5[[#This Row],[KG2]]/1000</f>
        <v>2.8951999999999973</v>
      </c>
      <c r="U14" s="1"/>
      <c r="V14" s="1"/>
      <c r="W14" s="1"/>
      <c r="X14" s="1"/>
      <c r="Y14" s="1"/>
    </row>
    <row r="15" spans="1:25" ht="12.75" thickTop="1" thickBot="1" x14ac:dyDescent="0.3">
      <c r="A15" s="1">
        <f t="shared" si="0"/>
        <v>18.699999999999982</v>
      </c>
      <c r="B15" s="1">
        <v>0.15</v>
      </c>
      <c r="C15" s="1">
        <v>0.15</v>
      </c>
      <c r="D15" s="1">
        <f>Table5[[#This Row],[0-100]]/2</f>
        <v>9.3499999999999908</v>
      </c>
      <c r="E15" s="1">
        <f>Table5[[#This Row],[0-100]]/2</f>
        <v>9.3499999999999908</v>
      </c>
      <c r="F15" s="2">
        <f>1000*(Table5[[#This Row],[KWH]]/Table5[[#This Row],[C]])</f>
        <v>16470.588235294133</v>
      </c>
      <c r="G15" s="2">
        <f>1000*(Table5[[#This Row],[KWH2]]/Table5[[#This Row],[C2]])</f>
        <v>16470.588235294133</v>
      </c>
      <c r="H15" s="2">
        <f>Table5[[#This Row],[SFC2]]*1000+4</f>
        <v>154</v>
      </c>
      <c r="I15" s="2">
        <f>Table5[[#This Row],[SFC]]*1000+4</f>
        <v>154</v>
      </c>
      <c r="J15" s="2">
        <f>Table5[[#This Row],[HP]]*1</f>
        <v>154</v>
      </c>
      <c r="K15" s="2">
        <f>Table5[[#This Row],[HP2]]*1</f>
        <v>154</v>
      </c>
      <c r="L15" s="2">
        <f>Table5[[#This Row],[0-100]]*Table5[[#This Row],[HP]]</f>
        <v>2879.799999999997</v>
      </c>
      <c r="M15" s="2">
        <f>Table5[[#This Row],[0-100]]*Table5[[#This Row],[HP2]]</f>
        <v>2879.799999999997</v>
      </c>
      <c r="N15" s="1">
        <f>Table5[[#This Row],[HP]]/Table5[[#This Row],[TON]]</f>
        <v>53.475935828877063</v>
      </c>
      <c r="O15" s="1">
        <f>Table5[[#This Row],[HP2]]/Table5[[#This Row],[TON2]]</f>
        <v>53.475935828877063</v>
      </c>
      <c r="P15" s="1">
        <f>Table5[[#This Row],[KG]]/1000</f>
        <v>2.8797999999999968</v>
      </c>
      <c r="Q15" s="1">
        <f>Table5[[#This Row],[KG2]]/1000</f>
        <v>2.8797999999999968</v>
      </c>
      <c r="U15" s="1"/>
      <c r="V15" s="1"/>
      <c r="W15" s="1"/>
      <c r="X15" s="1"/>
      <c r="Y15" s="1"/>
    </row>
    <row r="16" spans="1:25" ht="12.75" thickTop="1" thickBot="1" x14ac:dyDescent="0.3">
      <c r="A16" s="1">
        <f t="shared" si="0"/>
        <v>18.59999999999998</v>
      </c>
      <c r="B16" s="1">
        <v>0.15</v>
      </c>
      <c r="C16" s="1">
        <v>0.15</v>
      </c>
      <c r="D16" s="1">
        <f>Table5[[#This Row],[0-100]]/2</f>
        <v>9.2999999999999901</v>
      </c>
      <c r="E16" s="1">
        <f>Table5[[#This Row],[0-100]]/2</f>
        <v>9.2999999999999901</v>
      </c>
      <c r="F16" s="2">
        <f>1000*(Table5[[#This Row],[KWH]]/Table5[[#This Row],[C]])</f>
        <v>16559.139784946256</v>
      </c>
      <c r="G16" s="2">
        <f>1000*(Table5[[#This Row],[KWH2]]/Table5[[#This Row],[C2]])</f>
        <v>16559.139784946256</v>
      </c>
      <c r="H16" s="2">
        <f>Table5[[#This Row],[SFC2]]*1000+4</f>
        <v>154</v>
      </c>
      <c r="I16" s="2">
        <f>Table5[[#This Row],[SFC]]*1000+4</f>
        <v>154</v>
      </c>
      <c r="J16" s="2">
        <f>Table5[[#This Row],[HP]]*1</f>
        <v>154</v>
      </c>
      <c r="K16" s="2">
        <f>Table5[[#This Row],[HP2]]*1</f>
        <v>154</v>
      </c>
      <c r="L16" s="2">
        <f>Table5[[#This Row],[0-100]]*Table5[[#This Row],[HP]]</f>
        <v>2864.3999999999969</v>
      </c>
      <c r="M16" s="2">
        <f>Table5[[#This Row],[0-100]]*Table5[[#This Row],[HP2]]</f>
        <v>2864.3999999999969</v>
      </c>
      <c r="N16" s="1">
        <f>Table5[[#This Row],[HP]]/Table5[[#This Row],[TON]]</f>
        <v>53.763440860215113</v>
      </c>
      <c r="O16" s="1">
        <f>Table5[[#This Row],[HP2]]/Table5[[#This Row],[TON2]]</f>
        <v>53.763440860215113</v>
      </c>
      <c r="P16" s="1">
        <f>Table5[[#This Row],[KG]]/1000</f>
        <v>2.8643999999999967</v>
      </c>
      <c r="Q16" s="1">
        <f>Table5[[#This Row],[KG2]]/1000</f>
        <v>2.8643999999999967</v>
      </c>
      <c r="U16" s="1"/>
      <c r="V16" s="1"/>
      <c r="W16" s="1"/>
      <c r="X16" s="1"/>
      <c r="Y16" s="1"/>
    </row>
    <row r="17" spans="1:25" ht="12.75" thickTop="1" thickBot="1" x14ac:dyDescent="0.3">
      <c r="A17" s="1">
        <f t="shared" si="0"/>
        <v>18.499999999999979</v>
      </c>
      <c r="B17" s="1">
        <v>0.15</v>
      </c>
      <c r="C17" s="1">
        <v>0.15</v>
      </c>
      <c r="D17" s="1">
        <f>Table5[[#This Row],[0-100]]/2</f>
        <v>9.2499999999999893</v>
      </c>
      <c r="E17" s="1">
        <f>Table5[[#This Row],[0-100]]/2</f>
        <v>9.2499999999999893</v>
      </c>
      <c r="F17" s="2">
        <f>1000*(Table5[[#This Row],[KWH]]/Table5[[#This Row],[C]])</f>
        <v>16648.648648648668</v>
      </c>
      <c r="G17" s="2">
        <f>1000*(Table5[[#This Row],[KWH2]]/Table5[[#This Row],[C2]])</f>
        <v>16648.648648648668</v>
      </c>
      <c r="H17" s="2">
        <f>Table5[[#This Row],[SFC2]]*1000+4</f>
        <v>154</v>
      </c>
      <c r="I17" s="2">
        <f>Table5[[#This Row],[SFC]]*1000+4</f>
        <v>154</v>
      </c>
      <c r="J17" s="2">
        <f>Table5[[#This Row],[HP]]*1</f>
        <v>154</v>
      </c>
      <c r="K17" s="2">
        <f>Table5[[#This Row],[HP2]]*1</f>
        <v>154</v>
      </c>
      <c r="L17" s="2">
        <f>Table5[[#This Row],[0-100]]*Table5[[#This Row],[HP]]</f>
        <v>2848.9999999999968</v>
      </c>
      <c r="M17" s="2">
        <f>Table5[[#This Row],[0-100]]*Table5[[#This Row],[HP2]]</f>
        <v>2848.9999999999968</v>
      </c>
      <c r="N17" s="1">
        <f>Table5[[#This Row],[HP]]/Table5[[#This Row],[TON]]</f>
        <v>54.05405405405412</v>
      </c>
      <c r="O17" s="1">
        <f>Table5[[#This Row],[HP2]]/Table5[[#This Row],[TON2]]</f>
        <v>54.05405405405412</v>
      </c>
      <c r="P17" s="1">
        <f>Table5[[#This Row],[KG]]/1000</f>
        <v>2.8489999999999966</v>
      </c>
      <c r="Q17" s="1">
        <f>Table5[[#This Row],[KG2]]/1000</f>
        <v>2.8489999999999966</v>
      </c>
      <c r="U17" s="1"/>
      <c r="V17" s="1"/>
      <c r="W17" s="1"/>
      <c r="X17" s="1"/>
      <c r="Y17" s="1"/>
    </row>
    <row r="18" spans="1:25" ht="12.75" thickTop="1" thickBot="1" x14ac:dyDescent="0.3">
      <c r="A18" s="1">
        <f t="shared" si="0"/>
        <v>18.399999999999977</v>
      </c>
      <c r="B18" s="1">
        <v>0.15</v>
      </c>
      <c r="C18" s="1">
        <v>0.15</v>
      </c>
      <c r="D18" s="1">
        <f>Table5[[#This Row],[0-100]]/2</f>
        <v>9.1999999999999886</v>
      </c>
      <c r="E18" s="1">
        <f>Table5[[#This Row],[0-100]]/2</f>
        <v>9.1999999999999886</v>
      </c>
      <c r="F18" s="2">
        <f>1000*(Table5[[#This Row],[KWH]]/Table5[[#This Row],[C]])</f>
        <v>16739.13043478263</v>
      </c>
      <c r="G18" s="2">
        <f>1000*(Table5[[#This Row],[KWH2]]/Table5[[#This Row],[C2]])</f>
        <v>16739.13043478263</v>
      </c>
      <c r="H18" s="2">
        <f>Table5[[#This Row],[SFC2]]*1000+4</f>
        <v>154</v>
      </c>
      <c r="I18" s="2">
        <f>Table5[[#This Row],[SFC]]*1000+4</f>
        <v>154</v>
      </c>
      <c r="J18" s="2">
        <f>Table5[[#This Row],[HP]]*1</f>
        <v>154</v>
      </c>
      <c r="K18" s="2">
        <f>Table5[[#This Row],[HP2]]*1</f>
        <v>154</v>
      </c>
      <c r="L18" s="2">
        <f>Table5[[#This Row],[0-100]]*Table5[[#This Row],[HP]]</f>
        <v>2833.5999999999967</v>
      </c>
      <c r="M18" s="2">
        <f>Table5[[#This Row],[0-100]]*Table5[[#This Row],[HP2]]</f>
        <v>2833.5999999999967</v>
      </c>
      <c r="N18" s="1">
        <f>Table5[[#This Row],[HP]]/Table5[[#This Row],[TON]]</f>
        <v>54.347826086956587</v>
      </c>
      <c r="O18" s="1">
        <f>Table5[[#This Row],[HP2]]/Table5[[#This Row],[TON2]]</f>
        <v>54.347826086956587</v>
      </c>
      <c r="P18" s="1">
        <f>Table5[[#This Row],[KG]]/1000</f>
        <v>2.8335999999999966</v>
      </c>
      <c r="Q18" s="1">
        <f>Table5[[#This Row],[KG2]]/1000</f>
        <v>2.8335999999999966</v>
      </c>
      <c r="U18" s="1"/>
      <c r="V18" s="1"/>
      <c r="W18" s="1"/>
      <c r="X18" s="1"/>
      <c r="Y18" s="1"/>
    </row>
    <row r="19" spans="1:25" ht="12.75" thickTop="1" thickBot="1" x14ac:dyDescent="0.3">
      <c r="A19" s="1">
        <f t="shared" si="0"/>
        <v>18.299999999999976</v>
      </c>
      <c r="B19" s="1">
        <v>0.15</v>
      </c>
      <c r="C19" s="1">
        <v>0.15</v>
      </c>
      <c r="D19" s="1">
        <f>Table5[[#This Row],[0-100]]/2</f>
        <v>9.1499999999999879</v>
      </c>
      <c r="E19" s="1">
        <f>Table5[[#This Row],[0-100]]/2</f>
        <v>9.1499999999999879</v>
      </c>
      <c r="F19" s="2">
        <f>1000*(Table5[[#This Row],[KWH]]/Table5[[#This Row],[C]])</f>
        <v>16830.601092896195</v>
      </c>
      <c r="G19" s="2">
        <f>1000*(Table5[[#This Row],[KWH2]]/Table5[[#This Row],[C2]])</f>
        <v>16830.601092896195</v>
      </c>
      <c r="H19" s="2">
        <f>Table5[[#This Row],[SFC2]]*1000+4</f>
        <v>154</v>
      </c>
      <c r="I19" s="2">
        <f>Table5[[#This Row],[SFC]]*1000+4</f>
        <v>154</v>
      </c>
      <c r="J19" s="2">
        <f>Table5[[#This Row],[HP]]*1</f>
        <v>154</v>
      </c>
      <c r="K19" s="2">
        <f>Table5[[#This Row],[HP2]]*1</f>
        <v>154</v>
      </c>
      <c r="L19" s="2">
        <f>Table5[[#This Row],[0-100]]*Table5[[#This Row],[HP]]</f>
        <v>2818.1999999999962</v>
      </c>
      <c r="M19" s="2">
        <f>Table5[[#This Row],[0-100]]*Table5[[#This Row],[HP2]]</f>
        <v>2818.1999999999962</v>
      </c>
      <c r="N19" s="1">
        <f>Table5[[#This Row],[HP]]/Table5[[#This Row],[TON]]</f>
        <v>54.644808743169477</v>
      </c>
      <c r="O19" s="1">
        <f>Table5[[#This Row],[HP2]]/Table5[[#This Row],[TON2]]</f>
        <v>54.644808743169477</v>
      </c>
      <c r="P19" s="1">
        <f>Table5[[#This Row],[KG]]/1000</f>
        <v>2.818199999999996</v>
      </c>
      <c r="Q19" s="1">
        <f>Table5[[#This Row],[KG2]]/1000</f>
        <v>2.818199999999996</v>
      </c>
      <c r="U19" s="1"/>
      <c r="V19" s="1"/>
      <c r="W19" s="1"/>
      <c r="X19" s="1"/>
      <c r="Y19" s="1"/>
    </row>
    <row r="20" spans="1:25" ht="12.75" thickTop="1" thickBot="1" x14ac:dyDescent="0.3">
      <c r="A20" s="1">
        <f t="shared" si="0"/>
        <v>18.199999999999974</v>
      </c>
      <c r="B20" s="1">
        <v>0.15</v>
      </c>
      <c r="C20" s="1">
        <v>0.15</v>
      </c>
      <c r="D20" s="1">
        <f>Table5[[#This Row],[0-100]]/2</f>
        <v>9.0999999999999872</v>
      </c>
      <c r="E20" s="1">
        <f>Table5[[#This Row],[0-100]]/2</f>
        <v>9.0999999999999872</v>
      </c>
      <c r="F20" s="2">
        <f>1000*(Table5[[#This Row],[KWH]]/Table5[[#This Row],[C]])</f>
        <v>16923.076923076947</v>
      </c>
      <c r="G20" s="2">
        <f>1000*(Table5[[#This Row],[KWH2]]/Table5[[#This Row],[C2]])</f>
        <v>16923.076923076947</v>
      </c>
      <c r="H20" s="2">
        <f>Table5[[#This Row],[SFC2]]*1000+4</f>
        <v>154</v>
      </c>
      <c r="I20" s="2">
        <f>Table5[[#This Row],[SFC]]*1000+4</f>
        <v>154</v>
      </c>
      <c r="J20" s="2">
        <f>Table5[[#This Row],[HP]]*1</f>
        <v>154</v>
      </c>
      <c r="K20" s="2">
        <f>Table5[[#This Row],[HP2]]*1</f>
        <v>154</v>
      </c>
      <c r="L20" s="2">
        <f>Table5[[#This Row],[0-100]]*Table5[[#This Row],[HP]]</f>
        <v>2802.7999999999961</v>
      </c>
      <c r="M20" s="2">
        <f>Table5[[#This Row],[0-100]]*Table5[[#This Row],[HP2]]</f>
        <v>2802.7999999999961</v>
      </c>
      <c r="N20" s="1">
        <f>Table5[[#This Row],[HP]]/Table5[[#This Row],[TON]]</f>
        <v>54.945054945055027</v>
      </c>
      <c r="O20" s="1">
        <f>Table5[[#This Row],[HP2]]/Table5[[#This Row],[TON2]]</f>
        <v>54.945054945055027</v>
      </c>
      <c r="P20" s="1">
        <f>Table5[[#This Row],[KG]]/1000</f>
        <v>2.802799999999996</v>
      </c>
      <c r="Q20" s="1">
        <f>Table5[[#This Row],[KG2]]/1000</f>
        <v>2.802799999999996</v>
      </c>
      <c r="U20" s="1"/>
      <c r="V20" s="1"/>
      <c r="W20" s="1"/>
      <c r="X20" s="1"/>
      <c r="Y20" s="1"/>
    </row>
    <row r="21" spans="1:25" ht="12.75" thickTop="1" thickBot="1" x14ac:dyDescent="0.3">
      <c r="A21" s="1">
        <f t="shared" si="0"/>
        <v>18.099999999999973</v>
      </c>
      <c r="B21" s="1">
        <v>0.15</v>
      </c>
      <c r="C21" s="1">
        <v>0.15</v>
      </c>
      <c r="D21" s="1">
        <f>Table5[[#This Row],[0-100]]/2</f>
        <v>9.0499999999999865</v>
      </c>
      <c r="E21" s="1">
        <f>Table5[[#This Row],[0-100]]/2</f>
        <v>9.0499999999999865</v>
      </c>
      <c r="F21" s="2">
        <f>1000*(Table5[[#This Row],[KWH]]/Table5[[#This Row],[C]])</f>
        <v>17016.574585635386</v>
      </c>
      <c r="G21" s="2">
        <f>1000*(Table5[[#This Row],[KWH2]]/Table5[[#This Row],[C2]])</f>
        <v>17016.574585635386</v>
      </c>
      <c r="H21" s="2">
        <f>Table5[[#This Row],[SFC2]]*1000+4</f>
        <v>154</v>
      </c>
      <c r="I21" s="2">
        <f>Table5[[#This Row],[SFC]]*1000+4</f>
        <v>154</v>
      </c>
      <c r="J21" s="2">
        <f>Table5[[#This Row],[HP]]*1</f>
        <v>154</v>
      </c>
      <c r="K21" s="2">
        <f>Table5[[#This Row],[HP2]]*1</f>
        <v>154</v>
      </c>
      <c r="L21" s="2">
        <f>Table5[[#This Row],[0-100]]*Table5[[#This Row],[HP]]</f>
        <v>2787.399999999996</v>
      </c>
      <c r="M21" s="2">
        <f>Table5[[#This Row],[0-100]]*Table5[[#This Row],[HP2]]</f>
        <v>2787.399999999996</v>
      </c>
      <c r="N21" s="1">
        <f>Table5[[#This Row],[HP]]/Table5[[#This Row],[TON]]</f>
        <v>55.248618784530471</v>
      </c>
      <c r="O21" s="1">
        <f>Table5[[#This Row],[HP2]]/Table5[[#This Row],[TON2]]</f>
        <v>55.248618784530471</v>
      </c>
      <c r="P21" s="1">
        <f>Table5[[#This Row],[KG]]/1000</f>
        <v>2.7873999999999959</v>
      </c>
      <c r="Q21" s="1">
        <f>Table5[[#This Row],[KG2]]/1000</f>
        <v>2.7873999999999959</v>
      </c>
      <c r="U21" s="1"/>
      <c r="V21" s="1"/>
      <c r="W21" s="1"/>
      <c r="X21" s="1"/>
      <c r="Y21" s="1"/>
    </row>
    <row r="22" spans="1:25" ht="12.75" thickTop="1" thickBot="1" x14ac:dyDescent="0.3">
      <c r="A22" s="1">
        <f t="shared" si="0"/>
        <v>17.999999999999972</v>
      </c>
      <c r="B22" s="1">
        <v>0.15</v>
      </c>
      <c r="C22" s="1">
        <v>0.15</v>
      </c>
      <c r="D22" s="1">
        <f>Table5[[#This Row],[0-100]]/2</f>
        <v>8.9999999999999858</v>
      </c>
      <c r="E22" s="1">
        <f>Table5[[#This Row],[0-100]]/2</f>
        <v>8.9999999999999858</v>
      </c>
      <c r="F22" s="2">
        <f>1000*(Table5[[#This Row],[KWH]]/Table5[[#This Row],[C]])</f>
        <v>17111.111111111139</v>
      </c>
      <c r="G22" s="2">
        <f>1000*(Table5[[#This Row],[KWH2]]/Table5[[#This Row],[C2]])</f>
        <v>17111.111111111139</v>
      </c>
      <c r="H22" s="2">
        <f>Table5[[#This Row],[SFC2]]*1000+4</f>
        <v>154</v>
      </c>
      <c r="I22" s="2">
        <f>Table5[[#This Row],[SFC]]*1000+4</f>
        <v>154</v>
      </c>
      <c r="J22" s="2">
        <f>Table5[[#This Row],[HP]]*1</f>
        <v>154</v>
      </c>
      <c r="K22" s="2">
        <f>Table5[[#This Row],[HP2]]*1</f>
        <v>154</v>
      </c>
      <c r="L22" s="2">
        <f>Table5[[#This Row],[0-100]]*Table5[[#This Row],[HP]]</f>
        <v>2771.9999999999955</v>
      </c>
      <c r="M22" s="2">
        <f>Table5[[#This Row],[0-100]]*Table5[[#This Row],[HP2]]</f>
        <v>2771.9999999999955</v>
      </c>
      <c r="N22" s="1">
        <f>Table5[[#This Row],[HP]]/Table5[[#This Row],[TON]]</f>
        <v>55.55555555555565</v>
      </c>
      <c r="O22" s="1">
        <f>Table5[[#This Row],[HP2]]/Table5[[#This Row],[TON2]]</f>
        <v>55.55555555555565</v>
      </c>
      <c r="P22" s="1">
        <f>Table5[[#This Row],[KG]]/1000</f>
        <v>2.7719999999999954</v>
      </c>
      <c r="Q22" s="1">
        <f>Table5[[#This Row],[KG2]]/1000</f>
        <v>2.7719999999999954</v>
      </c>
      <c r="U22" s="1"/>
      <c r="V22" s="1"/>
      <c r="W22" s="1"/>
      <c r="X22" s="1"/>
      <c r="Y22" s="1"/>
    </row>
    <row r="23" spans="1:25" ht="12.75" thickTop="1" thickBot="1" x14ac:dyDescent="0.3">
      <c r="A23" s="1">
        <f t="shared" si="0"/>
        <v>17.89999999999997</v>
      </c>
      <c r="B23" s="1">
        <v>0.15</v>
      </c>
      <c r="C23" s="1">
        <v>0.15</v>
      </c>
      <c r="D23" s="1">
        <f>Table5[[#This Row],[0-100]]/2</f>
        <v>8.9499999999999851</v>
      </c>
      <c r="E23" s="1">
        <f>Table5[[#This Row],[0-100]]/2</f>
        <v>8.9499999999999851</v>
      </c>
      <c r="F23" s="2">
        <f>1000*(Table5[[#This Row],[KWH]]/Table5[[#This Row],[C]])</f>
        <v>17206.703910614553</v>
      </c>
      <c r="G23" s="2">
        <f>1000*(Table5[[#This Row],[KWH2]]/Table5[[#This Row],[C2]])</f>
        <v>17206.703910614553</v>
      </c>
      <c r="H23" s="2">
        <f>Table5[[#This Row],[SFC2]]*1000+4</f>
        <v>154</v>
      </c>
      <c r="I23" s="2">
        <f>Table5[[#This Row],[SFC]]*1000+4</f>
        <v>154</v>
      </c>
      <c r="J23" s="2">
        <f>Table5[[#This Row],[HP]]*1</f>
        <v>154</v>
      </c>
      <c r="K23" s="2">
        <f>Table5[[#This Row],[HP2]]*1</f>
        <v>154</v>
      </c>
      <c r="L23" s="2">
        <f>Table5[[#This Row],[0-100]]*Table5[[#This Row],[HP]]</f>
        <v>2756.5999999999954</v>
      </c>
      <c r="M23" s="2">
        <f>Table5[[#This Row],[0-100]]*Table5[[#This Row],[HP2]]</f>
        <v>2756.5999999999954</v>
      </c>
      <c r="N23" s="1">
        <f>Table5[[#This Row],[HP]]/Table5[[#This Row],[TON]]</f>
        <v>55.865921787709595</v>
      </c>
      <c r="O23" s="1">
        <f>Table5[[#This Row],[HP2]]/Table5[[#This Row],[TON2]]</f>
        <v>55.865921787709595</v>
      </c>
      <c r="P23" s="1">
        <f>Table5[[#This Row],[KG]]/1000</f>
        <v>2.7565999999999953</v>
      </c>
      <c r="Q23" s="1">
        <f>Table5[[#This Row],[KG2]]/1000</f>
        <v>2.7565999999999953</v>
      </c>
      <c r="U23" s="1"/>
      <c r="V23" s="1"/>
      <c r="W23" s="1"/>
      <c r="X23" s="1"/>
      <c r="Y23" s="1"/>
    </row>
    <row r="24" spans="1:25" ht="12.75" thickTop="1" thickBot="1" x14ac:dyDescent="0.3">
      <c r="A24" s="1">
        <f t="shared" si="0"/>
        <v>17.799999999999969</v>
      </c>
      <c r="B24" s="1">
        <v>0.15</v>
      </c>
      <c r="C24" s="1">
        <v>0.15</v>
      </c>
      <c r="D24" s="1">
        <f>Table5[[#This Row],[0-100]]/2</f>
        <v>8.8999999999999844</v>
      </c>
      <c r="E24" s="1">
        <f>Table5[[#This Row],[0-100]]/2</f>
        <v>8.8999999999999844</v>
      </c>
      <c r="F24" s="2">
        <f>1000*(Table5[[#This Row],[KWH]]/Table5[[#This Row],[C]])</f>
        <v>17303.370786516884</v>
      </c>
      <c r="G24" s="2">
        <f>1000*(Table5[[#This Row],[KWH2]]/Table5[[#This Row],[C2]])</f>
        <v>17303.370786516884</v>
      </c>
      <c r="H24" s="2">
        <f>Table5[[#This Row],[SFC2]]*1000+4</f>
        <v>154</v>
      </c>
      <c r="I24" s="2">
        <f>Table5[[#This Row],[SFC]]*1000+4</f>
        <v>154</v>
      </c>
      <c r="J24" s="2">
        <f>Table5[[#This Row],[HP]]*1</f>
        <v>154</v>
      </c>
      <c r="K24" s="2">
        <f>Table5[[#This Row],[HP2]]*1</f>
        <v>154</v>
      </c>
      <c r="L24" s="2">
        <f>Table5[[#This Row],[0-100]]*Table5[[#This Row],[HP]]</f>
        <v>2741.1999999999953</v>
      </c>
      <c r="M24" s="2">
        <f>Table5[[#This Row],[0-100]]*Table5[[#This Row],[HP2]]</f>
        <v>2741.1999999999953</v>
      </c>
      <c r="N24" s="1">
        <f>Table5[[#This Row],[HP]]/Table5[[#This Row],[TON]]</f>
        <v>56.179775280898973</v>
      </c>
      <c r="O24" s="1">
        <f>Table5[[#This Row],[HP2]]/Table5[[#This Row],[TON2]]</f>
        <v>56.179775280898973</v>
      </c>
      <c r="P24" s="1">
        <f>Table5[[#This Row],[KG]]/1000</f>
        <v>2.7411999999999952</v>
      </c>
      <c r="Q24" s="1">
        <f>Table5[[#This Row],[KG2]]/1000</f>
        <v>2.7411999999999952</v>
      </c>
      <c r="U24" s="1"/>
      <c r="V24" s="1"/>
      <c r="W24" s="1"/>
      <c r="X24" s="1"/>
      <c r="Y24" s="1"/>
    </row>
    <row r="25" spans="1:25" ht="12.75" thickTop="1" thickBot="1" x14ac:dyDescent="0.3">
      <c r="A25" s="1">
        <f t="shared" si="0"/>
        <v>17.699999999999967</v>
      </c>
      <c r="B25" s="1">
        <v>0.16</v>
      </c>
      <c r="C25" s="1">
        <v>0.16</v>
      </c>
      <c r="D25" s="1">
        <f>Table5[[#This Row],[0-100]]/2</f>
        <v>8.8499999999999837</v>
      </c>
      <c r="E25" s="1">
        <f>Table5[[#This Row],[0-100]]/2</f>
        <v>8.8499999999999837</v>
      </c>
      <c r="F25" s="2">
        <f>1000*(Table5[[#This Row],[KWH]]/Table5[[#This Row],[C]])</f>
        <v>18531.073446327719</v>
      </c>
      <c r="G25" s="2">
        <f>1000*(Table5[[#This Row],[KWH2]]/Table5[[#This Row],[C2]])</f>
        <v>18531.073446327719</v>
      </c>
      <c r="H25" s="2">
        <f>Table5[[#This Row],[SFC2]]*1000+4</f>
        <v>164</v>
      </c>
      <c r="I25" s="2">
        <f>Table5[[#This Row],[SFC]]*1000+4</f>
        <v>164</v>
      </c>
      <c r="J25" s="2">
        <f>Table5[[#This Row],[HP]]*1</f>
        <v>164</v>
      </c>
      <c r="K25" s="2">
        <f>Table5[[#This Row],[HP2]]*1</f>
        <v>164</v>
      </c>
      <c r="L25" s="2">
        <f>Table5[[#This Row],[0-100]]*Table5[[#This Row],[HP]]</f>
        <v>2902.7999999999947</v>
      </c>
      <c r="M25" s="2">
        <f>Table5[[#This Row],[0-100]]*Table5[[#This Row],[HP2]]</f>
        <v>2902.7999999999947</v>
      </c>
      <c r="N25" s="1">
        <f>Table5[[#This Row],[HP]]/Table5[[#This Row],[TON]]</f>
        <v>56.497175141243041</v>
      </c>
      <c r="O25" s="1">
        <f>Table5[[#This Row],[HP2]]/Table5[[#This Row],[TON2]]</f>
        <v>56.497175141243041</v>
      </c>
      <c r="P25" s="1">
        <f>Table5[[#This Row],[KG]]/1000</f>
        <v>2.9027999999999947</v>
      </c>
      <c r="Q25" s="1">
        <f>Table5[[#This Row],[KG2]]/1000</f>
        <v>2.9027999999999947</v>
      </c>
      <c r="U25" s="1"/>
      <c r="V25" s="1"/>
      <c r="W25" s="1"/>
      <c r="X25" s="1"/>
      <c r="Y25" s="1"/>
    </row>
    <row r="26" spans="1:25" ht="12.75" thickTop="1" thickBot="1" x14ac:dyDescent="0.3">
      <c r="A26" s="1">
        <f t="shared" si="0"/>
        <v>17.599999999999966</v>
      </c>
      <c r="B26" s="1">
        <v>0.16</v>
      </c>
      <c r="C26" s="1">
        <v>0.16</v>
      </c>
      <c r="D26" s="1">
        <f>Table5[[#This Row],[0-100]]/2</f>
        <v>8.7999999999999829</v>
      </c>
      <c r="E26" s="1">
        <f>Table5[[#This Row],[0-100]]/2</f>
        <v>8.7999999999999829</v>
      </c>
      <c r="F26" s="2">
        <f>1000*(Table5[[#This Row],[KWH]]/Table5[[#This Row],[C]])</f>
        <v>18636.363636363672</v>
      </c>
      <c r="G26" s="2">
        <f>1000*(Table5[[#This Row],[KWH2]]/Table5[[#This Row],[C2]])</f>
        <v>18636.363636363672</v>
      </c>
      <c r="H26" s="2">
        <f>Table5[[#This Row],[SFC2]]*1000+4</f>
        <v>164</v>
      </c>
      <c r="I26" s="2">
        <f>Table5[[#This Row],[SFC]]*1000+4</f>
        <v>164</v>
      </c>
      <c r="J26" s="2">
        <f>Table5[[#This Row],[HP]]*1</f>
        <v>164</v>
      </c>
      <c r="K26" s="2">
        <f>Table5[[#This Row],[HP2]]*1</f>
        <v>164</v>
      </c>
      <c r="L26" s="2">
        <f>Table5[[#This Row],[0-100]]*Table5[[#This Row],[HP]]</f>
        <v>2886.3999999999942</v>
      </c>
      <c r="M26" s="2">
        <f>Table5[[#This Row],[0-100]]*Table5[[#This Row],[HP2]]</f>
        <v>2886.3999999999942</v>
      </c>
      <c r="N26" s="1">
        <f>Table5[[#This Row],[HP]]/Table5[[#This Row],[TON]]</f>
        <v>56.818181818181934</v>
      </c>
      <c r="O26" s="1">
        <f>Table5[[#This Row],[HP2]]/Table5[[#This Row],[TON2]]</f>
        <v>56.818181818181934</v>
      </c>
      <c r="P26" s="1">
        <f>Table5[[#This Row],[KG]]/1000</f>
        <v>2.8863999999999943</v>
      </c>
      <c r="Q26" s="1">
        <f>Table5[[#This Row],[KG2]]/1000</f>
        <v>2.8863999999999943</v>
      </c>
      <c r="U26" s="1"/>
      <c r="V26" s="1"/>
      <c r="W26" s="1"/>
      <c r="X26" s="1"/>
      <c r="Y26" s="1"/>
    </row>
    <row r="27" spans="1:25" ht="12.75" thickTop="1" thickBot="1" x14ac:dyDescent="0.3">
      <c r="A27" s="1">
        <f t="shared" si="0"/>
        <v>17.499999999999964</v>
      </c>
      <c r="B27" s="1">
        <v>0.16</v>
      </c>
      <c r="C27" s="1">
        <v>0.16</v>
      </c>
      <c r="D27" s="1">
        <f>Table5[[#This Row],[0-100]]/2</f>
        <v>8.7499999999999822</v>
      </c>
      <c r="E27" s="1">
        <f>Table5[[#This Row],[0-100]]/2</f>
        <v>8.7499999999999822</v>
      </c>
      <c r="F27" s="2">
        <f>1000*(Table5[[#This Row],[KWH]]/Table5[[#This Row],[C]])</f>
        <v>18742.857142857178</v>
      </c>
      <c r="G27" s="2">
        <f>1000*(Table5[[#This Row],[KWH2]]/Table5[[#This Row],[C2]])</f>
        <v>18742.857142857178</v>
      </c>
      <c r="H27" s="2">
        <f>Table5[[#This Row],[SFC2]]*1000+4</f>
        <v>164</v>
      </c>
      <c r="I27" s="2">
        <f>Table5[[#This Row],[SFC]]*1000+4</f>
        <v>164</v>
      </c>
      <c r="J27" s="2">
        <f>Table5[[#This Row],[HP]]*1</f>
        <v>164</v>
      </c>
      <c r="K27" s="2">
        <f>Table5[[#This Row],[HP2]]*1</f>
        <v>164</v>
      </c>
      <c r="L27" s="2">
        <f>Table5[[#This Row],[0-100]]*Table5[[#This Row],[HP]]</f>
        <v>2869.9999999999941</v>
      </c>
      <c r="M27" s="2">
        <f>Table5[[#This Row],[0-100]]*Table5[[#This Row],[HP2]]</f>
        <v>2869.9999999999941</v>
      </c>
      <c r="N27" s="1">
        <f>Table5[[#This Row],[HP]]/Table5[[#This Row],[TON]]</f>
        <v>57.142857142857267</v>
      </c>
      <c r="O27" s="1">
        <f>Table5[[#This Row],[HP2]]/Table5[[#This Row],[TON2]]</f>
        <v>57.142857142857267</v>
      </c>
      <c r="P27" s="1">
        <f>Table5[[#This Row],[KG]]/1000</f>
        <v>2.8699999999999939</v>
      </c>
      <c r="Q27" s="1">
        <f>Table5[[#This Row],[KG2]]/1000</f>
        <v>2.8699999999999939</v>
      </c>
      <c r="U27" s="1"/>
      <c r="V27" s="1"/>
      <c r="W27" s="1"/>
      <c r="X27" s="1"/>
      <c r="Y27" s="1"/>
    </row>
    <row r="28" spans="1:25" ht="12.75" thickTop="1" thickBot="1" x14ac:dyDescent="0.3">
      <c r="A28" s="1">
        <f t="shared" si="0"/>
        <v>17.399999999999963</v>
      </c>
      <c r="B28" s="1">
        <v>0.16</v>
      </c>
      <c r="C28" s="1">
        <v>0.16</v>
      </c>
      <c r="D28" s="1">
        <f>Table5[[#This Row],[0-100]]/2</f>
        <v>8.6999999999999815</v>
      </c>
      <c r="E28" s="1">
        <f>Table5[[#This Row],[0-100]]/2</f>
        <v>8.6999999999999815</v>
      </c>
      <c r="F28" s="2">
        <f>1000*(Table5[[#This Row],[KWH]]/Table5[[#This Row],[C]])</f>
        <v>18850.574712643716</v>
      </c>
      <c r="G28" s="2">
        <f>1000*(Table5[[#This Row],[KWH2]]/Table5[[#This Row],[C2]])</f>
        <v>18850.574712643716</v>
      </c>
      <c r="H28" s="2">
        <f>Table5[[#This Row],[SFC2]]*1000+4</f>
        <v>164</v>
      </c>
      <c r="I28" s="2">
        <f>Table5[[#This Row],[SFC]]*1000+4</f>
        <v>164</v>
      </c>
      <c r="J28" s="2">
        <f>Table5[[#This Row],[HP]]*1</f>
        <v>164</v>
      </c>
      <c r="K28" s="2">
        <f>Table5[[#This Row],[HP2]]*1</f>
        <v>164</v>
      </c>
      <c r="L28" s="2">
        <f>Table5[[#This Row],[0-100]]*Table5[[#This Row],[HP]]</f>
        <v>2853.599999999994</v>
      </c>
      <c r="M28" s="2">
        <f>Table5[[#This Row],[0-100]]*Table5[[#This Row],[HP2]]</f>
        <v>2853.599999999994</v>
      </c>
      <c r="N28" s="1">
        <f>Table5[[#This Row],[HP]]/Table5[[#This Row],[TON]]</f>
        <v>57.471264367816211</v>
      </c>
      <c r="O28" s="1">
        <f>Table5[[#This Row],[HP2]]/Table5[[#This Row],[TON2]]</f>
        <v>57.471264367816211</v>
      </c>
      <c r="P28" s="1">
        <f>Table5[[#This Row],[KG]]/1000</f>
        <v>2.8535999999999939</v>
      </c>
      <c r="Q28" s="1">
        <f>Table5[[#This Row],[KG2]]/1000</f>
        <v>2.8535999999999939</v>
      </c>
      <c r="U28" s="1"/>
      <c r="V28" s="1"/>
      <c r="W28" s="1"/>
      <c r="X28" s="1"/>
      <c r="Y28" s="1"/>
    </row>
    <row r="29" spans="1:25" ht="12.75" thickTop="1" thickBot="1" x14ac:dyDescent="0.3">
      <c r="A29" s="1">
        <f t="shared" si="0"/>
        <v>17.299999999999962</v>
      </c>
      <c r="B29" s="1">
        <v>0.16</v>
      </c>
      <c r="C29" s="1">
        <v>0.16</v>
      </c>
      <c r="D29" s="1">
        <f>Table5[[#This Row],[0-100]]/2</f>
        <v>8.6499999999999808</v>
      </c>
      <c r="E29" s="1">
        <f>Table5[[#This Row],[0-100]]/2</f>
        <v>8.6499999999999808</v>
      </c>
      <c r="F29" s="2">
        <f>1000*(Table5[[#This Row],[KWH]]/Table5[[#This Row],[C]])</f>
        <v>18959.537572254376</v>
      </c>
      <c r="G29" s="2">
        <f>1000*(Table5[[#This Row],[KWH2]]/Table5[[#This Row],[C2]])</f>
        <v>18959.537572254376</v>
      </c>
      <c r="H29" s="2">
        <f>Table5[[#This Row],[SFC2]]*1000+4</f>
        <v>164</v>
      </c>
      <c r="I29" s="2">
        <f>Table5[[#This Row],[SFC]]*1000+4</f>
        <v>164</v>
      </c>
      <c r="J29" s="2">
        <f>Table5[[#This Row],[HP]]*1</f>
        <v>164</v>
      </c>
      <c r="K29" s="2">
        <f>Table5[[#This Row],[HP2]]*1</f>
        <v>164</v>
      </c>
      <c r="L29" s="2">
        <f>Table5[[#This Row],[0-100]]*Table5[[#This Row],[HP]]</f>
        <v>2837.1999999999939</v>
      </c>
      <c r="M29" s="2">
        <f>Table5[[#This Row],[0-100]]*Table5[[#This Row],[HP2]]</f>
        <v>2837.1999999999939</v>
      </c>
      <c r="N29" s="1">
        <f>Table5[[#This Row],[HP]]/Table5[[#This Row],[TON]]</f>
        <v>57.80346820809261</v>
      </c>
      <c r="O29" s="1">
        <f>Table5[[#This Row],[HP2]]/Table5[[#This Row],[TON2]]</f>
        <v>57.80346820809261</v>
      </c>
      <c r="P29" s="1">
        <f>Table5[[#This Row],[KG]]/1000</f>
        <v>2.8371999999999939</v>
      </c>
      <c r="Q29" s="1">
        <f>Table5[[#This Row],[KG2]]/1000</f>
        <v>2.8371999999999939</v>
      </c>
      <c r="U29" s="1"/>
      <c r="V29" s="1"/>
      <c r="W29" s="1"/>
      <c r="X29" s="1"/>
      <c r="Y29" s="1"/>
    </row>
    <row r="30" spans="1:25" ht="12.75" thickTop="1" thickBot="1" x14ac:dyDescent="0.3">
      <c r="A30" s="1">
        <f t="shared" si="0"/>
        <v>17.19999999999996</v>
      </c>
      <c r="B30" s="1">
        <v>0.16</v>
      </c>
      <c r="C30" s="1">
        <v>0.16</v>
      </c>
      <c r="D30" s="1">
        <f>Table5[[#This Row],[0-100]]/2</f>
        <v>8.5999999999999801</v>
      </c>
      <c r="E30" s="1">
        <f>Table5[[#This Row],[0-100]]/2</f>
        <v>8.5999999999999801</v>
      </c>
      <c r="F30" s="2">
        <f>1000*(Table5[[#This Row],[KWH]]/Table5[[#This Row],[C]])</f>
        <v>19069.767441860509</v>
      </c>
      <c r="G30" s="2">
        <f>1000*(Table5[[#This Row],[KWH2]]/Table5[[#This Row],[C2]])</f>
        <v>19069.767441860509</v>
      </c>
      <c r="H30" s="2">
        <f>Table5[[#This Row],[SFC2]]*1000+4</f>
        <v>164</v>
      </c>
      <c r="I30" s="2">
        <f>Table5[[#This Row],[SFC]]*1000+4</f>
        <v>164</v>
      </c>
      <c r="J30" s="2">
        <f>Table5[[#This Row],[HP]]*1</f>
        <v>164</v>
      </c>
      <c r="K30" s="2">
        <f>Table5[[#This Row],[HP2]]*1</f>
        <v>164</v>
      </c>
      <c r="L30" s="2">
        <f>Table5[[#This Row],[0-100]]*Table5[[#This Row],[HP]]</f>
        <v>2820.7999999999934</v>
      </c>
      <c r="M30" s="2">
        <f>Table5[[#This Row],[0-100]]*Table5[[#This Row],[HP2]]</f>
        <v>2820.7999999999934</v>
      </c>
      <c r="N30" s="1">
        <f>Table5[[#This Row],[HP]]/Table5[[#This Row],[TON]]</f>
        <v>58.139534883721062</v>
      </c>
      <c r="O30" s="1">
        <f>Table5[[#This Row],[HP2]]/Table5[[#This Row],[TON2]]</f>
        <v>58.139534883721062</v>
      </c>
      <c r="P30" s="1">
        <f>Table5[[#This Row],[KG]]/1000</f>
        <v>2.8207999999999935</v>
      </c>
      <c r="Q30" s="1">
        <f>Table5[[#This Row],[KG2]]/1000</f>
        <v>2.8207999999999935</v>
      </c>
      <c r="U30" s="1"/>
      <c r="V30" s="1"/>
      <c r="W30" s="1"/>
      <c r="X30" s="1"/>
      <c r="Y30" s="1"/>
    </row>
    <row r="31" spans="1:25" ht="12.75" thickTop="1" thickBot="1" x14ac:dyDescent="0.3">
      <c r="A31" s="1">
        <f t="shared" si="0"/>
        <v>17.099999999999959</v>
      </c>
      <c r="B31" s="1">
        <v>0.16</v>
      </c>
      <c r="C31" s="1">
        <v>0.16</v>
      </c>
      <c r="D31" s="1">
        <f>Table5[[#This Row],[0-100]]/2</f>
        <v>8.5499999999999794</v>
      </c>
      <c r="E31" s="1">
        <f>Table5[[#This Row],[0-100]]/2</f>
        <v>8.5499999999999794</v>
      </c>
      <c r="F31" s="2">
        <f>1000*(Table5[[#This Row],[KWH]]/Table5[[#This Row],[C]])</f>
        <v>19181.286549707649</v>
      </c>
      <c r="G31" s="2">
        <f>1000*(Table5[[#This Row],[KWH2]]/Table5[[#This Row],[C2]])</f>
        <v>19181.286549707649</v>
      </c>
      <c r="H31" s="2">
        <f>Table5[[#This Row],[SFC2]]*1000+4</f>
        <v>164</v>
      </c>
      <c r="I31" s="2">
        <f>Table5[[#This Row],[SFC]]*1000+4</f>
        <v>164</v>
      </c>
      <c r="J31" s="2">
        <f>Table5[[#This Row],[HP]]*1</f>
        <v>164</v>
      </c>
      <c r="K31" s="2">
        <f>Table5[[#This Row],[HP2]]*1</f>
        <v>164</v>
      </c>
      <c r="L31" s="2">
        <f>Table5[[#This Row],[0-100]]*Table5[[#This Row],[HP]]</f>
        <v>2804.3999999999933</v>
      </c>
      <c r="M31" s="2">
        <f>Table5[[#This Row],[0-100]]*Table5[[#This Row],[HP2]]</f>
        <v>2804.3999999999933</v>
      </c>
      <c r="N31" s="1">
        <f>Table5[[#This Row],[HP]]/Table5[[#This Row],[TON]]</f>
        <v>58.479532163742832</v>
      </c>
      <c r="O31" s="1">
        <f>Table5[[#This Row],[HP2]]/Table5[[#This Row],[TON2]]</f>
        <v>58.479532163742832</v>
      </c>
      <c r="P31" s="1">
        <f>Table5[[#This Row],[KG]]/1000</f>
        <v>2.8043999999999931</v>
      </c>
      <c r="Q31" s="1">
        <f>Table5[[#This Row],[KG2]]/1000</f>
        <v>2.8043999999999931</v>
      </c>
      <c r="U31" s="1"/>
      <c r="V31" s="1"/>
      <c r="W31" s="1"/>
      <c r="X31" s="1"/>
      <c r="Y31" s="1"/>
    </row>
    <row r="32" spans="1:25" ht="12.75" thickTop="1" thickBot="1" x14ac:dyDescent="0.3">
      <c r="A32" s="1">
        <f t="shared" si="0"/>
        <v>16.999999999999957</v>
      </c>
      <c r="B32" s="1">
        <v>0.16</v>
      </c>
      <c r="C32" s="1">
        <v>0.16</v>
      </c>
      <c r="D32" s="1">
        <f>Table5[[#This Row],[0-100]]/2</f>
        <v>8.4999999999999787</v>
      </c>
      <c r="E32" s="1">
        <f>Table5[[#This Row],[0-100]]/2</f>
        <v>8.4999999999999787</v>
      </c>
      <c r="F32" s="2">
        <f>1000*(Table5[[#This Row],[KWH]]/Table5[[#This Row],[C]])</f>
        <v>19294.117647058873</v>
      </c>
      <c r="G32" s="2">
        <f>1000*(Table5[[#This Row],[KWH2]]/Table5[[#This Row],[C2]])</f>
        <v>19294.117647058873</v>
      </c>
      <c r="H32" s="2">
        <f>Table5[[#This Row],[SFC2]]*1000+4</f>
        <v>164</v>
      </c>
      <c r="I32" s="2">
        <f>Table5[[#This Row],[SFC]]*1000+4</f>
        <v>164</v>
      </c>
      <c r="J32" s="2">
        <f>Table5[[#This Row],[HP]]*1</f>
        <v>164</v>
      </c>
      <c r="K32" s="2">
        <f>Table5[[#This Row],[HP2]]*1</f>
        <v>164</v>
      </c>
      <c r="L32" s="2">
        <f>Table5[[#This Row],[0-100]]*Table5[[#This Row],[HP]]</f>
        <v>2787.9999999999932</v>
      </c>
      <c r="M32" s="2">
        <f>Table5[[#This Row],[0-100]]*Table5[[#This Row],[HP2]]</f>
        <v>2787.9999999999932</v>
      </c>
      <c r="N32" s="1">
        <f>Table5[[#This Row],[HP]]/Table5[[#This Row],[TON]]</f>
        <v>58.823529411764852</v>
      </c>
      <c r="O32" s="1">
        <f>Table5[[#This Row],[HP2]]/Table5[[#This Row],[TON2]]</f>
        <v>58.823529411764852</v>
      </c>
      <c r="P32" s="1">
        <f>Table5[[#This Row],[KG]]/1000</f>
        <v>2.7879999999999932</v>
      </c>
      <c r="Q32" s="1">
        <f>Table5[[#This Row],[KG2]]/1000</f>
        <v>2.7879999999999932</v>
      </c>
      <c r="U32" s="1"/>
      <c r="V32" s="1"/>
      <c r="W32" s="1"/>
      <c r="X32" s="1"/>
      <c r="Y32" s="1"/>
    </row>
    <row r="33" spans="1:25" ht="12.75" thickTop="1" thickBot="1" x14ac:dyDescent="0.3">
      <c r="A33" s="1">
        <f t="shared" si="0"/>
        <v>16.899999999999956</v>
      </c>
      <c r="B33" s="1">
        <v>0.16</v>
      </c>
      <c r="C33" s="1">
        <v>0.16</v>
      </c>
      <c r="D33" s="1">
        <f>Table5[[#This Row],[0-100]]/2</f>
        <v>8.449999999999978</v>
      </c>
      <c r="E33" s="1">
        <f>Table5[[#This Row],[0-100]]/2</f>
        <v>8.449999999999978</v>
      </c>
      <c r="F33" s="2">
        <f>1000*(Table5[[#This Row],[KWH]]/Table5[[#This Row],[C]])</f>
        <v>19408.28402366869</v>
      </c>
      <c r="G33" s="2">
        <f>1000*(Table5[[#This Row],[KWH2]]/Table5[[#This Row],[C2]])</f>
        <v>19408.28402366869</v>
      </c>
      <c r="H33" s="2">
        <f>Table5[[#This Row],[SFC2]]*1000+4</f>
        <v>164</v>
      </c>
      <c r="I33" s="2">
        <f>Table5[[#This Row],[SFC]]*1000+4</f>
        <v>164</v>
      </c>
      <c r="J33" s="2">
        <f>Table5[[#This Row],[HP]]*1</f>
        <v>164</v>
      </c>
      <c r="K33" s="2">
        <f>Table5[[#This Row],[HP2]]*1</f>
        <v>164</v>
      </c>
      <c r="L33" s="2">
        <f>Table5[[#This Row],[0-100]]*Table5[[#This Row],[HP]]</f>
        <v>2771.5999999999926</v>
      </c>
      <c r="M33" s="2">
        <f>Table5[[#This Row],[0-100]]*Table5[[#This Row],[HP2]]</f>
        <v>2771.5999999999926</v>
      </c>
      <c r="N33" s="1">
        <f>Table5[[#This Row],[HP]]/Table5[[#This Row],[TON]]</f>
        <v>59.171597633136251</v>
      </c>
      <c r="O33" s="1">
        <f>Table5[[#This Row],[HP2]]/Table5[[#This Row],[TON2]]</f>
        <v>59.171597633136251</v>
      </c>
      <c r="P33" s="1">
        <f>Table5[[#This Row],[KG]]/1000</f>
        <v>2.7715999999999927</v>
      </c>
      <c r="Q33" s="1">
        <f>Table5[[#This Row],[KG2]]/1000</f>
        <v>2.7715999999999927</v>
      </c>
      <c r="U33" s="1"/>
      <c r="V33" s="1"/>
      <c r="W33" s="1"/>
      <c r="X33" s="1"/>
      <c r="Y33" s="1"/>
    </row>
    <row r="34" spans="1:25" ht="12.75" thickTop="1" thickBot="1" x14ac:dyDescent="0.3">
      <c r="A34" s="1">
        <f t="shared" si="0"/>
        <v>16.799999999999955</v>
      </c>
      <c r="B34" s="1">
        <v>0.16</v>
      </c>
      <c r="C34" s="1">
        <v>0.16</v>
      </c>
      <c r="D34" s="1">
        <f>Table5[[#This Row],[0-100]]/2</f>
        <v>8.3999999999999773</v>
      </c>
      <c r="E34" s="1">
        <f>Table5[[#This Row],[0-100]]/2</f>
        <v>8.3999999999999773</v>
      </c>
      <c r="F34" s="2">
        <f>1000*(Table5[[#This Row],[KWH]]/Table5[[#This Row],[C]])</f>
        <v>19523.809523809574</v>
      </c>
      <c r="G34" s="2">
        <f>1000*(Table5[[#This Row],[KWH2]]/Table5[[#This Row],[C2]])</f>
        <v>19523.809523809574</v>
      </c>
      <c r="H34" s="2">
        <f>Table5[[#This Row],[SFC2]]*1000+4</f>
        <v>164</v>
      </c>
      <c r="I34" s="2">
        <f>Table5[[#This Row],[SFC]]*1000+4</f>
        <v>164</v>
      </c>
      <c r="J34" s="2">
        <f>Table5[[#This Row],[HP]]*1</f>
        <v>164</v>
      </c>
      <c r="K34" s="2">
        <f>Table5[[#This Row],[HP2]]*1</f>
        <v>164</v>
      </c>
      <c r="L34" s="2">
        <f>Table5[[#This Row],[0-100]]*Table5[[#This Row],[HP]]</f>
        <v>2755.1999999999925</v>
      </c>
      <c r="M34" s="2">
        <f>Table5[[#This Row],[0-100]]*Table5[[#This Row],[HP2]]</f>
        <v>2755.1999999999925</v>
      </c>
      <c r="N34" s="1">
        <f>Table5[[#This Row],[HP]]/Table5[[#This Row],[TON]]</f>
        <v>59.523809523809689</v>
      </c>
      <c r="O34" s="1">
        <f>Table5[[#This Row],[HP2]]/Table5[[#This Row],[TON2]]</f>
        <v>59.523809523809689</v>
      </c>
      <c r="P34" s="1">
        <f>Table5[[#This Row],[KG]]/1000</f>
        <v>2.7551999999999923</v>
      </c>
      <c r="Q34" s="1">
        <f>Table5[[#This Row],[KG2]]/1000</f>
        <v>2.7551999999999923</v>
      </c>
      <c r="U34" s="1"/>
      <c r="V34" s="1"/>
      <c r="W34" s="1"/>
      <c r="X34" s="1"/>
      <c r="Y34" s="1"/>
    </row>
    <row r="35" spans="1:25" ht="12.75" thickTop="1" thickBot="1" x14ac:dyDescent="0.3">
      <c r="A35" s="1">
        <f t="shared" si="0"/>
        <v>16.699999999999953</v>
      </c>
      <c r="B35" s="1">
        <v>0.16</v>
      </c>
      <c r="C35" s="1">
        <v>0.16</v>
      </c>
      <c r="D35" s="1">
        <f>Table5[[#This Row],[0-100]]/2</f>
        <v>8.3499999999999766</v>
      </c>
      <c r="E35" s="1">
        <f>Table5[[#This Row],[0-100]]/2</f>
        <v>8.3499999999999766</v>
      </c>
      <c r="F35" s="2">
        <f>1000*(Table5[[#This Row],[KWH]]/Table5[[#This Row],[C]])</f>
        <v>19640.718562874306</v>
      </c>
      <c r="G35" s="2">
        <f>1000*(Table5[[#This Row],[KWH2]]/Table5[[#This Row],[C2]])</f>
        <v>19640.718562874306</v>
      </c>
      <c r="H35" s="2">
        <f>Table5[[#This Row],[SFC2]]*1000+4</f>
        <v>164</v>
      </c>
      <c r="I35" s="2">
        <f>Table5[[#This Row],[SFC]]*1000+4</f>
        <v>164</v>
      </c>
      <c r="J35" s="2">
        <f>Table5[[#This Row],[HP]]*1</f>
        <v>164</v>
      </c>
      <c r="K35" s="2">
        <f>Table5[[#This Row],[HP2]]*1</f>
        <v>164</v>
      </c>
      <c r="L35" s="2">
        <f>Table5[[#This Row],[0-100]]*Table5[[#This Row],[HP]]</f>
        <v>2738.7999999999925</v>
      </c>
      <c r="M35" s="2">
        <f>Table5[[#This Row],[0-100]]*Table5[[#This Row],[HP2]]</f>
        <v>2738.7999999999925</v>
      </c>
      <c r="N35" s="1">
        <f>Table5[[#This Row],[HP]]/Table5[[#This Row],[TON]]</f>
        <v>59.880239520958249</v>
      </c>
      <c r="O35" s="1">
        <f>Table5[[#This Row],[HP2]]/Table5[[#This Row],[TON2]]</f>
        <v>59.880239520958249</v>
      </c>
      <c r="P35" s="1">
        <f>Table5[[#This Row],[KG]]/1000</f>
        <v>2.7387999999999924</v>
      </c>
      <c r="Q35" s="1">
        <f>Table5[[#This Row],[KG2]]/1000</f>
        <v>2.7387999999999924</v>
      </c>
      <c r="U35" s="1"/>
      <c r="V35" s="1"/>
      <c r="W35" s="1"/>
      <c r="X35" s="1"/>
      <c r="Y35" s="1"/>
    </row>
    <row r="36" spans="1:25" ht="12.75" thickTop="1" thickBot="1" x14ac:dyDescent="0.3">
      <c r="A36" s="1">
        <f t="shared" si="0"/>
        <v>16.599999999999952</v>
      </c>
      <c r="B36" s="1">
        <v>0.17</v>
      </c>
      <c r="C36" s="1">
        <v>0.17</v>
      </c>
      <c r="D36" s="1">
        <f>Table5[[#This Row],[0-100]]/2</f>
        <v>8.2999999999999758</v>
      </c>
      <c r="E36" s="1">
        <f>Table5[[#This Row],[0-100]]/2</f>
        <v>8.2999999999999758</v>
      </c>
      <c r="F36" s="2">
        <f>1000*(Table5[[#This Row],[KWH]]/Table5[[#This Row],[C]])</f>
        <v>20963.855421686807</v>
      </c>
      <c r="G36" s="2">
        <f>1000*(Table5[[#This Row],[KWH2]]/Table5[[#This Row],[C2]])</f>
        <v>20963.855421686807</v>
      </c>
      <c r="H36" s="2">
        <f>Table5[[#This Row],[SFC2]]*1000+4</f>
        <v>174</v>
      </c>
      <c r="I36" s="2">
        <f>Table5[[#This Row],[SFC]]*1000+4</f>
        <v>174</v>
      </c>
      <c r="J36" s="2">
        <f>Table5[[#This Row],[HP]]*1</f>
        <v>174</v>
      </c>
      <c r="K36" s="2">
        <f>Table5[[#This Row],[HP2]]*1</f>
        <v>174</v>
      </c>
      <c r="L36" s="2">
        <f>Table5[[#This Row],[0-100]]*Table5[[#This Row],[HP]]</f>
        <v>2888.3999999999915</v>
      </c>
      <c r="M36" s="2">
        <f>Table5[[#This Row],[0-100]]*Table5[[#This Row],[HP2]]</f>
        <v>2888.3999999999915</v>
      </c>
      <c r="N36" s="1">
        <f>Table5[[#This Row],[HP]]/Table5[[#This Row],[TON]]</f>
        <v>60.240963855421867</v>
      </c>
      <c r="O36" s="1">
        <f>Table5[[#This Row],[HP2]]/Table5[[#This Row],[TON2]]</f>
        <v>60.240963855421867</v>
      </c>
      <c r="P36" s="1">
        <f>Table5[[#This Row],[KG]]/1000</f>
        <v>2.8883999999999914</v>
      </c>
      <c r="Q36" s="1">
        <f>Table5[[#This Row],[KG2]]/1000</f>
        <v>2.8883999999999914</v>
      </c>
      <c r="U36" s="1"/>
      <c r="V36" s="1"/>
      <c r="W36" s="1"/>
      <c r="X36" s="1"/>
      <c r="Y36" s="1"/>
    </row>
    <row r="37" spans="1:25" ht="12.75" thickTop="1" thickBot="1" x14ac:dyDescent="0.3">
      <c r="A37" s="1">
        <f t="shared" si="0"/>
        <v>16.49999999999995</v>
      </c>
      <c r="B37" s="1">
        <v>0.17</v>
      </c>
      <c r="C37" s="1">
        <v>0.17</v>
      </c>
      <c r="D37" s="1">
        <f>Table5[[#This Row],[0-100]]/2</f>
        <v>8.2499999999999751</v>
      </c>
      <c r="E37" s="1">
        <f>Table5[[#This Row],[0-100]]/2</f>
        <v>8.2499999999999751</v>
      </c>
      <c r="F37" s="2">
        <f>1000*(Table5[[#This Row],[KWH]]/Table5[[#This Row],[C]])</f>
        <v>21090.909090909154</v>
      </c>
      <c r="G37" s="2">
        <f>1000*(Table5[[#This Row],[KWH2]]/Table5[[#This Row],[C2]])</f>
        <v>21090.909090909154</v>
      </c>
      <c r="H37" s="2">
        <f>Table5[[#This Row],[SFC2]]*1000+4</f>
        <v>174</v>
      </c>
      <c r="I37" s="2">
        <f>Table5[[#This Row],[SFC]]*1000+4</f>
        <v>174</v>
      </c>
      <c r="J37" s="2">
        <f>Table5[[#This Row],[HP]]*1</f>
        <v>174</v>
      </c>
      <c r="K37" s="2">
        <f>Table5[[#This Row],[HP2]]*1</f>
        <v>174</v>
      </c>
      <c r="L37" s="2">
        <f>Table5[[#This Row],[0-100]]*Table5[[#This Row],[HP]]</f>
        <v>2870.9999999999914</v>
      </c>
      <c r="M37" s="2">
        <f>Table5[[#This Row],[0-100]]*Table5[[#This Row],[HP2]]</f>
        <v>2870.9999999999914</v>
      </c>
      <c r="N37" s="1">
        <f>Table5[[#This Row],[HP]]/Table5[[#This Row],[TON]]</f>
        <v>60.606060606060787</v>
      </c>
      <c r="O37" s="1">
        <f>Table5[[#This Row],[HP2]]/Table5[[#This Row],[TON2]]</f>
        <v>60.606060606060787</v>
      </c>
      <c r="P37" s="1">
        <f>Table5[[#This Row],[KG]]/1000</f>
        <v>2.8709999999999916</v>
      </c>
      <c r="Q37" s="1">
        <f>Table5[[#This Row],[KG2]]/1000</f>
        <v>2.8709999999999916</v>
      </c>
      <c r="U37" s="1"/>
      <c r="V37" s="1"/>
      <c r="W37" s="1"/>
      <c r="X37" s="1"/>
      <c r="Y37" s="1"/>
    </row>
    <row r="38" spans="1:25" ht="12.75" thickTop="1" thickBot="1" x14ac:dyDescent="0.3">
      <c r="A38" s="1">
        <f t="shared" si="0"/>
        <v>16.399999999999949</v>
      </c>
      <c r="B38" s="1">
        <v>0.17</v>
      </c>
      <c r="C38" s="1">
        <v>0.17</v>
      </c>
      <c r="D38" s="1">
        <f>Table5[[#This Row],[0-100]]/2</f>
        <v>8.1999999999999744</v>
      </c>
      <c r="E38" s="1">
        <f>Table5[[#This Row],[0-100]]/2</f>
        <v>8.1999999999999744</v>
      </c>
      <c r="F38" s="2">
        <f>1000*(Table5[[#This Row],[KWH]]/Table5[[#This Row],[C]])</f>
        <v>21219.512195122017</v>
      </c>
      <c r="G38" s="2">
        <f>1000*(Table5[[#This Row],[KWH2]]/Table5[[#This Row],[C2]])</f>
        <v>21219.512195122017</v>
      </c>
      <c r="H38" s="2">
        <f>Table5[[#This Row],[SFC2]]*1000+4</f>
        <v>174</v>
      </c>
      <c r="I38" s="2">
        <f>Table5[[#This Row],[SFC]]*1000+4</f>
        <v>174</v>
      </c>
      <c r="J38" s="2">
        <f>Table5[[#This Row],[HP]]*1</f>
        <v>174</v>
      </c>
      <c r="K38" s="2">
        <f>Table5[[#This Row],[HP2]]*1</f>
        <v>174</v>
      </c>
      <c r="L38" s="2">
        <f>Table5[[#This Row],[0-100]]*Table5[[#This Row],[HP]]</f>
        <v>2853.5999999999913</v>
      </c>
      <c r="M38" s="2">
        <f>Table5[[#This Row],[0-100]]*Table5[[#This Row],[HP2]]</f>
        <v>2853.5999999999913</v>
      </c>
      <c r="N38" s="1">
        <f>Table5[[#This Row],[HP]]/Table5[[#This Row],[TON]]</f>
        <v>60.975609756097747</v>
      </c>
      <c r="O38" s="1">
        <f>Table5[[#This Row],[HP2]]/Table5[[#This Row],[TON2]]</f>
        <v>60.975609756097747</v>
      </c>
      <c r="P38" s="1">
        <f>Table5[[#This Row],[KG]]/1000</f>
        <v>2.8535999999999913</v>
      </c>
      <c r="Q38" s="1">
        <f>Table5[[#This Row],[KG2]]/1000</f>
        <v>2.8535999999999913</v>
      </c>
      <c r="U38" s="1"/>
      <c r="V38" s="1"/>
      <c r="W38" s="1"/>
      <c r="X38" s="1"/>
      <c r="Y38" s="1"/>
    </row>
    <row r="39" spans="1:25" ht="12.75" thickTop="1" thickBot="1" x14ac:dyDescent="0.3">
      <c r="A39" s="1">
        <f t="shared" si="0"/>
        <v>16.299999999999947</v>
      </c>
      <c r="B39" s="1">
        <v>0.17</v>
      </c>
      <c r="C39" s="1">
        <v>0.17</v>
      </c>
      <c r="D39" s="1">
        <f>Table5[[#This Row],[0-100]]/2</f>
        <v>8.1499999999999737</v>
      </c>
      <c r="E39" s="1">
        <f>Table5[[#This Row],[0-100]]/2</f>
        <v>8.1499999999999737</v>
      </c>
      <c r="F39" s="2">
        <f>1000*(Table5[[#This Row],[KWH]]/Table5[[#This Row],[C]])</f>
        <v>21349.693251533812</v>
      </c>
      <c r="G39" s="2">
        <f>1000*(Table5[[#This Row],[KWH2]]/Table5[[#This Row],[C2]])</f>
        <v>21349.693251533812</v>
      </c>
      <c r="H39" s="2">
        <f>Table5[[#This Row],[SFC2]]*1000+4</f>
        <v>174</v>
      </c>
      <c r="I39" s="2">
        <f>Table5[[#This Row],[SFC]]*1000+4</f>
        <v>174</v>
      </c>
      <c r="J39" s="2">
        <f>Table5[[#This Row],[HP]]*1</f>
        <v>174</v>
      </c>
      <c r="K39" s="2">
        <f>Table5[[#This Row],[HP2]]*1</f>
        <v>174</v>
      </c>
      <c r="L39" s="2">
        <f>Table5[[#This Row],[0-100]]*Table5[[#This Row],[HP]]</f>
        <v>2836.1999999999907</v>
      </c>
      <c r="M39" s="2">
        <f>Table5[[#This Row],[0-100]]*Table5[[#This Row],[HP2]]</f>
        <v>2836.1999999999907</v>
      </c>
      <c r="N39" s="1">
        <f>Table5[[#This Row],[HP]]/Table5[[#This Row],[TON]]</f>
        <v>61.349693251533949</v>
      </c>
      <c r="O39" s="1">
        <f>Table5[[#This Row],[HP2]]/Table5[[#This Row],[TON2]]</f>
        <v>61.349693251533949</v>
      </c>
      <c r="P39" s="1">
        <f>Table5[[#This Row],[KG]]/1000</f>
        <v>2.8361999999999905</v>
      </c>
      <c r="Q39" s="1">
        <f>Table5[[#This Row],[KG2]]/1000</f>
        <v>2.8361999999999905</v>
      </c>
      <c r="U39" s="1"/>
      <c r="V39" s="1"/>
      <c r="W39" s="1"/>
      <c r="X39" s="1"/>
      <c r="Y39" s="1"/>
    </row>
    <row r="40" spans="1:25" ht="12.75" thickTop="1" thickBot="1" x14ac:dyDescent="0.3">
      <c r="A40" s="1">
        <f t="shared" si="0"/>
        <v>16.199999999999946</v>
      </c>
      <c r="B40" s="1">
        <v>0.17</v>
      </c>
      <c r="C40" s="1">
        <v>0.17</v>
      </c>
      <c r="D40" s="1">
        <f>Table5[[#This Row],[0-100]]/2</f>
        <v>8.099999999999973</v>
      </c>
      <c r="E40" s="1">
        <f>Table5[[#This Row],[0-100]]/2</f>
        <v>8.099999999999973</v>
      </c>
      <c r="F40" s="2">
        <f>1000*(Table5[[#This Row],[KWH]]/Table5[[#This Row],[C]])</f>
        <v>21481.481481481551</v>
      </c>
      <c r="G40" s="2">
        <f>1000*(Table5[[#This Row],[KWH2]]/Table5[[#This Row],[C2]])</f>
        <v>21481.481481481551</v>
      </c>
      <c r="H40" s="2">
        <f>Table5[[#This Row],[SFC2]]*1000+4</f>
        <v>174</v>
      </c>
      <c r="I40" s="2">
        <f>Table5[[#This Row],[SFC]]*1000+4</f>
        <v>174</v>
      </c>
      <c r="J40" s="2">
        <f>Table5[[#This Row],[HP]]*1</f>
        <v>174</v>
      </c>
      <c r="K40" s="2">
        <f>Table5[[#This Row],[HP2]]*1</f>
        <v>174</v>
      </c>
      <c r="L40" s="2">
        <f>Table5[[#This Row],[0-100]]*Table5[[#This Row],[HP]]</f>
        <v>2818.7999999999906</v>
      </c>
      <c r="M40" s="2">
        <f>Table5[[#This Row],[0-100]]*Table5[[#This Row],[HP2]]</f>
        <v>2818.7999999999906</v>
      </c>
      <c r="N40" s="1">
        <f>Table5[[#This Row],[HP]]/Table5[[#This Row],[TON]]</f>
        <v>61.728395061728598</v>
      </c>
      <c r="O40" s="1">
        <f>Table5[[#This Row],[HP2]]/Table5[[#This Row],[TON2]]</f>
        <v>61.728395061728598</v>
      </c>
      <c r="P40" s="1">
        <f>Table5[[#This Row],[KG]]/1000</f>
        <v>2.8187999999999906</v>
      </c>
      <c r="Q40" s="1">
        <f>Table5[[#This Row],[KG2]]/1000</f>
        <v>2.8187999999999906</v>
      </c>
      <c r="U40" s="1"/>
      <c r="V40" s="1"/>
      <c r="W40" s="1"/>
      <c r="X40" s="1"/>
      <c r="Y40" s="1"/>
    </row>
    <row r="41" spans="1:25" ht="12.75" thickTop="1" thickBot="1" x14ac:dyDescent="0.3">
      <c r="A41" s="1">
        <f t="shared" si="0"/>
        <v>16.099999999999945</v>
      </c>
      <c r="B41" s="1">
        <v>0.17</v>
      </c>
      <c r="C41" s="1">
        <v>0.17</v>
      </c>
      <c r="D41" s="1">
        <f>Table5[[#This Row],[0-100]]/2</f>
        <v>8.0499999999999723</v>
      </c>
      <c r="E41" s="1">
        <f>Table5[[#This Row],[0-100]]/2</f>
        <v>8.0499999999999723</v>
      </c>
      <c r="F41" s="2">
        <f>1000*(Table5[[#This Row],[KWH]]/Table5[[#This Row],[C]])</f>
        <v>21614.906832298209</v>
      </c>
      <c r="G41" s="2">
        <f>1000*(Table5[[#This Row],[KWH2]]/Table5[[#This Row],[C2]])</f>
        <v>21614.906832298209</v>
      </c>
      <c r="H41" s="2">
        <f>Table5[[#This Row],[SFC2]]*1000+4</f>
        <v>174</v>
      </c>
      <c r="I41" s="2">
        <f>Table5[[#This Row],[SFC]]*1000+4</f>
        <v>174</v>
      </c>
      <c r="J41" s="2">
        <f>Table5[[#This Row],[HP]]*1</f>
        <v>174</v>
      </c>
      <c r="K41" s="2">
        <f>Table5[[#This Row],[HP2]]*1</f>
        <v>174</v>
      </c>
      <c r="L41" s="2">
        <f>Table5[[#This Row],[0-100]]*Table5[[#This Row],[HP]]</f>
        <v>2801.3999999999905</v>
      </c>
      <c r="M41" s="2">
        <f>Table5[[#This Row],[0-100]]*Table5[[#This Row],[HP2]]</f>
        <v>2801.3999999999905</v>
      </c>
      <c r="N41" s="1">
        <f>Table5[[#This Row],[HP]]/Table5[[#This Row],[TON]]</f>
        <v>62.11180124223624</v>
      </c>
      <c r="O41" s="1">
        <f>Table5[[#This Row],[HP2]]/Table5[[#This Row],[TON2]]</f>
        <v>62.11180124223624</v>
      </c>
      <c r="P41" s="1">
        <f>Table5[[#This Row],[KG]]/1000</f>
        <v>2.8013999999999903</v>
      </c>
      <c r="Q41" s="1">
        <f>Table5[[#This Row],[KG2]]/1000</f>
        <v>2.8013999999999903</v>
      </c>
      <c r="U41" s="1"/>
      <c r="V41" s="1"/>
      <c r="W41" s="1"/>
      <c r="X41" s="1"/>
      <c r="Y41" s="1"/>
    </row>
    <row r="42" spans="1:25" ht="12.75" thickTop="1" thickBot="1" x14ac:dyDescent="0.3">
      <c r="A42" s="1">
        <f t="shared" si="0"/>
        <v>15.999999999999945</v>
      </c>
      <c r="B42" s="1">
        <v>0.17</v>
      </c>
      <c r="C42" s="1">
        <v>0.17</v>
      </c>
      <c r="D42" s="1">
        <f>Table5[[#This Row],[0-100]]/2</f>
        <v>7.9999999999999725</v>
      </c>
      <c r="E42" s="1">
        <f>Table5[[#This Row],[0-100]]/2</f>
        <v>7.9999999999999725</v>
      </c>
      <c r="F42" s="2">
        <f>1000*(Table5[[#This Row],[KWH]]/Table5[[#This Row],[C]])</f>
        <v>21750.000000000076</v>
      </c>
      <c r="G42" s="2">
        <f>1000*(Table5[[#This Row],[KWH2]]/Table5[[#This Row],[C2]])</f>
        <v>21750.000000000076</v>
      </c>
      <c r="H42" s="2">
        <f>Table5[[#This Row],[SFC2]]*1000+4</f>
        <v>174</v>
      </c>
      <c r="I42" s="2">
        <f>Table5[[#This Row],[SFC]]*1000+4</f>
        <v>174</v>
      </c>
      <c r="J42" s="2">
        <f>Table5[[#This Row],[HP]]*1</f>
        <v>174</v>
      </c>
      <c r="K42" s="2">
        <f>Table5[[#This Row],[HP2]]*1</f>
        <v>174</v>
      </c>
      <c r="L42" s="2">
        <f>Table5[[#This Row],[0-100]]*Table5[[#This Row],[HP]]</f>
        <v>2783.9999999999905</v>
      </c>
      <c r="M42" s="2">
        <f>Table5[[#This Row],[0-100]]*Table5[[#This Row],[HP2]]</f>
        <v>2783.9999999999905</v>
      </c>
      <c r="N42" s="1">
        <f>Table5[[#This Row],[HP]]/Table5[[#This Row],[TON]]</f>
        <v>62.500000000000213</v>
      </c>
      <c r="O42" s="1">
        <f>Table5[[#This Row],[HP2]]/Table5[[#This Row],[TON2]]</f>
        <v>62.500000000000213</v>
      </c>
      <c r="P42" s="1">
        <f>Table5[[#This Row],[KG]]/1000</f>
        <v>2.7839999999999905</v>
      </c>
      <c r="Q42" s="1">
        <f>Table5[[#This Row],[KG2]]/1000</f>
        <v>2.7839999999999905</v>
      </c>
      <c r="U42" s="1"/>
      <c r="V42" s="1"/>
      <c r="W42" s="1"/>
      <c r="X42" s="1"/>
      <c r="Y42" s="1"/>
    </row>
    <row r="43" spans="1:25" ht="12.75" thickTop="1" thickBot="1" x14ac:dyDescent="0.3">
      <c r="A43" s="1">
        <f t="shared" si="0"/>
        <v>15.899999999999945</v>
      </c>
      <c r="B43" s="1">
        <v>0.17</v>
      </c>
      <c r="C43" s="1">
        <v>0.17</v>
      </c>
      <c r="D43" s="1">
        <f>Table5[[#This Row],[0-100]]/2</f>
        <v>7.9499999999999726</v>
      </c>
      <c r="E43" s="1">
        <f>Table5[[#This Row],[0-100]]/2</f>
        <v>7.9499999999999726</v>
      </c>
      <c r="F43" s="2">
        <f>1000*(Table5[[#This Row],[KWH]]/Table5[[#This Row],[C]])</f>
        <v>21886.792452830265</v>
      </c>
      <c r="G43" s="2">
        <f>1000*(Table5[[#This Row],[KWH2]]/Table5[[#This Row],[C2]])</f>
        <v>21886.792452830265</v>
      </c>
      <c r="H43" s="2">
        <f>Table5[[#This Row],[SFC2]]*1000+4</f>
        <v>174</v>
      </c>
      <c r="I43" s="2">
        <f>Table5[[#This Row],[SFC]]*1000+4</f>
        <v>174</v>
      </c>
      <c r="J43" s="2">
        <f>Table5[[#This Row],[HP]]*1</f>
        <v>174</v>
      </c>
      <c r="K43" s="2">
        <f>Table5[[#This Row],[HP2]]*1</f>
        <v>174</v>
      </c>
      <c r="L43" s="2">
        <f>Table5[[#This Row],[0-100]]*Table5[[#This Row],[HP]]</f>
        <v>2766.5999999999904</v>
      </c>
      <c r="M43" s="2">
        <f>Table5[[#This Row],[0-100]]*Table5[[#This Row],[HP2]]</f>
        <v>2766.5999999999904</v>
      </c>
      <c r="N43" s="1">
        <f>Table5[[#This Row],[HP]]/Table5[[#This Row],[TON]]</f>
        <v>62.893081761006513</v>
      </c>
      <c r="O43" s="1">
        <f>Table5[[#This Row],[HP2]]/Table5[[#This Row],[TON2]]</f>
        <v>62.893081761006513</v>
      </c>
      <c r="P43" s="1">
        <f>Table5[[#This Row],[KG]]/1000</f>
        <v>2.7665999999999902</v>
      </c>
      <c r="Q43" s="1">
        <f>Table5[[#This Row],[KG2]]/1000</f>
        <v>2.7665999999999902</v>
      </c>
      <c r="U43" s="1"/>
      <c r="V43" s="1"/>
      <c r="W43" s="1"/>
      <c r="X43" s="1"/>
      <c r="Y43" s="1"/>
    </row>
    <row r="44" spans="1:25" ht="12.75" thickTop="1" thickBot="1" x14ac:dyDescent="0.3">
      <c r="A44" s="1">
        <f t="shared" si="0"/>
        <v>15.799999999999946</v>
      </c>
      <c r="B44" s="1">
        <v>0.17</v>
      </c>
      <c r="C44" s="1">
        <v>0.17</v>
      </c>
      <c r="D44" s="1">
        <f>Table5[[#This Row],[0-100]]/2</f>
        <v>7.8999999999999728</v>
      </c>
      <c r="E44" s="1">
        <f>Table5[[#This Row],[0-100]]/2</f>
        <v>7.8999999999999728</v>
      </c>
      <c r="F44" s="2">
        <f>1000*(Table5[[#This Row],[KWH]]/Table5[[#This Row],[C]])</f>
        <v>22025.316455696277</v>
      </c>
      <c r="G44" s="2">
        <f>1000*(Table5[[#This Row],[KWH2]]/Table5[[#This Row],[C2]])</f>
        <v>22025.316455696277</v>
      </c>
      <c r="H44" s="2">
        <f>Table5[[#This Row],[SFC2]]*1000+4</f>
        <v>174</v>
      </c>
      <c r="I44" s="2">
        <f>Table5[[#This Row],[SFC]]*1000+4</f>
        <v>174</v>
      </c>
      <c r="J44" s="2">
        <f>Table5[[#This Row],[HP]]*1</f>
        <v>174</v>
      </c>
      <c r="K44" s="2">
        <f>Table5[[#This Row],[HP2]]*1</f>
        <v>174</v>
      </c>
      <c r="L44" s="2">
        <f>Table5[[#This Row],[0-100]]*Table5[[#This Row],[HP]]</f>
        <v>2749.1999999999907</v>
      </c>
      <c r="M44" s="2">
        <f>Table5[[#This Row],[0-100]]*Table5[[#This Row],[HP2]]</f>
        <v>2749.1999999999907</v>
      </c>
      <c r="N44" s="1">
        <f>Table5[[#This Row],[HP]]/Table5[[#This Row],[TON]]</f>
        <v>63.291139240506538</v>
      </c>
      <c r="O44" s="1">
        <f>Table5[[#This Row],[HP2]]/Table5[[#This Row],[TON2]]</f>
        <v>63.291139240506538</v>
      </c>
      <c r="P44" s="1">
        <f>Table5[[#This Row],[KG]]/1000</f>
        <v>2.7491999999999908</v>
      </c>
      <c r="Q44" s="1">
        <f>Table5[[#This Row],[KG2]]/1000</f>
        <v>2.7491999999999908</v>
      </c>
      <c r="U44" s="1"/>
      <c r="V44" s="1"/>
      <c r="W44" s="1"/>
      <c r="X44" s="1"/>
      <c r="Y44" s="1"/>
    </row>
    <row r="45" spans="1:25" ht="12.75" thickTop="1" thickBot="1" x14ac:dyDescent="0.3">
      <c r="A45" s="1">
        <f t="shared" si="0"/>
        <v>15.699999999999946</v>
      </c>
      <c r="B45" s="1">
        <v>0.18</v>
      </c>
      <c r="C45" s="1">
        <v>0.18</v>
      </c>
      <c r="D45" s="1">
        <f>Table5[[#This Row],[0-100]]/2</f>
        <v>7.849999999999973</v>
      </c>
      <c r="E45" s="1">
        <f>Table5[[#This Row],[0-100]]/2</f>
        <v>7.849999999999973</v>
      </c>
      <c r="F45" s="2">
        <f>1000*(Table5[[#This Row],[KWH]]/Table5[[#This Row],[C]])</f>
        <v>23439.490445859952</v>
      </c>
      <c r="G45" s="2">
        <f>1000*(Table5[[#This Row],[KWH2]]/Table5[[#This Row],[C2]])</f>
        <v>23439.490445859952</v>
      </c>
      <c r="H45" s="2">
        <f>Table5[[#This Row],[SFC2]]*1000+4</f>
        <v>184</v>
      </c>
      <c r="I45" s="2">
        <f>Table5[[#This Row],[SFC]]*1000+4</f>
        <v>184</v>
      </c>
      <c r="J45" s="2">
        <f>Table5[[#This Row],[HP]]*1</f>
        <v>184</v>
      </c>
      <c r="K45" s="2">
        <f>Table5[[#This Row],[HP2]]*1</f>
        <v>184</v>
      </c>
      <c r="L45" s="2">
        <f>Table5[[#This Row],[0-100]]*Table5[[#This Row],[HP]]</f>
        <v>2888.7999999999902</v>
      </c>
      <c r="M45" s="2">
        <f>Table5[[#This Row],[0-100]]*Table5[[#This Row],[HP2]]</f>
        <v>2888.7999999999902</v>
      </c>
      <c r="N45" s="1">
        <f>Table5[[#This Row],[HP]]/Table5[[#This Row],[TON]]</f>
        <v>63.694267515923784</v>
      </c>
      <c r="O45" s="1">
        <f>Table5[[#This Row],[HP2]]/Table5[[#This Row],[TON2]]</f>
        <v>63.694267515923784</v>
      </c>
      <c r="P45" s="1">
        <f>Table5[[#This Row],[KG]]/1000</f>
        <v>2.88879999999999</v>
      </c>
      <c r="Q45" s="1">
        <f>Table5[[#This Row],[KG2]]/1000</f>
        <v>2.88879999999999</v>
      </c>
      <c r="U45" s="1"/>
      <c r="V45" s="1"/>
      <c r="W45" s="1"/>
      <c r="X45" s="1"/>
      <c r="Y45" s="1"/>
    </row>
    <row r="46" spans="1:25" ht="12.75" thickTop="1" thickBot="1" x14ac:dyDescent="0.3">
      <c r="A46" s="1">
        <f t="shared" si="0"/>
        <v>15.599999999999946</v>
      </c>
      <c r="B46" s="1">
        <v>0.18</v>
      </c>
      <c r="C46" s="1">
        <v>0.18</v>
      </c>
      <c r="D46" s="1">
        <f>Table5[[#This Row],[0-100]]/2</f>
        <v>7.7999999999999732</v>
      </c>
      <c r="E46" s="1">
        <f>Table5[[#This Row],[0-100]]/2</f>
        <v>7.7999999999999732</v>
      </c>
      <c r="F46" s="2">
        <f>1000*(Table5[[#This Row],[KWH]]/Table5[[#This Row],[C]])</f>
        <v>23589.74358974367</v>
      </c>
      <c r="G46" s="2">
        <f>1000*(Table5[[#This Row],[KWH2]]/Table5[[#This Row],[C2]])</f>
        <v>23589.74358974367</v>
      </c>
      <c r="H46" s="2">
        <f>Table5[[#This Row],[SFC2]]*1000+4</f>
        <v>184</v>
      </c>
      <c r="I46" s="2">
        <f>Table5[[#This Row],[SFC]]*1000+4</f>
        <v>184</v>
      </c>
      <c r="J46" s="2">
        <f>Table5[[#This Row],[HP]]*1</f>
        <v>184</v>
      </c>
      <c r="K46" s="2">
        <f>Table5[[#This Row],[HP2]]*1</f>
        <v>184</v>
      </c>
      <c r="L46" s="2">
        <f>Table5[[#This Row],[0-100]]*Table5[[#This Row],[HP]]</f>
        <v>2870.3999999999901</v>
      </c>
      <c r="M46" s="2">
        <f>Table5[[#This Row],[0-100]]*Table5[[#This Row],[HP2]]</f>
        <v>2870.3999999999901</v>
      </c>
      <c r="N46" s="1">
        <f>Table5[[#This Row],[HP]]/Table5[[#This Row],[TON]]</f>
        <v>64.102564102564315</v>
      </c>
      <c r="O46" s="1">
        <f>Table5[[#This Row],[HP2]]/Table5[[#This Row],[TON2]]</f>
        <v>64.102564102564315</v>
      </c>
      <c r="P46" s="1">
        <f>Table5[[#This Row],[KG]]/1000</f>
        <v>2.8703999999999903</v>
      </c>
      <c r="Q46" s="1">
        <f>Table5[[#This Row],[KG2]]/1000</f>
        <v>2.8703999999999903</v>
      </c>
      <c r="U46" s="1"/>
      <c r="V46" s="1"/>
      <c r="W46" s="1"/>
      <c r="X46" s="1"/>
      <c r="Y46" s="1"/>
    </row>
    <row r="47" spans="1:25" ht="12.75" thickTop="1" thickBot="1" x14ac:dyDescent="0.3">
      <c r="A47" s="1">
        <f t="shared" si="0"/>
        <v>15.499999999999947</v>
      </c>
      <c r="B47" s="1">
        <v>0.18</v>
      </c>
      <c r="C47" s="1">
        <v>0.18</v>
      </c>
      <c r="D47" s="1">
        <f>Table5[[#This Row],[0-100]]/2</f>
        <v>7.7499999999999734</v>
      </c>
      <c r="E47" s="1">
        <f>Table5[[#This Row],[0-100]]/2</f>
        <v>7.7499999999999734</v>
      </c>
      <c r="F47" s="2">
        <f>1000*(Table5[[#This Row],[KWH]]/Table5[[#This Row],[C]])</f>
        <v>23741.93548387105</v>
      </c>
      <c r="G47" s="2">
        <f>1000*(Table5[[#This Row],[KWH2]]/Table5[[#This Row],[C2]])</f>
        <v>23741.93548387105</v>
      </c>
      <c r="H47" s="2">
        <f>Table5[[#This Row],[SFC2]]*1000+4</f>
        <v>184</v>
      </c>
      <c r="I47" s="2">
        <f>Table5[[#This Row],[SFC]]*1000+4</f>
        <v>184</v>
      </c>
      <c r="J47" s="2">
        <f>Table5[[#This Row],[HP]]*1</f>
        <v>184</v>
      </c>
      <c r="K47" s="2">
        <f>Table5[[#This Row],[HP2]]*1</f>
        <v>184</v>
      </c>
      <c r="L47" s="2">
        <f>Table5[[#This Row],[0-100]]*Table5[[#This Row],[HP]]</f>
        <v>2851.99999999999</v>
      </c>
      <c r="M47" s="2">
        <f>Table5[[#This Row],[0-100]]*Table5[[#This Row],[HP2]]</f>
        <v>2851.99999999999</v>
      </c>
      <c r="N47" s="1">
        <f>Table5[[#This Row],[HP]]/Table5[[#This Row],[TON]]</f>
        <v>64.516129032258291</v>
      </c>
      <c r="O47" s="1">
        <f>Table5[[#This Row],[HP2]]/Table5[[#This Row],[TON2]]</f>
        <v>64.516129032258291</v>
      </c>
      <c r="P47" s="1">
        <f>Table5[[#This Row],[KG]]/1000</f>
        <v>2.8519999999999901</v>
      </c>
      <c r="Q47" s="1">
        <f>Table5[[#This Row],[KG2]]/1000</f>
        <v>2.8519999999999901</v>
      </c>
      <c r="U47" s="1"/>
      <c r="V47" s="1"/>
      <c r="W47" s="1"/>
      <c r="X47" s="1"/>
      <c r="Y47" s="1"/>
    </row>
    <row r="48" spans="1:25" ht="12.75" thickTop="1" thickBot="1" x14ac:dyDescent="0.3">
      <c r="A48" s="1">
        <f t="shared" si="0"/>
        <v>15.399999999999947</v>
      </c>
      <c r="B48" s="1">
        <v>0.18</v>
      </c>
      <c r="C48" s="1">
        <v>0.18</v>
      </c>
      <c r="D48" s="1">
        <f>Table5[[#This Row],[0-100]]/2</f>
        <v>7.6999999999999735</v>
      </c>
      <c r="E48" s="1">
        <f>Table5[[#This Row],[0-100]]/2</f>
        <v>7.6999999999999735</v>
      </c>
      <c r="F48" s="2">
        <f>1000*(Table5[[#This Row],[KWH]]/Table5[[#This Row],[C]])</f>
        <v>23896.103896103978</v>
      </c>
      <c r="G48" s="2">
        <f>1000*(Table5[[#This Row],[KWH2]]/Table5[[#This Row],[C2]])</f>
        <v>23896.103896103978</v>
      </c>
      <c r="H48" s="2">
        <f>Table5[[#This Row],[SFC2]]*1000+4</f>
        <v>184</v>
      </c>
      <c r="I48" s="2">
        <f>Table5[[#This Row],[SFC]]*1000+4</f>
        <v>184</v>
      </c>
      <c r="J48" s="2">
        <f>Table5[[#This Row],[HP]]*1</f>
        <v>184</v>
      </c>
      <c r="K48" s="2">
        <f>Table5[[#This Row],[HP2]]*1</f>
        <v>184</v>
      </c>
      <c r="L48" s="2">
        <f>Table5[[#This Row],[0-100]]*Table5[[#This Row],[HP]]</f>
        <v>2833.5999999999904</v>
      </c>
      <c r="M48" s="2">
        <f>Table5[[#This Row],[0-100]]*Table5[[#This Row],[HP2]]</f>
        <v>2833.5999999999904</v>
      </c>
      <c r="N48" s="1">
        <f>Table5[[#This Row],[HP]]/Table5[[#This Row],[TON]]</f>
        <v>64.935064935065157</v>
      </c>
      <c r="O48" s="1">
        <f>Table5[[#This Row],[HP2]]/Table5[[#This Row],[TON2]]</f>
        <v>64.935064935065157</v>
      </c>
      <c r="P48" s="1">
        <f>Table5[[#This Row],[KG]]/1000</f>
        <v>2.8335999999999903</v>
      </c>
      <c r="Q48" s="1">
        <f>Table5[[#This Row],[KG2]]/1000</f>
        <v>2.8335999999999903</v>
      </c>
      <c r="U48" s="1"/>
      <c r="V48" s="1"/>
      <c r="W48" s="1"/>
      <c r="X48" s="1"/>
      <c r="Y48" s="1"/>
    </row>
    <row r="49" spans="1:25" ht="12.75" thickTop="1" thickBot="1" x14ac:dyDescent="0.3">
      <c r="A49" s="1">
        <f t="shared" si="0"/>
        <v>15.299999999999947</v>
      </c>
      <c r="B49" s="1">
        <v>0.18</v>
      </c>
      <c r="C49" s="1">
        <v>0.18</v>
      </c>
      <c r="D49" s="1">
        <f>Table5[[#This Row],[0-100]]/2</f>
        <v>7.6499999999999737</v>
      </c>
      <c r="E49" s="1">
        <f>Table5[[#This Row],[0-100]]/2</f>
        <v>7.6499999999999737</v>
      </c>
      <c r="F49" s="2">
        <f>1000*(Table5[[#This Row],[KWH]]/Table5[[#This Row],[C]])</f>
        <v>24052.287581699427</v>
      </c>
      <c r="G49" s="2">
        <f>1000*(Table5[[#This Row],[KWH2]]/Table5[[#This Row],[C2]])</f>
        <v>24052.287581699427</v>
      </c>
      <c r="H49" s="2">
        <f>Table5[[#This Row],[SFC2]]*1000+4</f>
        <v>184</v>
      </c>
      <c r="I49" s="2">
        <f>Table5[[#This Row],[SFC]]*1000+4</f>
        <v>184</v>
      </c>
      <c r="J49" s="2">
        <f>Table5[[#This Row],[HP]]*1</f>
        <v>184</v>
      </c>
      <c r="K49" s="2">
        <f>Table5[[#This Row],[HP2]]*1</f>
        <v>184</v>
      </c>
      <c r="L49" s="2">
        <f>Table5[[#This Row],[0-100]]*Table5[[#This Row],[HP]]</f>
        <v>2815.1999999999903</v>
      </c>
      <c r="M49" s="2">
        <f>Table5[[#This Row],[0-100]]*Table5[[#This Row],[HP2]]</f>
        <v>2815.1999999999903</v>
      </c>
      <c r="N49" s="1">
        <f>Table5[[#This Row],[HP]]/Table5[[#This Row],[TON]]</f>
        <v>65.359477124183229</v>
      </c>
      <c r="O49" s="1">
        <f>Table5[[#This Row],[HP2]]/Table5[[#This Row],[TON2]]</f>
        <v>65.359477124183229</v>
      </c>
      <c r="P49" s="1">
        <f>Table5[[#This Row],[KG]]/1000</f>
        <v>2.8151999999999902</v>
      </c>
      <c r="Q49" s="1">
        <f>Table5[[#This Row],[KG2]]/1000</f>
        <v>2.8151999999999902</v>
      </c>
      <c r="U49" s="1"/>
      <c r="V49" s="1"/>
      <c r="W49" s="1"/>
      <c r="X49" s="1"/>
      <c r="Y49" s="1"/>
    </row>
    <row r="50" spans="1:25" ht="12.75" thickTop="1" thickBot="1" x14ac:dyDescent="0.3">
      <c r="A50" s="1">
        <f t="shared" si="0"/>
        <v>15.199999999999948</v>
      </c>
      <c r="B50" s="1">
        <v>0.18</v>
      </c>
      <c r="C50" s="1">
        <v>0.18</v>
      </c>
      <c r="D50" s="1">
        <f>Table5[[#This Row],[0-100]]/2</f>
        <v>7.5999999999999739</v>
      </c>
      <c r="E50" s="1">
        <f>Table5[[#This Row],[0-100]]/2</f>
        <v>7.5999999999999739</v>
      </c>
      <c r="F50" s="2">
        <f>1000*(Table5[[#This Row],[KWH]]/Table5[[#This Row],[C]])</f>
        <v>24210.526315789557</v>
      </c>
      <c r="G50" s="2">
        <f>1000*(Table5[[#This Row],[KWH2]]/Table5[[#This Row],[C2]])</f>
        <v>24210.526315789557</v>
      </c>
      <c r="H50" s="2">
        <f>Table5[[#This Row],[SFC2]]*1000+4</f>
        <v>184</v>
      </c>
      <c r="I50" s="2">
        <f>Table5[[#This Row],[SFC]]*1000+4</f>
        <v>184</v>
      </c>
      <c r="J50" s="2">
        <f>Table5[[#This Row],[HP]]*1</f>
        <v>184</v>
      </c>
      <c r="K50" s="2">
        <f>Table5[[#This Row],[HP2]]*1</f>
        <v>184</v>
      </c>
      <c r="L50" s="2">
        <f>Table5[[#This Row],[0-100]]*Table5[[#This Row],[HP]]</f>
        <v>2796.7999999999902</v>
      </c>
      <c r="M50" s="2">
        <f>Table5[[#This Row],[0-100]]*Table5[[#This Row],[HP2]]</f>
        <v>2796.7999999999902</v>
      </c>
      <c r="N50" s="1">
        <f>Table5[[#This Row],[HP]]/Table5[[#This Row],[TON]]</f>
        <v>65.789473684210762</v>
      </c>
      <c r="O50" s="1">
        <f>Table5[[#This Row],[HP2]]/Table5[[#This Row],[TON2]]</f>
        <v>65.789473684210762</v>
      </c>
      <c r="P50" s="1">
        <f>Table5[[#This Row],[KG]]/1000</f>
        <v>2.79679999999999</v>
      </c>
      <c r="Q50" s="1">
        <f>Table5[[#This Row],[KG2]]/1000</f>
        <v>2.79679999999999</v>
      </c>
      <c r="U50" s="1"/>
      <c r="V50" s="1"/>
      <c r="W50" s="1"/>
      <c r="X50" s="1"/>
      <c r="Y50" s="1"/>
    </row>
    <row r="51" spans="1:25" ht="12.75" thickTop="1" thickBot="1" x14ac:dyDescent="0.3">
      <c r="A51" s="1">
        <f t="shared" si="0"/>
        <v>15.099999999999948</v>
      </c>
      <c r="B51" s="1">
        <v>0.18</v>
      </c>
      <c r="C51" s="1">
        <v>0.18</v>
      </c>
      <c r="D51" s="1">
        <f>Table5[[#This Row],[0-100]]/2</f>
        <v>7.5499999999999741</v>
      </c>
      <c r="E51" s="1">
        <f>Table5[[#This Row],[0-100]]/2</f>
        <v>7.5499999999999741</v>
      </c>
      <c r="F51" s="2">
        <f>1000*(Table5[[#This Row],[KWH]]/Table5[[#This Row],[C]])</f>
        <v>24370.860927152404</v>
      </c>
      <c r="G51" s="2">
        <f>1000*(Table5[[#This Row],[KWH2]]/Table5[[#This Row],[C2]])</f>
        <v>24370.860927152404</v>
      </c>
      <c r="H51" s="2">
        <f>Table5[[#This Row],[SFC2]]*1000+4</f>
        <v>184</v>
      </c>
      <c r="I51" s="2">
        <f>Table5[[#This Row],[SFC]]*1000+4</f>
        <v>184</v>
      </c>
      <c r="J51" s="2">
        <f>Table5[[#This Row],[HP]]*1</f>
        <v>184</v>
      </c>
      <c r="K51" s="2">
        <f>Table5[[#This Row],[HP2]]*1</f>
        <v>184</v>
      </c>
      <c r="L51" s="2">
        <f>Table5[[#This Row],[0-100]]*Table5[[#This Row],[HP]]</f>
        <v>2778.3999999999905</v>
      </c>
      <c r="M51" s="2">
        <f>Table5[[#This Row],[0-100]]*Table5[[#This Row],[HP2]]</f>
        <v>2778.3999999999905</v>
      </c>
      <c r="N51" s="1">
        <f>Table5[[#This Row],[HP]]/Table5[[#This Row],[TON]]</f>
        <v>66.225165562914128</v>
      </c>
      <c r="O51" s="1">
        <f>Table5[[#This Row],[HP2]]/Table5[[#This Row],[TON2]]</f>
        <v>66.225165562914128</v>
      </c>
      <c r="P51" s="1">
        <f>Table5[[#This Row],[KG]]/1000</f>
        <v>2.7783999999999907</v>
      </c>
      <c r="Q51" s="1">
        <f>Table5[[#This Row],[KG2]]/1000</f>
        <v>2.7783999999999907</v>
      </c>
      <c r="U51" s="1"/>
      <c r="V51" s="1"/>
      <c r="W51" s="1"/>
      <c r="X51" s="1"/>
      <c r="Y51" s="1"/>
    </row>
    <row r="52" spans="1:25" ht="12.75" thickTop="1" thickBot="1" x14ac:dyDescent="0.3">
      <c r="A52" s="1">
        <f t="shared" si="0"/>
        <v>14.999999999999948</v>
      </c>
      <c r="B52" s="1">
        <v>0.18</v>
      </c>
      <c r="C52" s="1">
        <v>0.18</v>
      </c>
      <c r="D52" s="1">
        <f>Table5[[#This Row],[0-100]]/2</f>
        <v>7.4999999999999742</v>
      </c>
      <c r="E52" s="1">
        <f>Table5[[#This Row],[0-100]]/2</f>
        <v>7.4999999999999742</v>
      </c>
      <c r="F52" s="2">
        <f>1000*(Table5[[#This Row],[KWH]]/Table5[[#This Row],[C]])</f>
        <v>24533.333333333416</v>
      </c>
      <c r="G52" s="2">
        <f>1000*(Table5[[#This Row],[KWH2]]/Table5[[#This Row],[C2]])</f>
        <v>24533.333333333416</v>
      </c>
      <c r="H52" s="2">
        <f>Table5[[#This Row],[SFC2]]*1000+4</f>
        <v>184</v>
      </c>
      <c r="I52" s="2">
        <f>Table5[[#This Row],[SFC]]*1000+4</f>
        <v>184</v>
      </c>
      <c r="J52" s="2">
        <f>Table5[[#This Row],[HP]]*1</f>
        <v>184</v>
      </c>
      <c r="K52" s="2">
        <f>Table5[[#This Row],[HP2]]*1</f>
        <v>184</v>
      </c>
      <c r="L52" s="2">
        <f>Table5[[#This Row],[0-100]]*Table5[[#This Row],[HP]]</f>
        <v>2759.9999999999905</v>
      </c>
      <c r="M52" s="2">
        <f>Table5[[#This Row],[0-100]]*Table5[[#This Row],[HP2]]</f>
        <v>2759.9999999999905</v>
      </c>
      <c r="N52" s="1">
        <f>Table5[[#This Row],[HP]]/Table5[[#This Row],[TON]]</f>
        <v>66.666666666666899</v>
      </c>
      <c r="O52" s="1">
        <f>Table5[[#This Row],[HP2]]/Table5[[#This Row],[TON2]]</f>
        <v>66.666666666666899</v>
      </c>
      <c r="P52" s="1">
        <f>Table5[[#This Row],[KG]]/1000</f>
        <v>2.7599999999999905</v>
      </c>
      <c r="Q52" s="1">
        <f>Table5[[#This Row],[KG2]]/1000</f>
        <v>2.7599999999999905</v>
      </c>
      <c r="U52" s="1"/>
      <c r="V52" s="1"/>
      <c r="W52" s="1"/>
      <c r="X52" s="1"/>
      <c r="Y52" s="1"/>
    </row>
    <row r="53" spans="1:25" ht="12.75" thickTop="1" thickBot="1" x14ac:dyDescent="0.3">
      <c r="A53" s="1">
        <f t="shared" si="0"/>
        <v>14.899999999999949</v>
      </c>
      <c r="B53" s="1">
        <v>0.19</v>
      </c>
      <c r="C53" s="1">
        <v>0.19</v>
      </c>
      <c r="D53" s="1">
        <f>Table5[[#This Row],[0-100]]/2</f>
        <v>7.4499999999999744</v>
      </c>
      <c r="E53" s="1">
        <f>Table5[[#This Row],[0-100]]/2</f>
        <v>7.4499999999999744</v>
      </c>
      <c r="F53" s="2">
        <f>1000*(Table5[[#This Row],[KWH]]/Table5[[#This Row],[C]])</f>
        <v>26040.268456375925</v>
      </c>
      <c r="G53" s="2">
        <f>1000*(Table5[[#This Row],[KWH2]]/Table5[[#This Row],[C2]])</f>
        <v>26040.268456375925</v>
      </c>
      <c r="H53" s="2">
        <f>Table5[[#This Row],[SFC2]]*1000+4</f>
        <v>194</v>
      </c>
      <c r="I53" s="2">
        <f>Table5[[#This Row],[SFC]]*1000+4</f>
        <v>194</v>
      </c>
      <c r="J53" s="2">
        <f>Table5[[#This Row],[HP]]*1</f>
        <v>194</v>
      </c>
      <c r="K53" s="2">
        <f>Table5[[#This Row],[HP2]]*1</f>
        <v>194</v>
      </c>
      <c r="L53" s="2">
        <f>Table5[[#This Row],[0-100]]*Table5[[#This Row],[HP]]</f>
        <v>2890.5999999999899</v>
      </c>
      <c r="M53" s="2">
        <f>Table5[[#This Row],[0-100]]*Table5[[#This Row],[HP2]]</f>
        <v>2890.5999999999899</v>
      </c>
      <c r="N53" s="1">
        <f>Table5[[#This Row],[HP]]/Table5[[#This Row],[TON]]</f>
        <v>67.114093959731775</v>
      </c>
      <c r="O53" s="1">
        <f>Table5[[#This Row],[HP2]]/Table5[[#This Row],[TON2]]</f>
        <v>67.114093959731775</v>
      </c>
      <c r="P53" s="1">
        <f>Table5[[#This Row],[KG]]/1000</f>
        <v>2.8905999999999898</v>
      </c>
      <c r="Q53" s="1">
        <f>Table5[[#This Row],[KG2]]/1000</f>
        <v>2.8905999999999898</v>
      </c>
      <c r="U53" s="1"/>
      <c r="V53" s="1"/>
      <c r="W53" s="1"/>
      <c r="X53" s="1"/>
      <c r="Y53" s="1"/>
    </row>
    <row r="54" spans="1:25" ht="12.75" thickTop="1" thickBot="1" x14ac:dyDescent="0.3">
      <c r="A54" s="1">
        <f t="shared" si="0"/>
        <v>14.799999999999949</v>
      </c>
      <c r="B54" s="1">
        <v>0.19</v>
      </c>
      <c r="C54" s="1">
        <v>0.19</v>
      </c>
      <c r="D54" s="1">
        <f>Table5[[#This Row],[0-100]]/2</f>
        <v>7.3999999999999746</v>
      </c>
      <c r="E54" s="1">
        <f>Table5[[#This Row],[0-100]]/2</f>
        <v>7.3999999999999746</v>
      </c>
      <c r="F54" s="2">
        <f>1000*(Table5[[#This Row],[KWH]]/Table5[[#This Row],[C]])</f>
        <v>26216.216216216308</v>
      </c>
      <c r="G54" s="2">
        <f>1000*(Table5[[#This Row],[KWH2]]/Table5[[#This Row],[C2]])</f>
        <v>26216.216216216308</v>
      </c>
      <c r="H54" s="2">
        <f>Table5[[#This Row],[SFC2]]*1000+4</f>
        <v>194</v>
      </c>
      <c r="I54" s="2">
        <f>Table5[[#This Row],[SFC]]*1000+4</f>
        <v>194</v>
      </c>
      <c r="J54" s="2">
        <f>Table5[[#This Row],[HP]]*1</f>
        <v>194</v>
      </c>
      <c r="K54" s="2">
        <f>Table5[[#This Row],[HP2]]*1</f>
        <v>194</v>
      </c>
      <c r="L54" s="2">
        <f>Table5[[#This Row],[0-100]]*Table5[[#This Row],[HP]]</f>
        <v>2871.1999999999903</v>
      </c>
      <c r="M54" s="2">
        <f>Table5[[#This Row],[0-100]]*Table5[[#This Row],[HP2]]</f>
        <v>2871.1999999999903</v>
      </c>
      <c r="N54" s="1">
        <f>Table5[[#This Row],[HP]]/Table5[[#This Row],[TON]]</f>
        <v>67.567567567567792</v>
      </c>
      <c r="O54" s="1">
        <f>Table5[[#This Row],[HP2]]/Table5[[#This Row],[TON2]]</f>
        <v>67.567567567567792</v>
      </c>
      <c r="P54" s="1">
        <f>Table5[[#This Row],[KG]]/1000</f>
        <v>2.8711999999999902</v>
      </c>
      <c r="Q54" s="1">
        <f>Table5[[#This Row],[KG2]]/1000</f>
        <v>2.8711999999999902</v>
      </c>
      <c r="U54" s="1"/>
      <c r="V54" s="1"/>
      <c r="W54" s="1"/>
      <c r="X54" s="1"/>
      <c r="Y54" s="1"/>
    </row>
    <row r="55" spans="1:25" ht="12.75" thickTop="1" thickBot="1" x14ac:dyDescent="0.3">
      <c r="A55" s="1">
        <f t="shared" si="0"/>
        <v>14.69999999999995</v>
      </c>
      <c r="B55" s="1">
        <v>0.19</v>
      </c>
      <c r="C55" s="1">
        <v>0.19</v>
      </c>
      <c r="D55" s="1">
        <f>Table5[[#This Row],[0-100]]/2</f>
        <v>7.3499999999999748</v>
      </c>
      <c r="E55" s="1">
        <f>Table5[[#This Row],[0-100]]/2</f>
        <v>7.3499999999999748</v>
      </c>
      <c r="F55" s="2">
        <f>1000*(Table5[[#This Row],[KWH]]/Table5[[#This Row],[C]])</f>
        <v>26394.557823129344</v>
      </c>
      <c r="G55" s="2">
        <f>1000*(Table5[[#This Row],[KWH2]]/Table5[[#This Row],[C2]])</f>
        <v>26394.557823129344</v>
      </c>
      <c r="H55" s="2">
        <f>Table5[[#This Row],[SFC2]]*1000+4</f>
        <v>194</v>
      </c>
      <c r="I55" s="2">
        <f>Table5[[#This Row],[SFC]]*1000+4</f>
        <v>194</v>
      </c>
      <c r="J55" s="2">
        <f>Table5[[#This Row],[HP]]*1</f>
        <v>194</v>
      </c>
      <c r="K55" s="2">
        <f>Table5[[#This Row],[HP2]]*1</f>
        <v>194</v>
      </c>
      <c r="L55" s="2">
        <f>Table5[[#This Row],[0-100]]*Table5[[#This Row],[HP]]</f>
        <v>2851.7999999999902</v>
      </c>
      <c r="M55" s="2">
        <f>Table5[[#This Row],[0-100]]*Table5[[#This Row],[HP2]]</f>
        <v>2851.7999999999902</v>
      </c>
      <c r="N55" s="1">
        <f>Table5[[#This Row],[HP]]/Table5[[#This Row],[TON]]</f>
        <v>68.027210884353977</v>
      </c>
      <c r="O55" s="1">
        <f>Table5[[#This Row],[HP2]]/Table5[[#This Row],[TON2]]</f>
        <v>68.027210884353977</v>
      </c>
      <c r="P55" s="1">
        <f>Table5[[#This Row],[KG]]/1000</f>
        <v>2.8517999999999901</v>
      </c>
      <c r="Q55" s="1">
        <f>Table5[[#This Row],[KG2]]/1000</f>
        <v>2.8517999999999901</v>
      </c>
      <c r="U55" s="1"/>
      <c r="V55" s="1"/>
      <c r="W55" s="1"/>
      <c r="X55" s="1"/>
      <c r="Y55" s="1"/>
    </row>
    <row r="56" spans="1:25" ht="12.75" thickTop="1" thickBot="1" x14ac:dyDescent="0.3">
      <c r="A56" s="1">
        <f t="shared" si="0"/>
        <v>14.59999999999995</v>
      </c>
      <c r="B56" s="1">
        <v>0.19</v>
      </c>
      <c r="C56" s="1">
        <v>0.19</v>
      </c>
      <c r="D56" s="1">
        <f>Table5[[#This Row],[0-100]]/2</f>
        <v>7.299999999999975</v>
      </c>
      <c r="E56" s="1">
        <f>Table5[[#This Row],[0-100]]/2</f>
        <v>7.299999999999975</v>
      </c>
      <c r="F56" s="2">
        <f>1000*(Table5[[#This Row],[KWH]]/Table5[[#This Row],[C]])</f>
        <v>26575.342465753514</v>
      </c>
      <c r="G56" s="2">
        <f>1000*(Table5[[#This Row],[KWH2]]/Table5[[#This Row],[C2]])</f>
        <v>26575.342465753514</v>
      </c>
      <c r="H56" s="2">
        <f>Table5[[#This Row],[SFC2]]*1000+4</f>
        <v>194</v>
      </c>
      <c r="I56" s="2">
        <f>Table5[[#This Row],[SFC]]*1000+4</f>
        <v>194</v>
      </c>
      <c r="J56" s="2">
        <f>Table5[[#This Row],[HP]]*1</f>
        <v>194</v>
      </c>
      <c r="K56" s="2">
        <f>Table5[[#This Row],[HP2]]*1</f>
        <v>194</v>
      </c>
      <c r="L56" s="2">
        <f>Table5[[#This Row],[0-100]]*Table5[[#This Row],[HP]]</f>
        <v>2832.3999999999901</v>
      </c>
      <c r="M56" s="2">
        <f>Table5[[#This Row],[0-100]]*Table5[[#This Row],[HP2]]</f>
        <v>2832.3999999999901</v>
      </c>
      <c r="N56" s="1">
        <f>Table5[[#This Row],[HP]]/Table5[[#This Row],[TON]]</f>
        <v>68.493150684931749</v>
      </c>
      <c r="O56" s="1">
        <f>Table5[[#This Row],[HP2]]/Table5[[#This Row],[TON2]]</f>
        <v>68.493150684931749</v>
      </c>
      <c r="P56" s="1">
        <f>Table5[[#This Row],[KG]]/1000</f>
        <v>2.83239999999999</v>
      </c>
      <c r="Q56" s="1">
        <f>Table5[[#This Row],[KG2]]/1000</f>
        <v>2.83239999999999</v>
      </c>
      <c r="U56" s="1"/>
      <c r="V56" s="1"/>
      <c r="W56" s="1"/>
      <c r="X56" s="1"/>
      <c r="Y56" s="1"/>
    </row>
    <row r="57" spans="1:25" ht="12.75" thickTop="1" thickBot="1" x14ac:dyDescent="0.3">
      <c r="A57" s="1">
        <f t="shared" si="0"/>
        <v>14.49999999999995</v>
      </c>
      <c r="B57" s="1">
        <v>0.19</v>
      </c>
      <c r="C57" s="1">
        <v>0.19</v>
      </c>
      <c r="D57" s="1">
        <f>Table5[[#This Row],[0-100]]/2</f>
        <v>7.2499999999999751</v>
      </c>
      <c r="E57" s="1">
        <f>Table5[[#This Row],[0-100]]/2</f>
        <v>7.2499999999999751</v>
      </c>
      <c r="F57" s="2">
        <f>1000*(Table5[[#This Row],[KWH]]/Table5[[#This Row],[C]])</f>
        <v>26758.620689655265</v>
      </c>
      <c r="G57" s="2">
        <f>1000*(Table5[[#This Row],[KWH2]]/Table5[[#This Row],[C2]])</f>
        <v>26758.620689655265</v>
      </c>
      <c r="H57" s="2">
        <f>Table5[[#This Row],[SFC2]]*1000+4</f>
        <v>194</v>
      </c>
      <c r="I57" s="2">
        <f>Table5[[#This Row],[SFC]]*1000+4</f>
        <v>194</v>
      </c>
      <c r="J57" s="2">
        <f>Table5[[#This Row],[HP]]*1</f>
        <v>194</v>
      </c>
      <c r="K57" s="2">
        <f>Table5[[#This Row],[HP2]]*1</f>
        <v>194</v>
      </c>
      <c r="L57" s="2">
        <f>Table5[[#This Row],[0-100]]*Table5[[#This Row],[HP]]</f>
        <v>2812.9999999999905</v>
      </c>
      <c r="M57" s="2">
        <f>Table5[[#This Row],[0-100]]*Table5[[#This Row],[HP2]]</f>
        <v>2812.9999999999905</v>
      </c>
      <c r="N57" s="1">
        <f>Table5[[#This Row],[HP]]/Table5[[#This Row],[TON]]</f>
        <v>68.965517241379544</v>
      </c>
      <c r="O57" s="1">
        <f>Table5[[#This Row],[HP2]]/Table5[[#This Row],[TON2]]</f>
        <v>68.965517241379544</v>
      </c>
      <c r="P57" s="1">
        <f>Table5[[#This Row],[KG]]/1000</f>
        <v>2.8129999999999904</v>
      </c>
      <c r="Q57" s="1">
        <f>Table5[[#This Row],[KG2]]/1000</f>
        <v>2.8129999999999904</v>
      </c>
      <c r="U57" s="1"/>
      <c r="V57" s="1"/>
      <c r="W57" s="1"/>
      <c r="X57" s="1"/>
      <c r="Y57" s="1"/>
    </row>
    <row r="58" spans="1:25" ht="12.75" thickTop="1" thickBot="1" x14ac:dyDescent="0.3">
      <c r="A58" s="1">
        <f t="shared" si="0"/>
        <v>14.399999999999951</v>
      </c>
      <c r="B58" s="1">
        <v>0.19</v>
      </c>
      <c r="C58" s="1">
        <v>0.19</v>
      </c>
      <c r="D58" s="1">
        <f>Table5[[#This Row],[0-100]]/2</f>
        <v>7.1999999999999753</v>
      </c>
      <c r="E58" s="1">
        <f>Table5[[#This Row],[0-100]]/2</f>
        <v>7.1999999999999753</v>
      </c>
      <c r="F58" s="2">
        <f>1000*(Table5[[#This Row],[KWH]]/Table5[[#This Row],[C]])</f>
        <v>26944.444444444536</v>
      </c>
      <c r="G58" s="2">
        <f>1000*(Table5[[#This Row],[KWH2]]/Table5[[#This Row],[C2]])</f>
        <v>26944.444444444536</v>
      </c>
      <c r="H58" s="2">
        <f>Table5[[#This Row],[SFC2]]*1000+4</f>
        <v>194</v>
      </c>
      <c r="I58" s="2">
        <f>Table5[[#This Row],[SFC]]*1000+4</f>
        <v>194</v>
      </c>
      <c r="J58" s="2">
        <f>Table5[[#This Row],[HP]]*1</f>
        <v>194</v>
      </c>
      <c r="K58" s="2">
        <f>Table5[[#This Row],[HP2]]*1</f>
        <v>194</v>
      </c>
      <c r="L58" s="2">
        <f>Table5[[#This Row],[0-100]]*Table5[[#This Row],[HP]]</f>
        <v>2793.5999999999904</v>
      </c>
      <c r="M58" s="2">
        <f>Table5[[#This Row],[0-100]]*Table5[[#This Row],[HP2]]</f>
        <v>2793.5999999999904</v>
      </c>
      <c r="N58" s="1">
        <f>Table5[[#This Row],[HP]]/Table5[[#This Row],[TON]]</f>
        <v>69.444444444444684</v>
      </c>
      <c r="O58" s="1">
        <f>Table5[[#This Row],[HP2]]/Table5[[#This Row],[TON2]]</f>
        <v>69.444444444444684</v>
      </c>
      <c r="P58" s="1">
        <f>Table5[[#This Row],[KG]]/1000</f>
        <v>2.7935999999999903</v>
      </c>
      <c r="Q58" s="1">
        <f>Table5[[#This Row],[KG2]]/1000</f>
        <v>2.7935999999999903</v>
      </c>
      <c r="U58" s="1"/>
      <c r="V58" s="1"/>
      <c r="W58" s="1"/>
      <c r="X58" s="1"/>
      <c r="Y58" s="1"/>
    </row>
    <row r="59" spans="1:25" ht="12.75" thickTop="1" thickBot="1" x14ac:dyDescent="0.3">
      <c r="A59" s="1">
        <f t="shared" si="0"/>
        <v>14.299999999999951</v>
      </c>
      <c r="B59" s="1">
        <v>0.19</v>
      </c>
      <c r="C59" s="1">
        <v>0.19</v>
      </c>
      <c r="D59" s="1">
        <f>Table5[[#This Row],[0-100]]/2</f>
        <v>7.1499999999999755</v>
      </c>
      <c r="E59" s="1">
        <f>Table5[[#This Row],[0-100]]/2</f>
        <v>7.1499999999999755</v>
      </c>
      <c r="F59" s="2">
        <f>1000*(Table5[[#This Row],[KWH]]/Table5[[#This Row],[C]])</f>
        <v>27132.867132867224</v>
      </c>
      <c r="G59" s="2">
        <f>1000*(Table5[[#This Row],[KWH2]]/Table5[[#This Row],[C2]])</f>
        <v>27132.867132867224</v>
      </c>
      <c r="H59" s="2">
        <f>Table5[[#This Row],[SFC2]]*1000+4</f>
        <v>194</v>
      </c>
      <c r="I59" s="2">
        <f>Table5[[#This Row],[SFC]]*1000+4</f>
        <v>194</v>
      </c>
      <c r="J59" s="2">
        <f>Table5[[#This Row],[HP]]*1</f>
        <v>194</v>
      </c>
      <c r="K59" s="2">
        <f>Table5[[#This Row],[HP2]]*1</f>
        <v>194</v>
      </c>
      <c r="L59" s="2">
        <f>Table5[[#This Row],[0-100]]*Table5[[#This Row],[HP]]</f>
        <v>2774.1999999999903</v>
      </c>
      <c r="M59" s="2">
        <f>Table5[[#This Row],[0-100]]*Table5[[#This Row],[HP2]]</f>
        <v>2774.1999999999903</v>
      </c>
      <c r="N59" s="1">
        <f>Table5[[#This Row],[HP]]/Table5[[#This Row],[TON]]</f>
        <v>69.930069930070175</v>
      </c>
      <c r="O59" s="1">
        <f>Table5[[#This Row],[HP2]]/Table5[[#This Row],[TON2]]</f>
        <v>69.930069930070175</v>
      </c>
      <c r="P59" s="1">
        <f>Table5[[#This Row],[KG]]/1000</f>
        <v>2.7741999999999902</v>
      </c>
      <c r="Q59" s="1">
        <f>Table5[[#This Row],[KG2]]/1000</f>
        <v>2.7741999999999902</v>
      </c>
      <c r="U59" s="1"/>
      <c r="V59" s="1"/>
      <c r="W59" s="1"/>
      <c r="X59" s="1"/>
      <c r="Y59" s="1"/>
    </row>
    <row r="60" spans="1:25" ht="12.75" thickTop="1" thickBot="1" x14ac:dyDescent="0.3">
      <c r="A60" s="1">
        <f t="shared" si="0"/>
        <v>14.199999999999951</v>
      </c>
      <c r="B60" s="1">
        <v>0.19</v>
      </c>
      <c r="C60" s="1">
        <v>0.19</v>
      </c>
      <c r="D60" s="1">
        <f>Table5[[#This Row],[0-100]]/2</f>
        <v>7.0999999999999757</v>
      </c>
      <c r="E60" s="1">
        <f>Table5[[#This Row],[0-100]]/2</f>
        <v>7.0999999999999757</v>
      </c>
      <c r="F60" s="2">
        <f>1000*(Table5[[#This Row],[KWH]]/Table5[[#This Row],[C]])</f>
        <v>27323.943661971924</v>
      </c>
      <c r="G60" s="2">
        <f>1000*(Table5[[#This Row],[KWH2]]/Table5[[#This Row],[C2]])</f>
        <v>27323.943661971924</v>
      </c>
      <c r="H60" s="2">
        <f>Table5[[#This Row],[SFC2]]*1000+4</f>
        <v>194</v>
      </c>
      <c r="I60" s="2">
        <f>Table5[[#This Row],[SFC]]*1000+4</f>
        <v>194</v>
      </c>
      <c r="J60" s="2">
        <f>Table5[[#This Row],[HP]]*1</f>
        <v>194</v>
      </c>
      <c r="K60" s="2">
        <f>Table5[[#This Row],[HP2]]*1</f>
        <v>194</v>
      </c>
      <c r="L60" s="2">
        <f>Table5[[#This Row],[0-100]]*Table5[[#This Row],[HP]]</f>
        <v>2754.7999999999906</v>
      </c>
      <c r="M60" s="2">
        <f>Table5[[#This Row],[0-100]]*Table5[[#This Row],[HP2]]</f>
        <v>2754.7999999999906</v>
      </c>
      <c r="N60" s="1">
        <f>Table5[[#This Row],[HP]]/Table5[[#This Row],[TON]]</f>
        <v>70.422535211267842</v>
      </c>
      <c r="O60" s="1">
        <f>Table5[[#This Row],[HP2]]/Table5[[#This Row],[TON2]]</f>
        <v>70.422535211267842</v>
      </c>
      <c r="P60" s="1">
        <f>Table5[[#This Row],[KG]]/1000</f>
        <v>2.7547999999999906</v>
      </c>
      <c r="Q60" s="1">
        <f>Table5[[#This Row],[KG2]]/1000</f>
        <v>2.7547999999999906</v>
      </c>
      <c r="U60" s="1"/>
      <c r="V60" s="1"/>
      <c r="W60" s="1"/>
      <c r="X60" s="1"/>
      <c r="Y60" s="1"/>
    </row>
    <row r="61" spans="1:25" ht="12.75" thickTop="1" thickBot="1" x14ac:dyDescent="0.3">
      <c r="A61" s="1">
        <f t="shared" si="0"/>
        <v>14.099999999999952</v>
      </c>
      <c r="B61" s="1">
        <v>0.2</v>
      </c>
      <c r="C61" s="1">
        <v>0.2</v>
      </c>
      <c r="D61" s="1">
        <f>Table5[[#This Row],[0-100]]/2</f>
        <v>7.0499999999999758</v>
      </c>
      <c r="E61" s="1">
        <f>Table5[[#This Row],[0-100]]/2</f>
        <v>7.0499999999999758</v>
      </c>
      <c r="F61" s="2">
        <f>1000*(Table5[[#This Row],[KWH]]/Table5[[#This Row],[C]])</f>
        <v>28936.170212766057</v>
      </c>
      <c r="G61" s="2">
        <f>1000*(Table5[[#This Row],[KWH2]]/Table5[[#This Row],[C2]])</f>
        <v>28936.170212766057</v>
      </c>
      <c r="H61" s="2">
        <f>Table5[[#This Row],[SFC2]]*1000+4</f>
        <v>204</v>
      </c>
      <c r="I61" s="2">
        <f>Table5[[#This Row],[SFC]]*1000+4</f>
        <v>204</v>
      </c>
      <c r="J61" s="2">
        <f>Table5[[#This Row],[HP]]*1</f>
        <v>204</v>
      </c>
      <c r="K61" s="2">
        <f>Table5[[#This Row],[HP2]]*1</f>
        <v>204</v>
      </c>
      <c r="L61" s="2">
        <f>Table5[[#This Row],[0-100]]*Table5[[#This Row],[HP]]</f>
        <v>2876.3999999999901</v>
      </c>
      <c r="M61" s="2">
        <f>Table5[[#This Row],[0-100]]*Table5[[#This Row],[HP2]]</f>
        <v>2876.3999999999901</v>
      </c>
      <c r="N61" s="1">
        <f>Table5[[#This Row],[HP]]/Table5[[#This Row],[TON]]</f>
        <v>70.92198581560308</v>
      </c>
      <c r="O61" s="1">
        <f>Table5[[#This Row],[HP2]]/Table5[[#This Row],[TON2]]</f>
        <v>70.92198581560308</v>
      </c>
      <c r="P61" s="1">
        <f>Table5[[#This Row],[KG]]/1000</f>
        <v>2.8763999999999901</v>
      </c>
      <c r="Q61" s="1">
        <f>Table5[[#This Row],[KG2]]/1000</f>
        <v>2.8763999999999901</v>
      </c>
      <c r="U61" s="1"/>
      <c r="V61" s="1"/>
      <c r="W61" s="1"/>
      <c r="X61" s="1"/>
      <c r="Y61" s="1"/>
    </row>
    <row r="62" spans="1:25" ht="12.75" thickTop="1" thickBot="1" x14ac:dyDescent="0.3">
      <c r="A62" s="1">
        <f t="shared" si="0"/>
        <v>13.999999999999952</v>
      </c>
      <c r="B62" s="1">
        <v>0.2</v>
      </c>
      <c r="C62" s="1">
        <v>0.2</v>
      </c>
      <c r="D62" s="1">
        <f>Table5[[#This Row],[0-100]]/2</f>
        <v>6.999999999999976</v>
      </c>
      <c r="E62" s="1">
        <f>Table5[[#This Row],[0-100]]/2</f>
        <v>6.999999999999976</v>
      </c>
      <c r="F62" s="2">
        <f>1000*(Table5[[#This Row],[KWH]]/Table5[[#This Row],[C]])</f>
        <v>29142.857142857243</v>
      </c>
      <c r="G62" s="2">
        <f>1000*(Table5[[#This Row],[KWH2]]/Table5[[#This Row],[C2]])</f>
        <v>29142.857142857243</v>
      </c>
      <c r="H62" s="2">
        <f>Table5[[#This Row],[SFC2]]*1000+4</f>
        <v>204</v>
      </c>
      <c r="I62" s="2">
        <f>Table5[[#This Row],[SFC]]*1000+4</f>
        <v>204</v>
      </c>
      <c r="J62" s="2">
        <f>Table5[[#This Row],[HP]]*1</f>
        <v>204</v>
      </c>
      <c r="K62" s="2">
        <f>Table5[[#This Row],[HP2]]*1</f>
        <v>204</v>
      </c>
      <c r="L62" s="2">
        <f>Table5[[#This Row],[0-100]]*Table5[[#This Row],[HP]]</f>
        <v>2855.99999999999</v>
      </c>
      <c r="M62" s="2">
        <f>Table5[[#This Row],[0-100]]*Table5[[#This Row],[HP2]]</f>
        <v>2855.99999999999</v>
      </c>
      <c r="N62" s="1">
        <f>Table5[[#This Row],[HP]]/Table5[[#This Row],[TON]]</f>
        <v>71.428571428571672</v>
      </c>
      <c r="O62" s="1">
        <f>Table5[[#This Row],[HP2]]/Table5[[#This Row],[TON2]]</f>
        <v>71.428571428571672</v>
      </c>
      <c r="P62" s="1">
        <f>Table5[[#This Row],[KG]]/1000</f>
        <v>2.8559999999999901</v>
      </c>
      <c r="Q62" s="1">
        <f>Table5[[#This Row],[KG2]]/1000</f>
        <v>2.8559999999999901</v>
      </c>
      <c r="U62" s="1"/>
      <c r="V62" s="1"/>
      <c r="W62" s="1"/>
      <c r="X62" s="1"/>
      <c r="Y62" s="1"/>
    </row>
    <row r="63" spans="1:25" ht="12.75" thickTop="1" thickBot="1" x14ac:dyDescent="0.3">
      <c r="A63" s="1">
        <f t="shared" si="0"/>
        <v>13.899999999999952</v>
      </c>
      <c r="B63" s="1">
        <v>0.2</v>
      </c>
      <c r="C63" s="1">
        <v>0.2</v>
      </c>
      <c r="D63" s="1">
        <f>Table5[[#This Row],[0-100]]/2</f>
        <v>6.9499999999999762</v>
      </c>
      <c r="E63" s="1">
        <f>Table5[[#This Row],[0-100]]/2</f>
        <v>6.9499999999999762</v>
      </c>
      <c r="F63" s="2">
        <f>1000*(Table5[[#This Row],[KWH]]/Table5[[#This Row],[C]])</f>
        <v>29352.517985611612</v>
      </c>
      <c r="G63" s="2">
        <f>1000*(Table5[[#This Row],[KWH2]]/Table5[[#This Row],[C2]])</f>
        <v>29352.517985611612</v>
      </c>
      <c r="H63" s="2">
        <f>Table5[[#This Row],[SFC2]]*1000+4</f>
        <v>204</v>
      </c>
      <c r="I63" s="2">
        <f>Table5[[#This Row],[SFC]]*1000+4</f>
        <v>204</v>
      </c>
      <c r="J63" s="2">
        <f>Table5[[#This Row],[HP]]*1</f>
        <v>204</v>
      </c>
      <c r="K63" s="2">
        <f>Table5[[#This Row],[HP2]]*1</f>
        <v>204</v>
      </c>
      <c r="L63" s="2">
        <f>Table5[[#This Row],[0-100]]*Table5[[#This Row],[HP]]</f>
        <v>2835.5999999999904</v>
      </c>
      <c r="M63" s="2">
        <f>Table5[[#This Row],[0-100]]*Table5[[#This Row],[HP2]]</f>
        <v>2835.5999999999904</v>
      </c>
      <c r="N63" s="1">
        <f>Table5[[#This Row],[HP]]/Table5[[#This Row],[TON]]</f>
        <v>71.942446043165702</v>
      </c>
      <c r="O63" s="1">
        <f>Table5[[#This Row],[HP2]]/Table5[[#This Row],[TON2]]</f>
        <v>71.942446043165702</v>
      </c>
      <c r="P63" s="1">
        <f>Table5[[#This Row],[KG]]/1000</f>
        <v>2.8355999999999906</v>
      </c>
      <c r="Q63" s="1">
        <f>Table5[[#This Row],[KG2]]/1000</f>
        <v>2.8355999999999906</v>
      </c>
      <c r="U63" s="1"/>
      <c r="V63" s="1"/>
      <c r="W63" s="1"/>
      <c r="X63" s="1"/>
      <c r="Y63" s="1"/>
    </row>
    <row r="64" spans="1:25" ht="12.75" thickTop="1" thickBot="1" x14ac:dyDescent="0.3">
      <c r="A64" s="1">
        <f t="shared" si="0"/>
        <v>13.799999999999953</v>
      </c>
      <c r="B64" s="1">
        <v>0.2</v>
      </c>
      <c r="C64" s="1">
        <v>0.2</v>
      </c>
      <c r="D64" s="1">
        <f>Table5[[#This Row],[0-100]]/2</f>
        <v>6.8999999999999764</v>
      </c>
      <c r="E64" s="1">
        <f>Table5[[#This Row],[0-100]]/2</f>
        <v>6.8999999999999764</v>
      </c>
      <c r="F64" s="2">
        <f>1000*(Table5[[#This Row],[KWH]]/Table5[[#This Row],[C]])</f>
        <v>29565.21739130445</v>
      </c>
      <c r="G64" s="2">
        <f>1000*(Table5[[#This Row],[KWH2]]/Table5[[#This Row],[C2]])</f>
        <v>29565.21739130445</v>
      </c>
      <c r="H64" s="2">
        <f>Table5[[#This Row],[SFC2]]*1000+4</f>
        <v>204</v>
      </c>
      <c r="I64" s="2">
        <f>Table5[[#This Row],[SFC]]*1000+4</f>
        <v>204</v>
      </c>
      <c r="J64" s="2">
        <f>Table5[[#This Row],[HP]]*1</f>
        <v>204</v>
      </c>
      <c r="K64" s="2">
        <f>Table5[[#This Row],[HP2]]*1</f>
        <v>204</v>
      </c>
      <c r="L64" s="2">
        <f>Table5[[#This Row],[0-100]]*Table5[[#This Row],[HP]]</f>
        <v>2815.1999999999903</v>
      </c>
      <c r="M64" s="2">
        <f>Table5[[#This Row],[0-100]]*Table5[[#This Row],[HP2]]</f>
        <v>2815.1999999999903</v>
      </c>
      <c r="N64" s="1">
        <f>Table5[[#This Row],[HP]]/Table5[[#This Row],[TON]]</f>
        <v>72.463768115942287</v>
      </c>
      <c r="O64" s="1">
        <f>Table5[[#This Row],[HP2]]/Table5[[#This Row],[TON2]]</f>
        <v>72.463768115942287</v>
      </c>
      <c r="P64" s="1">
        <f>Table5[[#This Row],[KG]]/1000</f>
        <v>2.8151999999999902</v>
      </c>
      <c r="Q64" s="1">
        <f>Table5[[#This Row],[KG2]]/1000</f>
        <v>2.8151999999999902</v>
      </c>
      <c r="U64" s="1"/>
      <c r="V64" s="1"/>
      <c r="W64" s="1"/>
      <c r="X64" s="1"/>
      <c r="Y64" s="1"/>
    </row>
    <row r="65" spans="1:25" ht="12.75" thickTop="1" thickBot="1" x14ac:dyDescent="0.3">
      <c r="A65" s="1">
        <f t="shared" si="0"/>
        <v>13.699999999999953</v>
      </c>
      <c r="B65" s="1">
        <v>0.2</v>
      </c>
      <c r="C65" s="1">
        <v>0.2</v>
      </c>
      <c r="D65" s="1">
        <f>Table5[[#This Row],[0-100]]/2</f>
        <v>6.8499999999999766</v>
      </c>
      <c r="E65" s="1">
        <f>Table5[[#This Row],[0-100]]/2</f>
        <v>6.8499999999999766</v>
      </c>
      <c r="F65" s="2">
        <f>1000*(Table5[[#This Row],[KWH]]/Table5[[#This Row],[C]])</f>
        <v>29781.021897810318</v>
      </c>
      <c r="G65" s="2">
        <f>1000*(Table5[[#This Row],[KWH2]]/Table5[[#This Row],[C2]])</f>
        <v>29781.021897810318</v>
      </c>
      <c r="H65" s="2">
        <f>Table5[[#This Row],[SFC2]]*1000+4</f>
        <v>204</v>
      </c>
      <c r="I65" s="2">
        <f>Table5[[#This Row],[SFC]]*1000+4</f>
        <v>204</v>
      </c>
      <c r="J65" s="2">
        <f>Table5[[#This Row],[HP]]*1</f>
        <v>204</v>
      </c>
      <c r="K65" s="2">
        <f>Table5[[#This Row],[HP2]]*1</f>
        <v>204</v>
      </c>
      <c r="L65" s="2">
        <f>Table5[[#This Row],[0-100]]*Table5[[#This Row],[HP]]</f>
        <v>2794.7999999999906</v>
      </c>
      <c r="M65" s="2">
        <f>Table5[[#This Row],[0-100]]*Table5[[#This Row],[HP2]]</f>
        <v>2794.7999999999906</v>
      </c>
      <c r="N65" s="1">
        <f>Table5[[#This Row],[HP]]/Table5[[#This Row],[TON]]</f>
        <v>72.99270072992725</v>
      </c>
      <c r="O65" s="1">
        <f>Table5[[#This Row],[HP2]]/Table5[[#This Row],[TON2]]</f>
        <v>72.99270072992725</v>
      </c>
      <c r="P65" s="1">
        <f>Table5[[#This Row],[KG]]/1000</f>
        <v>2.7947999999999906</v>
      </c>
      <c r="Q65" s="1">
        <f>Table5[[#This Row],[KG2]]/1000</f>
        <v>2.7947999999999906</v>
      </c>
      <c r="U65" s="1"/>
      <c r="V65" s="1"/>
      <c r="W65" s="1"/>
      <c r="X65" s="1"/>
      <c r="Y65" s="1"/>
    </row>
    <row r="66" spans="1:25" ht="12.75" thickTop="1" thickBot="1" x14ac:dyDescent="0.3">
      <c r="A66" s="1">
        <f t="shared" si="0"/>
        <v>13.599999999999953</v>
      </c>
      <c r="B66" s="1">
        <v>0.2</v>
      </c>
      <c r="C66" s="1">
        <v>0.2</v>
      </c>
      <c r="D66" s="1">
        <f>Table5[[#This Row],[0-100]]/2</f>
        <v>6.7999999999999767</v>
      </c>
      <c r="E66" s="1">
        <f>Table5[[#This Row],[0-100]]/2</f>
        <v>6.7999999999999767</v>
      </c>
      <c r="F66" s="2">
        <f>1000*(Table5[[#This Row],[KWH]]/Table5[[#This Row],[C]])</f>
        <v>30000.000000000102</v>
      </c>
      <c r="G66" s="2">
        <f>1000*(Table5[[#This Row],[KWH2]]/Table5[[#This Row],[C2]])</f>
        <v>30000.000000000102</v>
      </c>
      <c r="H66" s="2">
        <f>Table5[[#This Row],[SFC2]]*1000+4</f>
        <v>204</v>
      </c>
      <c r="I66" s="2">
        <f>Table5[[#This Row],[SFC]]*1000+4</f>
        <v>204</v>
      </c>
      <c r="J66" s="2">
        <f>Table5[[#This Row],[HP]]*1</f>
        <v>204</v>
      </c>
      <c r="K66" s="2">
        <f>Table5[[#This Row],[HP2]]*1</f>
        <v>204</v>
      </c>
      <c r="L66" s="2">
        <f>Table5[[#This Row],[0-100]]*Table5[[#This Row],[HP]]</f>
        <v>2774.3999999999905</v>
      </c>
      <c r="M66" s="2">
        <f>Table5[[#This Row],[0-100]]*Table5[[#This Row],[HP2]]</f>
        <v>2774.3999999999905</v>
      </c>
      <c r="N66" s="1">
        <f>Table5[[#This Row],[HP]]/Table5[[#This Row],[TON]]</f>
        <v>73.529411764706126</v>
      </c>
      <c r="O66" s="1">
        <f>Table5[[#This Row],[HP2]]/Table5[[#This Row],[TON2]]</f>
        <v>73.529411764706126</v>
      </c>
      <c r="P66" s="1">
        <f>Table5[[#This Row],[KG]]/1000</f>
        <v>2.7743999999999907</v>
      </c>
      <c r="Q66" s="1">
        <f>Table5[[#This Row],[KG2]]/1000</f>
        <v>2.7743999999999907</v>
      </c>
      <c r="U66" s="1"/>
      <c r="V66" s="1"/>
      <c r="W66" s="1"/>
      <c r="X66" s="1"/>
      <c r="Y66" s="1"/>
    </row>
    <row r="67" spans="1:25" ht="12.75" thickTop="1" thickBot="1" x14ac:dyDescent="0.3">
      <c r="A67" s="1">
        <f t="shared" si="0"/>
        <v>13.499999999999954</v>
      </c>
      <c r="B67" s="1">
        <v>0.21</v>
      </c>
      <c r="C67" s="1">
        <v>0.21</v>
      </c>
      <c r="D67" s="1">
        <f>Table5[[#This Row],[0-100]]/2</f>
        <v>6.7499999999999769</v>
      </c>
      <c r="E67" s="1">
        <f>Table5[[#This Row],[0-100]]/2</f>
        <v>6.7499999999999769</v>
      </c>
      <c r="F67" s="2">
        <f>1000*(Table5[[#This Row],[KWH]]/Table5[[#This Row],[C]])</f>
        <v>31703.703703703814</v>
      </c>
      <c r="G67" s="2">
        <f>1000*(Table5[[#This Row],[KWH2]]/Table5[[#This Row],[C2]])</f>
        <v>31703.703703703814</v>
      </c>
      <c r="H67" s="2">
        <f>Table5[[#This Row],[SFC2]]*1000+4</f>
        <v>214</v>
      </c>
      <c r="I67" s="2">
        <f>Table5[[#This Row],[SFC]]*1000+4</f>
        <v>214</v>
      </c>
      <c r="J67" s="2">
        <f>Table5[[#This Row],[HP]]*1</f>
        <v>214</v>
      </c>
      <c r="K67" s="2">
        <f>Table5[[#This Row],[HP2]]*1</f>
        <v>214</v>
      </c>
      <c r="L67" s="2">
        <f>Table5[[#This Row],[0-100]]*Table5[[#This Row],[HP]]</f>
        <v>2888.99999999999</v>
      </c>
      <c r="M67" s="2">
        <f>Table5[[#This Row],[0-100]]*Table5[[#This Row],[HP2]]</f>
        <v>2888.99999999999</v>
      </c>
      <c r="N67" s="1">
        <f>Table5[[#This Row],[HP]]/Table5[[#This Row],[TON]]</f>
        <v>74.074074074074332</v>
      </c>
      <c r="O67" s="1">
        <f>Table5[[#This Row],[HP2]]/Table5[[#This Row],[TON2]]</f>
        <v>74.074074074074332</v>
      </c>
      <c r="P67" s="1">
        <f>Table5[[#This Row],[KG]]/1000</f>
        <v>2.88899999999999</v>
      </c>
      <c r="Q67" s="1">
        <f>Table5[[#This Row],[KG2]]/1000</f>
        <v>2.88899999999999</v>
      </c>
      <c r="U67" s="1"/>
      <c r="V67" s="1"/>
      <c r="W67" s="1"/>
      <c r="X67" s="1"/>
      <c r="Y67" s="1"/>
    </row>
    <row r="68" spans="1:25" ht="12.75" thickTop="1" thickBot="1" x14ac:dyDescent="0.3">
      <c r="A68" s="1">
        <f t="shared" ref="A68:A131" si="1">A67-0.1</f>
        <v>13.399999999999954</v>
      </c>
      <c r="B68" s="1">
        <v>0.21</v>
      </c>
      <c r="C68" s="1">
        <v>0.21</v>
      </c>
      <c r="D68" s="1">
        <f>Table5[[#This Row],[0-100]]/2</f>
        <v>6.6999999999999771</v>
      </c>
      <c r="E68" s="1">
        <f>Table5[[#This Row],[0-100]]/2</f>
        <v>6.6999999999999771</v>
      </c>
      <c r="F68" s="2">
        <f>1000*(Table5[[#This Row],[KWH]]/Table5[[#This Row],[C]])</f>
        <v>31940.298507462794</v>
      </c>
      <c r="G68" s="2">
        <f>1000*(Table5[[#This Row],[KWH2]]/Table5[[#This Row],[C2]])</f>
        <v>31940.298507462794</v>
      </c>
      <c r="H68" s="2">
        <f>Table5[[#This Row],[SFC2]]*1000+4</f>
        <v>214</v>
      </c>
      <c r="I68" s="2">
        <f>Table5[[#This Row],[SFC]]*1000+4</f>
        <v>214</v>
      </c>
      <c r="J68" s="2">
        <f>Table5[[#This Row],[HP]]*1</f>
        <v>214</v>
      </c>
      <c r="K68" s="2">
        <f>Table5[[#This Row],[HP2]]*1</f>
        <v>214</v>
      </c>
      <c r="L68" s="2">
        <f>Table5[[#This Row],[0-100]]*Table5[[#This Row],[HP]]</f>
        <v>2867.5999999999904</v>
      </c>
      <c r="M68" s="2">
        <f>Table5[[#This Row],[0-100]]*Table5[[#This Row],[HP2]]</f>
        <v>2867.5999999999904</v>
      </c>
      <c r="N68" s="1">
        <f>Table5[[#This Row],[HP]]/Table5[[#This Row],[TON]]</f>
        <v>74.626865671642051</v>
      </c>
      <c r="O68" s="1">
        <f>Table5[[#This Row],[HP2]]/Table5[[#This Row],[TON2]]</f>
        <v>74.626865671642051</v>
      </c>
      <c r="P68" s="1">
        <f>Table5[[#This Row],[KG]]/1000</f>
        <v>2.8675999999999902</v>
      </c>
      <c r="Q68" s="1">
        <f>Table5[[#This Row],[KG2]]/1000</f>
        <v>2.8675999999999902</v>
      </c>
      <c r="U68" s="1"/>
      <c r="V68" s="1"/>
      <c r="W68" s="1"/>
      <c r="X68" s="1"/>
      <c r="Y68" s="1"/>
    </row>
    <row r="69" spans="1:25" ht="12.75" thickTop="1" thickBot="1" x14ac:dyDescent="0.3">
      <c r="A69" s="1">
        <f t="shared" si="1"/>
        <v>13.299999999999955</v>
      </c>
      <c r="B69" s="1">
        <v>0.21</v>
      </c>
      <c r="C69" s="1">
        <v>0.21</v>
      </c>
      <c r="D69" s="1">
        <f>Table5[[#This Row],[0-100]]/2</f>
        <v>6.6499999999999773</v>
      </c>
      <c r="E69" s="1">
        <f>Table5[[#This Row],[0-100]]/2</f>
        <v>6.6499999999999773</v>
      </c>
      <c r="F69" s="2">
        <f>1000*(Table5[[#This Row],[KWH]]/Table5[[#This Row],[C]])</f>
        <v>32180.451127819659</v>
      </c>
      <c r="G69" s="2">
        <f>1000*(Table5[[#This Row],[KWH2]]/Table5[[#This Row],[C2]])</f>
        <v>32180.451127819659</v>
      </c>
      <c r="H69" s="2">
        <f>Table5[[#This Row],[SFC2]]*1000+4</f>
        <v>214</v>
      </c>
      <c r="I69" s="2">
        <f>Table5[[#This Row],[SFC]]*1000+4</f>
        <v>214</v>
      </c>
      <c r="J69" s="2">
        <f>Table5[[#This Row],[HP]]*1</f>
        <v>214</v>
      </c>
      <c r="K69" s="2">
        <f>Table5[[#This Row],[HP2]]*1</f>
        <v>214</v>
      </c>
      <c r="L69" s="2">
        <f>Table5[[#This Row],[0-100]]*Table5[[#This Row],[HP]]</f>
        <v>2846.1999999999903</v>
      </c>
      <c r="M69" s="2">
        <f>Table5[[#This Row],[0-100]]*Table5[[#This Row],[HP2]]</f>
        <v>2846.1999999999903</v>
      </c>
      <c r="N69" s="1">
        <f>Table5[[#This Row],[HP]]/Table5[[#This Row],[TON]]</f>
        <v>75.187969924812293</v>
      </c>
      <c r="O69" s="1">
        <f>Table5[[#This Row],[HP2]]/Table5[[#This Row],[TON2]]</f>
        <v>75.187969924812293</v>
      </c>
      <c r="P69" s="1">
        <f>Table5[[#This Row],[KG]]/1000</f>
        <v>2.8461999999999903</v>
      </c>
      <c r="Q69" s="1">
        <f>Table5[[#This Row],[KG2]]/1000</f>
        <v>2.8461999999999903</v>
      </c>
      <c r="U69" s="1"/>
      <c r="V69" s="1"/>
      <c r="W69" s="1"/>
      <c r="X69" s="1"/>
      <c r="Y69" s="1"/>
    </row>
    <row r="70" spans="1:25" ht="12.75" thickTop="1" thickBot="1" x14ac:dyDescent="0.3">
      <c r="A70" s="1">
        <f t="shared" si="1"/>
        <v>13.199999999999955</v>
      </c>
      <c r="B70" s="1">
        <v>0.21</v>
      </c>
      <c r="C70" s="1">
        <v>0.21</v>
      </c>
      <c r="D70" s="1">
        <f>Table5[[#This Row],[0-100]]/2</f>
        <v>6.5999999999999774</v>
      </c>
      <c r="E70" s="1">
        <f>Table5[[#This Row],[0-100]]/2</f>
        <v>6.5999999999999774</v>
      </c>
      <c r="F70" s="2">
        <f>1000*(Table5[[#This Row],[KWH]]/Table5[[#This Row],[C]])</f>
        <v>32424.242424242537</v>
      </c>
      <c r="G70" s="2">
        <f>1000*(Table5[[#This Row],[KWH2]]/Table5[[#This Row],[C2]])</f>
        <v>32424.242424242537</v>
      </c>
      <c r="H70" s="2">
        <f>Table5[[#This Row],[SFC2]]*1000+4</f>
        <v>214</v>
      </c>
      <c r="I70" s="2">
        <f>Table5[[#This Row],[SFC]]*1000+4</f>
        <v>214</v>
      </c>
      <c r="J70" s="2">
        <f>Table5[[#This Row],[HP]]*1</f>
        <v>214</v>
      </c>
      <c r="K70" s="2">
        <f>Table5[[#This Row],[HP2]]*1</f>
        <v>214</v>
      </c>
      <c r="L70" s="2">
        <f>Table5[[#This Row],[0-100]]*Table5[[#This Row],[HP]]</f>
        <v>2824.7999999999902</v>
      </c>
      <c r="M70" s="2">
        <f>Table5[[#This Row],[0-100]]*Table5[[#This Row],[HP2]]</f>
        <v>2824.7999999999902</v>
      </c>
      <c r="N70" s="1">
        <f>Table5[[#This Row],[HP]]/Table5[[#This Row],[TON]]</f>
        <v>75.757575757576021</v>
      </c>
      <c r="O70" s="1">
        <f>Table5[[#This Row],[HP2]]/Table5[[#This Row],[TON2]]</f>
        <v>75.757575757576021</v>
      </c>
      <c r="P70" s="1">
        <f>Table5[[#This Row],[KG]]/1000</f>
        <v>2.82479999999999</v>
      </c>
      <c r="Q70" s="1">
        <f>Table5[[#This Row],[KG2]]/1000</f>
        <v>2.82479999999999</v>
      </c>
      <c r="U70" s="1"/>
      <c r="V70" s="1"/>
      <c r="W70" s="1"/>
      <c r="X70" s="1"/>
      <c r="Y70" s="1"/>
    </row>
    <row r="71" spans="1:25" ht="12.75" thickTop="1" thickBot="1" x14ac:dyDescent="0.3">
      <c r="A71" s="1">
        <f t="shared" si="1"/>
        <v>13.099999999999955</v>
      </c>
      <c r="B71" s="1">
        <v>0.21</v>
      </c>
      <c r="C71" s="1">
        <v>0.21</v>
      </c>
      <c r="D71" s="1">
        <f>Table5[[#This Row],[0-100]]/2</f>
        <v>6.5499999999999776</v>
      </c>
      <c r="E71" s="1">
        <f>Table5[[#This Row],[0-100]]/2</f>
        <v>6.5499999999999776</v>
      </c>
      <c r="F71" s="2">
        <f>1000*(Table5[[#This Row],[KWH]]/Table5[[#This Row],[C]])</f>
        <v>32671.755725190949</v>
      </c>
      <c r="G71" s="2">
        <f>1000*(Table5[[#This Row],[KWH2]]/Table5[[#This Row],[C2]])</f>
        <v>32671.755725190949</v>
      </c>
      <c r="H71" s="2">
        <f>Table5[[#This Row],[SFC2]]*1000+4</f>
        <v>214</v>
      </c>
      <c r="I71" s="2">
        <f>Table5[[#This Row],[SFC]]*1000+4</f>
        <v>214</v>
      </c>
      <c r="J71" s="2">
        <f>Table5[[#This Row],[HP]]*1</f>
        <v>214</v>
      </c>
      <c r="K71" s="2">
        <f>Table5[[#This Row],[HP2]]*1</f>
        <v>214</v>
      </c>
      <c r="L71" s="2">
        <f>Table5[[#This Row],[0-100]]*Table5[[#This Row],[HP]]</f>
        <v>2803.3999999999905</v>
      </c>
      <c r="M71" s="2">
        <f>Table5[[#This Row],[0-100]]*Table5[[#This Row],[HP2]]</f>
        <v>2803.3999999999905</v>
      </c>
      <c r="N71" s="1">
        <f>Table5[[#This Row],[HP]]/Table5[[#This Row],[TON]]</f>
        <v>76.33587786259568</v>
      </c>
      <c r="O71" s="1">
        <f>Table5[[#This Row],[HP2]]/Table5[[#This Row],[TON2]]</f>
        <v>76.33587786259568</v>
      </c>
      <c r="P71" s="1">
        <f>Table5[[#This Row],[KG]]/1000</f>
        <v>2.8033999999999906</v>
      </c>
      <c r="Q71" s="1">
        <f>Table5[[#This Row],[KG2]]/1000</f>
        <v>2.8033999999999906</v>
      </c>
      <c r="U71" s="1"/>
      <c r="V71" s="1"/>
      <c r="W71" s="1"/>
      <c r="X71" s="1"/>
      <c r="Y71" s="1"/>
    </row>
    <row r="72" spans="1:25" ht="12.75" thickTop="1" thickBot="1" x14ac:dyDescent="0.3">
      <c r="A72" s="1">
        <f t="shared" si="1"/>
        <v>12.999999999999956</v>
      </c>
      <c r="B72" s="1">
        <v>0.21</v>
      </c>
      <c r="C72" s="1">
        <v>0.21</v>
      </c>
      <c r="D72" s="1">
        <f>Table5[[#This Row],[0-100]]/2</f>
        <v>6.4999999999999778</v>
      </c>
      <c r="E72" s="1">
        <f>Table5[[#This Row],[0-100]]/2</f>
        <v>6.4999999999999778</v>
      </c>
      <c r="F72" s="2">
        <f>1000*(Table5[[#This Row],[KWH]]/Table5[[#This Row],[C]])</f>
        <v>32923.076923077031</v>
      </c>
      <c r="G72" s="2">
        <f>1000*(Table5[[#This Row],[KWH2]]/Table5[[#This Row],[C2]])</f>
        <v>32923.076923077031</v>
      </c>
      <c r="H72" s="2">
        <f>Table5[[#This Row],[SFC2]]*1000+4</f>
        <v>214</v>
      </c>
      <c r="I72" s="2">
        <f>Table5[[#This Row],[SFC]]*1000+4</f>
        <v>214</v>
      </c>
      <c r="J72" s="2">
        <f>Table5[[#This Row],[HP]]*1</f>
        <v>214</v>
      </c>
      <c r="K72" s="2">
        <f>Table5[[#This Row],[HP2]]*1</f>
        <v>214</v>
      </c>
      <c r="L72" s="2">
        <f>Table5[[#This Row],[0-100]]*Table5[[#This Row],[HP]]</f>
        <v>2781.9999999999905</v>
      </c>
      <c r="M72" s="2">
        <f>Table5[[#This Row],[0-100]]*Table5[[#This Row],[HP2]]</f>
        <v>2781.9999999999905</v>
      </c>
      <c r="N72" s="1">
        <f>Table5[[#This Row],[HP]]/Table5[[#This Row],[TON]]</f>
        <v>76.92307692307719</v>
      </c>
      <c r="O72" s="1">
        <f>Table5[[#This Row],[HP2]]/Table5[[#This Row],[TON2]]</f>
        <v>76.92307692307719</v>
      </c>
      <c r="P72" s="1">
        <f>Table5[[#This Row],[KG]]/1000</f>
        <v>2.7819999999999903</v>
      </c>
      <c r="Q72" s="1">
        <f>Table5[[#This Row],[KG2]]/1000</f>
        <v>2.7819999999999903</v>
      </c>
      <c r="U72" s="1"/>
      <c r="V72" s="1"/>
      <c r="W72" s="1"/>
      <c r="X72" s="1"/>
      <c r="Y72" s="1"/>
    </row>
    <row r="73" spans="1:25" ht="12.75" thickTop="1" thickBot="1" x14ac:dyDescent="0.3">
      <c r="A73" s="1">
        <f t="shared" si="1"/>
        <v>12.899999999999956</v>
      </c>
      <c r="B73" s="1">
        <v>0.21</v>
      </c>
      <c r="C73" s="1">
        <v>0.21</v>
      </c>
      <c r="D73" s="1">
        <f>Table5[[#This Row],[0-100]]/2</f>
        <v>6.449999999999978</v>
      </c>
      <c r="E73" s="1">
        <f>Table5[[#This Row],[0-100]]/2</f>
        <v>6.449999999999978</v>
      </c>
      <c r="F73" s="2">
        <f>1000*(Table5[[#This Row],[KWH]]/Table5[[#This Row],[C]])</f>
        <v>33178.294573643529</v>
      </c>
      <c r="G73" s="2">
        <f>1000*(Table5[[#This Row],[KWH2]]/Table5[[#This Row],[C2]])</f>
        <v>33178.294573643529</v>
      </c>
      <c r="H73" s="2">
        <f>Table5[[#This Row],[SFC2]]*1000+4</f>
        <v>214</v>
      </c>
      <c r="I73" s="2">
        <f>Table5[[#This Row],[SFC]]*1000+4</f>
        <v>214</v>
      </c>
      <c r="J73" s="2">
        <f>Table5[[#This Row],[HP]]*1</f>
        <v>214</v>
      </c>
      <c r="K73" s="2">
        <f>Table5[[#This Row],[HP2]]*1</f>
        <v>214</v>
      </c>
      <c r="L73" s="2">
        <f>Table5[[#This Row],[0-100]]*Table5[[#This Row],[HP]]</f>
        <v>2760.5999999999904</v>
      </c>
      <c r="M73" s="2">
        <f>Table5[[#This Row],[0-100]]*Table5[[#This Row],[HP2]]</f>
        <v>2760.5999999999904</v>
      </c>
      <c r="N73" s="1">
        <f>Table5[[#This Row],[HP]]/Table5[[#This Row],[TON]]</f>
        <v>77.519379844961506</v>
      </c>
      <c r="O73" s="1">
        <f>Table5[[#This Row],[HP2]]/Table5[[#This Row],[TON2]]</f>
        <v>77.519379844961506</v>
      </c>
      <c r="P73" s="1">
        <f>Table5[[#This Row],[KG]]/1000</f>
        <v>2.7605999999999904</v>
      </c>
      <c r="Q73" s="1">
        <f>Table5[[#This Row],[KG2]]/1000</f>
        <v>2.7605999999999904</v>
      </c>
      <c r="U73" s="1"/>
      <c r="V73" s="1"/>
      <c r="W73" s="1"/>
      <c r="X73" s="1"/>
      <c r="Y73" s="1"/>
    </row>
    <row r="74" spans="1:25" ht="12.75" thickTop="1" thickBot="1" x14ac:dyDescent="0.3">
      <c r="A74" s="1">
        <f t="shared" si="1"/>
        <v>12.799999999999956</v>
      </c>
      <c r="B74" s="1">
        <v>0.22</v>
      </c>
      <c r="C74" s="1">
        <v>0.22</v>
      </c>
      <c r="D74" s="1">
        <f>Table5[[#This Row],[0-100]]/2</f>
        <v>6.3999999999999782</v>
      </c>
      <c r="E74" s="1">
        <f>Table5[[#This Row],[0-100]]/2</f>
        <v>6.3999999999999782</v>
      </c>
      <c r="F74" s="2">
        <f>1000*(Table5[[#This Row],[KWH]]/Table5[[#This Row],[C]])</f>
        <v>35000.000000000124</v>
      </c>
      <c r="G74" s="2">
        <f>1000*(Table5[[#This Row],[KWH2]]/Table5[[#This Row],[C2]])</f>
        <v>35000.000000000124</v>
      </c>
      <c r="H74" s="2">
        <f>Table5[[#This Row],[SFC2]]*1000+4</f>
        <v>224</v>
      </c>
      <c r="I74" s="2">
        <f>Table5[[#This Row],[SFC]]*1000+4</f>
        <v>224</v>
      </c>
      <c r="J74" s="2">
        <f>Table5[[#This Row],[HP]]*1</f>
        <v>224</v>
      </c>
      <c r="K74" s="2">
        <f>Table5[[#This Row],[HP2]]*1</f>
        <v>224</v>
      </c>
      <c r="L74" s="2">
        <f>Table5[[#This Row],[0-100]]*Table5[[#This Row],[HP]]</f>
        <v>2867.1999999999903</v>
      </c>
      <c r="M74" s="2">
        <f>Table5[[#This Row],[0-100]]*Table5[[#This Row],[HP2]]</f>
        <v>2867.1999999999903</v>
      </c>
      <c r="N74" s="1">
        <f>Table5[[#This Row],[HP]]/Table5[[#This Row],[TON]]</f>
        <v>78.12500000000027</v>
      </c>
      <c r="O74" s="1">
        <f>Table5[[#This Row],[HP2]]/Table5[[#This Row],[TON2]]</f>
        <v>78.12500000000027</v>
      </c>
      <c r="P74" s="1">
        <f>Table5[[#This Row],[KG]]/1000</f>
        <v>2.8671999999999902</v>
      </c>
      <c r="Q74" s="1">
        <f>Table5[[#This Row],[KG2]]/1000</f>
        <v>2.8671999999999902</v>
      </c>
      <c r="U74" s="1"/>
      <c r="V74" s="1"/>
      <c r="W74" s="1"/>
      <c r="X74" s="1"/>
      <c r="Y74" s="1"/>
    </row>
    <row r="75" spans="1:25" ht="12.75" thickTop="1" thickBot="1" x14ac:dyDescent="0.3">
      <c r="A75" s="1">
        <f t="shared" si="1"/>
        <v>12.699999999999957</v>
      </c>
      <c r="B75" s="1">
        <v>0.22</v>
      </c>
      <c r="C75" s="1">
        <v>0.22</v>
      </c>
      <c r="D75" s="1">
        <f>Table5[[#This Row],[0-100]]/2</f>
        <v>6.3499999999999783</v>
      </c>
      <c r="E75" s="1">
        <f>Table5[[#This Row],[0-100]]/2</f>
        <v>6.3499999999999783</v>
      </c>
      <c r="F75" s="2">
        <f>1000*(Table5[[#This Row],[KWH]]/Table5[[#This Row],[C]])</f>
        <v>35275.590551181223</v>
      </c>
      <c r="G75" s="2">
        <f>1000*(Table5[[#This Row],[KWH2]]/Table5[[#This Row],[C2]])</f>
        <v>35275.590551181223</v>
      </c>
      <c r="H75" s="2">
        <f>Table5[[#This Row],[SFC2]]*1000+4</f>
        <v>224</v>
      </c>
      <c r="I75" s="2">
        <f>Table5[[#This Row],[SFC]]*1000+4</f>
        <v>224</v>
      </c>
      <c r="J75" s="2">
        <f>Table5[[#This Row],[HP]]*1</f>
        <v>224</v>
      </c>
      <c r="K75" s="2">
        <f>Table5[[#This Row],[HP2]]*1</f>
        <v>224</v>
      </c>
      <c r="L75" s="2">
        <f>Table5[[#This Row],[0-100]]*Table5[[#This Row],[HP]]</f>
        <v>2844.7999999999902</v>
      </c>
      <c r="M75" s="2">
        <f>Table5[[#This Row],[0-100]]*Table5[[#This Row],[HP2]]</f>
        <v>2844.7999999999902</v>
      </c>
      <c r="N75" s="1">
        <f>Table5[[#This Row],[HP]]/Table5[[#This Row],[TON]]</f>
        <v>78.740157480315233</v>
      </c>
      <c r="O75" s="1">
        <f>Table5[[#This Row],[HP2]]/Table5[[#This Row],[TON2]]</f>
        <v>78.740157480315233</v>
      </c>
      <c r="P75" s="1">
        <f>Table5[[#This Row],[KG]]/1000</f>
        <v>2.84479999999999</v>
      </c>
      <c r="Q75" s="1">
        <f>Table5[[#This Row],[KG2]]/1000</f>
        <v>2.84479999999999</v>
      </c>
      <c r="U75" s="1"/>
      <c r="V75" s="1"/>
      <c r="W75" s="1"/>
      <c r="X75" s="1"/>
      <c r="Y75" s="1"/>
    </row>
    <row r="76" spans="1:25" ht="12.75" thickTop="1" thickBot="1" x14ac:dyDescent="0.3">
      <c r="A76" s="1">
        <f t="shared" si="1"/>
        <v>12.599999999999957</v>
      </c>
      <c r="B76" s="1">
        <v>0.22</v>
      </c>
      <c r="C76" s="1">
        <v>0.22</v>
      </c>
      <c r="D76" s="1">
        <f>Table5[[#This Row],[0-100]]/2</f>
        <v>6.2999999999999785</v>
      </c>
      <c r="E76" s="1">
        <f>Table5[[#This Row],[0-100]]/2</f>
        <v>6.2999999999999785</v>
      </c>
      <c r="F76" s="2">
        <f>1000*(Table5[[#This Row],[KWH]]/Table5[[#This Row],[C]])</f>
        <v>35555.555555555678</v>
      </c>
      <c r="G76" s="2">
        <f>1000*(Table5[[#This Row],[KWH2]]/Table5[[#This Row],[C2]])</f>
        <v>35555.555555555678</v>
      </c>
      <c r="H76" s="2">
        <f>Table5[[#This Row],[SFC2]]*1000+4</f>
        <v>224</v>
      </c>
      <c r="I76" s="2">
        <f>Table5[[#This Row],[SFC]]*1000+4</f>
        <v>224</v>
      </c>
      <c r="J76" s="2">
        <f>Table5[[#This Row],[HP]]*1</f>
        <v>224</v>
      </c>
      <c r="K76" s="2">
        <f>Table5[[#This Row],[HP2]]*1</f>
        <v>224</v>
      </c>
      <c r="L76" s="2">
        <f>Table5[[#This Row],[0-100]]*Table5[[#This Row],[HP]]</f>
        <v>2822.3999999999905</v>
      </c>
      <c r="M76" s="2">
        <f>Table5[[#This Row],[0-100]]*Table5[[#This Row],[HP2]]</f>
        <v>2822.3999999999905</v>
      </c>
      <c r="N76" s="1">
        <f>Table5[[#This Row],[HP]]/Table5[[#This Row],[TON]]</f>
        <v>79.365079365079623</v>
      </c>
      <c r="O76" s="1">
        <f>Table5[[#This Row],[HP2]]/Table5[[#This Row],[TON2]]</f>
        <v>79.365079365079623</v>
      </c>
      <c r="P76" s="1">
        <f>Table5[[#This Row],[KG]]/1000</f>
        <v>2.8223999999999907</v>
      </c>
      <c r="Q76" s="1">
        <f>Table5[[#This Row],[KG2]]/1000</f>
        <v>2.8223999999999907</v>
      </c>
      <c r="U76" s="1"/>
      <c r="V76" s="1"/>
      <c r="W76" s="1"/>
      <c r="X76" s="1"/>
      <c r="Y76" s="1"/>
    </row>
    <row r="77" spans="1:25" ht="12.75" thickTop="1" thickBot="1" x14ac:dyDescent="0.3">
      <c r="A77" s="1">
        <f t="shared" si="1"/>
        <v>12.499999999999957</v>
      </c>
      <c r="B77" s="1">
        <v>0.22</v>
      </c>
      <c r="C77" s="1">
        <v>0.22</v>
      </c>
      <c r="D77" s="1">
        <f>Table5[[#This Row],[0-100]]/2</f>
        <v>6.2499999999999787</v>
      </c>
      <c r="E77" s="1">
        <f>Table5[[#This Row],[0-100]]/2</f>
        <v>6.2499999999999787</v>
      </c>
      <c r="F77" s="2">
        <f>1000*(Table5[[#This Row],[KWH]]/Table5[[#This Row],[C]])</f>
        <v>35840.000000000124</v>
      </c>
      <c r="G77" s="2">
        <f>1000*(Table5[[#This Row],[KWH2]]/Table5[[#This Row],[C2]])</f>
        <v>35840.000000000124</v>
      </c>
      <c r="H77" s="2">
        <f>Table5[[#This Row],[SFC2]]*1000+4</f>
        <v>224</v>
      </c>
      <c r="I77" s="2">
        <f>Table5[[#This Row],[SFC]]*1000+4</f>
        <v>224</v>
      </c>
      <c r="J77" s="2">
        <f>Table5[[#This Row],[HP]]*1</f>
        <v>224</v>
      </c>
      <c r="K77" s="2">
        <f>Table5[[#This Row],[HP2]]*1</f>
        <v>224</v>
      </c>
      <c r="L77" s="2">
        <f>Table5[[#This Row],[0-100]]*Table5[[#This Row],[HP]]</f>
        <v>2799.9999999999905</v>
      </c>
      <c r="M77" s="2">
        <f>Table5[[#This Row],[0-100]]*Table5[[#This Row],[HP2]]</f>
        <v>2799.9999999999905</v>
      </c>
      <c r="N77" s="1">
        <f>Table5[[#This Row],[HP]]/Table5[[#This Row],[TON]]</f>
        <v>80.00000000000027</v>
      </c>
      <c r="O77" s="1">
        <f>Table5[[#This Row],[HP2]]/Table5[[#This Row],[TON2]]</f>
        <v>80.00000000000027</v>
      </c>
      <c r="P77" s="1">
        <f>Table5[[#This Row],[KG]]/1000</f>
        <v>2.7999999999999905</v>
      </c>
      <c r="Q77" s="1">
        <f>Table5[[#This Row],[KG2]]/1000</f>
        <v>2.7999999999999905</v>
      </c>
      <c r="U77" s="1"/>
      <c r="V77" s="1"/>
      <c r="W77" s="1"/>
      <c r="X77" s="1"/>
      <c r="Y77" s="1"/>
    </row>
    <row r="78" spans="1:25" ht="12.75" thickTop="1" thickBot="1" x14ac:dyDescent="0.3">
      <c r="A78" s="1">
        <f t="shared" si="1"/>
        <v>12.399999999999958</v>
      </c>
      <c r="B78" s="1">
        <v>0.22</v>
      </c>
      <c r="C78" s="1">
        <v>0.22</v>
      </c>
      <c r="D78" s="1">
        <f>Table5[[#This Row],[0-100]]/2</f>
        <v>6.1999999999999789</v>
      </c>
      <c r="E78" s="1">
        <f>Table5[[#This Row],[0-100]]/2</f>
        <v>6.1999999999999789</v>
      </c>
      <c r="F78" s="2">
        <f>1000*(Table5[[#This Row],[KWH]]/Table5[[#This Row],[C]])</f>
        <v>36129.032258064639</v>
      </c>
      <c r="G78" s="2">
        <f>1000*(Table5[[#This Row],[KWH2]]/Table5[[#This Row],[C2]])</f>
        <v>36129.032258064639</v>
      </c>
      <c r="H78" s="2">
        <f>Table5[[#This Row],[SFC2]]*1000+4</f>
        <v>224</v>
      </c>
      <c r="I78" s="2">
        <f>Table5[[#This Row],[SFC]]*1000+4</f>
        <v>224</v>
      </c>
      <c r="J78" s="2">
        <f>Table5[[#This Row],[HP]]*1</f>
        <v>224</v>
      </c>
      <c r="K78" s="2">
        <f>Table5[[#This Row],[HP2]]*1</f>
        <v>224</v>
      </c>
      <c r="L78" s="2">
        <f>Table5[[#This Row],[0-100]]*Table5[[#This Row],[HP]]</f>
        <v>2777.5999999999904</v>
      </c>
      <c r="M78" s="2">
        <f>Table5[[#This Row],[0-100]]*Table5[[#This Row],[HP2]]</f>
        <v>2777.5999999999904</v>
      </c>
      <c r="N78" s="1">
        <f>Table5[[#This Row],[HP]]/Table5[[#This Row],[TON]]</f>
        <v>80.645161290322861</v>
      </c>
      <c r="O78" s="1">
        <f>Table5[[#This Row],[HP2]]/Table5[[#This Row],[TON2]]</f>
        <v>80.645161290322861</v>
      </c>
      <c r="P78" s="1">
        <f>Table5[[#This Row],[KG]]/1000</f>
        <v>2.7775999999999903</v>
      </c>
      <c r="Q78" s="1">
        <f>Table5[[#This Row],[KG2]]/1000</f>
        <v>2.7775999999999903</v>
      </c>
      <c r="U78" s="1"/>
      <c r="V78" s="1"/>
      <c r="W78" s="1"/>
      <c r="X78" s="1"/>
      <c r="Y78" s="1"/>
    </row>
    <row r="79" spans="1:25" ht="12.75" thickTop="1" thickBot="1" x14ac:dyDescent="0.3">
      <c r="A79" s="1">
        <f t="shared" si="1"/>
        <v>12.299999999999958</v>
      </c>
      <c r="B79" s="1">
        <v>0.23</v>
      </c>
      <c r="C79" s="1">
        <v>0.23</v>
      </c>
      <c r="D79" s="1">
        <f>Table5[[#This Row],[0-100]]/2</f>
        <v>6.149999999999979</v>
      </c>
      <c r="E79" s="1">
        <f>Table5[[#This Row],[0-100]]/2</f>
        <v>6.149999999999979</v>
      </c>
      <c r="F79" s="2">
        <f>1000*(Table5[[#This Row],[KWH]]/Table5[[#This Row],[C]])</f>
        <v>38048.780487805001</v>
      </c>
      <c r="G79" s="2">
        <f>1000*(Table5[[#This Row],[KWH2]]/Table5[[#This Row],[C2]])</f>
        <v>38048.780487805001</v>
      </c>
      <c r="H79" s="2">
        <f>Table5[[#This Row],[SFC2]]*1000+4</f>
        <v>234</v>
      </c>
      <c r="I79" s="2">
        <f>Table5[[#This Row],[SFC]]*1000+4</f>
        <v>234</v>
      </c>
      <c r="J79" s="2">
        <f>Table5[[#This Row],[HP]]*1</f>
        <v>234</v>
      </c>
      <c r="K79" s="2">
        <f>Table5[[#This Row],[HP2]]*1</f>
        <v>234</v>
      </c>
      <c r="L79" s="2">
        <f>Table5[[#This Row],[0-100]]*Table5[[#This Row],[HP]]</f>
        <v>2878.1999999999903</v>
      </c>
      <c r="M79" s="2">
        <f>Table5[[#This Row],[0-100]]*Table5[[#This Row],[HP2]]</f>
        <v>2878.1999999999903</v>
      </c>
      <c r="N79" s="1">
        <f>Table5[[#This Row],[HP]]/Table5[[#This Row],[TON]]</f>
        <v>81.300813008130348</v>
      </c>
      <c r="O79" s="1">
        <f>Table5[[#This Row],[HP2]]/Table5[[#This Row],[TON2]]</f>
        <v>81.300813008130348</v>
      </c>
      <c r="P79" s="1">
        <f>Table5[[#This Row],[KG]]/1000</f>
        <v>2.8781999999999903</v>
      </c>
      <c r="Q79" s="1">
        <f>Table5[[#This Row],[KG2]]/1000</f>
        <v>2.8781999999999903</v>
      </c>
      <c r="U79" s="1"/>
      <c r="V79" s="1"/>
      <c r="W79" s="1"/>
      <c r="X79" s="1"/>
      <c r="Y79" s="1"/>
    </row>
    <row r="80" spans="1:25" ht="12.75" thickTop="1" thickBot="1" x14ac:dyDescent="0.3">
      <c r="A80" s="1">
        <f t="shared" si="1"/>
        <v>12.199999999999958</v>
      </c>
      <c r="B80" s="1">
        <v>0.23</v>
      </c>
      <c r="C80" s="1">
        <v>0.23</v>
      </c>
      <c r="D80" s="1">
        <f>Table5[[#This Row],[0-100]]/2</f>
        <v>6.0999999999999792</v>
      </c>
      <c r="E80" s="1">
        <f>Table5[[#This Row],[0-100]]/2</f>
        <v>6.0999999999999792</v>
      </c>
      <c r="F80" s="2">
        <f>1000*(Table5[[#This Row],[KWH]]/Table5[[#This Row],[C]])</f>
        <v>38360.655737705049</v>
      </c>
      <c r="G80" s="2">
        <f>1000*(Table5[[#This Row],[KWH2]]/Table5[[#This Row],[C2]])</f>
        <v>38360.655737705049</v>
      </c>
      <c r="H80" s="2">
        <f>Table5[[#This Row],[SFC2]]*1000+4</f>
        <v>234</v>
      </c>
      <c r="I80" s="2">
        <f>Table5[[#This Row],[SFC]]*1000+4</f>
        <v>234</v>
      </c>
      <c r="J80" s="2">
        <f>Table5[[#This Row],[HP]]*1</f>
        <v>234</v>
      </c>
      <c r="K80" s="2">
        <f>Table5[[#This Row],[HP2]]*1</f>
        <v>234</v>
      </c>
      <c r="L80" s="2">
        <f>Table5[[#This Row],[0-100]]*Table5[[#This Row],[HP]]</f>
        <v>2854.7999999999902</v>
      </c>
      <c r="M80" s="2">
        <f>Table5[[#This Row],[0-100]]*Table5[[#This Row],[HP2]]</f>
        <v>2854.7999999999902</v>
      </c>
      <c r="N80" s="1">
        <f>Table5[[#This Row],[HP]]/Table5[[#This Row],[TON]]</f>
        <v>81.967213114754372</v>
      </c>
      <c r="O80" s="1">
        <f>Table5[[#This Row],[HP2]]/Table5[[#This Row],[TON2]]</f>
        <v>81.967213114754372</v>
      </c>
      <c r="P80" s="1">
        <f>Table5[[#This Row],[KG]]/1000</f>
        <v>2.8547999999999902</v>
      </c>
      <c r="Q80" s="1">
        <f>Table5[[#This Row],[KG2]]/1000</f>
        <v>2.8547999999999902</v>
      </c>
      <c r="U80" s="1"/>
      <c r="V80" s="1"/>
      <c r="W80" s="1"/>
      <c r="X80" s="1"/>
      <c r="Y80" s="1"/>
    </row>
    <row r="81" spans="1:25" ht="12.75" thickTop="1" thickBot="1" x14ac:dyDescent="0.3">
      <c r="A81" s="1">
        <f t="shared" si="1"/>
        <v>12.099999999999959</v>
      </c>
      <c r="B81" s="1">
        <v>0.23</v>
      </c>
      <c r="C81" s="1">
        <v>0.23</v>
      </c>
      <c r="D81" s="1">
        <f>Table5[[#This Row],[0-100]]/2</f>
        <v>6.0499999999999794</v>
      </c>
      <c r="E81" s="1">
        <f>Table5[[#This Row],[0-100]]/2</f>
        <v>6.0499999999999794</v>
      </c>
      <c r="F81" s="2">
        <f>1000*(Table5[[#This Row],[KWH]]/Table5[[#This Row],[C]])</f>
        <v>38677.685950413354</v>
      </c>
      <c r="G81" s="2">
        <f>1000*(Table5[[#This Row],[KWH2]]/Table5[[#This Row],[C2]])</f>
        <v>38677.685950413354</v>
      </c>
      <c r="H81" s="2">
        <f>Table5[[#This Row],[SFC2]]*1000+4</f>
        <v>234</v>
      </c>
      <c r="I81" s="2">
        <f>Table5[[#This Row],[SFC]]*1000+4</f>
        <v>234</v>
      </c>
      <c r="J81" s="2">
        <f>Table5[[#This Row],[HP]]*1</f>
        <v>234</v>
      </c>
      <c r="K81" s="2">
        <f>Table5[[#This Row],[HP2]]*1</f>
        <v>234</v>
      </c>
      <c r="L81" s="2">
        <f>Table5[[#This Row],[0-100]]*Table5[[#This Row],[HP]]</f>
        <v>2831.3999999999905</v>
      </c>
      <c r="M81" s="2">
        <f>Table5[[#This Row],[0-100]]*Table5[[#This Row],[HP2]]</f>
        <v>2831.3999999999905</v>
      </c>
      <c r="N81" s="1">
        <f>Table5[[#This Row],[HP]]/Table5[[#This Row],[TON]]</f>
        <v>82.644628099173829</v>
      </c>
      <c r="O81" s="1">
        <f>Table5[[#This Row],[HP2]]/Table5[[#This Row],[TON2]]</f>
        <v>82.644628099173829</v>
      </c>
      <c r="P81" s="1">
        <f>Table5[[#This Row],[KG]]/1000</f>
        <v>2.8313999999999906</v>
      </c>
      <c r="Q81" s="1">
        <f>Table5[[#This Row],[KG2]]/1000</f>
        <v>2.8313999999999906</v>
      </c>
      <c r="U81" s="1"/>
      <c r="V81" s="1"/>
      <c r="W81" s="1"/>
      <c r="X81" s="1"/>
      <c r="Y81" s="1"/>
    </row>
    <row r="82" spans="1:25" ht="12.75" thickTop="1" thickBot="1" x14ac:dyDescent="0.3">
      <c r="A82" s="1">
        <f t="shared" si="1"/>
        <v>11.999999999999959</v>
      </c>
      <c r="B82" s="1">
        <v>0.23</v>
      </c>
      <c r="C82" s="1">
        <v>0.23</v>
      </c>
      <c r="D82" s="1">
        <f>Table5[[#This Row],[0-100]]/2</f>
        <v>5.9999999999999796</v>
      </c>
      <c r="E82" s="1">
        <f>Table5[[#This Row],[0-100]]/2</f>
        <v>5.9999999999999796</v>
      </c>
      <c r="F82" s="2">
        <f>1000*(Table5[[#This Row],[KWH]]/Table5[[#This Row],[C]])</f>
        <v>39000.000000000138</v>
      </c>
      <c r="G82" s="2">
        <f>1000*(Table5[[#This Row],[KWH2]]/Table5[[#This Row],[C2]])</f>
        <v>39000.000000000138</v>
      </c>
      <c r="H82" s="2">
        <f>Table5[[#This Row],[SFC2]]*1000+4</f>
        <v>234</v>
      </c>
      <c r="I82" s="2">
        <f>Table5[[#This Row],[SFC]]*1000+4</f>
        <v>234</v>
      </c>
      <c r="J82" s="2">
        <f>Table5[[#This Row],[HP]]*1</f>
        <v>234</v>
      </c>
      <c r="K82" s="2">
        <f>Table5[[#This Row],[HP2]]*1</f>
        <v>234</v>
      </c>
      <c r="L82" s="2">
        <f>Table5[[#This Row],[0-100]]*Table5[[#This Row],[HP]]</f>
        <v>2807.9999999999905</v>
      </c>
      <c r="M82" s="2">
        <f>Table5[[#This Row],[0-100]]*Table5[[#This Row],[HP2]]</f>
        <v>2807.9999999999905</v>
      </c>
      <c r="N82" s="1">
        <f>Table5[[#This Row],[HP]]/Table5[[#This Row],[TON]]</f>
        <v>83.333333333333613</v>
      </c>
      <c r="O82" s="1">
        <f>Table5[[#This Row],[HP2]]/Table5[[#This Row],[TON2]]</f>
        <v>83.333333333333613</v>
      </c>
      <c r="P82" s="1">
        <f>Table5[[#This Row],[KG]]/1000</f>
        <v>2.8079999999999905</v>
      </c>
      <c r="Q82" s="1">
        <f>Table5[[#This Row],[KG2]]/1000</f>
        <v>2.8079999999999905</v>
      </c>
      <c r="U82" s="1"/>
      <c r="V82" s="1"/>
      <c r="W82" s="1"/>
      <c r="X82" s="1"/>
      <c r="Y82" s="1"/>
    </row>
    <row r="83" spans="1:25" ht="12.75" thickTop="1" thickBot="1" x14ac:dyDescent="0.3">
      <c r="A83" s="1">
        <f t="shared" si="1"/>
        <v>11.899999999999959</v>
      </c>
      <c r="B83" s="1">
        <v>0.23</v>
      </c>
      <c r="C83" s="1">
        <v>0.23</v>
      </c>
      <c r="D83" s="1">
        <f>Table5[[#This Row],[0-100]]/2</f>
        <v>5.9499999999999797</v>
      </c>
      <c r="E83" s="1">
        <f>Table5[[#This Row],[0-100]]/2</f>
        <v>5.9499999999999797</v>
      </c>
      <c r="F83" s="2">
        <f>1000*(Table5[[#This Row],[KWH]]/Table5[[#This Row],[C]])</f>
        <v>39327.731092437112</v>
      </c>
      <c r="G83" s="2">
        <f>1000*(Table5[[#This Row],[KWH2]]/Table5[[#This Row],[C2]])</f>
        <v>39327.731092437112</v>
      </c>
      <c r="H83" s="2">
        <f>Table5[[#This Row],[SFC2]]*1000+4</f>
        <v>234</v>
      </c>
      <c r="I83" s="2">
        <f>Table5[[#This Row],[SFC]]*1000+4</f>
        <v>234</v>
      </c>
      <c r="J83" s="2">
        <f>Table5[[#This Row],[HP]]*1</f>
        <v>234</v>
      </c>
      <c r="K83" s="2">
        <f>Table5[[#This Row],[HP2]]*1</f>
        <v>234</v>
      </c>
      <c r="L83" s="2">
        <f>Table5[[#This Row],[0-100]]*Table5[[#This Row],[HP]]</f>
        <v>2784.5999999999904</v>
      </c>
      <c r="M83" s="2">
        <f>Table5[[#This Row],[0-100]]*Table5[[#This Row],[HP2]]</f>
        <v>2784.5999999999904</v>
      </c>
      <c r="N83" s="1">
        <f>Table5[[#This Row],[HP]]/Table5[[#This Row],[TON]]</f>
        <v>84.033613445378435</v>
      </c>
      <c r="O83" s="1">
        <f>Table5[[#This Row],[HP2]]/Table5[[#This Row],[TON2]]</f>
        <v>84.033613445378435</v>
      </c>
      <c r="P83" s="1">
        <f>Table5[[#This Row],[KG]]/1000</f>
        <v>2.7845999999999904</v>
      </c>
      <c r="Q83" s="1">
        <f>Table5[[#This Row],[KG2]]/1000</f>
        <v>2.7845999999999904</v>
      </c>
      <c r="U83" s="1"/>
      <c r="V83" s="1"/>
      <c r="W83" s="1"/>
      <c r="X83" s="1"/>
      <c r="Y83" s="1"/>
    </row>
    <row r="84" spans="1:25" ht="12.75" thickTop="1" thickBot="1" x14ac:dyDescent="0.3">
      <c r="A84" s="1">
        <f t="shared" si="1"/>
        <v>11.79999999999996</v>
      </c>
      <c r="B84" s="1">
        <v>0.24</v>
      </c>
      <c r="C84" s="1">
        <v>0.24</v>
      </c>
      <c r="D84" s="1">
        <f>Table5[[#This Row],[0-100]]/2</f>
        <v>5.8999999999999799</v>
      </c>
      <c r="E84" s="1">
        <f>Table5[[#This Row],[0-100]]/2</f>
        <v>5.8999999999999799</v>
      </c>
      <c r="F84" s="2">
        <f>1000*(Table5[[#This Row],[KWH]]/Table5[[#This Row],[C]])</f>
        <v>41355.932203389966</v>
      </c>
      <c r="G84" s="2">
        <f>1000*(Table5[[#This Row],[KWH2]]/Table5[[#This Row],[C2]])</f>
        <v>41355.932203389966</v>
      </c>
      <c r="H84" s="2">
        <f>Table5[[#This Row],[SFC2]]*1000+4</f>
        <v>244</v>
      </c>
      <c r="I84" s="2">
        <f>Table5[[#This Row],[SFC]]*1000+4</f>
        <v>244</v>
      </c>
      <c r="J84" s="2">
        <f>Table5[[#This Row],[HP]]*1</f>
        <v>244</v>
      </c>
      <c r="K84" s="2">
        <f>Table5[[#This Row],[HP2]]*1</f>
        <v>244</v>
      </c>
      <c r="L84" s="2">
        <f>Table5[[#This Row],[0-100]]*Table5[[#This Row],[HP]]</f>
        <v>2879.1999999999903</v>
      </c>
      <c r="M84" s="2">
        <f>Table5[[#This Row],[0-100]]*Table5[[#This Row],[HP2]]</f>
        <v>2879.1999999999903</v>
      </c>
      <c r="N84" s="1">
        <f>Table5[[#This Row],[HP]]/Table5[[#This Row],[TON]]</f>
        <v>84.7457627118647</v>
      </c>
      <c r="O84" s="1">
        <f>Table5[[#This Row],[HP2]]/Table5[[#This Row],[TON2]]</f>
        <v>84.7457627118647</v>
      </c>
      <c r="P84" s="1">
        <f>Table5[[#This Row],[KG]]/1000</f>
        <v>2.8791999999999902</v>
      </c>
      <c r="Q84" s="1">
        <f>Table5[[#This Row],[KG2]]/1000</f>
        <v>2.8791999999999902</v>
      </c>
      <c r="U84" s="1"/>
      <c r="V84" s="1"/>
      <c r="W84" s="1"/>
      <c r="X84" s="1"/>
      <c r="Y84" s="1"/>
    </row>
    <row r="85" spans="1:25" ht="12.75" thickTop="1" thickBot="1" x14ac:dyDescent="0.3">
      <c r="A85" s="1">
        <f t="shared" si="1"/>
        <v>11.69999999999996</v>
      </c>
      <c r="B85" s="1">
        <v>0.24</v>
      </c>
      <c r="C85" s="1">
        <v>0.24</v>
      </c>
      <c r="D85" s="1">
        <f>Table5[[#This Row],[0-100]]/2</f>
        <v>5.8499999999999801</v>
      </c>
      <c r="E85" s="1">
        <f>Table5[[#This Row],[0-100]]/2</f>
        <v>5.8499999999999801</v>
      </c>
      <c r="F85" s="2">
        <f>1000*(Table5[[#This Row],[KWH]]/Table5[[#This Row],[C]])</f>
        <v>41709.401709401849</v>
      </c>
      <c r="G85" s="2">
        <f>1000*(Table5[[#This Row],[KWH2]]/Table5[[#This Row],[C2]])</f>
        <v>41709.401709401849</v>
      </c>
      <c r="H85" s="2">
        <f>Table5[[#This Row],[SFC2]]*1000+4</f>
        <v>244</v>
      </c>
      <c r="I85" s="2">
        <f>Table5[[#This Row],[SFC]]*1000+4</f>
        <v>244</v>
      </c>
      <c r="J85" s="2">
        <f>Table5[[#This Row],[HP]]*1</f>
        <v>244</v>
      </c>
      <c r="K85" s="2">
        <f>Table5[[#This Row],[HP2]]*1</f>
        <v>244</v>
      </c>
      <c r="L85" s="2">
        <f>Table5[[#This Row],[0-100]]*Table5[[#This Row],[HP]]</f>
        <v>2854.7999999999902</v>
      </c>
      <c r="M85" s="2">
        <f>Table5[[#This Row],[0-100]]*Table5[[#This Row],[HP2]]</f>
        <v>2854.7999999999902</v>
      </c>
      <c r="N85" s="1">
        <f>Table5[[#This Row],[HP]]/Table5[[#This Row],[TON]]</f>
        <v>85.470085470085763</v>
      </c>
      <c r="O85" s="1">
        <f>Table5[[#This Row],[HP2]]/Table5[[#This Row],[TON2]]</f>
        <v>85.470085470085763</v>
      </c>
      <c r="P85" s="1">
        <f>Table5[[#This Row],[KG]]/1000</f>
        <v>2.8547999999999902</v>
      </c>
      <c r="Q85" s="1">
        <f>Table5[[#This Row],[KG2]]/1000</f>
        <v>2.8547999999999902</v>
      </c>
      <c r="U85" s="1"/>
      <c r="V85" s="1"/>
      <c r="W85" s="1"/>
      <c r="X85" s="1"/>
      <c r="Y85" s="1"/>
    </row>
    <row r="86" spans="1:25" ht="12.75" thickTop="1" thickBot="1" x14ac:dyDescent="0.3">
      <c r="A86" s="1">
        <f t="shared" si="1"/>
        <v>11.599999999999961</v>
      </c>
      <c r="B86" s="1">
        <v>0.24</v>
      </c>
      <c r="C86" s="1">
        <v>0.24</v>
      </c>
      <c r="D86" s="1">
        <f>Table5[[#This Row],[0-100]]/2</f>
        <v>5.7999999999999803</v>
      </c>
      <c r="E86" s="1">
        <f>Table5[[#This Row],[0-100]]/2</f>
        <v>5.7999999999999803</v>
      </c>
      <c r="F86" s="2">
        <f>1000*(Table5[[#This Row],[KWH]]/Table5[[#This Row],[C]])</f>
        <v>42068.965517241522</v>
      </c>
      <c r="G86" s="2">
        <f>1000*(Table5[[#This Row],[KWH2]]/Table5[[#This Row],[C2]])</f>
        <v>42068.965517241522</v>
      </c>
      <c r="H86" s="2">
        <f>Table5[[#This Row],[SFC2]]*1000+4</f>
        <v>244</v>
      </c>
      <c r="I86" s="2">
        <f>Table5[[#This Row],[SFC]]*1000+4</f>
        <v>244</v>
      </c>
      <c r="J86" s="2">
        <f>Table5[[#This Row],[HP]]*1</f>
        <v>244</v>
      </c>
      <c r="K86" s="2">
        <f>Table5[[#This Row],[HP2]]*1</f>
        <v>244</v>
      </c>
      <c r="L86" s="2">
        <f>Table5[[#This Row],[0-100]]*Table5[[#This Row],[HP]]</f>
        <v>2830.3999999999905</v>
      </c>
      <c r="M86" s="2">
        <f>Table5[[#This Row],[0-100]]*Table5[[#This Row],[HP2]]</f>
        <v>2830.3999999999905</v>
      </c>
      <c r="N86" s="1">
        <f>Table5[[#This Row],[HP]]/Table5[[#This Row],[TON]]</f>
        <v>86.206896551724427</v>
      </c>
      <c r="O86" s="1">
        <f>Table5[[#This Row],[HP2]]/Table5[[#This Row],[TON2]]</f>
        <v>86.206896551724427</v>
      </c>
      <c r="P86" s="1">
        <f>Table5[[#This Row],[KG]]/1000</f>
        <v>2.8303999999999907</v>
      </c>
      <c r="Q86" s="1">
        <f>Table5[[#This Row],[KG2]]/1000</f>
        <v>2.8303999999999907</v>
      </c>
      <c r="U86" s="1"/>
      <c r="V86" s="1"/>
      <c r="W86" s="1"/>
      <c r="X86" s="1"/>
      <c r="Y86" s="1"/>
    </row>
    <row r="87" spans="1:25" ht="12.75" thickTop="1" thickBot="1" x14ac:dyDescent="0.3">
      <c r="A87" s="1">
        <f t="shared" si="1"/>
        <v>11.499999999999961</v>
      </c>
      <c r="B87" s="1">
        <v>0.24</v>
      </c>
      <c r="C87" s="1">
        <v>0.24</v>
      </c>
      <c r="D87" s="1">
        <f>Table5[[#This Row],[0-100]]/2</f>
        <v>5.7499999999999805</v>
      </c>
      <c r="E87" s="1">
        <f>Table5[[#This Row],[0-100]]/2</f>
        <v>5.7499999999999805</v>
      </c>
      <c r="F87" s="2">
        <f>1000*(Table5[[#This Row],[KWH]]/Table5[[#This Row],[C]])</f>
        <v>42434.782608695801</v>
      </c>
      <c r="G87" s="2">
        <f>1000*(Table5[[#This Row],[KWH2]]/Table5[[#This Row],[C2]])</f>
        <v>42434.782608695801</v>
      </c>
      <c r="H87" s="2">
        <f>Table5[[#This Row],[SFC2]]*1000+4</f>
        <v>244</v>
      </c>
      <c r="I87" s="2">
        <f>Table5[[#This Row],[SFC]]*1000+4</f>
        <v>244</v>
      </c>
      <c r="J87" s="2">
        <f>Table5[[#This Row],[HP]]*1</f>
        <v>244</v>
      </c>
      <c r="K87" s="2">
        <f>Table5[[#This Row],[HP2]]*1</f>
        <v>244</v>
      </c>
      <c r="L87" s="2">
        <f>Table5[[#This Row],[0-100]]*Table5[[#This Row],[HP]]</f>
        <v>2805.9999999999905</v>
      </c>
      <c r="M87" s="2">
        <f>Table5[[#This Row],[0-100]]*Table5[[#This Row],[HP2]]</f>
        <v>2805.9999999999905</v>
      </c>
      <c r="N87" s="1">
        <f>Table5[[#This Row],[HP]]/Table5[[#This Row],[TON]]</f>
        <v>86.956521739130736</v>
      </c>
      <c r="O87" s="1">
        <f>Table5[[#This Row],[HP2]]/Table5[[#This Row],[TON2]]</f>
        <v>86.956521739130736</v>
      </c>
      <c r="P87" s="1">
        <f>Table5[[#This Row],[KG]]/1000</f>
        <v>2.8059999999999903</v>
      </c>
      <c r="Q87" s="1">
        <f>Table5[[#This Row],[KG2]]/1000</f>
        <v>2.8059999999999903</v>
      </c>
      <c r="U87" s="1"/>
      <c r="V87" s="1"/>
      <c r="W87" s="1"/>
      <c r="X87" s="1"/>
      <c r="Y87" s="1"/>
    </row>
    <row r="88" spans="1:25" ht="12.75" thickTop="1" thickBot="1" x14ac:dyDescent="0.3">
      <c r="A88" s="1">
        <f t="shared" si="1"/>
        <v>11.399999999999961</v>
      </c>
      <c r="B88" s="1">
        <v>0.24</v>
      </c>
      <c r="C88" s="1">
        <v>0.24</v>
      </c>
      <c r="D88" s="1">
        <f>Table5[[#This Row],[0-100]]/2</f>
        <v>5.6999999999999806</v>
      </c>
      <c r="E88" s="1">
        <f>Table5[[#This Row],[0-100]]/2</f>
        <v>5.6999999999999806</v>
      </c>
      <c r="F88" s="2">
        <f>1000*(Table5[[#This Row],[KWH]]/Table5[[#This Row],[C]])</f>
        <v>42807.017543859794</v>
      </c>
      <c r="G88" s="2">
        <f>1000*(Table5[[#This Row],[KWH2]]/Table5[[#This Row],[C2]])</f>
        <v>42807.017543859794</v>
      </c>
      <c r="H88" s="2">
        <f>Table5[[#This Row],[SFC2]]*1000+4</f>
        <v>244</v>
      </c>
      <c r="I88" s="2">
        <f>Table5[[#This Row],[SFC]]*1000+4</f>
        <v>244</v>
      </c>
      <c r="J88" s="2">
        <f>Table5[[#This Row],[HP]]*1</f>
        <v>244</v>
      </c>
      <c r="K88" s="2">
        <f>Table5[[#This Row],[HP2]]*1</f>
        <v>244</v>
      </c>
      <c r="L88" s="2">
        <f>Table5[[#This Row],[0-100]]*Table5[[#This Row],[HP]]</f>
        <v>2781.5999999999904</v>
      </c>
      <c r="M88" s="2">
        <f>Table5[[#This Row],[0-100]]*Table5[[#This Row],[HP2]]</f>
        <v>2781.5999999999904</v>
      </c>
      <c r="N88" s="1">
        <f>Table5[[#This Row],[HP]]/Table5[[#This Row],[TON]]</f>
        <v>87.71929824561434</v>
      </c>
      <c r="O88" s="1">
        <f>Table5[[#This Row],[HP2]]/Table5[[#This Row],[TON2]]</f>
        <v>87.71929824561434</v>
      </c>
      <c r="P88" s="1">
        <f>Table5[[#This Row],[KG]]/1000</f>
        <v>2.7815999999999903</v>
      </c>
      <c r="Q88" s="1">
        <f>Table5[[#This Row],[KG2]]/1000</f>
        <v>2.7815999999999903</v>
      </c>
      <c r="U88" s="1"/>
      <c r="V88" s="1"/>
      <c r="W88" s="1"/>
      <c r="X88" s="1"/>
      <c r="Y88" s="1"/>
    </row>
    <row r="89" spans="1:25" ht="12.75" thickTop="1" thickBot="1" x14ac:dyDescent="0.3">
      <c r="A89" s="1">
        <f t="shared" si="1"/>
        <v>11.299999999999962</v>
      </c>
      <c r="B89" s="1">
        <v>0.25</v>
      </c>
      <c r="C89" s="1">
        <v>0.25</v>
      </c>
      <c r="D89" s="1">
        <f>Table5[[#This Row],[0-100]]/2</f>
        <v>5.6499999999999808</v>
      </c>
      <c r="E89" s="1">
        <f>Table5[[#This Row],[0-100]]/2</f>
        <v>5.6499999999999808</v>
      </c>
      <c r="F89" s="2">
        <f>1000*(Table5[[#This Row],[KWH]]/Table5[[#This Row],[C]])</f>
        <v>44955.752212389532</v>
      </c>
      <c r="G89" s="2">
        <f>1000*(Table5[[#This Row],[KWH2]]/Table5[[#This Row],[C2]])</f>
        <v>44955.752212389532</v>
      </c>
      <c r="H89" s="2">
        <f>Table5[[#This Row],[SFC2]]*1000+4</f>
        <v>254</v>
      </c>
      <c r="I89" s="2">
        <f>Table5[[#This Row],[SFC]]*1000+4</f>
        <v>254</v>
      </c>
      <c r="J89" s="2">
        <f>Table5[[#This Row],[HP]]*1</f>
        <v>254</v>
      </c>
      <c r="K89" s="2">
        <f>Table5[[#This Row],[HP2]]*1</f>
        <v>254</v>
      </c>
      <c r="L89" s="2">
        <f>Table5[[#This Row],[0-100]]*Table5[[#This Row],[HP]]</f>
        <v>2870.1999999999903</v>
      </c>
      <c r="M89" s="2">
        <f>Table5[[#This Row],[0-100]]*Table5[[#This Row],[HP2]]</f>
        <v>2870.1999999999903</v>
      </c>
      <c r="N89" s="1">
        <f>Table5[[#This Row],[HP]]/Table5[[#This Row],[TON]]</f>
        <v>88.495575221239235</v>
      </c>
      <c r="O89" s="1">
        <f>Table5[[#This Row],[HP2]]/Table5[[#This Row],[TON2]]</f>
        <v>88.495575221239235</v>
      </c>
      <c r="P89" s="1">
        <f>Table5[[#This Row],[KG]]/1000</f>
        <v>2.8701999999999903</v>
      </c>
      <c r="Q89" s="1">
        <f>Table5[[#This Row],[KG2]]/1000</f>
        <v>2.8701999999999903</v>
      </c>
      <c r="U89" s="1"/>
      <c r="V89" s="1"/>
      <c r="W89" s="1"/>
      <c r="X89" s="1"/>
      <c r="Y89" s="1"/>
    </row>
    <row r="90" spans="1:25" ht="12.75" thickTop="1" thickBot="1" x14ac:dyDescent="0.3">
      <c r="A90" s="1">
        <f t="shared" si="1"/>
        <v>11.199999999999962</v>
      </c>
      <c r="B90" s="1">
        <v>0.25</v>
      </c>
      <c r="C90" s="1">
        <v>0.25</v>
      </c>
      <c r="D90" s="1">
        <f>Table5[[#This Row],[0-100]]/2</f>
        <v>5.599999999999981</v>
      </c>
      <c r="E90" s="1">
        <f>Table5[[#This Row],[0-100]]/2</f>
        <v>5.599999999999981</v>
      </c>
      <c r="F90" s="2">
        <f>1000*(Table5[[#This Row],[KWH]]/Table5[[#This Row],[C]])</f>
        <v>45357.142857143008</v>
      </c>
      <c r="G90" s="2">
        <f>1000*(Table5[[#This Row],[KWH2]]/Table5[[#This Row],[C2]])</f>
        <v>45357.142857143008</v>
      </c>
      <c r="H90" s="2">
        <f>Table5[[#This Row],[SFC2]]*1000+4</f>
        <v>254</v>
      </c>
      <c r="I90" s="2">
        <f>Table5[[#This Row],[SFC]]*1000+4</f>
        <v>254</v>
      </c>
      <c r="J90" s="2">
        <f>Table5[[#This Row],[HP]]*1</f>
        <v>254</v>
      </c>
      <c r="K90" s="2">
        <f>Table5[[#This Row],[HP2]]*1</f>
        <v>254</v>
      </c>
      <c r="L90" s="2">
        <f>Table5[[#This Row],[0-100]]*Table5[[#This Row],[HP]]</f>
        <v>2844.7999999999902</v>
      </c>
      <c r="M90" s="2">
        <f>Table5[[#This Row],[0-100]]*Table5[[#This Row],[HP2]]</f>
        <v>2844.7999999999902</v>
      </c>
      <c r="N90" s="1">
        <f>Table5[[#This Row],[HP]]/Table5[[#This Row],[TON]]</f>
        <v>89.285714285714604</v>
      </c>
      <c r="O90" s="1">
        <f>Table5[[#This Row],[HP2]]/Table5[[#This Row],[TON2]]</f>
        <v>89.285714285714604</v>
      </c>
      <c r="P90" s="1">
        <f>Table5[[#This Row],[KG]]/1000</f>
        <v>2.84479999999999</v>
      </c>
      <c r="Q90" s="1">
        <f>Table5[[#This Row],[KG2]]/1000</f>
        <v>2.84479999999999</v>
      </c>
      <c r="U90" s="1"/>
      <c r="V90" s="1"/>
      <c r="W90" s="1"/>
      <c r="X90" s="1"/>
      <c r="Y90" s="1"/>
    </row>
    <row r="91" spans="1:25" ht="12.75" thickTop="1" thickBot="1" x14ac:dyDescent="0.3">
      <c r="A91" s="1">
        <f t="shared" si="1"/>
        <v>11.099999999999962</v>
      </c>
      <c r="B91" s="1">
        <v>0.25</v>
      </c>
      <c r="C91" s="1">
        <v>0.25</v>
      </c>
      <c r="D91" s="1">
        <f>Table5[[#This Row],[0-100]]/2</f>
        <v>5.5499999999999812</v>
      </c>
      <c r="E91" s="1">
        <f>Table5[[#This Row],[0-100]]/2</f>
        <v>5.5499999999999812</v>
      </c>
      <c r="F91" s="2">
        <f>1000*(Table5[[#This Row],[KWH]]/Table5[[#This Row],[C]])</f>
        <v>45765.765765765922</v>
      </c>
      <c r="G91" s="2">
        <f>1000*(Table5[[#This Row],[KWH2]]/Table5[[#This Row],[C2]])</f>
        <v>45765.765765765922</v>
      </c>
      <c r="H91" s="2">
        <f>Table5[[#This Row],[SFC2]]*1000+4</f>
        <v>254</v>
      </c>
      <c r="I91" s="2">
        <f>Table5[[#This Row],[SFC]]*1000+4</f>
        <v>254</v>
      </c>
      <c r="J91" s="2">
        <f>Table5[[#This Row],[HP]]*1</f>
        <v>254</v>
      </c>
      <c r="K91" s="2">
        <f>Table5[[#This Row],[HP2]]*1</f>
        <v>254</v>
      </c>
      <c r="L91" s="2">
        <f>Table5[[#This Row],[0-100]]*Table5[[#This Row],[HP]]</f>
        <v>2819.3999999999905</v>
      </c>
      <c r="M91" s="2">
        <f>Table5[[#This Row],[0-100]]*Table5[[#This Row],[HP2]]</f>
        <v>2819.3999999999905</v>
      </c>
      <c r="N91" s="1">
        <f>Table5[[#This Row],[HP]]/Table5[[#This Row],[TON]]</f>
        <v>90.090090090090385</v>
      </c>
      <c r="O91" s="1">
        <f>Table5[[#This Row],[HP2]]/Table5[[#This Row],[TON2]]</f>
        <v>90.090090090090385</v>
      </c>
      <c r="P91" s="1">
        <f>Table5[[#This Row],[KG]]/1000</f>
        <v>2.8193999999999906</v>
      </c>
      <c r="Q91" s="1">
        <f>Table5[[#This Row],[KG2]]/1000</f>
        <v>2.8193999999999906</v>
      </c>
      <c r="U91" s="1"/>
      <c r="V91" s="1"/>
      <c r="W91" s="1"/>
      <c r="X91" s="1"/>
      <c r="Y91" s="1"/>
    </row>
    <row r="92" spans="1:25" ht="12.75" thickTop="1" thickBot="1" x14ac:dyDescent="0.3">
      <c r="A92" s="1">
        <f t="shared" si="1"/>
        <v>10.999999999999963</v>
      </c>
      <c r="B92" s="1">
        <v>0.25</v>
      </c>
      <c r="C92" s="1">
        <v>0.25</v>
      </c>
      <c r="D92" s="1">
        <f>Table5[[#This Row],[0-100]]/2</f>
        <v>5.4999999999999813</v>
      </c>
      <c r="E92" s="1">
        <f>Table5[[#This Row],[0-100]]/2</f>
        <v>5.4999999999999813</v>
      </c>
      <c r="F92" s="2">
        <f>1000*(Table5[[#This Row],[KWH]]/Table5[[#This Row],[C]])</f>
        <v>46181.818181818337</v>
      </c>
      <c r="G92" s="2">
        <f>1000*(Table5[[#This Row],[KWH2]]/Table5[[#This Row],[C2]])</f>
        <v>46181.818181818337</v>
      </c>
      <c r="H92" s="2">
        <f>Table5[[#This Row],[SFC2]]*1000+4</f>
        <v>254</v>
      </c>
      <c r="I92" s="2">
        <f>Table5[[#This Row],[SFC]]*1000+4</f>
        <v>254</v>
      </c>
      <c r="J92" s="2">
        <f>Table5[[#This Row],[HP]]*1</f>
        <v>254</v>
      </c>
      <c r="K92" s="2">
        <f>Table5[[#This Row],[HP2]]*1</f>
        <v>254</v>
      </c>
      <c r="L92" s="2">
        <f>Table5[[#This Row],[0-100]]*Table5[[#This Row],[HP]]</f>
        <v>2793.9999999999905</v>
      </c>
      <c r="M92" s="2">
        <f>Table5[[#This Row],[0-100]]*Table5[[#This Row],[HP2]]</f>
        <v>2793.9999999999905</v>
      </c>
      <c r="N92" s="1">
        <f>Table5[[#This Row],[HP]]/Table5[[#This Row],[TON]]</f>
        <v>90.909090909091219</v>
      </c>
      <c r="O92" s="1">
        <f>Table5[[#This Row],[HP2]]/Table5[[#This Row],[TON2]]</f>
        <v>90.909090909091219</v>
      </c>
      <c r="P92" s="1">
        <f>Table5[[#This Row],[KG]]/1000</f>
        <v>2.7939999999999903</v>
      </c>
      <c r="Q92" s="1">
        <f>Table5[[#This Row],[KG2]]/1000</f>
        <v>2.7939999999999903</v>
      </c>
      <c r="U92" s="1"/>
      <c r="V92" s="1"/>
      <c r="W92" s="1"/>
      <c r="X92" s="1"/>
      <c r="Y92" s="1"/>
    </row>
    <row r="93" spans="1:25" ht="12.75" thickTop="1" thickBot="1" x14ac:dyDescent="0.3">
      <c r="A93" s="1">
        <f t="shared" si="1"/>
        <v>10.899999999999963</v>
      </c>
      <c r="B93" s="1">
        <v>0.26</v>
      </c>
      <c r="C93" s="1">
        <v>0.26</v>
      </c>
      <c r="D93" s="1">
        <f>Table5[[#This Row],[0-100]]/2</f>
        <v>5.4499999999999815</v>
      </c>
      <c r="E93" s="1">
        <f>Table5[[#This Row],[0-100]]/2</f>
        <v>5.4499999999999815</v>
      </c>
      <c r="F93" s="2">
        <f>1000*(Table5[[#This Row],[KWH]]/Table5[[#This Row],[C]])</f>
        <v>48440.366972477226</v>
      </c>
      <c r="G93" s="2">
        <f>1000*(Table5[[#This Row],[KWH2]]/Table5[[#This Row],[C2]])</f>
        <v>48440.366972477226</v>
      </c>
      <c r="H93" s="2">
        <f>Table5[[#This Row],[SFC2]]*1000+4</f>
        <v>264</v>
      </c>
      <c r="I93" s="2">
        <f>Table5[[#This Row],[SFC]]*1000+4</f>
        <v>264</v>
      </c>
      <c r="J93" s="2">
        <f>Table5[[#This Row],[HP]]*1</f>
        <v>264</v>
      </c>
      <c r="K93" s="2">
        <f>Table5[[#This Row],[HP2]]*1</f>
        <v>264</v>
      </c>
      <c r="L93" s="2">
        <f>Table5[[#This Row],[0-100]]*Table5[[#This Row],[HP]]</f>
        <v>2877.5999999999904</v>
      </c>
      <c r="M93" s="2">
        <f>Table5[[#This Row],[0-100]]*Table5[[#This Row],[HP2]]</f>
        <v>2877.5999999999904</v>
      </c>
      <c r="N93" s="1">
        <f>Table5[[#This Row],[HP]]/Table5[[#This Row],[TON]]</f>
        <v>91.743119266055359</v>
      </c>
      <c r="O93" s="1">
        <f>Table5[[#This Row],[HP2]]/Table5[[#This Row],[TON2]]</f>
        <v>91.743119266055359</v>
      </c>
      <c r="P93" s="1">
        <f>Table5[[#This Row],[KG]]/1000</f>
        <v>2.8775999999999904</v>
      </c>
      <c r="Q93" s="1">
        <f>Table5[[#This Row],[KG2]]/1000</f>
        <v>2.8775999999999904</v>
      </c>
      <c r="U93" s="1"/>
      <c r="V93" s="1"/>
      <c r="W93" s="1"/>
      <c r="X93" s="1"/>
      <c r="Y93" s="1"/>
    </row>
    <row r="94" spans="1:25" ht="12.75" thickTop="1" thickBot="1" x14ac:dyDescent="0.3">
      <c r="A94" s="1">
        <f t="shared" si="1"/>
        <v>10.799999999999963</v>
      </c>
      <c r="B94" s="1">
        <v>0.26</v>
      </c>
      <c r="C94" s="1">
        <v>0.26</v>
      </c>
      <c r="D94" s="1">
        <f>Table5[[#This Row],[0-100]]/2</f>
        <v>5.3999999999999817</v>
      </c>
      <c r="E94" s="1">
        <f>Table5[[#This Row],[0-100]]/2</f>
        <v>5.3999999999999817</v>
      </c>
      <c r="F94" s="2">
        <f>1000*(Table5[[#This Row],[KWH]]/Table5[[#This Row],[C]])</f>
        <v>48888.888888889058</v>
      </c>
      <c r="G94" s="2">
        <f>1000*(Table5[[#This Row],[KWH2]]/Table5[[#This Row],[C2]])</f>
        <v>48888.888888889058</v>
      </c>
      <c r="H94" s="2">
        <f>Table5[[#This Row],[SFC2]]*1000+4</f>
        <v>264</v>
      </c>
      <c r="I94" s="2">
        <f>Table5[[#This Row],[SFC]]*1000+4</f>
        <v>264</v>
      </c>
      <c r="J94" s="2">
        <f>Table5[[#This Row],[HP]]*1</f>
        <v>264</v>
      </c>
      <c r="K94" s="2">
        <f>Table5[[#This Row],[HP2]]*1</f>
        <v>264</v>
      </c>
      <c r="L94" s="2">
        <f>Table5[[#This Row],[0-100]]*Table5[[#This Row],[HP]]</f>
        <v>2851.1999999999903</v>
      </c>
      <c r="M94" s="2">
        <f>Table5[[#This Row],[0-100]]*Table5[[#This Row],[HP2]]</f>
        <v>2851.1999999999903</v>
      </c>
      <c r="N94" s="1">
        <f>Table5[[#This Row],[HP]]/Table5[[#This Row],[TON]]</f>
        <v>92.592592592592908</v>
      </c>
      <c r="O94" s="1">
        <f>Table5[[#This Row],[HP2]]/Table5[[#This Row],[TON2]]</f>
        <v>92.592592592592908</v>
      </c>
      <c r="P94" s="1">
        <f>Table5[[#This Row],[KG]]/1000</f>
        <v>2.8511999999999902</v>
      </c>
      <c r="Q94" s="1">
        <f>Table5[[#This Row],[KG2]]/1000</f>
        <v>2.8511999999999902</v>
      </c>
      <c r="U94" s="1"/>
      <c r="V94" s="1"/>
      <c r="W94" s="1"/>
      <c r="X94" s="1"/>
      <c r="Y94" s="1"/>
    </row>
    <row r="95" spans="1:25" ht="12.75" thickTop="1" thickBot="1" x14ac:dyDescent="0.3">
      <c r="A95" s="1">
        <f t="shared" si="1"/>
        <v>10.699999999999964</v>
      </c>
      <c r="B95" s="1">
        <v>0.26</v>
      </c>
      <c r="C95" s="1">
        <v>0.26</v>
      </c>
      <c r="D95" s="1">
        <f>Table5[[#This Row],[0-100]]/2</f>
        <v>5.3499999999999819</v>
      </c>
      <c r="E95" s="1">
        <f>Table5[[#This Row],[0-100]]/2</f>
        <v>5.3499999999999819</v>
      </c>
      <c r="F95" s="2">
        <f>1000*(Table5[[#This Row],[KWH]]/Table5[[#This Row],[C]])</f>
        <v>49345.79439252353</v>
      </c>
      <c r="G95" s="2">
        <f>1000*(Table5[[#This Row],[KWH2]]/Table5[[#This Row],[C2]])</f>
        <v>49345.79439252353</v>
      </c>
      <c r="H95" s="2">
        <f>Table5[[#This Row],[SFC2]]*1000+4</f>
        <v>264</v>
      </c>
      <c r="I95" s="2">
        <f>Table5[[#This Row],[SFC]]*1000+4</f>
        <v>264</v>
      </c>
      <c r="J95" s="2">
        <f>Table5[[#This Row],[HP]]*1</f>
        <v>264</v>
      </c>
      <c r="K95" s="2">
        <f>Table5[[#This Row],[HP2]]*1</f>
        <v>264</v>
      </c>
      <c r="L95" s="2">
        <f>Table5[[#This Row],[0-100]]*Table5[[#This Row],[HP]]</f>
        <v>2824.7999999999906</v>
      </c>
      <c r="M95" s="2">
        <f>Table5[[#This Row],[0-100]]*Table5[[#This Row],[HP2]]</f>
        <v>2824.7999999999906</v>
      </c>
      <c r="N95" s="1">
        <f>Table5[[#This Row],[HP]]/Table5[[#This Row],[TON]]</f>
        <v>93.457943925233963</v>
      </c>
      <c r="O95" s="1">
        <f>Table5[[#This Row],[HP2]]/Table5[[#This Row],[TON2]]</f>
        <v>93.457943925233963</v>
      </c>
      <c r="P95" s="1">
        <f>Table5[[#This Row],[KG]]/1000</f>
        <v>2.8247999999999904</v>
      </c>
      <c r="Q95" s="1">
        <f>Table5[[#This Row],[KG2]]/1000</f>
        <v>2.8247999999999904</v>
      </c>
      <c r="U95" s="1"/>
      <c r="V95" s="1"/>
      <c r="W95" s="1"/>
      <c r="X95" s="1"/>
      <c r="Y95" s="1"/>
    </row>
    <row r="96" spans="1:25" ht="12.75" thickTop="1" thickBot="1" x14ac:dyDescent="0.3">
      <c r="A96" s="1">
        <f t="shared" si="1"/>
        <v>10.599999999999964</v>
      </c>
      <c r="B96" s="1">
        <v>0.26</v>
      </c>
      <c r="C96" s="1">
        <v>0.26</v>
      </c>
      <c r="D96" s="1">
        <f>Table5[[#This Row],[0-100]]/2</f>
        <v>5.2999999999999821</v>
      </c>
      <c r="E96" s="1">
        <f>Table5[[#This Row],[0-100]]/2</f>
        <v>5.2999999999999821</v>
      </c>
      <c r="F96" s="2">
        <f>1000*(Table5[[#This Row],[KWH]]/Table5[[#This Row],[C]])</f>
        <v>49811.320754717148</v>
      </c>
      <c r="G96" s="2">
        <f>1000*(Table5[[#This Row],[KWH2]]/Table5[[#This Row],[C2]])</f>
        <v>49811.320754717148</v>
      </c>
      <c r="H96" s="2">
        <f>Table5[[#This Row],[SFC2]]*1000+4</f>
        <v>264</v>
      </c>
      <c r="I96" s="2">
        <f>Table5[[#This Row],[SFC]]*1000+4</f>
        <v>264</v>
      </c>
      <c r="J96" s="2">
        <f>Table5[[#This Row],[HP]]*1</f>
        <v>264</v>
      </c>
      <c r="K96" s="2">
        <f>Table5[[#This Row],[HP2]]*1</f>
        <v>264</v>
      </c>
      <c r="L96" s="2">
        <f>Table5[[#This Row],[0-100]]*Table5[[#This Row],[HP]]</f>
        <v>2798.3999999999905</v>
      </c>
      <c r="M96" s="2">
        <f>Table5[[#This Row],[0-100]]*Table5[[#This Row],[HP2]]</f>
        <v>2798.3999999999905</v>
      </c>
      <c r="N96" s="1">
        <f>Table5[[#This Row],[HP]]/Table5[[#This Row],[TON]]</f>
        <v>94.339622641509749</v>
      </c>
      <c r="O96" s="1">
        <f>Table5[[#This Row],[HP2]]/Table5[[#This Row],[TON2]]</f>
        <v>94.339622641509749</v>
      </c>
      <c r="P96" s="1">
        <f>Table5[[#This Row],[KG]]/1000</f>
        <v>2.7983999999999907</v>
      </c>
      <c r="Q96" s="1">
        <f>Table5[[#This Row],[KG2]]/1000</f>
        <v>2.7983999999999907</v>
      </c>
      <c r="U96" s="1"/>
      <c r="V96" s="1"/>
      <c r="W96" s="1"/>
      <c r="X96" s="1"/>
      <c r="Y96" s="1"/>
    </row>
    <row r="97" spans="1:25" ht="12.75" thickTop="1" thickBot="1" x14ac:dyDescent="0.3">
      <c r="A97" s="1">
        <f t="shared" si="1"/>
        <v>10.499999999999964</v>
      </c>
      <c r="B97" s="1">
        <v>0.27</v>
      </c>
      <c r="C97" s="1">
        <v>0.27</v>
      </c>
      <c r="D97" s="1">
        <f>Table5[[#This Row],[0-100]]/2</f>
        <v>5.2499999999999822</v>
      </c>
      <c r="E97" s="1">
        <f>Table5[[#This Row],[0-100]]/2</f>
        <v>5.2499999999999822</v>
      </c>
      <c r="F97" s="2">
        <f>1000*(Table5[[#This Row],[KWH]]/Table5[[#This Row],[C]])</f>
        <v>52190.476190476365</v>
      </c>
      <c r="G97" s="2">
        <f>1000*(Table5[[#This Row],[KWH2]]/Table5[[#This Row],[C2]])</f>
        <v>52190.476190476365</v>
      </c>
      <c r="H97" s="2">
        <f>Table5[[#This Row],[SFC2]]*1000+4</f>
        <v>274</v>
      </c>
      <c r="I97" s="2">
        <f>Table5[[#This Row],[SFC]]*1000+4</f>
        <v>274</v>
      </c>
      <c r="J97" s="2">
        <f>Table5[[#This Row],[HP]]*1</f>
        <v>274</v>
      </c>
      <c r="K97" s="2">
        <f>Table5[[#This Row],[HP2]]*1</f>
        <v>274</v>
      </c>
      <c r="L97" s="2">
        <f>Table5[[#This Row],[0-100]]*Table5[[#This Row],[HP]]</f>
        <v>2876.9999999999905</v>
      </c>
      <c r="M97" s="2">
        <f>Table5[[#This Row],[0-100]]*Table5[[#This Row],[HP2]]</f>
        <v>2876.9999999999905</v>
      </c>
      <c r="N97" s="1">
        <f>Table5[[#This Row],[HP]]/Table5[[#This Row],[TON]]</f>
        <v>95.238095238095553</v>
      </c>
      <c r="O97" s="1">
        <f>Table5[[#This Row],[HP2]]/Table5[[#This Row],[TON2]]</f>
        <v>95.238095238095553</v>
      </c>
      <c r="P97" s="1">
        <f>Table5[[#This Row],[KG]]/1000</f>
        <v>2.8769999999999905</v>
      </c>
      <c r="Q97" s="1">
        <f>Table5[[#This Row],[KG2]]/1000</f>
        <v>2.8769999999999905</v>
      </c>
      <c r="U97" s="1"/>
      <c r="V97" s="1"/>
      <c r="W97" s="1"/>
      <c r="X97" s="1"/>
      <c r="Y97" s="1"/>
    </row>
    <row r="98" spans="1:25" ht="12.75" thickTop="1" thickBot="1" x14ac:dyDescent="0.3">
      <c r="A98" s="1">
        <f t="shared" si="1"/>
        <v>10.399999999999965</v>
      </c>
      <c r="B98" s="1">
        <v>0.27</v>
      </c>
      <c r="C98" s="1">
        <v>0.27</v>
      </c>
      <c r="D98" s="1">
        <f>Table5[[#This Row],[0-100]]/2</f>
        <v>5.1999999999999824</v>
      </c>
      <c r="E98" s="1">
        <f>Table5[[#This Row],[0-100]]/2</f>
        <v>5.1999999999999824</v>
      </c>
      <c r="F98" s="2">
        <f>1000*(Table5[[#This Row],[KWH]]/Table5[[#This Row],[C]])</f>
        <v>52692.30769230787</v>
      </c>
      <c r="G98" s="2">
        <f>1000*(Table5[[#This Row],[KWH2]]/Table5[[#This Row],[C2]])</f>
        <v>52692.30769230787</v>
      </c>
      <c r="H98" s="2">
        <f>Table5[[#This Row],[SFC2]]*1000+4</f>
        <v>274</v>
      </c>
      <c r="I98" s="2">
        <f>Table5[[#This Row],[SFC]]*1000+4</f>
        <v>274</v>
      </c>
      <c r="J98" s="2">
        <f>Table5[[#This Row],[HP]]*1</f>
        <v>274</v>
      </c>
      <c r="K98" s="2">
        <f>Table5[[#This Row],[HP2]]*1</f>
        <v>274</v>
      </c>
      <c r="L98" s="2">
        <f>Table5[[#This Row],[0-100]]*Table5[[#This Row],[HP]]</f>
        <v>2849.5999999999904</v>
      </c>
      <c r="M98" s="2">
        <f>Table5[[#This Row],[0-100]]*Table5[[#This Row],[HP2]]</f>
        <v>2849.5999999999904</v>
      </c>
      <c r="N98" s="1">
        <f>Table5[[#This Row],[HP]]/Table5[[#This Row],[TON]]</f>
        <v>96.153846153846473</v>
      </c>
      <c r="O98" s="1">
        <f>Table5[[#This Row],[HP2]]/Table5[[#This Row],[TON2]]</f>
        <v>96.153846153846473</v>
      </c>
      <c r="P98" s="1">
        <f>Table5[[#This Row],[KG]]/1000</f>
        <v>2.8495999999999904</v>
      </c>
      <c r="Q98" s="1">
        <f>Table5[[#This Row],[KG2]]/1000</f>
        <v>2.8495999999999904</v>
      </c>
      <c r="U98" s="1"/>
      <c r="V98" s="1"/>
      <c r="W98" s="1"/>
      <c r="X98" s="1"/>
      <c r="Y98" s="1"/>
    </row>
    <row r="99" spans="1:25" ht="12.75" thickTop="1" thickBot="1" x14ac:dyDescent="0.3">
      <c r="A99" s="1">
        <f t="shared" si="1"/>
        <v>10.299999999999965</v>
      </c>
      <c r="B99" s="1">
        <v>0.27</v>
      </c>
      <c r="C99" s="1">
        <v>0.27</v>
      </c>
      <c r="D99" s="1">
        <f>Table5[[#This Row],[0-100]]/2</f>
        <v>5.1499999999999826</v>
      </c>
      <c r="E99" s="1">
        <f>Table5[[#This Row],[0-100]]/2</f>
        <v>5.1499999999999826</v>
      </c>
      <c r="F99" s="2">
        <f>1000*(Table5[[#This Row],[KWH]]/Table5[[#This Row],[C]])</f>
        <v>53203.883495145812</v>
      </c>
      <c r="G99" s="2">
        <f>1000*(Table5[[#This Row],[KWH2]]/Table5[[#This Row],[C2]])</f>
        <v>53203.883495145812</v>
      </c>
      <c r="H99" s="2">
        <f>Table5[[#This Row],[SFC2]]*1000+4</f>
        <v>274</v>
      </c>
      <c r="I99" s="2">
        <f>Table5[[#This Row],[SFC]]*1000+4</f>
        <v>274</v>
      </c>
      <c r="J99" s="2">
        <f>Table5[[#This Row],[HP]]*1</f>
        <v>274</v>
      </c>
      <c r="K99" s="2">
        <f>Table5[[#This Row],[HP2]]*1</f>
        <v>274</v>
      </c>
      <c r="L99" s="2">
        <f>Table5[[#This Row],[0-100]]*Table5[[#This Row],[HP]]</f>
        <v>2822.1999999999903</v>
      </c>
      <c r="M99" s="2">
        <f>Table5[[#This Row],[0-100]]*Table5[[#This Row],[HP2]]</f>
        <v>2822.1999999999903</v>
      </c>
      <c r="N99" s="1">
        <f>Table5[[#This Row],[HP]]/Table5[[#This Row],[TON]]</f>
        <v>97.087378640777033</v>
      </c>
      <c r="O99" s="1">
        <f>Table5[[#This Row],[HP2]]/Table5[[#This Row],[TON2]]</f>
        <v>97.087378640777033</v>
      </c>
      <c r="P99" s="1">
        <f>Table5[[#This Row],[KG]]/1000</f>
        <v>2.8221999999999903</v>
      </c>
      <c r="Q99" s="1">
        <f>Table5[[#This Row],[KG2]]/1000</f>
        <v>2.8221999999999903</v>
      </c>
      <c r="U99" s="1"/>
      <c r="V99" s="1"/>
      <c r="W99" s="1"/>
      <c r="X99" s="1"/>
      <c r="Y99" s="1"/>
    </row>
    <row r="100" spans="1:25" ht="12.75" thickTop="1" thickBot="1" x14ac:dyDescent="0.3">
      <c r="A100" s="1">
        <f t="shared" si="1"/>
        <v>10.199999999999966</v>
      </c>
      <c r="B100" s="1">
        <v>0.27</v>
      </c>
      <c r="C100" s="1">
        <v>0.27</v>
      </c>
      <c r="D100" s="1">
        <f>Table5[[#This Row],[0-100]]/2</f>
        <v>5.0999999999999828</v>
      </c>
      <c r="E100" s="1">
        <f>Table5[[#This Row],[0-100]]/2</f>
        <v>5.0999999999999828</v>
      </c>
      <c r="F100" s="2">
        <f>1000*(Table5[[#This Row],[KWH]]/Table5[[#This Row],[C]])</f>
        <v>53725.490196078608</v>
      </c>
      <c r="G100" s="2">
        <f>1000*(Table5[[#This Row],[KWH2]]/Table5[[#This Row],[C2]])</f>
        <v>53725.490196078608</v>
      </c>
      <c r="H100" s="2">
        <f>Table5[[#This Row],[SFC2]]*1000+4</f>
        <v>274</v>
      </c>
      <c r="I100" s="2">
        <f>Table5[[#This Row],[SFC]]*1000+4</f>
        <v>274</v>
      </c>
      <c r="J100" s="2">
        <f>Table5[[#This Row],[HP]]*1</f>
        <v>274</v>
      </c>
      <c r="K100" s="2">
        <f>Table5[[#This Row],[HP2]]*1</f>
        <v>274</v>
      </c>
      <c r="L100" s="2">
        <f>Table5[[#This Row],[0-100]]*Table5[[#This Row],[HP]]</f>
        <v>2794.7999999999906</v>
      </c>
      <c r="M100" s="2">
        <f>Table5[[#This Row],[0-100]]*Table5[[#This Row],[HP2]]</f>
        <v>2794.7999999999906</v>
      </c>
      <c r="N100" s="1">
        <f>Table5[[#This Row],[HP]]/Table5[[#This Row],[TON]]</f>
        <v>98.039215686274844</v>
      </c>
      <c r="O100" s="1">
        <f>Table5[[#This Row],[HP2]]/Table5[[#This Row],[TON2]]</f>
        <v>98.039215686274844</v>
      </c>
      <c r="P100" s="1">
        <f>Table5[[#This Row],[KG]]/1000</f>
        <v>2.7947999999999906</v>
      </c>
      <c r="Q100" s="1">
        <f>Table5[[#This Row],[KG2]]/1000</f>
        <v>2.7947999999999906</v>
      </c>
      <c r="U100" s="1"/>
      <c r="V100" s="1"/>
      <c r="W100" s="1"/>
      <c r="X100" s="1"/>
      <c r="Y100" s="1"/>
    </row>
    <row r="101" spans="1:25" ht="12.75" thickTop="1" thickBot="1" x14ac:dyDescent="0.3">
      <c r="A101" s="1">
        <f t="shared" si="1"/>
        <v>10.099999999999966</v>
      </c>
      <c r="B101" s="1">
        <v>0.28000000000000003</v>
      </c>
      <c r="C101" s="1">
        <v>0.28000000000000003</v>
      </c>
      <c r="D101" s="1">
        <f>Table5[[#This Row],[0-100]]/2</f>
        <v>5.0499999999999829</v>
      </c>
      <c r="E101" s="1">
        <f>Table5[[#This Row],[0-100]]/2</f>
        <v>5.0499999999999829</v>
      </c>
      <c r="F101" s="2">
        <f>1000*(Table5[[#This Row],[KWH]]/Table5[[#This Row],[C]])</f>
        <v>56237.623762376432</v>
      </c>
      <c r="G101" s="2">
        <f>1000*(Table5[[#This Row],[KWH2]]/Table5[[#This Row],[C2]])</f>
        <v>56237.623762376432</v>
      </c>
      <c r="H101" s="2">
        <f>Table5[[#This Row],[SFC2]]*1000+4</f>
        <v>284</v>
      </c>
      <c r="I101" s="2">
        <f>Table5[[#This Row],[SFC]]*1000+4</f>
        <v>284</v>
      </c>
      <c r="J101" s="2">
        <f>Table5[[#This Row],[HP]]*1</f>
        <v>284</v>
      </c>
      <c r="K101" s="2">
        <f>Table5[[#This Row],[HP2]]*1</f>
        <v>284</v>
      </c>
      <c r="L101" s="2">
        <f>Table5[[#This Row],[0-100]]*Table5[[#This Row],[HP]]</f>
        <v>2868.3999999999905</v>
      </c>
      <c r="M101" s="2">
        <f>Table5[[#This Row],[0-100]]*Table5[[#This Row],[HP2]]</f>
        <v>2868.3999999999905</v>
      </c>
      <c r="N101" s="1">
        <f>Table5[[#This Row],[HP]]/Table5[[#This Row],[TON]]</f>
        <v>99.009900990099339</v>
      </c>
      <c r="O101" s="1">
        <f>Table5[[#This Row],[HP2]]/Table5[[#This Row],[TON2]]</f>
        <v>99.009900990099339</v>
      </c>
      <c r="P101" s="1">
        <f>Table5[[#This Row],[KG]]/1000</f>
        <v>2.8683999999999905</v>
      </c>
      <c r="Q101" s="1">
        <f>Table5[[#This Row],[KG2]]/1000</f>
        <v>2.8683999999999905</v>
      </c>
      <c r="U101" s="1"/>
      <c r="V101" s="1"/>
      <c r="W101" s="1"/>
      <c r="X101" s="1"/>
      <c r="Y101" s="1"/>
    </row>
    <row r="102" spans="1:25" ht="12.75" thickTop="1" thickBot="1" x14ac:dyDescent="0.3">
      <c r="A102" s="1">
        <f t="shared" si="1"/>
        <v>9.9999999999999662</v>
      </c>
      <c r="B102" s="1">
        <v>0.28000000000000003</v>
      </c>
      <c r="C102" s="1">
        <v>0.28000000000000003</v>
      </c>
      <c r="D102" s="1">
        <f>Table5[[#This Row],[0-100]]/2</f>
        <v>4.9999999999999831</v>
      </c>
      <c r="E102" s="1">
        <f>Table5[[#This Row],[0-100]]/2</f>
        <v>4.9999999999999831</v>
      </c>
      <c r="F102" s="2">
        <f>1000*(Table5[[#This Row],[KWH]]/Table5[[#This Row],[C]])</f>
        <v>56800.000000000189</v>
      </c>
      <c r="G102" s="2">
        <f>1000*(Table5[[#This Row],[KWH2]]/Table5[[#This Row],[C2]])</f>
        <v>56800.000000000189</v>
      </c>
      <c r="H102" s="2">
        <f>Table5[[#This Row],[SFC2]]*1000+4</f>
        <v>284</v>
      </c>
      <c r="I102" s="2">
        <f>Table5[[#This Row],[SFC]]*1000+4</f>
        <v>284</v>
      </c>
      <c r="J102" s="2">
        <f>Table5[[#This Row],[HP]]*1</f>
        <v>284</v>
      </c>
      <c r="K102" s="2">
        <f>Table5[[#This Row],[HP2]]*1</f>
        <v>284</v>
      </c>
      <c r="L102" s="2">
        <f>Table5[[#This Row],[0-100]]*Table5[[#This Row],[HP]]</f>
        <v>2839.9999999999905</v>
      </c>
      <c r="M102" s="2">
        <f>Table5[[#This Row],[0-100]]*Table5[[#This Row],[HP2]]</f>
        <v>2839.9999999999905</v>
      </c>
      <c r="N102" s="1">
        <f>Table5[[#This Row],[HP]]/Table5[[#This Row],[TON]]</f>
        <v>100.00000000000033</v>
      </c>
      <c r="O102" s="1">
        <f>Table5[[#This Row],[HP2]]/Table5[[#This Row],[TON2]]</f>
        <v>100.00000000000033</v>
      </c>
      <c r="P102" s="1">
        <f>Table5[[#This Row],[KG]]/1000</f>
        <v>2.8399999999999905</v>
      </c>
      <c r="Q102" s="1">
        <f>Table5[[#This Row],[KG2]]/1000</f>
        <v>2.8399999999999905</v>
      </c>
      <c r="U102" s="1"/>
      <c r="V102" s="1"/>
      <c r="W102" s="1"/>
      <c r="X102" s="1"/>
      <c r="Y102" s="1"/>
    </row>
    <row r="103" spans="1:25" ht="12.75" thickTop="1" thickBot="1" x14ac:dyDescent="0.3">
      <c r="A103" s="1">
        <f t="shared" si="1"/>
        <v>9.8999999999999666</v>
      </c>
      <c r="B103" s="1">
        <v>0.28000000000000003</v>
      </c>
      <c r="C103" s="1">
        <v>0.28000000000000003</v>
      </c>
      <c r="D103" s="1">
        <f>Table5[[#This Row],[0-100]]/2</f>
        <v>4.9499999999999833</v>
      </c>
      <c r="E103" s="1">
        <f>Table5[[#This Row],[0-100]]/2</f>
        <v>4.9499999999999833</v>
      </c>
      <c r="F103" s="2">
        <f>1000*(Table5[[#This Row],[KWH]]/Table5[[#This Row],[C]])</f>
        <v>57373.737373737567</v>
      </c>
      <c r="G103" s="2">
        <f>1000*(Table5[[#This Row],[KWH2]]/Table5[[#This Row],[C2]])</f>
        <v>57373.737373737567</v>
      </c>
      <c r="H103" s="2">
        <f>Table5[[#This Row],[SFC2]]*1000+4</f>
        <v>284</v>
      </c>
      <c r="I103" s="2">
        <f>Table5[[#This Row],[SFC]]*1000+4</f>
        <v>284</v>
      </c>
      <c r="J103" s="2">
        <f>Table5[[#This Row],[HP]]*1</f>
        <v>284</v>
      </c>
      <c r="K103" s="2">
        <f>Table5[[#This Row],[HP2]]*1</f>
        <v>284</v>
      </c>
      <c r="L103" s="2">
        <f>Table5[[#This Row],[0-100]]*Table5[[#This Row],[HP]]</f>
        <v>2811.5999999999904</v>
      </c>
      <c r="M103" s="2">
        <f>Table5[[#This Row],[0-100]]*Table5[[#This Row],[HP2]]</f>
        <v>2811.5999999999904</v>
      </c>
      <c r="N103" s="1">
        <f>Table5[[#This Row],[HP]]/Table5[[#This Row],[TON]]</f>
        <v>101.01010101010135</v>
      </c>
      <c r="O103" s="1">
        <f>Table5[[#This Row],[HP2]]/Table5[[#This Row],[TON2]]</f>
        <v>101.01010101010135</v>
      </c>
      <c r="P103" s="1">
        <f>Table5[[#This Row],[KG]]/1000</f>
        <v>2.8115999999999906</v>
      </c>
      <c r="Q103" s="1">
        <f>Table5[[#This Row],[KG2]]/1000</f>
        <v>2.8115999999999906</v>
      </c>
      <c r="U103" s="1"/>
      <c r="V103" s="1"/>
      <c r="W103" s="1"/>
      <c r="X103" s="1"/>
      <c r="Y103" s="1"/>
    </row>
    <row r="104" spans="1:25" ht="12.75" thickTop="1" thickBot="1" x14ac:dyDescent="0.3">
      <c r="A104" s="1">
        <f t="shared" si="1"/>
        <v>9.799999999999967</v>
      </c>
      <c r="B104" s="1">
        <v>0.28000000000000003</v>
      </c>
      <c r="C104" s="1">
        <v>0.28000000000000003</v>
      </c>
      <c r="D104" s="1">
        <f>Table5[[#This Row],[0-100]]/2</f>
        <v>4.8999999999999835</v>
      </c>
      <c r="E104" s="1">
        <f>Table5[[#This Row],[0-100]]/2</f>
        <v>4.8999999999999835</v>
      </c>
      <c r="F104" s="2">
        <f>1000*(Table5[[#This Row],[KWH]]/Table5[[#This Row],[C]])</f>
        <v>57959.183673469583</v>
      </c>
      <c r="G104" s="2">
        <f>1000*(Table5[[#This Row],[KWH2]]/Table5[[#This Row],[C2]])</f>
        <v>57959.183673469583</v>
      </c>
      <c r="H104" s="2">
        <f>Table5[[#This Row],[SFC2]]*1000+4</f>
        <v>284</v>
      </c>
      <c r="I104" s="2">
        <f>Table5[[#This Row],[SFC]]*1000+4</f>
        <v>284</v>
      </c>
      <c r="J104" s="2">
        <f>Table5[[#This Row],[HP]]*1</f>
        <v>284</v>
      </c>
      <c r="K104" s="2">
        <f>Table5[[#This Row],[HP2]]*1</f>
        <v>284</v>
      </c>
      <c r="L104" s="2">
        <f>Table5[[#This Row],[0-100]]*Table5[[#This Row],[HP]]</f>
        <v>2783.1999999999907</v>
      </c>
      <c r="M104" s="2">
        <f>Table5[[#This Row],[0-100]]*Table5[[#This Row],[HP2]]</f>
        <v>2783.1999999999907</v>
      </c>
      <c r="N104" s="1">
        <f>Table5[[#This Row],[HP]]/Table5[[#This Row],[TON]]</f>
        <v>102.04081632653096</v>
      </c>
      <c r="O104" s="1">
        <f>Table5[[#This Row],[HP2]]/Table5[[#This Row],[TON2]]</f>
        <v>102.04081632653096</v>
      </c>
      <c r="P104" s="1">
        <f>Table5[[#This Row],[KG]]/1000</f>
        <v>2.7831999999999906</v>
      </c>
      <c r="Q104" s="1">
        <f>Table5[[#This Row],[KG2]]/1000</f>
        <v>2.7831999999999906</v>
      </c>
      <c r="U104" s="1"/>
      <c r="V104" s="1"/>
      <c r="W104" s="1"/>
      <c r="X104" s="1"/>
      <c r="Y104" s="1"/>
    </row>
    <row r="105" spans="1:25" ht="12.75" thickTop="1" thickBot="1" x14ac:dyDescent="0.3">
      <c r="A105" s="1">
        <f t="shared" si="1"/>
        <v>9.6999999999999673</v>
      </c>
      <c r="B105" s="1">
        <v>0.28999999999999998</v>
      </c>
      <c r="C105" s="1">
        <v>0.28999999999999998</v>
      </c>
      <c r="D105" s="1">
        <f>Table5[[#This Row],[0-100]]/2</f>
        <v>4.8499999999999837</v>
      </c>
      <c r="E105" s="1">
        <f>Table5[[#This Row],[0-100]]/2</f>
        <v>4.8499999999999837</v>
      </c>
      <c r="F105" s="2">
        <f>1000*(Table5[[#This Row],[KWH]]/Table5[[#This Row],[C]])</f>
        <v>60618.556701031135</v>
      </c>
      <c r="G105" s="2">
        <f>1000*(Table5[[#This Row],[KWH2]]/Table5[[#This Row],[C2]])</f>
        <v>60618.556701031135</v>
      </c>
      <c r="H105" s="2">
        <f>Table5[[#This Row],[SFC2]]*1000+4</f>
        <v>294</v>
      </c>
      <c r="I105" s="2">
        <f>Table5[[#This Row],[SFC]]*1000+4</f>
        <v>294</v>
      </c>
      <c r="J105" s="2">
        <f>Table5[[#This Row],[HP]]*1</f>
        <v>294</v>
      </c>
      <c r="K105" s="2">
        <f>Table5[[#This Row],[HP2]]*1</f>
        <v>294</v>
      </c>
      <c r="L105" s="2">
        <f>Table5[[#This Row],[0-100]]*Table5[[#This Row],[HP]]</f>
        <v>2851.7999999999902</v>
      </c>
      <c r="M105" s="2">
        <f>Table5[[#This Row],[0-100]]*Table5[[#This Row],[HP2]]</f>
        <v>2851.7999999999902</v>
      </c>
      <c r="N105" s="1">
        <f>Table5[[#This Row],[HP]]/Table5[[#This Row],[TON]]</f>
        <v>103.092783505155</v>
      </c>
      <c r="O105" s="1">
        <f>Table5[[#This Row],[HP2]]/Table5[[#This Row],[TON2]]</f>
        <v>103.092783505155</v>
      </c>
      <c r="P105" s="1">
        <f>Table5[[#This Row],[KG]]/1000</f>
        <v>2.8517999999999901</v>
      </c>
      <c r="Q105" s="1">
        <f>Table5[[#This Row],[KG2]]/1000</f>
        <v>2.8517999999999901</v>
      </c>
      <c r="U105" s="1"/>
      <c r="V105" s="1"/>
      <c r="W105" s="1"/>
      <c r="X105" s="1"/>
      <c r="Y105" s="1"/>
    </row>
    <row r="106" spans="1:25" ht="12.75" thickTop="1" thickBot="1" x14ac:dyDescent="0.3">
      <c r="A106" s="1">
        <f t="shared" si="1"/>
        <v>9.5999999999999677</v>
      </c>
      <c r="B106" s="1">
        <v>0.28999999999999998</v>
      </c>
      <c r="C106" s="1">
        <v>0.28999999999999998</v>
      </c>
      <c r="D106" s="1">
        <f>Table5[[#This Row],[0-100]]/2</f>
        <v>4.7999999999999838</v>
      </c>
      <c r="E106" s="1">
        <f>Table5[[#This Row],[0-100]]/2</f>
        <v>4.7999999999999838</v>
      </c>
      <c r="F106" s="2">
        <f>1000*(Table5[[#This Row],[KWH]]/Table5[[#This Row],[C]])</f>
        <v>61250.000000000204</v>
      </c>
      <c r="G106" s="2">
        <f>1000*(Table5[[#This Row],[KWH2]]/Table5[[#This Row],[C2]])</f>
        <v>61250.000000000204</v>
      </c>
      <c r="H106" s="2">
        <f>Table5[[#This Row],[SFC2]]*1000+4</f>
        <v>294</v>
      </c>
      <c r="I106" s="2">
        <f>Table5[[#This Row],[SFC]]*1000+4</f>
        <v>294</v>
      </c>
      <c r="J106" s="2">
        <f>Table5[[#This Row],[HP]]*1</f>
        <v>294</v>
      </c>
      <c r="K106" s="2">
        <f>Table5[[#This Row],[HP2]]*1</f>
        <v>294</v>
      </c>
      <c r="L106" s="2">
        <f>Table5[[#This Row],[0-100]]*Table5[[#This Row],[HP]]</f>
        <v>2822.3999999999905</v>
      </c>
      <c r="M106" s="2">
        <f>Table5[[#This Row],[0-100]]*Table5[[#This Row],[HP2]]</f>
        <v>2822.3999999999905</v>
      </c>
      <c r="N106" s="1">
        <f>Table5[[#This Row],[HP]]/Table5[[#This Row],[TON]]</f>
        <v>104.16666666666701</v>
      </c>
      <c r="O106" s="1">
        <f>Table5[[#This Row],[HP2]]/Table5[[#This Row],[TON2]]</f>
        <v>104.16666666666701</v>
      </c>
      <c r="P106" s="1">
        <f>Table5[[#This Row],[KG]]/1000</f>
        <v>2.8223999999999907</v>
      </c>
      <c r="Q106" s="1">
        <f>Table5[[#This Row],[KG2]]/1000</f>
        <v>2.8223999999999907</v>
      </c>
      <c r="U106" s="1"/>
      <c r="V106" s="1"/>
      <c r="W106" s="1"/>
      <c r="X106" s="1"/>
      <c r="Y106" s="1"/>
    </row>
    <row r="107" spans="1:25" ht="12.75" thickTop="1" thickBot="1" x14ac:dyDescent="0.3">
      <c r="A107" s="1">
        <f t="shared" si="1"/>
        <v>9.499999999999968</v>
      </c>
      <c r="B107" s="1">
        <v>0.28999999999999998</v>
      </c>
      <c r="C107" s="1">
        <v>0.28999999999999998</v>
      </c>
      <c r="D107" s="1">
        <f>Table5[[#This Row],[0-100]]/2</f>
        <v>4.749999999999984</v>
      </c>
      <c r="E107" s="1">
        <f>Table5[[#This Row],[0-100]]/2</f>
        <v>4.749999999999984</v>
      </c>
      <c r="F107" s="2">
        <f>1000*(Table5[[#This Row],[KWH]]/Table5[[#This Row],[C]])</f>
        <v>61894.736842105471</v>
      </c>
      <c r="G107" s="2">
        <f>1000*(Table5[[#This Row],[KWH2]]/Table5[[#This Row],[C2]])</f>
        <v>61894.736842105471</v>
      </c>
      <c r="H107" s="2">
        <f>Table5[[#This Row],[SFC2]]*1000+4</f>
        <v>294</v>
      </c>
      <c r="I107" s="2">
        <f>Table5[[#This Row],[SFC]]*1000+4</f>
        <v>294</v>
      </c>
      <c r="J107" s="2">
        <f>Table5[[#This Row],[HP]]*1</f>
        <v>294</v>
      </c>
      <c r="K107" s="2">
        <f>Table5[[#This Row],[HP2]]*1</f>
        <v>294</v>
      </c>
      <c r="L107" s="2">
        <f>Table5[[#This Row],[0-100]]*Table5[[#This Row],[HP]]</f>
        <v>2792.9999999999905</v>
      </c>
      <c r="M107" s="2">
        <f>Table5[[#This Row],[0-100]]*Table5[[#This Row],[HP2]]</f>
        <v>2792.9999999999905</v>
      </c>
      <c r="N107" s="1">
        <f>Table5[[#This Row],[HP]]/Table5[[#This Row],[TON]]</f>
        <v>105.2631578947372</v>
      </c>
      <c r="O107" s="1">
        <f>Table5[[#This Row],[HP2]]/Table5[[#This Row],[TON2]]</f>
        <v>105.2631578947372</v>
      </c>
      <c r="P107" s="1">
        <f>Table5[[#This Row],[KG]]/1000</f>
        <v>2.7929999999999904</v>
      </c>
      <c r="Q107" s="1">
        <f>Table5[[#This Row],[KG2]]/1000</f>
        <v>2.7929999999999904</v>
      </c>
      <c r="U107" s="1"/>
      <c r="V107" s="1"/>
      <c r="W107" s="1"/>
      <c r="X107" s="1"/>
      <c r="Y107" s="1"/>
    </row>
    <row r="108" spans="1:25" ht="12.75" thickTop="1" thickBot="1" x14ac:dyDescent="0.3">
      <c r="A108" s="1">
        <f t="shared" si="1"/>
        <v>9.3999999999999684</v>
      </c>
      <c r="B108" s="1">
        <v>0.3</v>
      </c>
      <c r="C108" s="1">
        <v>0.3</v>
      </c>
      <c r="D108" s="1">
        <f>Table5[[#This Row],[0-100]]/2</f>
        <v>4.6999999999999842</v>
      </c>
      <c r="E108" s="1">
        <f>Table5[[#This Row],[0-100]]/2</f>
        <v>4.6999999999999842</v>
      </c>
      <c r="F108" s="2">
        <f>1000*(Table5[[#This Row],[KWH]]/Table5[[#This Row],[C]])</f>
        <v>64680.851063830007</v>
      </c>
      <c r="G108" s="2">
        <f>1000*(Table5[[#This Row],[KWH2]]/Table5[[#This Row],[C2]])</f>
        <v>64680.851063830007</v>
      </c>
      <c r="H108" s="2">
        <f>Table5[[#This Row],[SFC2]]*1000+4</f>
        <v>304</v>
      </c>
      <c r="I108" s="2">
        <f>Table5[[#This Row],[SFC]]*1000+4</f>
        <v>304</v>
      </c>
      <c r="J108" s="2">
        <f>Table5[[#This Row],[HP]]*1</f>
        <v>304</v>
      </c>
      <c r="K108" s="2">
        <f>Table5[[#This Row],[HP2]]*1</f>
        <v>304</v>
      </c>
      <c r="L108" s="2">
        <f>Table5[[#This Row],[0-100]]*Table5[[#This Row],[HP]]</f>
        <v>2857.5999999999904</v>
      </c>
      <c r="M108" s="2">
        <f>Table5[[#This Row],[0-100]]*Table5[[#This Row],[HP2]]</f>
        <v>2857.5999999999904</v>
      </c>
      <c r="N108" s="1">
        <f>Table5[[#This Row],[HP]]/Table5[[#This Row],[TON]]</f>
        <v>106.38297872340462</v>
      </c>
      <c r="O108" s="1">
        <f>Table5[[#This Row],[HP2]]/Table5[[#This Row],[TON2]]</f>
        <v>106.38297872340462</v>
      </c>
      <c r="P108" s="1">
        <f>Table5[[#This Row],[KG]]/1000</f>
        <v>2.8575999999999904</v>
      </c>
      <c r="Q108" s="1">
        <f>Table5[[#This Row],[KG2]]/1000</f>
        <v>2.8575999999999904</v>
      </c>
      <c r="U108" s="1"/>
      <c r="V108" s="1"/>
      <c r="W108" s="1"/>
      <c r="X108" s="1"/>
      <c r="Y108" s="1"/>
    </row>
    <row r="109" spans="1:25" ht="12.75" thickTop="1" thickBot="1" x14ac:dyDescent="0.3">
      <c r="A109" s="1">
        <f t="shared" si="1"/>
        <v>9.2999999999999687</v>
      </c>
      <c r="B109" s="1">
        <v>0.3</v>
      </c>
      <c r="C109" s="1">
        <v>0.3</v>
      </c>
      <c r="D109" s="1">
        <f>Table5[[#This Row],[0-100]]/2</f>
        <v>4.6499999999999844</v>
      </c>
      <c r="E109" s="1">
        <f>Table5[[#This Row],[0-100]]/2</f>
        <v>4.6499999999999844</v>
      </c>
      <c r="F109" s="2">
        <f>1000*(Table5[[#This Row],[KWH]]/Table5[[#This Row],[C]])</f>
        <v>65376.344086021731</v>
      </c>
      <c r="G109" s="2">
        <f>1000*(Table5[[#This Row],[KWH2]]/Table5[[#This Row],[C2]])</f>
        <v>65376.344086021731</v>
      </c>
      <c r="H109" s="2">
        <f>Table5[[#This Row],[SFC2]]*1000+4</f>
        <v>304</v>
      </c>
      <c r="I109" s="2">
        <f>Table5[[#This Row],[SFC]]*1000+4</f>
        <v>304</v>
      </c>
      <c r="J109" s="2">
        <f>Table5[[#This Row],[HP]]*1</f>
        <v>304</v>
      </c>
      <c r="K109" s="2">
        <f>Table5[[#This Row],[HP2]]*1</f>
        <v>304</v>
      </c>
      <c r="L109" s="2">
        <f>Table5[[#This Row],[0-100]]*Table5[[#This Row],[HP]]</f>
        <v>2827.1999999999907</v>
      </c>
      <c r="M109" s="2">
        <f>Table5[[#This Row],[0-100]]*Table5[[#This Row],[HP2]]</f>
        <v>2827.1999999999907</v>
      </c>
      <c r="N109" s="1">
        <f>Table5[[#This Row],[HP]]/Table5[[#This Row],[TON]]</f>
        <v>107.52688172043047</v>
      </c>
      <c r="O109" s="1">
        <f>Table5[[#This Row],[HP2]]/Table5[[#This Row],[TON2]]</f>
        <v>107.52688172043047</v>
      </c>
      <c r="P109" s="1">
        <f>Table5[[#This Row],[KG]]/1000</f>
        <v>2.8271999999999906</v>
      </c>
      <c r="Q109" s="1">
        <f>Table5[[#This Row],[KG2]]/1000</f>
        <v>2.8271999999999906</v>
      </c>
      <c r="U109" s="1"/>
      <c r="V109" s="1"/>
      <c r="W109" s="1"/>
      <c r="X109" s="1"/>
      <c r="Y109" s="1"/>
    </row>
    <row r="110" spans="1:25" ht="12.75" thickTop="1" thickBot="1" x14ac:dyDescent="0.3">
      <c r="A110" s="1">
        <f t="shared" si="1"/>
        <v>9.1999999999999691</v>
      </c>
      <c r="B110" s="1">
        <v>0.3</v>
      </c>
      <c r="C110" s="1">
        <v>0.3</v>
      </c>
      <c r="D110" s="1">
        <f>Table5[[#This Row],[0-100]]/2</f>
        <v>4.5999999999999845</v>
      </c>
      <c r="E110" s="1">
        <f>Table5[[#This Row],[0-100]]/2</f>
        <v>4.5999999999999845</v>
      </c>
      <c r="F110" s="2">
        <f>1000*(Table5[[#This Row],[KWH]]/Table5[[#This Row],[C]])</f>
        <v>66086.956521739354</v>
      </c>
      <c r="G110" s="2">
        <f>1000*(Table5[[#This Row],[KWH2]]/Table5[[#This Row],[C2]])</f>
        <v>66086.956521739354</v>
      </c>
      <c r="H110" s="2">
        <f>Table5[[#This Row],[SFC2]]*1000+4</f>
        <v>304</v>
      </c>
      <c r="I110" s="2">
        <f>Table5[[#This Row],[SFC]]*1000+4</f>
        <v>304</v>
      </c>
      <c r="J110" s="2">
        <f>Table5[[#This Row],[HP]]*1</f>
        <v>304</v>
      </c>
      <c r="K110" s="2">
        <f>Table5[[#This Row],[HP2]]*1</f>
        <v>304</v>
      </c>
      <c r="L110" s="2">
        <f>Table5[[#This Row],[0-100]]*Table5[[#This Row],[HP]]</f>
        <v>2796.7999999999906</v>
      </c>
      <c r="M110" s="2">
        <f>Table5[[#This Row],[0-100]]*Table5[[#This Row],[HP2]]</f>
        <v>2796.7999999999906</v>
      </c>
      <c r="N110" s="1">
        <f>Table5[[#This Row],[HP]]/Table5[[#This Row],[TON]]</f>
        <v>108.6956521739134</v>
      </c>
      <c r="O110" s="1">
        <f>Table5[[#This Row],[HP2]]/Table5[[#This Row],[TON2]]</f>
        <v>108.6956521739134</v>
      </c>
      <c r="P110" s="1">
        <f>Table5[[#This Row],[KG]]/1000</f>
        <v>2.7967999999999908</v>
      </c>
      <c r="Q110" s="1">
        <f>Table5[[#This Row],[KG2]]/1000</f>
        <v>2.7967999999999908</v>
      </c>
      <c r="U110" s="1"/>
      <c r="V110" s="1"/>
      <c r="W110" s="1"/>
      <c r="X110" s="1"/>
      <c r="Y110" s="1"/>
    </row>
    <row r="111" spans="1:25" ht="12.75" thickTop="1" thickBot="1" x14ac:dyDescent="0.3">
      <c r="A111" s="1">
        <f t="shared" si="1"/>
        <v>9.0999999999999694</v>
      </c>
      <c r="B111" s="1">
        <v>0.31</v>
      </c>
      <c r="C111" s="1">
        <v>0.31</v>
      </c>
      <c r="D111" s="1">
        <f>Table5[[#This Row],[0-100]]/2</f>
        <v>4.5499999999999847</v>
      </c>
      <c r="E111" s="1">
        <f>Table5[[#This Row],[0-100]]/2</f>
        <v>4.5499999999999847</v>
      </c>
      <c r="F111" s="2">
        <f>1000*(Table5[[#This Row],[KWH]]/Table5[[#This Row],[C]])</f>
        <v>69010.989010989244</v>
      </c>
      <c r="G111" s="2">
        <f>1000*(Table5[[#This Row],[KWH2]]/Table5[[#This Row],[C2]])</f>
        <v>69010.989010989244</v>
      </c>
      <c r="H111" s="2">
        <f>Table5[[#This Row],[SFC2]]*1000+4</f>
        <v>314</v>
      </c>
      <c r="I111" s="2">
        <f>Table5[[#This Row],[SFC]]*1000+4</f>
        <v>314</v>
      </c>
      <c r="J111" s="2">
        <f>Table5[[#This Row],[HP]]*1</f>
        <v>314</v>
      </c>
      <c r="K111" s="2">
        <f>Table5[[#This Row],[HP2]]*1</f>
        <v>314</v>
      </c>
      <c r="L111" s="2">
        <f>Table5[[#This Row],[0-100]]*Table5[[#This Row],[HP]]</f>
        <v>2857.3999999999905</v>
      </c>
      <c r="M111" s="2">
        <f>Table5[[#This Row],[0-100]]*Table5[[#This Row],[HP2]]</f>
        <v>2857.3999999999905</v>
      </c>
      <c r="N111" s="1">
        <f>Table5[[#This Row],[HP]]/Table5[[#This Row],[TON]]</f>
        <v>109.89010989011025</v>
      </c>
      <c r="O111" s="1">
        <f>Table5[[#This Row],[HP2]]/Table5[[#This Row],[TON2]]</f>
        <v>109.89010989011025</v>
      </c>
      <c r="P111" s="1">
        <f>Table5[[#This Row],[KG]]/1000</f>
        <v>2.8573999999999904</v>
      </c>
      <c r="Q111" s="1">
        <f>Table5[[#This Row],[KG2]]/1000</f>
        <v>2.8573999999999904</v>
      </c>
      <c r="U111" s="1"/>
      <c r="V111" s="1"/>
      <c r="W111" s="1"/>
      <c r="X111" s="1"/>
      <c r="Y111" s="1"/>
    </row>
    <row r="112" spans="1:25" ht="12.75" thickTop="1" thickBot="1" x14ac:dyDescent="0.3">
      <c r="A112" s="1">
        <f t="shared" si="1"/>
        <v>8.9999999999999698</v>
      </c>
      <c r="B112" s="1">
        <v>0.31</v>
      </c>
      <c r="C112" s="1">
        <v>0.31</v>
      </c>
      <c r="D112" s="1">
        <f>Table5[[#This Row],[0-100]]/2</f>
        <v>4.4999999999999849</v>
      </c>
      <c r="E112" s="1">
        <f>Table5[[#This Row],[0-100]]/2</f>
        <v>4.4999999999999849</v>
      </c>
      <c r="F112" s="2">
        <f>1000*(Table5[[#This Row],[KWH]]/Table5[[#This Row],[C]])</f>
        <v>69777.777777778014</v>
      </c>
      <c r="G112" s="2">
        <f>1000*(Table5[[#This Row],[KWH2]]/Table5[[#This Row],[C2]])</f>
        <v>69777.777777778014</v>
      </c>
      <c r="H112" s="2">
        <f>Table5[[#This Row],[SFC2]]*1000+4</f>
        <v>314</v>
      </c>
      <c r="I112" s="2">
        <f>Table5[[#This Row],[SFC]]*1000+4</f>
        <v>314</v>
      </c>
      <c r="J112" s="2">
        <f>Table5[[#This Row],[HP]]*1</f>
        <v>314</v>
      </c>
      <c r="K112" s="2">
        <f>Table5[[#This Row],[HP2]]*1</f>
        <v>314</v>
      </c>
      <c r="L112" s="2">
        <f>Table5[[#This Row],[0-100]]*Table5[[#This Row],[HP]]</f>
        <v>2825.9999999999905</v>
      </c>
      <c r="M112" s="2">
        <f>Table5[[#This Row],[0-100]]*Table5[[#This Row],[HP2]]</f>
        <v>2825.9999999999905</v>
      </c>
      <c r="N112" s="1">
        <f>Table5[[#This Row],[HP]]/Table5[[#This Row],[TON]]</f>
        <v>111.1111111111115</v>
      </c>
      <c r="O112" s="1">
        <f>Table5[[#This Row],[HP2]]/Table5[[#This Row],[TON2]]</f>
        <v>111.1111111111115</v>
      </c>
      <c r="P112" s="1">
        <f>Table5[[#This Row],[KG]]/1000</f>
        <v>2.8259999999999903</v>
      </c>
      <c r="Q112" s="1">
        <f>Table5[[#This Row],[KG2]]/1000</f>
        <v>2.8259999999999903</v>
      </c>
      <c r="U112" s="1"/>
      <c r="V112" s="1"/>
      <c r="W112" s="1"/>
      <c r="X112" s="1"/>
      <c r="Y112" s="1"/>
    </row>
    <row r="113" spans="1:25" ht="12.75" thickTop="1" thickBot="1" x14ac:dyDescent="0.3">
      <c r="A113" s="1">
        <f t="shared" si="1"/>
        <v>8.8999999999999702</v>
      </c>
      <c r="B113" s="1">
        <v>0.31</v>
      </c>
      <c r="C113" s="1">
        <v>0.31</v>
      </c>
      <c r="D113" s="1">
        <f>Table5[[#This Row],[0-100]]/2</f>
        <v>4.4499999999999851</v>
      </c>
      <c r="E113" s="1">
        <f>Table5[[#This Row],[0-100]]/2</f>
        <v>4.4499999999999851</v>
      </c>
      <c r="F113" s="2">
        <f>1000*(Table5[[#This Row],[KWH]]/Table5[[#This Row],[C]])</f>
        <v>70561.797752809231</v>
      </c>
      <c r="G113" s="2">
        <f>1000*(Table5[[#This Row],[KWH2]]/Table5[[#This Row],[C2]])</f>
        <v>70561.797752809231</v>
      </c>
      <c r="H113" s="2">
        <f>Table5[[#This Row],[SFC2]]*1000+4</f>
        <v>314</v>
      </c>
      <c r="I113" s="2">
        <f>Table5[[#This Row],[SFC]]*1000+4</f>
        <v>314</v>
      </c>
      <c r="J113" s="2">
        <f>Table5[[#This Row],[HP]]*1</f>
        <v>314</v>
      </c>
      <c r="K113" s="2">
        <f>Table5[[#This Row],[HP2]]*1</f>
        <v>314</v>
      </c>
      <c r="L113" s="2">
        <f>Table5[[#This Row],[0-100]]*Table5[[#This Row],[HP]]</f>
        <v>2794.5999999999908</v>
      </c>
      <c r="M113" s="2">
        <f>Table5[[#This Row],[0-100]]*Table5[[#This Row],[HP2]]</f>
        <v>2794.5999999999908</v>
      </c>
      <c r="N113" s="1">
        <f>Table5[[#This Row],[HP]]/Table5[[#This Row],[TON]]</f>
        <v>112.35955056179813</v>
      </c>
      <c r="O113" s="1">
        <f>Table5[[#This Row],[HP2]]/Table5[[#This Row],[TON2]]</f>
        <v>112.35955056179813</v>
      </c>
      <c r="P113" s="1">
        <f>Table5[[#This Row],[KG]]/1000</f>
        <v>2.7945999999999906</v>
      </c>
      <c r="Q113" s="1">
        <f>Table5[[#This Row],[KG2]]/1000</f>
        <v>2.7945999999999906</v>
      </c>
      <c r="U113" s="1"/>
      <c r="V113" s="1"/>
      <c r="W113" s="1"/>
      <c r="X113" s="1"/>
      <c r="Y113" s="1"/>
    </row>
    <row r="114" spans="1:25" ht="12.75" thickTop="1" thickBot="1" x14ac:dyDescent="0.3">
      <c r="A114" s="1">
        <f t="shared" si="1"/>
        <v>8.7999999999999705</v>
      </c>
      <c r="B114" s="1">
        <v>0.32</v>
      </c>
      <c r="C114" s="1">
        <v>0.32</v>
      </c>
      <c r="D114" s="1">
        <f>Table5[[#This Row],[0-100]]/2</f>
        <v>4.3999999999999853</v>
      </c>
      <c r="E114" s="1">
        <f>Table5[[#This Row],[0-100]]/2</f>
        <v>4.3999999999999853</v>
      </c>
      <c r="F114" s="2">
        <f>1000*(Table5[[#This Row],[KWH]]/Table5[[#This Row],[C]])</f>
        <v>73636.36363636388</v>
      </c>
      <c r="G114" s="2">
        <f>1000*(Table5[[#This Row],[KWH2]]/Table5[[#This Row],[C2]])</f>
        <v>73636.36363636388</v>
      </c>
      <c r="H114" s="2">
        <f>Table5[[#This Row],[SFC2]]*1000+4</f>
        <v>324</v>
      </c>
      <c r="I114" s="2">
        <f>Table5[[#This Row],[SFC]]*1000+4</f>
        <v>324</v>
      </c>
      <c r="J114" s="2">
        <f>Table5[[#This Row],[HP]]*1</f>
        <v>324</v>
      </c>
      <c r="K114" s="2">
        <f>Table5[[#This Row],[HP2]]*1</f>
        <v>324</v>
      </c>
      <c r="L114" s="2">
        <f>Table5[[#This Row],[0-100]]*Table5[[#This Row],[HP]]</f>
        <v>2851.1999999999903</v>
      </c>
      <c r="M114" s="2">
        <f>Table5[[#This Row],[0-100]]*Table5[[#This Row],[HP2]]</f>
        <v>2851.1999999999903</v>
      </c>
      <c r="N114" s="1">
        <f>Table5[[#This Row],[HP]]/Table5[[#This Row],[TON]]</f>
        <v>113.63636363636402</v>
      </c>
      <c r="O114" s="1">
        <f>Table5[[#This Row],[HP2]]/Table5[[#This Row],[TON2]]</f>
        <v>113.63636363636402</v>
      </c>
      <c r="P114" s="1">
        <f>Table5[[#This Row],[KG]]/1000</f>
        <v>2.8511999999999902</v>
      </c>
      <c r="Q114" s="1">
        <f>Table5[[#This Row],[KG2]]/1000</f>
        <v>2.8511999999999902</v>
      </c>
      <c r="U114" s="1"/>
      <c r="V114" s="1"/>
      <c r="W114" s="1"/>
      <c r="X114" s="1"/>
      <c r="Y114" s="1"/>
    </row>
    <row r="115" spans="1:25" ht="12.75" thickTop="1" thickBot="1" x14ac:dyDescent="0.3">
      <c r="A115" s="1">
        <f t="shared" si="1"/>
        <v>8.6999999999999709</v>
      </c>
      <c r="B115" s="1">
        <v>0.32</v>
      </c>
      <c r="C115" s="1">
        <v>0.32</v>
      </c>
      <c r="D115" s="1">
        <f>Table5[[#This Row],[0-100]]/2</f>
        <v>4.3499999999999854</v>
      </c>
      <c r="E115" s="1">
        <f>Table5[[#This Row],[0-100]]/2</f>
        <v>4.3499999999999854</v>
      </c>
      <c r="F115" s="2">
        <f>1000*(Table5[[#This Row],[KWH]]/Table5[[#This Row],[C]])</f>
        <v>74482.758620689914</v>
      </c>
      <c r="G115" s="2">
        <f>1000*(Table5[[#This Row],[KWH2]]/Table5[[#This Row],[C2]])</f>
        <v>74482.758620689914</v>
      </c>
      <c r="H115" s="2">
        <f>Table5[[#This Row],[SFC2]]*1000+4</f>
        <v>324</v>
      </c>
      <c r="I115" s="2">
        <f>Table5[[#This Row],[SFC]]*1000+4</f>
        <v>324</v>
      </c>
      <c r="J115" s="2">
        <f>Table5[[#This Row],[HP]]*1</f>
        <v>324</v>
      </c>
      <c r="K115" s="2">
        <f>Table5[[#This Row],[HP2]]*1</f>
        <v>324</v>
      </c>
      <c r="L115" s="2">
        <f>Table5[[#This Row],[0-100]]*Table5[[#This Row],[HP]]</f>
        <v>2818.7999999999906</v>
      </c>
      <c r="M115" s="2">
        <f>Table5[[#This Row],[0-100]]*Table5[[#This Row],[HP2]]</f>
        <v>2818.7999999999906</v>
      </c>
      <c r="N115" s="1">
        <f>Table5[[#This Row],[HP]]/Table5[[#This Row],[TON]]</f>
        <v>114.94252873563256</v>
      </c>
      <c r="O115" s="1">
        <f>Table5[[#This Row],[HP2]]/Table5[[#This Row],[TON2]]</f>
        <v>114.94252873563256</v>
      </c>
      <c r="P115" s="1">
        <f>Table5[[#This Row],[KG]]/1000</f>
        <v>2.8187999999999906</v>
      </c>
      <c r="Q115" s="1">
        <f>Table5[[#This Row],[KG2]]/1000</f>
        <v>2.8187999999999906</v>
      </c>
      <c r="U115" s="1"/>
      <c r="V115" s="1"/>
      <c r="W115" s="1"/>
      <c r="X115" s="1"/>
      <c r="Y115" s="1"/>
    </row>
    <row r="116" spans="1:25" ht="12.75" thickTop="1" thickBot="1" x14ac:dyDescent="0.3">
      <c r="A116" s="1">
        <f t="shared" si="1"/>
        <v>8.5999999999999712</v>
      </c>
      <c r="B116" s="1">
        <v>0.32</v>
      </c>
      <c r="C116" s="1">
        <v>0.32</v>
      </c>
      <c r="D116" s="1">
        <f>Table5[[#This Row],[0-100]]/2</f>
        <v>4.2999999999999856</v>
      </c>
      <c r="E116" s="1">
        <f>Table5[[#This Row],[0-100]]/2</f>
        <v>4.2999999999999856</v>
      </c>
      <c r="F116" s="2">
        <f>1000*(Table5[[#This Row],[KWH]]/Table5[[#This Row],[C]])</f>
        <v>75348.837209302568</v>
      </c>
      <c r="G116" s="2">
        <f>1000*(Table5[[#This Row],[KWH2]]/Table5[[#This Row],[C2]])</f>
        <v>75348.837209302568</v>
      </c>
      <c r="H116" s="2">
        <f>Table5[[#This Row],[SFC2]]*1000+4</f>
        <v>324</v>
      </c>
      <c r="I116" s="2">
        <f>Table5[[#This Row],[SFC]]*1000+4</f>
        <v>324</v>
      </c>
      <c r="J116" s="2">
        <f>Table5[[#This Row],[HP]]*1</f>
        <v>324</v>
      </c>
      <c r="K116" s="2">
        <f>Table5[[#This Row],[HP2]]*1</f>
        <v>324</v>
      </c>
      <c r="L116" s="2">
        <f>Table5[[#This Row],[0-100]]*Table5[[#This Row],[HP]]</f>
        <v>2786.3999999999905</v>
      </c>
      <c r="M116" s="2">
        <f>Table5[[#This Row],[0-100]]*Table5[[#This Row],[HP2]]</f>
        <v>2786.3999999999905</v>
      </c>
      <c r="N116" s="1">
        <f>Table5[[#This Row],[HP]]/Table5[[#This Row],[TON]]</f>
        <v>116.27906976744225</v>
      </c>
      <c r="O116" s="1">
        <f>Table5[[#This Row],[HP2]]/Table5[[#This Row],[TON2]]</f>
        <v>116.27906976744225</v>
      </c>
      <c r="P116" s="1">
        <f>Table5[[#This Row],[KG]]/1000</f>
        <v>2.7863999999999907</v>
      </c>
      <c r="Q116" s="1">
        <f>Table5[[#This Row],[KG2]]/1000</f>
        <v>2.7863999999999907</v>
      </c>
      <c r="U116" s="1"/>
      <c r="V116" s="1"/>
      <c r="W116" s="1"/>
      <c r="X116" s="1"/>
      <c r="Y116" s="1"/>
    </row>
    <row r="117" spans="1:25" ht="12.75" thickTop="1" thickBot="1" x14ac:dyDescent="0.3">
      <c r="A117" s="1">
        <f t="shared" si="1"/>
        <v>8.4999999999999716</v>
      </c>
      <c r="B117" s="1">
        <v>0.33</v>
      </c>
      <c r="C117" s="1">
        <v>0.33</v>
      </c>
      <c r="D117" s="1">
        <f>Table5[[#This Row],[0-100]]/2</f>
        <v>4.2499999999999858</v>
      </c>
      <c r="E117" s="1">
        <f>Table5[[#This Row],[0-100]]/2</f>
        <v>4.2499999999999858</v>
      </c>
      <c r="F117" s="2">
        <f>1000*(Table5[[#This Row],[KWH]]/Table5[[#This Row],[C]])</f>
        <v>78588.235294117912</v>
      </c>
      <c r="G117" s="2">
        <f>1000*(Table5[[#This Row],[KWH2]]/Table5[[#This Row],[C2]])</f>
        <v>78588.235294117912</v>
      </c>
      <c r="H117" s="2">
        <f>Table5[[#This Row],[SFC2]]*1000+4</f>
        <v>334</v>
      </c>
      <c r="I117" s="2">
        <f>Table5[[#This Row],[SFC]]*1000+4</f>
        <v>334</v>
      </c>
      <c r="J117" s="2">
        <f>Table5[[#This Row],[HP]]*1</f>
        <v>334</v>
      </c>
      <c r="K117" s="2">
        <f>Table5[[#This Row],[HP2]]*1</f>
        <v>334</v>
      </c>
      <c r="L117" s="2">
        <f>Table5[[#This Row],[0-100]]*Table5[[#This Row],[HP]]</f>
        <v>2838.9999999999905</v>
      </c>
      <c r="M117" s="2">
        <f>Table5[[#This Row],[0-100]]*Table5[[#This Row],[HP2]]</f>
        <v>2838.9999999999905</v>
      </c>
      <c r="N117" s="1">
        <f>Table5[[#This Row],[HP]]/Table5[[#This Row],[TON]]</f>
        <v>117.6470588235298</v>
      </c>
      <c r="O117" s="1">
        <f>Table5[[#This Row],[HP2]]/Table5[[#This Row],[TON2]]</f>
        <v>117.6470588235298</v>
      </c>
      <c r="P117" s="1">
        <f>Table5[[#This Row],[KG]]/1000</f>
        <v>2.8389999999999906</v>
      </c>
      <c r="Q117" s="1">
        <f>Table5[[#This Row],[KG2]]/1000</f>
        <v>2.8389999999999906</v>
      </c>
      <c r="U117" s="1"/>
      <c r="V117" s="1"/>
      <c r="W117" s="1"/>
      <c r="X117" s="1"/>
      <c r="Y117" s="1"/>
    </row>
    <row r="118" spans="1:25" ht="12.75" thickTop="1" thickBot="1" x14ac:dyDescent="0.3">
      <c r="A118" s="1">
        <f t="shared" si="1"/>
        <v>8.3999999999999719</v>
      </c>
      <c r="B118" s="1">
        <v>0.33</v>
      </c>
      <c r="C118" s="1">
        <v>0.33</v>
      </c>
      <c r="D118" s="1">
        <f>Table5[[#This Row],[0-100]]/2</f>
        <v>4.199999999999986</v>
      </c>
      <c r="E118" s="1">
        <f>Table5[[#This Row],[0-100]]/2</f>
        <v>4.199999999999986</v>
      </c>
      <c r="F118" s="2">
        <f>1000*(Table5[[#This Row],[KWH]]/Table5[[#This Row],[C]])</f>
        <v>79523.809523809789</v>
      </c>
      <c r="G118" s="2">
        <f>1000*(Table5[[#This Row],[KWH2]]/Table5[[#This Row],[C2]])</f>
        <v>79523.809523809789</v>
      </c>
      <c r="H118" s="2">
        <f>Table5[[#This Row],[SFC2]]*1000+4</f>
        <v>334</v>
      </c>
      <c r="I118" s="2">
        <f>Table5[[#This Row],[SFC]]*1000+4</f>
        <v>334</v>
      </c>
      <c r="J118" s="2">
        <f>Table5[[#This Row],[HP]]*1</f>
        <v>334</v>
      </c>
      <c r="K118" s="2">
        <f>Table5[[#This Row],[HP2]]*1</f>
        <v>334</v>
      </c>
      <c r="L118" s="2">
        <f>Table5[[#This Row],[0-100]]*Table5[[#This Row],[HP]]</f>
        <v>2805.5999999999908</v>
      </c>
      <c r="M118" s="2">
        <f>Table5[[#This Row],[0-100]]*Table5[[#This Row],[HP2]]</f>
        <v>2805.5999999999908</v>
      </c>
      <c r="N118" s="1">
        <f>Table5[[#This Row],[HP]]/Table5[[#This Row],[TON]]</f>
        <v>119.04761904761943</v>
      </c>
      <c r="O118" s="1">
        <f>Table5[[#This Row],[HP2]]/Table5[[#This Row],[TON2]]</f>
        <v>119.04761904761943</v>
      </c>
      <c r="P118" s="1">
        <f>Table5[[#This Row],[KG]]/1000</f>
        <v>2.8055999999999908</v>
      </c>
      <c r="Q118" s="1">
        <f>Table5[[#This Row],[KG2]]/1000</f>
        <v>2.8055999999999908</v>
      </c>
      <c r="U118" s="1"/>
      <c r="V118" s="1"/>
      <c r="W118" s="1"/>
      <c r="X118" s="1"/>
      <c r="Y118" s="1"/>
    </row>
    <row r="119" spans="1:25" ht="12.75" thickTop="1" thickBot="1" x14ac:dyDescent="0.3">
      <c r="A119" s="1">
        <f t="shared" si="1"/>
        <v>8.2999999999999723</v>
      </c>
      <c r="B119" s="1">
        <v>0.33</v>
      </c>
      <c r="C119" s="1">
        <v>0.33</v>
      </c>
      <c r="D119" s="1">
        <f>Table5[[#This Row],[0-100]]/2</f>
        <v>4.1499999999999861</v>
      </c>
      <c r="E119" s="1">
        <f>Table5[[#This Row],[0-100]]/2</f>
        <v>4.1499999999999861</v>
      </c>
      <c r="F119" s="2">
        <f>1000*(Table5[[#This Row],[KWH]]/Table5[[#This Row],[C]])</f>
        <v>80481.927710843636</v>
      </c>
      <c r="G119" s="2">
        <f>1000*(Table5[[#This Row],[KWH2]]/Table5[[#This Row],[C2]])</f>
        <v>80481.927710843636</v>
      </c>
      <c r="H119" s="2">
        <f>Table5[[#This Row],[SFC2]]*1000+4</f>
        <v>334</v>
      </c>
      <c r="I119" s="2">
        <f>Table5[[#This Row],[SFC]]*1000+4</f>
        <v>334</v>
      </c>
      <c r="J119" s="2">
        <f>Table5[[#This Row],[HP]]*1</f>
        <v>334</v>
      </c>
      <c r="K119" s="2">
        <f>Table5[[#This Row],[HP2]]*1</f>
        <v>334</v>
      </c>
      <c r="L119" s="2">
        <f>Table5[[#This Row],[0-100]]*Table5[[#This Row],[HP]]</f>
        <v>2772.1999999999907</v>
      </c>
      <c r="M119" s="2">
        <f>Table5[[#This Row],[0-100]]*Table5[[#This Row],[HP2]]</f>
        <v>2772.1999999999907</v>
      </c>
      <c r="N119" s="1">
        <f>Table5[[#This Row],[HP]]/Table5[[#This Row],[TON]]</f>
        <v>120.48192771084376</v>
      </c>
      <c r="O119" s="1">
        <f>Table5[[#This Row],[HP2]]/Table5[[#This Row],[TON2]]</f>
        <v>120.48192771084376</v>
      </c>
      <c r="P119" s="1">
        <f>Table5[[#This Row],[KG]]/1000</f>
        <v>2.7721999999999909</v>
      </c>
      <c r="Q119" s="1">
        <f>Table5[[#This Row],[KG2]]/1000</f>
        <v>2.7721999999999909</v>
      </c>
      <c r="U119" s="1"/>
      <c r="V119" s="1"/>
      <c r="W119" s="1"/>
      <c r="X119" s="1"/>
      <c r="Y119" s="1"/>
    </row>
    <row r="120" spans="1:25" ht="12.75" thickTop="1" thickBot="1" x14ac:dyDescent="0.3">
      <c r="A120" s="1">
        <f t="shared" si="1"/>
        <v>8.1999999999999726</v>
      </c>
      <c r="B120" s="1">
        <v>0.34</v>
      </c>
      <c r="C120" s="1">
        <v>0.34</v>
      </c>
      <c r="D120" s="1">
        <f>Table5[[#This Row],[0-100]]/2</f>
        <v>4.0999999999999863</v>
      </c>
      <c r="E120" s="1">
        <f>Table5[[#This Row],[0-100]]/2</f>
        <v>4.0999999999999863</v>
      </c>
      <c r="F120" s="2">
        <f>1000*(Table5[[#This Row],[KWH]]/Table5[[#This Row],[C]])</f>
        <v>83902.439024390522</v>
      </c>
      <c r="G120" s="2">
        <f>1000*(Table5[[#This Row],[KWH2]]/Table5[[#This Row],[C2]])</f>
        <v>83902.439024390522</v>
      </c>
      <c r="H120" s="2">
        <f>Table5[[#This Row],[SFC2]]*1000+4</f>
        <v>344</v>
      </c>
      <c r="I120" s="2">
        <f>Table5[[#This Row],[SFC]]*1000+4</f>
        <v>344</v>
      </c>
      <c r="J120" s="2">
        <f>Table5[[#This Row],[HP]]*1</f>
        <v>344</v>
      </c>
      <c r="K120" s="2">
        <f>Table5[[#This Row],[HP2]]*1</f>
        <v>344</v>
      </c>
      <c r="L120" s="2">
        <f>Table5[[#This Row],[0-100]]*Table5[[#This Row],[HP]]</f>
        <v>2820.7999999999906</v>
      </c>
      <c r="M120" s="2">
        <f>Table5[[#This Row],[0-100]]*Table5[[#This Row],[HP2]]</f>
        <v>2820.7999999999906</v>
      </c>
      <c r="N120" s="1">
        <f>Table5[[#This Row],[HP]]/Table5[[#This Row],[TON]]</f>
        <v>121.95121951219554</v>
      </c>
      <c r="O120" s="1">
        <f>Table5[[#This Row],[HP2]]/Table5[[#This Row],[TON2]]</f>
        <v>121.95121951219554</v>
      </c>
      <c r="P120" s="1">
        <f>Table5[[#This Row],[KG]]/1000</f>
        <v>2.8207999999999904</v>
      </c>
      <c r="Q120" s="1">
        <f>Table5[[#This Row],[KG2]]/1000</f>
        <v>2.8207999999999904</v>
      </c>
      <c r="U120" s="1"/>
      <c r="V120" s="1"/>
      <c r="W120" s="1"/>
      <c r="X120" s="1"/>
      <c r="Y120" s="1"/>
    </row>
    <row r="121" spans="1:25" ht="12.75" thickTop="1" thickBot="1" x14ac:dyDescent="0.3">
      <c r="A121" s="1">
        <f t="shared" si="1"/>
        <v>8.099999999999973</v>
      </c>
      <c r="B121" s="1">
        <v>0.35</v>
      </c>
      <c r="C121" s="1">
        <v>0.35</v>
      </c>
      <c r="D121" s="1">
        <f>Table5[[#This Row],[0-100]]/2</f>
        <v>4.0499999999999865</v>
      </c>
      <c r="E121" s="1">
        <f>Table5[[#This Row],[0-100]]/2</f>
        <v>4.0499999999999865</v>
      </c>
      <c r="F121" s="2">
        <f>1000*(Table5[[#This Row],[KWH]]/Table5[[#This Row],[C]])</f>
        <v>87407.407407407707</v>
      </c>
      <c r="G121" s="2">
        <f>1000*(Table5[[#This Row],[KWH2]]/Table5[[#This Row],[C2]])</f>
        <v>87407.407407407707</v>
      </c>
      <c r="H121" s="2">
        <f>Table5[[#This Row],[SFC2]]*1000+4</f>
        <v>354</v>
      </c>
      <c r="I121" s="2">
        <f>Table5[[#This Row],[SFC]]*1000+4</f>
        <v>354</v>
      </c>
      <c r="J121" s="2">
        <f>Table5[[#This Row],[HP]]*1</f>
        <v>354</v>
      </c>
      <c r="K121" s="2">
        <f>Table5[[#This Row],[HP2]]*1</f>
        <v>354</v>
      </c>
      <c r="L121" s="2">
        <f>Table5[[#This Row],[0-100]]*Table5[[#This Row],[HP]]</f>
        <v>2867.3999999999905</v>
      </c>
      <c r="M121" s="2">
        <f>Table5[[#This Row],[0-100]]*Table5[[#This Row],[HP2]]</f>
        <v>2867.3999999999905</v>
      </c>
      <c r="N121" s="1">
        <f>Table5[[#This Row],[HP]]/Table5[[#This Row],[TON]]</f>
        <v>123.4567901234572</v>
      </c>
      <c r="O121" s="1">
        <f>Table5[[#This Row],[HP2]]/Table5[[#This Row],[TON2]]</f>
        <v>123.4567901234572</v>
      </c>
      <c r="P121" s="1">
        <f>Table5[[#This Row],[KG]]/1000</f>
        <v>2.8673999999999906</v>
      </c>
      <c r="Q121" s="1">
        <f>Table5[[#This Row],[KG2]]/1000</f>
        <v>2.8673999999999906</v>
      </c>
      <c r="U121" s="1"/>
      <c r="V121" s="1"/>
      <c r="W121" s="1"/>
      <c r="X121" s="1"/>
      <c r="Y121" s="1"/>
    </row>
    <row r="122" spans="1:25" ht="12.75" thickTop="1" thickBot="1" x14ac:dyDescent="0.3">
      <c r="A122" s="1">
        <f t="shared" si="1"/>
        <v>7.9999999999999734</v>
      </c>
      <c r="B122" s="1">
        <v>0.35</v>
      </c>
      <c r="C122" s="1">
        <v>0.35</v>
      </c>
      <c r="D122" s="1">
        <f>Table5[[#This Row],[0-100]]/2</f>
        <v>3.9999999999999867</v>
      </c>
      <c r="E122" s="1">
        <f>Table5[[#This Row],[0-100]]/2</f>
        <v>3.9999999999999867</v>
      </c>
      <c r="F122" s="2">
        <f>1000*(Table5[[#This Row],[KWH]]/Table5[[#This Row],[C]])</f>
        <v>88500.000000000306</v>
      </c>
      <c r="G122" s="2">
        <f>1000*(Table5[[#This Row],[KWH2]]/Table5[[#This Row],[C2]])</f>
        <v>88500.000000000306</v>
      </c>
      <c r="H122" s="2">
        <f>Table5[[#This Row],[SFC2]]*1000+4</f>
        <v>354</v>
      </c>
      <c r="I122" s="2">
        <f>Table5[[#This Row],[SFC]]*1000+4</f>
        <v>354</v>
      </c>
      <c r="J122" s="2">
        <f>Table5[[#This Row],[HP]]*1</f>
        <v>354</v>
      </c>
      <c r="K122" s="2">
        <f>Table5[[#This Row],[HP2]]*1</f>
        <v>354</v>
      </c>
      <c r="L122" s="2">
        <f>Table5[[#This Row],[0-100]]*Table5[[#This Row],[HP]]</f>
        <v>2831.9999999999905</v>
      </c>
      <c r="M122" s="2">
        <f>Table5[[#This Row],[0-100]]*Table5[[#This Row],[HP2]]</f>
        <v>2831.9999999999905</v>
      </c>
      <c r="N122" s="1">
        <f>Table5[[#This Row],[HP]]/Table5[[#This Row],[TON]]</f>
        <v>125.00000000000041</v>
      </c>
      <c r="O122" s="1">
        <f>Table5[[#This Row],[HP2]]/Table5[[#This Row],[TON2]]</f>
        <v>125.00000000000041</v>
      </c>
      <c r="P122" s="1">
        <f>Table5[[#This Row],[KG]]/1000</f>
        <v>2.8319999999999905</v>
      </c>
      <c r="Q122" s="1">
        <f>Table5[[#This Row],[KG2]]/1000</f>
        <v>2.8319999999999905</v>
      </c>
      <c r="U122" s="1"/>
      <c r="V122" s="1"/>
      <c r="W122" s="1"/>
      <c r="X122" s="1"/>
      <c r="Y122" s="1"/>
    </row>
    <row r="123" spans="1:25" ht="12.75" thickTop="1" thickBot="1" x14ac:dyDescent="0.3">
      <c r="A123" s="1">
        <f t="shared" si="1"/>
        <v>7.8999999999999737</v>
      </c>
      <c r="B123" s="1">
        <v>0.35</v>
      </c>
      <c r="C123" s="1">
        <v>0.35</v>
      </c>
      <c r="D123" s="1">
        <f>Table5[[#This Row],[0-100]]/2</f>
        <v>3.9499999999999869</v>
      </c>
      <c r="E123" s="1">
        <f>Table5[[#This Row],[0-100]]/2</f>
        <v>3.9499999999999869</v>
      </c>
      <c r="F123" s="2">
        <f>1000*(Table5[[#This Row],[KWH]]/Table5[[#This Row],[C]])</f>
        <v>89620.25316455726</v>
      </c>
      <c r="G123" s="2">
        <f>1000*(Table5[[#This Row],[KWH2]]/Table5[[#This Row],[C2]])</f>
        <v>89620.25316455726</v>
      </c>
      <c r="H123" s="2">
        <f>Table5[[#This Row],[SFC2]]*1000+4</f>
        <v>354</v>
      </c>
      <c r="I123" s="2">
        <f>Table5[[#This Row],[SFC]]*1000+4</f>
        <v>354</v>
      </c>
      <c r="J123" s="2">
        <f>Table5[[#This Row],[HP]]*1</f>
        <v>354</v>
      </c>
      <c r="K123" s="2">
        <f>Table5[[#This Row],[HP2]]*1</f>
        <v>354</v>
      </c>
      <c r="L123" s="2">
        <f>Table5[[#This Row],[0-100]]*Table5[[#This Row],[HP]]</f>
        <v>2796.5999999999908</v>
      </c>
      <c r="M123" s="2">
        <f>Table5[[#This Row],[0-100]]*Table5[[#This Row],[HP2]]</f>
        <v>2796.5999999999908</v>
      </c>
      <c r="N123" s="1">
        <f>Table5[[#This Row],[HP]]/Table5[[#This Row],[TON]]</f>
        <v>126.58227848101308</v>
      </c>
      <c r="O123" s="1">
        <f>Table5[[#This Row],[HP2]]/Table5[[#This Row],[TON2]]</f>
        <v>126.58227848101308</v>
      </c>
      <c r="P123" s="1">
        <f>Table5[[#This Row],[KG]]/1000</f>
        <v>2.7965999999999909</v>
      </c>
      <c r="Q123" s="1">
        <f>Table5[[#This Row],[KG2]]/1000</f>
        <v>2.7965999999999909</v>
      </c>
      <c r="U123" s="1"/>
      <c r="V123" s="1"/>
      <c r="W123" s="1"/>
      <c r="X123" s="1"/>
      <c r="Y123" s="1"/>
    </row>
    <row r="124" spans="1:25" ht="12.75" thickTop="1" thickBot="1" x14ac:dyDescent="0.3">
      <c r="A124" s="1">
        <f t="shared" si="1"/>
        <v>7.7999999999999741</v>
      </c>
      <c r="B124" s="1">
        <v>0.36</v>
      </c>
      <c r="C124" s="1">
        <v>0.36</v>
      </c>
      <c r="D124" s="1">
        <f>Table5[[#This Row],[0-100]]/2</f>
        <v>3.899999999999987</v>
      </c>
      <c r="E124" s="1">
        <f>Table5[[#This Row],[0-100]]/2</f>
        <v>3.899999999999987</v>
      </c>
      <c r="F124" s="2">
        <f>1000*(Table5[[#This Row],[KWH]]/Table5[[#This Row],[C]])</f>
        <v>93333.333333333634</v>
      </c>
      <c r="G124" s="2">
        <f>1000*(Table5[[#This Row],[KWH2]]/Table5[[#This Row],[C2]])</f>
        <v>93333.333333333634</v>
      </c>
      <c r="H124" s="2">
        <f>Table5[[#This Row],[SFC2]]*1000+4</f>
        <v>364</v>
      </c>
      <c r="I124" s="2">
        <f>Table5[[#This Row],[SFC]]*1000+4</f>
        <v>364</v>
      </c>
      <c r="J124" s="2">
        <f>Table5[[#This Row],[HP]]*1</f>
        <v>364</v>
      </c>
      <c r="K124" s="2">
        <f>Table5[[#This Row],[HP2]]*1</f>
        <v>364</v>
      </c>
      <c r="L124" s="2">
        <f>Table5[[#This Row],[0-100]]*Table5[[#This Row],[HP]]</f>
        <v>2839.1999999999907</v>
      </c>
      <c r="M124" s="2">
        <f>Table5[[#This Row],[0-100]]*Table5[[#This Row],[HP2]]</f>
        <v>2839.1999999999907</v>
      </c>
      <c r="N124" s="1">
        <f>Table5[[#This Row],[HP]]/Table5[[#This Row],[TON]]</f>
        <v>128.20512820512863</v>
      </c>
      <c r="O124" s="1">
        <f>Table5[[#This Row],[HP2]]/Table5[[#This Row],[TON2]]</f>
        <v>128.20512820512863</v>
      </c>
      <c r="P124" s="1">
        <f>Table5[[#This Row],[KG]]/1000</f>
        <v>2.8391999999999906</v>
      </c>
      <c r="Q124" s="1">
        <f>Table5[[#This Row],[KG2]]/1000</f>
        <v>2.8391999999999906</v>
      </c>
      <c r="U124" s="1"/>
      <c r="V124" s="1"/>
      <c r="W124" s="1"/>
      <c r="X124" s="1"/>
      <c r="Y124" s="1"/>
    </row>
    <row r="125" spans="1:25" ht="12.75" thickTop="1" thickBot="1" x14ac:dyDescent="0.3">
      <c r="A125" s="1">
        <f t="shared" si="1"/>
        <v>7.6999999999999744</v>
      </c>
      <c r="B125" s="1">
        <v>0.36</v>
      </c>
      <c r="C125" s="1">
        <v>0.36</v>
      </c>
      <c r="D125" s="1">
        <f>Table5[[#This Row],[0-100]]/2</f>
        <v>3.8499999999999872</v>
      </c>
      <c r="E125" s="1">
        <f>Table5[[#This Row],[0-100]]/2</f>
        <v>3.8499999999999872</v>
      </c>
      <c r="F125" s="2">
        <f>1000*(Table5[[#This Row],[KWH]]/Table5[[#This Row],[C]])</f>
        <v>94545.454545454864</v>
      </c>
      <c r="G125" s="2">
        <f>1000*(Table5[[#This Row],[KWH2]]/Table5[[#This Row],[C2]])</f>
        <v>94545.454545454864</v>
      </c>
      <c r="H125" s="2">
        <f>Table5[[#This Row],[SFC2]]*1000+4</f>
        <v>364</v>
      </c>
      <c r="I125" s="2">
        <f>Table5[[#This Row],[SFC]]*1000+4</f>
        <v>364</v>
      </c>
      <c r="J125" s="2">
        <f>Table5[[#This Row],[HP]]*1</f>
        <v>364</v>
      </c>
      <c r="K125" s="2">
        <f>Table5[[#This Row],[HP2]]*1</f>
        <v>364</v>
      </c>
      <c r="L125" s="2">
        <f>Table5[[#This Row],[0-100]]*Table5[[#This Row],[HP]]</f>
        <v>2802.7999999999906</v>
      </c>
      <c r="M125" s="2">
        <f>Table5[[#This Row],[0-100]]*Table5[[#This Row],[HP2]]</f>
        <v>2802.7999999999906</v>
      </c>
      <c r="N125" s="1">
        <f>Table5[[#This Row],[HP]]/Table5[[#This Row],[TON]]</f>
        <v>129.87012987013031</v>
      </c>
      <c r="O125" s="1">
        <f>Table5[[#This Row],[HP2]]/Table5[[#This Row],[TON2]]</f>
        <v>129.87012987013031</v>
      </c>
      <c r="P125" s="1">
        <f>Table5[[#This Row],[KG]]/1000</f>
        <v>2.8027999999999906</v>
      </c>
      <c r="Q125" s="1">
        <f>Table5[[#This Row],[KG2]]/1000</f>
        <v>2.8027999999999906</v>
      </c>
      <c r="U125" s="1"/>
      <c r="V125" s="1"/>
      <c r="W125" s="1"/>
      <c r="X125" s="1"/>
      <c r="Y125" s="1"/>
    </row>
    <row r="126" spans="1:25" ht="12.75" thickTop="1" thickBot="1" x14ac:dyDescent="0.3">
      <c r="A126" s="1">
        <f t="shared" si="1"/>
        <v>7.5999999999999748</v>
      </c>
      <c r="B126" s="1">
        <v>0.37</v>
      </c>
      <c r="C126" s="1">
        <v>0.37</v>
      </c>
      <c r="D126" s="1">
        <f>Table5[[#This Row],[0-100]]/2</f>
        <v>3.7999999999999874</v>
      </c>
      <c r="E126" s="1">
        <f>Table5[[#This Row],[0-100]]/2</f>
        <v>3.7999999999999874</v>
      </c>
      <c r="F126" s="2">
        <f>1000*(Table5[[#This Row],[KWH]]/Table5[[#This Row],[C]])</f>
        <v>98421.052631579267</v>
      </c>
      <c r="G126" s="2">
        <f>1000*(Table5[[#This Row],[KWH2]]/Table5[[#This Row],[C2]])</f>
        <v>98421.052631579267</v>
      </c>
      <c r="H126" s="2">
        <f>Table5[[#This Row],[SFC2]]*1000+4</f>
        <v>374</v>
      </c>
      <c r="I126" s="2">
        <f>Table5[[#This Row],[SFC]]*1000+4</f>
        <v>374</v>
      </c>
      <c r="J126" s="2">
        <f>Table5[[#This Row],[HP]]*1</f>
        <v>374</v>
      </c>
      <c r="K126" s="2">
        <f>Table5[[#This Row],[HP2]]*1</f>
        <v>374</v>
      </c>
      <c r="L126" s="2">
        <f>Table5[[#This Row],[0-100]]*Table5[[#This Row],[HP]]</f>
        <v>2842.3999999999905</v>
      </c>
      <c r="M126" s="2">
        <f>Table5[[#This Row],[0-100]]*Table5[[#This Row],[HP2]]</f>
        <v>2842.3999999999905</v>
      </c>
      <c r="N126" s="1">
        <f>Table5[[#This Row],[HP]]/Table5[[#This Row],[TON]]</f>
        <v>131.5789473684215</v>
      </c>
      <c r="O126" s="1">
        <f>Table5[[#This Row],[HP2]]/Table5[[#This Row],[TON2]]</f>
        <v>131.5789473684215</v>
      </c>
      <c r="P126" s="1">
        <f>Table5[[#This Row],[KG]]/1000</f>
        <v>2.8423999999999907</v>
      </c>
      <c r="Q126" s="1">
        <f>Table5[[#This Row],[KG2]]/1000</f>
        <v>2.8423999999999907</v>
      </c>
      <c r="U126" s="1"/>
      <c r="V126" s="1"/>
      <c r="W126" s="1"/>
      <c r="X126" s="1"/>
      <c r="Y126" s="1"/>
    </row>
    <row r="127" spans="1:25" ht="12.75" thickTop="1" thickBot="1" x14ac:dyDescent="0.3">
      <c r="A127" s="1">
        <f t="shared" si="1"/>
        <v>7.4999999999999751</v>
      </c>
      <c r="B127" s="1">
        <v>0.37</v>
      </c>
      <c r="C127" s="1">
        <v>0.37</v>
      </c>
      <c r="D127" s="1">
        <f>Table5[[#This Row],[0-100]]/2</f>
        <v>3.7499999999999876</v>
      </c>
      <c r="E127" s="1">
        <f>Table5[[#This Row],[0-100]]/2</f>
        <v>3.7499999999999876</v>
      </c>
      <c r="F127" s="2">
        <f>1000*(Table5[[#This Row],[KWH]]/Table5[[#This Row],[C]])</f>
        <v>99733.333333333663</v>
      </c>
      <c r="G127" s="2">
        <f>1000*(Table5[[#This Row],[KWH2]]/Table5[[#This Row],[C2]])</f>
        <v>99733.333333333663</v>
      </c>
      <c r="H127" s="2">
        <f>Table5[[#This Row],[SFC2]]*1000+4</f>
        <v>374</v>
      </c>
      <c r="I127" s="2">
        <f>Table5[[#This Row],[SFC]]*1000+4</f>
        <v>374</v>
      </c>
      <c r="J127" s="2">
        <f>Table5[[#This Row],[HP]]*1</f>
        <v>374</v>
      </c>
      <c r="K127" s="2">
        <f>Table5[[#This Row],[HP2]]*1</f>
        <v>374</v>
      </c>
      <c r="L127" s="2">
        <f>Table5[[#This Row],[0-100]]*Table5[[#This Row],[HP]]</f>
        <v>2804.9999999999909</v>
      </c>
      <c r="M127" s="2">
        <f>Table5[[#This Row],[0-100]]*Table5[[#This Row],[HP2]]</f>
        <v>2804.9999999999909</v>
      </c>
      <c r="N127" s="1">
        <f>Table5[[#This Row],[HP]]/Table5[[#This Row],[TON]]</f>
        <v>133.33333333333377</v>
      </c>
      <c r="O127" s="1">
        <f>Table5[[#This Row],[HP2]]/Table5[[#This Row],[TON2]]</f>
        <v>133.33333333333377</v>
      </c>
      <c r="P127" s="1">
        <f>Table5[[#This Row],[KG]]/1000</f>
        <v>2.8049999999999908</v>
      </c>
      <c r="Q127" s="1">
        <f>Table5[[#This Row],[KG2]]/1000</f>
        <v>2.8049999999999908</v>
      </c>
      <c r="U127" s="1"/>
      <c r="V127" s="1"/>
      <c r="W127" s="1"/>
      <c r="X127" s="1"/>
      <c r="Y127" s="1"/>
    </row>
    <row r="128" spans="1:25" ht="12.75" thickTop="1" thickBot="1" x14ac:dyDescent="0.3">
      <c r="A128" s="1">
        <f t="shared" si="1"/>
        <v>7.3999999999999755</v>
      </c>
      <c r="B128" s="1">
        <v>0.38</v>
      </c>
      <c r="C128" s="1">
        <v>0.38</v>
      </c>
      <c r="D128" s="1">
        <f>Table5[[#This Row],[0-100]]/2</f>
        <v>3.6999999999999877</v>
      </c>
      <c r="E128" s="1">
        <f>Table5[[#This Row],[0-100]]/2</f>
        <v>3.6999999999999877</v>
      </c>
      <c r="F128" s="2">
        <f>1000*(Table5[[#This Row],[KWH]]/Table5[[#This Row],[C]])</f>
        <v>103783.78378378414</v>
      </c>
      <c r="G128" s="2">
        <f>1000*(Table5[[#This Row],[KWH2]]/Table5[[#This Row],[C2]])</f>
        <v>103783.78378378414</v>
      </c>
      <c r="H128" s="2">
        <f>Table5[[#This Row],[SFC2]]*1000+4</f>
        <v>384</v>
      </c>
      <c r="I128" s="2">
        <f>Table5[[#This Row],[SFC]]*1000+4</f>
        <v>384</v>
      </c>
      <c r="J128" s="2">
        <f>Table5[[#This Row],[HP]]*1</f>
        <v>384</v>
      </c>
      <c r="K128" s="2">
        <f>Table5[[#This Row],[HP2]]*1</f>
        <v>384</v>
      </c>
      <c r="L128" s="2">
        <f>Table5[[#This Row],[0-100]]*Table5[[#This Row],[HP]]</f>
        <v>2841.5999999999904</v>
      </c>
      <c r="M128" s="2">
        <f>Table5[[#This Row],[0-100]]*Table5[[#This Row],[HP2]]</f>
        <v>2841.5999999999904</v>
      </c>
      <c r="N128" s="1">
        <f>Table5[[#This Row],[HP]]/Table5[[#This Row],[TON]]</f>
        <v>135.13513513513558</v>
      </c>
      <c r="O128" s="1">
        <f>Table5[[#This Row],[HP2]]/Table5[[#This Row],[TON2]]</f>
        <v>135.13513513513558</v>
      </c>
      <c r="P128" s="1">
        <f>Table5[[#This Row],[KG]]/1000</f>
        <v>2.8415999999999904</v>
      </c>
      <c r="Q128" s="1">
        <f>Table5[[#This Row],[KG2]]/1000</f>
        <v>2.8415999999999904</v>
      </c>
      <c r="U128" s="1"/>
      <c r="V128" s="1"/>
      <c r="W128" s="1"/>
      <c r="X128" s="1"/>
      <c r="Y128" s="1"/>
    </row>
    <row r="129" spans="1:25" ht="12.75" thickTop="1" thickBot="1" x14ac:dyDescent="0.3">
      <c r="A129" s="1">
        <f t="shared" si="1"/>
        <v>7.2999999999999758</v>
      </c>
      <c r="B129" s="1">
        <v>0.38</v>
      </c>
      <c r="C129" s="1">
        <v>0.38</v>
      </c>
      <c r="D129" s="1">
        <f>Table5[[#This Row],[0-100]]/2</f>
        <v>3.6499999999999879</v>
      </c>
      <c r="E129" s="1">
        <f>Table5[[#This Row],[0-100]]/2</f>
        <v>3.6499999999999879</v>
      </c>
      <c r="F129" s="2">
        <f>1000*(Table5[[#This Row],[KWH]]/Table5[[#This Row],[C]])</f>
        <v>105205.47945205514</v>
      </c>
      <c r="G129" s="2">
        <f>1000*(Table5[[#This Row],[KWH2]]/Table5[[#This Row],[C2]])</f>
        <v>105205.47945205514</v>
      </c>
      <c r="H129" s="2">
        <f>Table5[[#This Row],[SFC2]]*1000+4</f>
        <v>384</v>
      </c>
      <c r="I129" s="2">
        <f>Table5[[#This Row],[SFC]]*1000+4</f>
        <v>384</v>
      </c>
      <c r="J129" s="2">
        <f>Table5[[#This Row],[HP]]*1</f>
        <v>384</v>
      </c>
      <c r="K129" s="2">
        <f>Table5[[#This Row],[HP2]]*1</f>
        <v>384</v>
      </c>
      <c r="L129" s="2">
        <f>Table5[[#This Row],[0-100]]*Table5[[#This Row],[HP]]</f>
        <v>2803.1999999999907</v>
      </c>
      <c r="M129" s="2">
        <f>Table5[[#This Row],[0-100]]*Table5[[#This Row],[HP2]]</f>
        <v>2803.1999999999907</v>
      </c>
      <c r="N129" s="1">
        <f>Table5[[#This Row],[HP]]/Table5[[#This Row],[TON]]</f>
        <v>136.98630136986347</v>
      </c>
      <c r="O129" s="1">
        <f>Table5[[#This Row],[HP2]]/Table5[[#This Row],[TON2]]</f>
        <v>136.98630136986347</v>
      </c>
      <c r="P129" s="1">
        <f>Table5[[#This Row],[KG]]/1000</f>
        <v>2.8031999999999906</v>
      </c>
      <c r="Q129" s="1">
        <f>Table5[[#This Row],[KG2]]/1000</f>
        <v>2.8031999999999906</v>
      </c>
      <c r="U129" s="1"/>
      <c r="V129" s="1"/>
      <c r="W129" s="1"/>
      <c r="X129" s="1"/>
      <c r="Y129" s="1"/>
    </row>
    <row r="130" spans="1:25" ht="12.75" thickTop="1" thickBot="1" x14ac:dyDescent="0.3">
      <c r="A130" s="1">
        <f t="shared" si="1"/>
        <v>7.1999999999999762</v>
      </c>
      <c r="B130" s="1">
        <v>0.39</v>
      </c>
      <c r="C130" s="1">
        <v>0.39</v>
      </c>
      <c r="D130" s="1">
        <f>Table5[[#This Row],[0-100]]/2</f>
        <v>3.5999999999999881</v>
      </c>
      <c r="E130" s="1">
        <f>Table5[[#This Row],[0-100]]/2</f>
        <v>3.5999999999999881</v>
      </c>
      <c r="F130" s="2">
        <f>1000*(Table5[[#This Row],[KWH]]/Table5[[#This Row],[C]])</f>
        <v>109444.44444444482</v>
      </c>
      <c r="G130" s="2">
        <f>1000*(Table5[[#This Row],[KWH2]]/Table5[[#This Row],[C2]])</f>
        <v>109444.44444444482</v>
      </c>
      <c r="H130" s="2">
        <f>Table5[[#This Row],[SFC2]]*1000+4</f>
        <v>394</v>
      </c>
      <c r="I130" s="2">
        <f>Table5[[#This Row],[SFC]]*1000+4</f>
        <v>394</v>
      </c>
      <c r="J130" s="2">
        <f>Table5[[#This Row],[HP]]*1</f>
        <v>394</v>
      </c>
      <c r="K130" s="2">
        <f>Table5[[#This Row],[HP2]]*1</f>
        <v>394</v>
      </c>
      <c r="L130" s="2">
        <f>Table5[[#This Row],[0-100]]*Table5[[#This Row],[HP]]</f>
        <v>2836.7999999999906</v>
      </c>
      <c r="M130" s="2">
        <f>Table5[[#This Row],[0-100]]*Table5[[#This Row],[HP2]]</f>
        <v>2836.7999999999906</v>
      </c>
      <c r="N130" s="1">
        <f>Table5[[#This Row],[HP]]/Table5[[#This Row],[TON]]</f>
        <v>138.88888888888937</v>
      </c>
      <c r="O130" s="1">
        <f>Table5[[#This Row],[HP2]]/Table5[[#This Row],[TON2]]</f>
        <v>138.88888888888937</v>
      </c>
      <c r="P130" s="1">
        <f>Table5[[#This Row],[KG]]/1000</f>
        <v>2.8367999999999904</v>
      </c>
      <c r="Q130" s="1">
        <f>Table5[[#This Row],[KG2]]/1000</f>
        <v>2.8367999999999904</v>
      </c>
      <c r="U130" s="1"/>
      <c r="V130" s="1"/>
      <c r="W130" s="1"/>
      <c r="X130" s="1"/>
      <c r="Y130" s="1"/>
    </row>
    <row r="131" spans="1:25" ht="12.75" thickTop="1" thickBot="1" x14ac:dyDescent="0.3">
      <c r="A131" s="1">
        <f t="shared" si="1"/>
        <v>7.0999999999999766</v>
      </c>
      <c r="B131" s="1">
        <v>0.4</v>
      </c>
      <c r="C131" s="1">
        <v>0.4</v>
      </c>
      <c r="D131" s="1">
        <f>Table5[[#This Row],[0-100]]/2</f>
        <v>3.5499999999999883</v>
      </c>
      <c r="E131" s="1">
        <f>Table5[[#This Row],[0-100]]/2</f>
        <v>3.5499999999999883</v>
      </c>
      <c r="F131" s="2">
        <f>1000*(Table5[[#This Row],[KWH]]/Table5[[#This Row],[C]])</f>
        <v>113802.81690140883</v>
      </c>
      <c r="G131" s="2">
        <f>1000*(Table5[[#This Row],[KWH2]]/Table5[[#This Row],[C2]])</f>
        <v>113802.81690140883</v>
      </c>
      <c r="H131" s="2">
        <f>Table5[[#This Row],[SFC2]]*1000+4</f>
        <v>404</v>
      </c>
      <c r="I131" s="2">
        <f>Table5[[#This Row],[SFC]]*1000+4</f>
        <v>404</v>
      </c>
      <c r="J131" s="2">
        <f>Table5[[#This Row],[HP]]*1</f>
        <v>404</v>
      </c>
      <c r="K131" s="2">
        <f>Table5[[#This Row],[HP2]]*1</f>
        <v>404</v>
      </c>
      <c r="L131" s="2">
        <f>Table5[[#This Row],[0-100]]*Table5[[#This Row],[HP]]</f>
        <v>2868.3999999999905</v>
      </c>
      <c r="M131" s="2">
        <f>Table5[[#This Row],[0-100]]*Table5[[#This Row],[HP2]]</f>
        <v>2868.3999999999905</v>
      </c>
      <c r="N131" s="1">
        <f>Table5[[#This Row],[HP]]/Table5[[#This Row],[TON]]</f>
        <v>140.84507042253568</v>
      </c>
      <c r="O131" s="1">
        <f>Table5[[#This Row],[HP2]]/Table5[[#This Row],[TON2]]</f>
        <v>140.84507042253568</v>
      </c>
      <c r="P131" s="1">
        <f>Table5[[#This Row],[KG]]/1000</f>
        <v>2.8683999999999905</v>
      </c>
      <c r="Q131" s="1">
        <f>Table5[[#This Row],[KG2]]/1000</f>
        <v>2.8683999999999905</v>
      </c>
      <c r="U131" s="1"/>
      <c r="V131" s="1"/>
      <c r="W131" s="1"/>
      <c r="X131" s="1"/>
      <c r="Y131" s="1"/>
    </row>
    <row r="132" spans="1:25" ht="12.75" thickTop="1" thickBot="1" x14ac:dyDescent="0.3">
      <c r="A132" s="1">
        <f t="shared" ref="A132:A152" si="2">A131-0.1</f>
        <v>6.9999999999999769</v>
      </c>
      <c r="B132" s="1">
        <v>0.41</v>
      </c>
      <c r="C132" s="1">
        <v>0.41</v>
      </c>
      <c r="D132" s="1">
        <f>Table5[[#This Row],[0-100]]/2</f>
        <v>3.4999999999999885</v>
      </c>
      <c r="E132" s="1">
        <f>Table5[[#This Row],[0-100]]/2</f>
        <v>3.4999999999999885</v>
      </c>
      <c r="F132" s="2">
        <f>1000*(Table5[[#This Row],[KWH]]/Table5[[#This Row],[C]])</f>
        <v>118285.71428571467</v>
      </c>
      <c r="G132" s="2">
        <f>1000*(Table5[[#This Row],[KWH2]]/Table5[[#This Row],[C2]])</f>
        <v>118285.71428571467</v>
      </c>
      <c r="H132" s="2">
        <f>Table5[[#This Row],[SFC2]]*1000+4</f>
        <v>414</v>
      </c>
      <c r="I132" s="2">
        <f>Table5[[#This Row],[SFC]]*1000+4</f>
        <v>414</v>
      </c>
      <c r="J132" s="2">
        <f>Table5[[#This Row],[HP]]*1</f>
        <v>414</v>
      </c>
      <c r="K132" s="2">
        <f>Table5[[#This Row],[HP2]]*1</f>
        <v>414</v>
      </c>
      <c r="L132" s="2">
        <f>Table5[[#This Row],[0-100]]*Table5[[#This Row],[HP]]</f>
        <v>2897.9999999999905</v>
      </c>
      <c r="M132" s="2">
        <f>Table5[[#This Row],[0-100]]*Table5[[#This Row],[HP2]]</f>
        <v>2897.9999999999905</v>
      </c>
      <c r="N132" s="1">
        <f>Table5[[#This Row],[HP]]/Table5[[#This Row],[TON]]</f>
        <v>142.85714285714334</v>
      </c>
      <c r="O132" s="1">
        <f>Table5[[#This Row],[HP2]]/Table5[[#This Row],[TON2]]</f>
        <v>142.85714285714334</v>
      </c>
      <c r="P132" s="1">
        <f>Table5[[#This Row],[KG]]/1000</f>
        <v>2.8979999999999904</v>
      </c>
      <c r="Q132" s="1">
        <f>Table5[[#This Row],[KG2]]/1000</f>
        <v>2.8979999999999904</v>
      </c>
      <c r="U132" s="1"/>
      <c r="V132" s="1"/>
      <c r="W132" s="1"/>
      <c r="X132" s="1"/>
      <c r="Y132" s="1"/>
    </row>
    <row r="133" spans="1:25" ht="12.75" thickTop="1" thickBot="1" x14ac:dyDescent="0.3">
      <c r="A133" s="1">
        <f t="shared" si="2"/>
        <v>6.8999999999999773</v>
      </c>
      <c r="B133" s="1">
        <v>0.41</v>
      </c>
      <c r="C133" s="1">
        <v>0.41</v>
      </c>
      <c r="D133" s="1">
        <f>Table5[[#This Row],[0-100]]/2</f>
        <v>3.4499999999999886</v>
      </c>
      <c r="E133" s="1">
        <f>Table5[[#This Row],[0-100]]/2</f>
        <v>3.4499999999999886</v>
      </c>
      <c r="F133" s="2">
        <f>1000*(Table5[[#This Row],[KWH]]/Table5[[#This Row],[C]])</f>
        <v>120000.00000000039</v>
      </c>
      <c r="G133" s="2">
        <f>1000*(Table5[[#This Row],[KWH2]]/Table5[[#This Row],[C2]])</f>
        <v>120000.00000000039</v>
      </c>
      <c r="H133" s="2">
        <f>Table5[[#This Row],[SFC2]]*1000+4</f>
        <v>414</v>
      </c>
      <c r="I133" s="2">
        <f>Table5[[#This Row],[SFC]]*1000+4</f>
        <v>414</v>
      </c>
      <c r="J133" s="2">
        <f>Table5[[#This Row],[HP]]*1</f>
        <v>414</v>
      </c>
      <c r="K133" s="2">
        <f>Table5[[#This Row],[HP2]]*1</f>
        <v>414</v>
      </c>
      <c r="L133" s="2">
        <f>Table5[[#This Row],[0-100]]*Table5[[#This Row],[HP]]</f>
        <v>2856.5999999999904</v>
      </c>
      <c r="M133" s="2">
        <f>Table5[[#This Row],[0-100]]*Table5[[#This Row],[HP2]]</f>
        <v>2856.5999999999904</v>
      </c>
      <c r="N133" s="1">
        <f>Table5[[#This Row],[HP]]/Table5[[#This Row],[TON]]</f>
        <v>144.92753623188455</v>
      </c>
      <c r="O133" s="1">
        <f>Table5[[#This Row],[HP2]]/Table5[[#This Row],[TON2]]</f>
        <v>144.92753623188455</v>
      </c>
      <c r="P133" s="1">
        <f>Table5[[#This Row],[KG]]/1000</f>
        <v>2.8565999999999905</v>
      </c>
      <c r="Q133" s="1">
        <f>Table5[[#This Row],[KG2]]/1000</f>
        <v>2.8565999999999905</v>
      </c>
      <c r="U133" s="1"/>
      <c r="V133" s="1"/>
      <c r="W133" s="1"/>
      <c r="X133" s="1"/>
      <c r="Y133" s="1"/>
    </row>
    <row r="134" spans="1:25" ht="12.75" thickTop="1" thickBot="1" x14ac:dyDescent="0.3">
      <c r="A134" s="1">
        <f t="shared" si="2"/>
        <v>6.7999999999999776</v>
      </c>
      <c r="B134" s="1">
        <v>0.42</v>
      </c>
      <c r="C134" s="1">
        <v>0.42</v>
      </c>
      <c r="D134" s="1">
        <f>Table5[[#This Row],[0-100]]/2</f>
        <v>3.3999999999999888</v>
      </c>
      <c r="E134" s="1">
        <f>Table5[[#This Row],[0-100]]/2</f>
        <v>3.3999999999999888</v>
      </c>
      <c r="F134" s="2">
        <f>1000*(Table5[[#This Row],[KWH]]/Table5[[#This Row],[C]])</f>
        <v>124705.88235294158</v>
      </c>
      <c r="G134" s="2">
        <f>1000*(Table5[[#This Row],[KWH2]]/Table5[[#This Row],[C2]])</f>
        <v>124705.88235294158</v>
      </c>
      <c r="H134" s="2">
        <f>Table5[[#This Row],[SFC2]]*1000+4</f>
        <v>424</v>
      </c>
      <c r="I134" s="2">
        <f>Table5[[#This Row],[SFC]]*1000+4</f>
        <v>424</v>
      </c>
      <c r="J134" s="2">
        <f>Table5[[#This Row],[HP]]*1</f>
        <v>424</v>
      </c>
      <c r="K134" s="2">
        <f>Table5[[#This Row],[HP2]]*1</f>
        <v>424</v>
      </c>
      <c r="L134" s="2">
        <f>Table5[[#This Row],[0-100]]*Table5[[#This Row],[HP]]</f>
        <v>2883.1999999999907</v>
      </c>
      <c r="M134" s="2">
        <f>Table5[[#This Row],[0-100]]*Table5[[#This Row],[HP2]]</f>
        <v>2883.1999999999907</v>
      </c>
      <c r="N134" s="1">
        <f>Table5[[#This Row],[HP]]/Table5[[#This Row],[TON]]</f>
        <v>147.05882352941225</v>
      </c>
      <c r="O134" s="1">
        <f>Table5[[#This Row],[HP2]]/Table5[[#This Row],[TON2]]</f>
        <v>147.05882352941225</v>
      </c>
      <c r="P134" s="1">
        <f>Table5[[#This Row],[KG]]/1000</f>
        <v>2.8831999999999907</v>
      </c>
      <c r="Q134" s="1">
        <f>Table5[[#This Row],[KG2]]/1000</f>
        <v>2.8831999999999907</v>
      </c>
      <c r="U134" s="1"/>
      <c r="V134" s="1"/>
      <c r="W134" s="1"/>
      <c r="X134" s="1"/>
      <c r="Y134" s="1"/>
    </row>
    <row r="135" spans="1:25" ht="12.75" thickTop="1" thickBot="1" x14ac:dyDescent="0.3">
      <c r="A135" s="1">
        <f t="shared" si="2"/>
        <v>6.699999999999978</v>
      </c>
      <c r="B135" s="1">
        <v>0.42</v>
      </c>
      <c r="C135" s="1">
        <v>0.42</v>
      </c>
      <c r="D135" s="1">
        <f>Table5[[#This Row],[0-100]]/2</f>
        <v>3.349999999999989</v>
      </c>
      <c r="E135" s="1">
        <f>Table5[[#This Row],[0-100]]/2</f>
        <v>3.349999999999989</v>
      </c>
      <c r="F135" s="2">
        <f>1000*(Table5[[#This Row],[KWH]]/Table5[[#This Row],[C]])</f>
        <v>126567.16417910489</v>
      </c>
      <c r="G135" s="2">
        <f>1000*(Table5[[#This Row],[KWH2]]/Table5[[#This Row],[C2]])</f>
        <v>126567.16417910489</v>
      </c>
      <c r="H135" s="2">
        <f>Table5[[#This Row],[SFC2]]*1000+4</f>
        <v>424</v>
      </c>
      <c r="I135" s="2">
        <f>Table5[[#This Row],[SFC]]*1000+4</f>
        <v>424</v>
      </c>
      <c r="J135" s="2">
        <f>Table5[[#This Row],[HP]]*1</f>
        <v>424</v>
      </c>
      <c r="K135" s="2">
        <f>Table5[[#This Row],[HP2]]*1</f>
        <v>424</v>
      </c>
      <c r="L135" s="2">
        <f>Table5[[#This Row],[0-100]]*Table5[[#This Row],[HP]]</f>
        <v>2840.7999999999906</v>
      </c>
      <c r="M135" s="2">
        <f>Table5[[#This Row],[0-100]]*Table5[[#This Row],[HP2]]</f>
        <v>2840.7999999999906</v>
      </c>
      <c r="N135" s="1">
        <f>Table5[[#This Row],[HP]]/Table5[[#This Row],[TON]]</f>
        <v>149.25373134328407</v>
      </c>
      <c r="O135" s="1">
        <f>Table5[[#This Row],[HP2]]/Table5[[#This Row],[TON2]]</f>
        <v>149.25373134328407</v>
      </c>
      <c r="P135" s="1">
        <f>Table5[[#This Row],[KG]]/1000</f>
        <v>2.8407999999999904</v>
      </c>
      <c r="Q135" s="1">
        <f>Table5[[#This Row],[KG2]]/1000</f>
        <v>2.8407999999999904</v>
      </c>
      <c r="U135" s="1"/>
      <c r="V135" s="1"/>
      <c r="W135" s="1"/>
      <c r="X135" s="1"/>
      <c r="Y135" s="1"/>
    </row>
    <row r="136" spans="1:25" ht="12.75" thickTop="1" thickBot="1" x14ac:dyDescent="0.3">
      <c r="A136" s="1">
        <f t="shared" si="2"/>
        <v>6.5999999999999783</v>
      </c>
      <c r="B136" s="1">
        <v>0.43</v>
      </c>
      <c r="C136" s="1">
        <v>0.43</v>
      </c>
      <c r="D136" s="1">
        <f>Table5[[#This Row],[0-100]]/2</f>
        <v>3.2999999999999892</v>
      </c>
      <c r="E136" s="1">
        <f>Table5[[#This Row],[0-100]]/2</f>
        <v>3.2999999999999892</v>
      </c>
      <c r="F136" s="2">
        <f>1000*(Table5[[#This Row],[KWH]]/Table5[[#This Row],[C]])</f>
        <v>131515.15151515196</v>
      </c>
      <c r="G136" s="2">
        <f>1000*(Table5[[#This Row],[KWH2]]/Table5[[#This Row],[C2]])</f>
        <v>131515.15151515196</v>
      </c>
      <c r="H136" s="2">
        <f>Table5[[#This Row],[SFC2]]*1000+4</f>
        <v>434</v>
      </c>
      <c r="I136" s="2">
        <f>Table5[[#This Row],[SFC]]*1000+4</f>
        <v>434</v>
      </c>
      <c r="J136" s="2">
        <f>Table5[[#This Row],[HP]]*1</f>
        <v>434</v>
      </c>
      <c r="K136" s="2">
        <f>Table5[[#This Row],[HP2]]*1</f>
        <v>434</v>
      </c>
      <c r="L136" s="2">
        <f>Table5[[#This Row],[0-100]]*Table5[[#This Row],[HP]]</f>
        <v>2864.3999999999905</v>
      </c>
      <c r="M136" s="2">
        <f>Table5[[#This Row],[0-100]]*Table5[[#This Row],[HP2]]</f>
        <v>2864.3999999999905</v>
      </c>
      <c r="N136" s="1">
        <f>Table5[[#This Row],[HP]]/Table5[[#This Row],[TON]]</f>
        <v>151.51515151515201</v>
      </c>
      <c r="O136" s="1">
        <f>Table5[[#This Row],[HP2]]/Table5[[#This Row],[TON2]]</f>
        <v>151.51515151515201</v>
      </c>
      <c r="P136" s="1">
        <f>Table5[[#This Row],[KG]]/1000</f>
        <v>2.8643999999999905</v>
      </c>
      <c r="Q136" s="1">
        <f>Table5[[#This Row],[KG2]]/1000</f>
        <v>2.8643999999999905</v>
      </c>
      <c r="U136" s="1"/>
      <c r="V136" s="1"/>
      <c r="W136" s="1"/>
      <c r="X136" s="1"/>
      <c r="Y136" s="1"/>
    </row>
    <row r="137" spans="1:25" ht="12.75" thickTop="1" thickBot="1" x14ac:dyDescent="0.3">
      <c r="A137" s="1">
        <f t="shared" si="2"/>
        <v>6.4999999999999787</v>
      </c>
      <c r="B137" s="1">
        <v>0.43</v>
      </c>
      <c r="C137" s="1">
        <v>0.43</v>
      </c>
      <c r="D137" s="1">
        <f>Table5[[#This Row],[0-100]]/2</f>
        <v>3.2499999999999893</v>
      </c>
      <c r="E137" s="1">
        <f>Table5[[#This Row],[0-100]]/2</f>
        <v>3.2499999999999893</v>
      </c>
      <c r="F137" s="2">
        <f>1000*(Table5[[#This Row],[KWH]]/Table5[[#This Row],[C]])</f>
        <v>133538.46153846197</v>
      </c>
      <c r="G137" s="2">
        <f>1000*(Table5[[#This Row],[KWH2]]/Table5[[#This Row],[C2]])</f>
        <v>133538.46153846197</v>
      </c>
      <c r="H137" s="2">
        <f>Table5[[#This Row],[SFC2]]*1000+4</f>
        <v>434</v>
      </c>
      <c r="I137" s="2">
        <f>Table5[[#This Row],[SFC]]*1000+4</f>
        <v>434</v>
      </c>
      <c r="J137" s="2">
        <f>Table5[[#This Row],[HP]]*1</f>
        <v>434</v>
      </c>
      <c r="K137" s="2">
        <f>Table5[[#This Row],[HP2]]*1</f>
        <v>434</v>
      </c>
      <c r="L137" s="2">
        <f>Table5[[#This Row],[0-100]]*Table5[[#This Row],[HP]]</f>
        <v>2820.9999999999909</v>
      </c>
      <c r="M137" s="2">
        <f>Table5[[#This Row],[0-100]]*Table5[[#This Row],[HP2]]</f>
        <v>2820.9999999999909</v>
      </c>
      <c r="N137" s="1">
        <f>Table5[[#This Row],[HP]]/Table5[[#This Row],[TON]]</f>
        <v>153.84615384615435</v>
      </c>
      <c r="O137" s="1">
        <f>Table5[[#This Row],[HP2]]/Table5[[#This Row],[TON2]]</f>
        <v>153.84615384615435</v>
      </c>
      <c r="P137" s="1">
        <f>Table5[[#This Row],[KG]]/1000</f>
        <v>2.8209999999999908</v>
      </c>
      <c r="Q137" s="1">
        <f>Table5[[#This Row],[KG2]]/1000</f>
        <v>2.8209999999999908</v>
      </c>
      <c r="U137" s="1"/>
      <c r="V137" s="1"/>
      <c r="W137" s="1"/>
      <c r="X137" s="1"/>
      <c r="Y137" s="1"/>
    </row>
    <row r="138" spans="1:25" ht="12.75" thickTop="1" thickBot="1" x14ac:dyDescent="0.3">
      <c r="A138" s="1">
        <f t="shared" si="2"/>
        <v>6.399999999999979</v>
      </c>
      <c r="B138" s="1">
        <v>0.44</v>
      </c>
      <c r="C138" s="1">
        <v>0.44</v>
      </c>
      <c r="D138" s="1">
        <f>Table5[[#This Row],[0-100]]/2</f>
        <v>3.1999999999999895</v>
      </c>
      <c r="E138" s="1">
        <f>Table5[[#This Row],[0-100]]/2</f>
        <v>3.1999999999999895</v>
      </c>
      <c r="F138" s="2">
        <f>1000*(Table5[[#This Row],[KWH]]/Table5[[#This Row],[C]])</f>
        <v>138750.00000000047</v>
      </c>
      <c r="G138" s="2">
        <f>1000*(Table5[[#This Row],[KWH2]]/Table5[[#This Row],[C2]])</f>
        <v>138750.00000000047</v>
      </c>
      <c r="H138" s="2">
        <f>Table5[[#This Row],[SFC2]]*1000+4</f>
        <v>444</v>
      </c>
      <c r="I138" s="2">
        <f>Table5[[#This Row],[SFC]]*1000+4</f>
        <v>444</v>
      </c>
      <c r="J138" s="2">
        <f>Table5[[#This Row],[HP]]*1</f>
        <v>444</v>
      </c>
      <c r="K138" s="2">
        <f>Table5[[#This Row],[HP2]]*1</f>
        <v>444</v>
      </c>
      <c r="L138" s="2">
        <f>Table5[[#This Row],[0-100]]*Table5[[#This Row],[HP]]</f>
        <v>2841.5999999999908</v>
      </c>
      <c r="M138" s="2">
        <f>Table5[[#This Row],[0-100]]*Table5[[#This Row],[HP2]]</f>
        <v>2841.5999999999908</v>
      </c>
      <c r="N138" s="1">
        <f>Table5[[#This Row],[HP]]/Table5[[#This Row],[TON]]</f>
        <v>156.25000000000051</v>
      </c>
      <c r="O138" s="1">
        <f>Table5[[#This Row],[HP2]]/Table5[[#This Row],[TON2]]</f>
        <v>156.25000000000051</v>
      </c>
      <c r="P138" s="1">
        <f>Table5[[#This Row],[KG]]/1000</f>
        <v>2.8415999999999908</v>
      </c>
      <c r="Q138" s="1">
        <f>Table5[[#This Row],[KG2]]/1000</f>
        <v>2.8415999999999908</v>
      </c>
      <c r="U138" s="1"/>
      <c r="V138" s="1"/>
      <c r="W138" s="1"/>
      <c r="X138" s="1"/>
      <c r="Y138" s="1"/>
    </row>
    <row r="139" spans="1:25" ht="12.75" thickTop="1" thickBot="1" x14ac:dyDescent="0.3">
      <c r="A139" s="1">
        <f t="shared" si="2"/>
        <v>6.2999999999999794</v>
      </c>
      <c r="B139" s="1">
        <v>0.45</v>
      </c>
      <c r="C139" s="1">
        <v>0.45</v>
      </c>
      <c r="D139" s="1">
        <f>Table5[[#This Row],[0-100]]/2</f>
        <v>3.1499999999999897</v>
      </c>
      <c r="E139" s="1">
        <f>Table5[[#This Row],[0-100]]/2</f>
        <v>3.1499999999999897</v>
      </c>
      <c r="F139" s="2">
        <f>1000*(Table5[[#This Row],[KWH]]/Table5[[#This Row],[C]])</f>
        <v>144126.98412698461</v>
      </c>
      <c r="G139" s="2">
        <f>1000*(Table5[[#This Row],[KWH2]]/Table5[[#This Row],[C2]])</f>
        <v>144126.98412698461</v>
      </c>
      <c r="H139" s="2">
        <f>Table5[[#This Row],[SFC2]]*1000+4</f>
        <v>454</v>
      </c>
      <c r="I139" s="2">
        <f>Table5[[#This Row],[SFC]]*1000+4</f>
        <v>454</v>
      </c>
      <c r="J139" s="2">
        <f>Table5[[#This Row],[HP]]*1</f>
        <v>454</v>
      </c>
      <c r="K139" s="2">
        <f>Table5[[#This Row],[HP2]]*1</f>
        <v>454</v>
      </c>
      <c r="L139" s="2">
        <f>Table5[[#This Row],[0-100]]*Table5[[#This Row],[HP]]</f>
        <v>2860.1999999999907</v>
      </c>
      <c r="M139" s="2">
        <f>Table5[[#This Row],[0-100]]*Table5[[#This Row],[HP2]]</f>
        <v>2860.1999999999907</v>
      </c>
      <c r="N139" s="1">
        <f>Table5[[#This Row],[HP]]/Table5[[#This Row],[TON]]</f>
        <v>158.73015873015925</v>
      </c>
      <c r="O139" s="1">
        <f>Table5[[#This Row],[HP2]]/Table5[[#This Row],[TON2]]</f>
        <v>158.73015873015925</v>
      </c>
      <c r="P139" s="1">
        <f>Table5[[#This Row],[KG]]/1000</f>
        <v>2.8601999999999905</v>
      </c>
      <c r="Q139" s="1">
        <f>Table5[[#This Row],[KG2]]/1000</f>
        <v>2.8601999999999905</v>
      </c>
      <c r="U139" s="1"/>
      <c r="V139" s="1"/>
      <c r="W139" s="1"/>
      <c r="X139" s="1"/>
      <c r="Y139" s="1"/>
    </row>
    <row r="140" spans="1:25" ht="12.75" thickTop="1" thickBot="1" x14ac:dyDescent="0.3">
      <c r="A140" s="1">
        <f t="shared" si="2"/>
        <v>6.1999999999999797</v>
      </c>
      <c r="B140" s="1">
        <v>0.46</v>
      </c>
      <c r="C140" s="1">
        <v>0.46</v>
      </c>
      <c r="D140" s="1">
        <f>Table5[[#This Row],[0-100]]/2</f>
        <v>3.0999999999999899</v>
      </c>
      <c r="E140" s="1">
        <f>Table5[[#This Row],[0-100]]/2</f>
        <v>3.0999999999999899</v>
      </c>
      <c r="F140" s="2">
        <f>1000*(Table5[[#This Row],[KWH]]/Table5[[#This Row],[C]])</f>
        <v>149677.41935483919</v>
      </c>
      <c r="G140" s="2">
        <f>1000*(Table5[[#This Row],[KWH2]]/Table5[[#This Row],[C2]])</f>
        <v>149677.41935483919</v>
      </c>
      <c r="H140" s="2">
        <f>Table5[[#This Row],[SFC2]]*1000+4</f>
        <v>464</v>
      </c>
      <c r="I140" s="2">
        <f>Table5[[#This Row],[SFC]]*1000+4</f>
        <v>464</v>
      </c>
      <c r="J140" s="2">
        <f>Table5[[#This Row],[HP]]*1</f>
        <v>464</v>
      </c>
      <c r="K140" s="2">
        <f>Table5[[#This Row],[HP2]]*1</f>
        <v>464</v>
      </c>
      <c r="L140" s="2">
        <f>Table5[[#This Row],[0-100]]*Table5[[#This Row],[HP]]</f>
        <v>2876.7999999999906</v>
      </c>
      <c r="M140" s="2">
        <f>Table5[[#This Row],[0-100]]*Table5[[#This Row],[HP2]]</f>
        <v>2876.7999999999906</v>
      </c>
      <c r="N140" s="1">
        <f>Table5[[#This Row],[HP]]/Table5[[#This Row],[TON]]</f>
        <v>161.29032258064569</v>
      </c>
      <c r="O140" s="1">
        <f>Table5[[#This Row],[HP2]]/Table5[[#This Row],[TON2]]</f>
        <v>161.29032258064569</v>
      </c>
      <c r="P140" s="1">
        <f>Table5[[#This Row],[KG]]/1000</f>
        <v>2.8767999999999905</v>
      </c>
      <c r="Q140" s="1">
        <f>Table5[[#This Row],[KG2]]/1000</f>
        <v>2.8767999999999905</v>
      </c>
      <c r="U140" s="1"/>
      <c r="V140" s="1"/>
      <c r="W140" s="1"/>
      <c r="X140" s="1"/>
      <c r="Y140" s="1"/>
    </row>
    <row r="141" spans="1:25" ht="12.75" thickTop="1" thickBot="1" x14ac:dyDescent="0.3">
      <c r="A141" s="1">
        <f t="shared" si="2"/>
        <v>6.0999999999999801</v>
      </c>
      <c r="B141" s="1">
        <v>0.46</v>
      </c>
      <c r="C141" s="1">
        <v>0.46</v>
      </c>
      <c r="D141" s="1">
        <f>Table5[[#This Row],[0-100]]/2</f>
        <v>3.0499999999999901</v>
      </c>
      <c r="E141" s="1">
        <f>Table5[[#This Row],[0-100]]/2</f>
        <v>3.0499999999999901</v>
      </c>
      <c r="F141" s="2">
        <f>1000*(Table5[[#This Row],[KWH]]/Table5[[#This Row],[C]])</f>
        <v>152131.14754098409</v>
      </c>
      <c r="G141" s="2">
        <f>1000*(Table5[[#This Row],[KWH2]]/Table5[[#This Row],[C2]])</f>
        <v>152131.14754098409</v>
      </c>
      <c r="H141" s="2">
        <f>Table5[[#This Row],[SFC2]]*1000+4</f>
        <v>464</v>
      </c>
      <c r="I141" s="2">
        <f>Table5[[#This Row],[SFC]]*1000+4</f>
        <v>464</v>
      </c>
      <c r="J141" s="2">
        <f>Table5[[#This Row],[HP]]*1</f>
        <v>464</v>
      </c>
      <c r="K141" s="2">
        <f>Table5[[#This Row],[HP2]]*1</f>
        <v>464</v>
      </c>
      <c r="L141" s="2">
        <f>Table5[[#This Row],[0-100]]*Table5[[#This Row],[HP]]</f>
        <v>2830.3999999999905</v>
      </c>
      <c r="M141" s="2">
        <f>Table5[[#This Row],[0-100]]*Table5[[#This Row],[HP2]]</f>
        <v>2830.3999999999905</v>
      </c>
      <c r="N141" s="1">
        <f>Table5[[#This Row],[HP]]/Table5[[#This Row],[TON]]</f>
        <v>163.93442622950874</v>
      </c>
      <c r="O141" s="1">
        <f>Table5[[#This Row],[HP2]]/Table5[[#This Row],[TON2]]</f>
        <v>163.93442622950874</v>
      </c>
      <c r="P141" s="1">
        <f>Table5[[#This Row],[KG]]/1000</f>
        <v>2.8303999999999907</v>
      </c>
      <c r="Q141" s="1">
        <f>Table5[[#This Row],[KG2]]/1000</f>
        <v>2.8303999999999907</v>
      </c>
      <c r="U141" s="1"/>
      <c r="V141" s="1"/>
      <c r="W141" s="1"/>
      <c r="X141" s="1"/>
      <c r="Y141" s="1"/>
    </row>
    <row r="142" spans="1:25" ht="12.75" thickTop="1" thickBot="1" x14ac:dyDescent="0.3">
      <c r="A142" s="1">
        <f t="shared" si="2"/>
        <v>5.9999999999999805</v>
      </c>
      <c r="B142" s="1">
        <v>0.47</v>
      </c>
      <c r="C142" s="1">
        <v>0.47</v>
      </c>
      <c r="D142" s="1">
        <f>Table5[[#This Row],[0-100]]/2</f>
        <v>2.9999999999999902</v>
      </c>
      <c r="E142" s="1">
        <f>Table5[[#This Row],[0-100]]/2</f>
        <v>2.9999999999999902</v>
      </c>
      <c r="F142" s="2">
        <f>1000*(Table5[[#This Row],[KWH]]/Table5[[#This Row],[C]])</f>
        <v>158000.00000000052</v>
      </c>
      <c r="G142" s="2">
        <f>1000*(Table5[[#This Row],[KWH2]]/Table5[[#This Row],[C2]])</f>
        <v>158000.00000000052</v>
      </c>
      <c r="H142" s="2">
        <f>Table5[[#This Row],[SFC2]]*1000+4</f>
        <v>474</v>
      </c>
      <c r="I142" s="2">
        <f>Table5[[#This Row],[SFC]]*1000+4</f>
        <v>474</v>
      </c>
      <c r="J142" s="2">
        <f>Table5[[#This Row],[HP]]*1</f>
        <v>474</v>
      </c>
      <c r="K142" s="2">
        <f>Table5[[#This Row],[HP2]]*1</f>
        <v>474</v>
      </c>
      <c r="L142" s="2">
        <f>Table5[[#This Row],[0-100]]*Table5[[#This Row],[HP]]</f>
        <v>2843.9999999999909</v>
      </c>
      <c r="M142" s="2">
        <f>Table5[[#This Row],[0-100]]*Table5[[#This Row],[HP2]]</f>
        <v>2843.9999999999909</v>
      </c>
      <c r="N142" s="1">
        <f>Table5[[#This Row],[HP]]/Table5[[#This Row],[TON]]</f>
        <v>166.6666666666672</v>
      </c>
      <c r="O142" s="1">
        <f>Table5[[#This Row],[HP2]]/Table5[[#This Row],[TON2]]</f>
        <v>166.6666666666672</v>
      </c>
      <c r="P142" s="1">
        <f>Table5[[#This Row],[KG]]/1000</f>
        <v>2.843999999999991</v>
      </c>
      <c r="Q142" s="1">
        <f>Table5[[#This Row],[KG2]]/1000</f>
        <v>2.843999999999991</v>
      </c>
      <c r="U142" s="1"/>
      <c r="V142" s="1"/>
      <c r="W142" s="1"/>
      <c r="X142" s="1"/>
      <c r="Y142" s="1"/>
    </row>
    <row r="143" spans="1:25" ht="12.75" thickTop="1" thickBot="1" x14ac:dyDescent="0.3">
      <c r="A143" s="1">
        <f t="shared" si="2"/>
        <v>5.8999999999999808</v>
      </c>
      <c r="B143" s="1">
        <v>0.48</v>
      </c>
      <c r="C143" s="1">
        <v>0.48</v>
      </c>
      <c r="D143" s="1">
        <f>Table5[[#This Row],[0-100]]/2</f>
        <v>2.9499999999999904</v>
      </c>
      <c r="E143" s="1">
        <f>Table5[[#This Row],[0-100]]/2</f>
        <v>2.9499999999999904</v>
      </c>
      <c r="F143" s="2">
        <f>1000*(Table5[[#This Row],[KWH]]/Table5[[#This Row],[C]])</f>
        <v>164067.79661017004</v>
      </c>
      <c r="G143" s="2">
        <f>1000*(Table5[[#This Row],[KWH2]]/Table5[[#This Row],[C2]])</f>
        <v>164067.79661017004</v>
      </c>
      <c r="H143" s="2">
        <f>Table5[[#This Row],[SFC2]]*1000+4</f>
        <v>484</v>
      </c>
      <c r="I143" s="2">
        <f>Table5[[#This Row],[SFC]]*1000+4</f>
        <v>484</v>
      </c>
      <c r="J143" s="2">
        <f>Table5[[#This Row],[HP]]*1</f>
        <v>484</v>
      </c>
      <c r="K143" s="2">
        <f>Table5[[#This Row],[HP2]]*1</f>
        <v>484</v>
      </c>
      <c r="L143" s="2">
        <f>Table5[[#This Row],[0-100]]*Table5[[#This Row],[HP]]</f>
        <v>2855.5999999999908</v>
      </c>
      <c r="M143" s="2">
        <f>Table5[[#This Row],[0-100]]*Table5[[#This Row],[HP2]]</f>
        <v>2855.5999999999908</v>
      </c>
      <c r="N143" s="1">
        <f>Table5[[#This Row],[HP]]/Table5[[#This Row],[TON]]</f>
        <v>169.49152542372934</v>
      </c>
      <c r="O143" s="1">
        <f>Table5[[#This Row],[HP2]]/Table5[[#This Row],[TON2]]</f>
        <v>169.49152542372934</v>
      </c>
      <c r="P143" s="1">
        <f>Table5[[#This Row],[KG]]/1000</f>
        <v>2.855599999999991</v>
      </c>
      <c r="Q143" s="1">
        <f>Table5[[#This Row],[KG2]]/1000</f>
        <v>2.855599999999991</v>
      </c>
      <c r="U143" s="1"/>
      <c r="V143" s="1"/>
      <c r="W143" s="1"/>
      <c r="X143" s="1"/>
      <c r="Y143" s="1"/>
    </row>
    <row r="144" spans="1:25" ht="12.75" thickTop="1" thickBot="1" x14ac:dyDescent="0.3">
      <c r="A144" s="1">
        <f t="shared" si="2"/>
        <v>5.7999999999999812</v>
      </c>
      <c r="B144" s="1">
        <v>0.49</v>
      </c>
      <c r="C144" s="1">
        <v>0.49</v>
      </c>
      <c r="D144" s="1">
        <f>Table5[[#This Row],[0-100]]/2</f>
        <v>2.8999999999999906</v>
      </c>
      <c r="E144" s="1">
        <f>Table5[[#This Row],[0-100]]/2</f>
        <v>2.8999999999999906</v>
      </c>
      <c r="F144" s="2">
        <f>1000*(Table5[[#This Row],[KWH]]/Table5[[#This Row],[C]])</f>
        <v>170344.82758620745</v>
      </c>
      <c r="G144" s="2">
        <f>1000*(Table5[[#This Row],[KWH2]]/Table5[[#This Row],[C2]])</f>
        <v>170344.82758620745</v>
      </c>
      <c r="H144" s="2">
        <f>Table5[[#This Row],[SFC2]]*1000+4</f>
        <v>494</v>
      </c>
      <c r="I144" s="2">
        <f>Table5[[#This Row],[SFC]]*1000+4</f>
        <v>494</v>
      </c>
      <c r="J144" s="2">
        <f>Table5[[#This Row],[HP]]*1</f>
        <v>494</v>
      </c>
      <c r="K144" s="2">
        <f>Table5[[#This Row],[HP2]]*1</f>
        <v>494</v>
      </c>
      <c r="L144" s="2">
        <f>Table5[[#This Row],[0-100]]*Table5[[#This Row],[HP]]</f>
        <v>2865.1999999999907</v>
      </c>
      <c r="M144" s="2">
        <f>Table5[[#This Row],[0-100]]*Table5[[#This Row],[HP2]]</f>
        <v>2865.1999999999907</v>
      </c>
      <c r="N144" s="1">
        <f>Table5[[#This Row],[HP]]/Table5[[#This Row],[TON]]</f>
        <v>172.41379310344882</v>
      </c>
      <c r="O144" s="1">
        <f>Table5[[#This Row],[HP2]]/Table5[[#This Row],[TON2]]</f>
        <v>172.41379310344882</v>
      </c>
      <c r="P144" s="1">
        <f>Table5[[#This Row],[KG]]/1000</f>
        <v>2.8651999999999909</v>
      </c>
      <c r="Q144" s="1">
        <f>Table5[[#This Row],[KG2]]/1000</f>
        <v>2.8651999999999909</v>
      </c>
      <c r="U144" s="1"/>
      <c r="V144" s="1"/>
      <c r="W144" s="1"/>
      <c r="X144" s="1"/>
      <c r="Y144" s="1"/>
    </row>
    <row r="145" spans="1:25" ht="12.75" thickTop="1" thickBot="1" x14ac:dyDescent="0.3">
      <c r="A145" s="1">
        <f t="shared" si="2"/>
        <v>5.6999999999999815</v>
      </c>
      <c r="B145" s="1">
        <v>0.5</v>
      </c>
      <c r="C145" s="1">
        <v>0.5</v>
      </c>
      <c r="D145" s="1">
        <f>Table5[[#This Row],[0-100]]/2</f>
        <v>2.8499999999999908</v>
      </c>
      <c r="E145" s="1">
        <f>Table5[[#This Row],[0-100]]/2</f>
        <v>2.8499999999999908</v>
      </c>
      <c r="F145" s="2">
        <f>1000*(Table5[[#This Row],[KWH]]/Table5[[#This Row],[C]])</f>
        <v>176842.10526315845</v>
      </c>
      <c r="G145" s="2">
        <f>1000*(Table5[[#This Row],[KWH2]]/Table5[[#This Row],[C2]])</f>
        <v>176842.10526315845</v>
      </c>
      <c r="H145" s="2">
        <f>Table5[[#This Row],[SFC2]]*1000+4</f>
        <v>504</v>
      </c>
      <c r="I145" s="2">
        <f>Table5[[#This Row],[SFC]]*1000+4</f>
        <v>504</v>
      </c>
      <c r="J145" s="2">
        <f>Table5[[#This Row],[HP]]*1</f>
        <v>504</v>
      </c>
      <c r="K145" s="2">
        <f>Table5[[#This Row],[HP2]]*1</f>
        <v>504</v>
      </c>
      <c r="L145" s="2">
        <f>Table5[[#This Row],[0-100]]*Table5[[#This Row],[HP]]</f>
        <v>2872.7999999999906</v>
      </c>
      <c r="M145" s="2">
        <f>Table5[[#This Row],[0-100]]*Table5[[#This Row],[HP2]]</f>
        <v>2872.7999999999906</v>
      </c>
      <c r="N145" s="1">
        <f>Table5[[#This Row],[HP]]/Table5[[#This Row],[TON]]</f>
        <v>175.43859649122865</v>
      </c>
      <c r="O145" s="1">
        <f>Table5[[#This Row],[HP2]]/Table5[[#This Row],[TON2]]</f>
        <v>175.43859649122865</v>
      </c>
      <c r="P145" s="1">
        <f>Table5[[#This Row],[KG]]/1000</f>
        <v>2.8727999999999905</v>
      </c>
      <c r="Q145" s="1">
        <f>Table5[[#This Row],[KG2]]/1000</f>
        <v>2.8727999999999905</v>
      </c>
      <c r="U145" s="1"/>
      <c r="V145" s="1"/>
      <c r="W145" s="1"/>
      <c r="X145" s="1"/>
      <c r="Y145" s="1"/>
    </row>
    <row r="146" spans="1:25" ht="12.75" thickTop="1" thickBot="1" x14ac:dyDescent="0.3">
      <c r="A146" s="1">
        <f t="shared" si="2"/>
        <v>5.5999999999999819</v>
      </c>
      <c r="B146" s="1">
        <v>0.51</v>
      </c>
      <c r="C146" s="1">
        <v>0.51</v>
      </c>
      <c r="D146" s="1">
        <f>Table5[[#This Row],[0-100]]/2</f>
        <v>2.7999999999999909</v>
      </c>
      <c r="E146" s="1">
        <f>Table5[[#This Row],[0-100]]/2</f>
        <v>2.7999999999999909</v>
      </c>
      <c r="F146" s="2">
        <f>1000*(Table5[[#This Row],[KWH]]/Table5[[#This Row],[C]])</f>
        <v>183571.42857142916</v>
      </c>
      <c r="G146" s="2">
        <f>1000*(Table5[[#This Row],[KWH2]]/Table5[[#This Row],[C2]])</f>
        <v>183571.42857142916</v>
      </c>
      <c r="H146" s="2">
        <f>Table5[[#This Row],[SFC2]]*1000+4</f>
        <v>514</v>
      </c>
      <c r="I146" s="2">
        <f>Table5[[#This Row],[SFC]]*1000+4</f>
        <v>514</v>
      </c>
      <c r="J146" s="2">
        <f>Table5[[#This Row],[HP]]*1</f>
        <v>514</v>
      </c>
      <c r="K146" s="2">
        <f>Table5[[#This Row],[HP2]]*1</f>
        <v>514</v>
      </c>
      <c r="L146" s="2">
        <f>Table5[[#This Row],[0-100]]*Table5[[#This Row],[HP]]</f>
        <v>2878.3999999999905</v>
      </c>
      <c r="M146" s="2">
        <f>Table5[[#This Row],[0-100]]*Table5[[#This Row],[HP2]]</f>
        <v>2878.3999999999905</v>
      </c>
      <c r="N146" s="1">
        <f>Table5[[#This Row],[HP]]/Table5[[#This Row],[TON]]</f>
        <v>178.57142857142915</v>
      </c>
      <c r="O146" s="1">
        <f>Table5[[#This Row],[HP2]]/Table5[[#This Row],[TON2]]</f>
        <v>178.57142857142915</v>
      </c>
      <c r="P146" s="1">
        <f>Table5[[#This Row],[KG]]/1000</f>
        <v>2.8783999999999907</v>
      </c>
      <c r="Q146" s="1">
        <f>Table5[[#This Row],[KG2]]/1000</f>
        <v>2.8783999999999907</v>
      </c>
      <c r="U146" s="1"/>
      <c r="V146" s="1"/>
      <c r="W146" s="1"/>
      <c r="X146" s="1"/>
      <c r="Y146" s="1"/>
    </row>
    <row r="147" spans="1:25" ht="12.75" thickTop="1" thickBot="1" x14ac:dyDescent="0.3">
      <c r="A147" s="1">
        <f t="shared" si="2"/>
        <v>5.4999999999999822</v>
      </c>
      <c r="B147" s="1">
        <v>0.52</v>
      </c>
      <c r="C147" s="1">
        <v>0.52</v>
      </c>
      <c r="D147" s="1">
        <f>Table5[[#This Row],[0-100]]/2</f>
        <v>2.7499999999999911</v>
      </c>
      <c r="E147" s="1">
        <f>Table5[[#This Row],[0-100]]/2</f>
        <v>2.7499999999999911</v>
      </c>
      <c r="F147" s="2">
        <f>1000*(Table5[[#This Row],[KWH]]/Table5[[#This Row],[C]])</f>
        <v>190545.45454545517</v>
      </c>
      <c r="G147" s="2">
        <f>1000*(Table5[[#This Row],[KWH2]]/Table5[[#This Row],[C2]])</f>
        <v>190545.45454545517</v>
      </c>
      <c r="H147" s="2">
        <f>Table5[[#This Row],[SFC2]]*1000+4</f>
        <v>524</v>
      </c>
      <c r="I147" s="2">
        <f>Table5[[#This Row],[SFC]]*1000+4</f>
        <v>524</v>
      </c>
      <c r="J147" s="2">
        <f>Table5[[#This Row],[HP]]*1</f>
        <v>524</v>
      </c>
      <c r="K147" s="2">
        <f>Table5[[#This Row],[HP2]]*1</f>
        <v>524</v>
      </c>
      <c r="L147" s="2">
        <f>Table5[[#This Row],[0-100]]*Table5[[#This Row],[HP]]</f>
        <v>2881.9999999999909</v>
      </c>
      <c r="M147" s="2">
        <f>Table5[[#This Row],[0-100]]*Table5[[#This Row],[HP2]]</f>
        <v>2881.9999999999909</v>
      </c>
      <c r="N147" s="1">
        <f>Table5[[#This Row],[HP]]/Table5[[#This Row],[TON]]</f>
        <v>181.81818181818241</v>
      </c>
      <c r="O147" s="1">
        <f>Table5[[#This Row],[HP2]]/Table5[[#This Row],[TON2]]</f>
        <v>181.81818181818241</v>
      </c>
      <c r="P147" s="1">
        <f>Table5[[#This Row],[KG]]/1000</f>
        <v>2.8819999999999908</v>
      </c>
      <c r="Q147" s="1">
        <f>Table5[[#This Row],[KG2]]/1000</f>
        <v>2.8819999999999908</v>
      </c>
      <c r="U147" s="1"/>
      <c r="V147" s="1"/>
      <c r="W147" s="1"/>
      <c r="X147" s="1"/>
      <c r="Y147" s="1"/>
    </row>
    <row r="148" spans="1:25" ht="12.75" thickTop="1" thickBot="1" x14ac:dyDescent="0.3">
      <c r="A148" s="1">
        <f t="shared" si="2"/>
        <v>5.3999999999999826</v>
      </c>
      <c r="B148" s="1">
        <v>0.53</v>
      </c>
      <c r="C148" s="1">
        <v>0.53</v>
      </c>
      <c r="D148" s="1">
        <f>Table5[[#This Row],[0-100]]/2</f>
        <v>2.6999999999999913</v>
      </c>
      <c r="E148" s="1">
        <f>Table5[[#This Row],[0-100]]/2</f>
        <v>2.6999999999999913</v>
      </c>
      <c r="F148" s="2">
        <f>1000*(Table5[[#This Row],[KWH]]/Table5[[#This Row],[C]])</f>
        <v>197777.77777777842</v>
      </c>
      <c r="G148" s="2">
        <f>1000*(Table5[[#This Row],[KWH2]]/Table5[[#This Row],[C2]])</f>
        <v>197777.77777777842</v>
      </c>
      <c r="H148" s="2">
        <f>Table5[[#This Row],[SFC2]]*1000+4</f>
        <v>534</v>
      </c>
      <c r="I148" s="2">
        <f>Table5[[#This Row],[SFC]]*1000+4</f>
        <v>534</v>
      </c>
      <c r="J148" s="2">
        <f>Table5[[#This Row],[HP]]*1</f>
        <v>534</v>
      </c>
      <c r="K148" s="2">
        <f>Table5[[#This Row],[HP2]]*1</f>
        <v>534</v>
      </c>
      <c r="L148" s="2">
        <f>Table5[[#This Row],[0-100]]*Table5[[#This Row],[HP]]</f>
        <v>2883.5999999999908</v>
      </c>
      <c r="M148" s="2">
        <f>Table5[[#This Row],[0-100]]*Table5[[#This Row],[HP2]]</f>
        <v>2883.5999999999908</v>
      </c>
      <c r="N148" s="1">
        <f>Table5[[#This Row],[HP]]/Table5[[#This Row],[TON]]</f>
        <v>185.18518518518579</v>
      </c>
      <c r="O148" s="1">
        <f>Table5[[#This Row],[HP2]]/Table5[[#This Row],[TON2]]</f>
        <v>185.18518518518579</v>
      </c>
      <c r="P148" s="1">
        <f>Table5[[#This Row],[KG]]/1000</f>
        <v>2.8835999999999906</v>
      </c>
      <c r="Q148" s="1">
        <f>Table5[[#This Row],[KG2]]/1000</f>
        <v>2.8835999999999906</v>
      </c>
      <c r="U148" s="1"/>
      <c r="V148" s="1"/>
      <c r="W148" s="1"/>
      <c r="X148" s="1"/>
      <c r="Y148" s="1"/>
    </row>
    <row r="149" spans="1:25" ht="12.75" thickTop="1" thickBot="1" x14ac:dyDescent="0.3">
      <c r="A149" s="1">
        <f t="shared" si="2"/>
        <v>5.2999999999999829</v>
      </c>
      <c r="B149" s="1">
        <v>0.54</v>
      </c>
      <c r="C149" s="1">
        <v>0.54</v>
      </c>
      <c r="D149" s="1">
        <f>Table5[[#This Row],[0-100]]/2</f>
        <v>2.6499999999999915</v>
      </c>
      <c r="E149" s="1">
        <f>Table5[[#This Row],[0-100]]/2</f>
        <v>2.6499999999999915</v>
      </c>
      <c r="F149" s="2">
        <f>1000*(Table5[[#This Row],[KWH]]/Table5[[#This Row],[C]])</f>
        <v>205283.01886792519</v>
      </c>
      <c r="G149" s="2">
        <f>1000*(Table5[[#This Row],[KWH2]]/Table5[[#This Row],[C2]])</f>
        <v>205283.01886792519</v>
      </c>
      <c r="H149" s="2">
        <f>Table5[[#This Row],[SFC2]]*1000+4</f>
        <v>544</v>
      </c>
      <c r="I149" s="2">
        <f>Table5[[#This Row],[SFC]]*1000+4</f>
        <v>544</v>
      </c>
      <c r="J149" s="2">
        <f>Table5[[#This Row],[HP]]*1</f>
        <v>544</v>
      </c>
      <c r="K149" s="2">
        <f>Table5[[#This Row],[HP2]]*1</f>
        <v>544</v>
      </c>
      <c r="L149" s="2">
        <f>Table5[[#This Row],[0-100]]*Table5[[#This Row],[HP]]</f>
        <v>2883.1999999999907</v>
      </c>
      <c r="M149" s="2">
        <f>Table5[[#This Row],[0-100]]*Table5[[#This Row],[HP2]]</f>
        <v>2883.1999999999907</v>
      </c>
      <c r="N149" s="1">
        <f>Table5[[#This Row],[HP]]/Table5[[#This Row],[TON]]</f>
        <v>188.67924528301947</v>
      </c>
      <c r="O149" s="1">
        <f>Table5[[#This Row],[HP2]]/Table5[[#This Row],[TON2]]</f>
        <v>188.67924528301947</v>
      </c>
      <c r="P149" s="1">
        <f>Table5[[#This Row],[KG]]/1000</f>
        <v>2.8831999999999907</v>
      </c>
      <c r="Q149" s="1">
        <f>Table5[[#This Row],[KG2]]/1000</f>
        <v>2.8831999999999907</v>
      </c>
      <c r="U149" s="1"/>
      <c r="V149" s="1"/>
      <c r="W149" s="1"/>
      <c r="X149" s="1"/>
      <c r="Y149" s="1"/>
    </row>
    <row r="150" spans="1:25" ht="12.75" thickTop="1" thickBot="1" x14ac:dyDescent="0.3">
      <c r="A150" s="1">
        <f t="shared" si="2"/>
        <v>5.1999999999999833</v>
      </c>
      <c r="B150" s="1">
        <v>0.55000000000000004</v>
      </c>
      <c r="C150" s="1">
        <v>0.55000000000000004</v>
      </c>
      <c r="D150" s="1">
        <f>Table5[[#This Row],[0-100]]/2</f>
        <v>2.5999999999999917</v>
      </c>
      <c r="E150" s="1">
        <f>Table5[[#This Row],[0-100]]/2</f>
        <v>2.5999999999999917</v>
      </c>
      <c r="F150" s="2">
        <f>1000*(Table5[[#This Row],[KWH]]/Table5[[#This Row],[C]])</f>
        <v>213076.92307692376</v>
      </c>
      <c r="G150" s="2">
        <f>1000*(Table5[[#This Row],[KWH2]]/Table5[[#This Row],[C2]])</f>
        <v>213076.92307692376</v>
      </c>
      <c r="H150" s="2">
        <f>Table5[[#This Row],[SFC2]]*1000+4</f>
        <v>554</v>
      </c>
      <c r="I150" s="2">
        <f>Table5[[#This Row],[SFC]]*1000+4</f>
        <v>554</v>
      </c>
      <c r="J150" s="2">
        <f>Table5[[#This Row],[HP]]*1</f>
        <v>554</v>
      </c>
      <c r="K150" s="2">
        <f>Table5[[#This Row],[HP2]]*1</f>
        <v>554</v>
      </c>
      <c r="L150" s="2">
        <f>Table5[[#This Row],[0-100]]*Table5[[#This Row],[HP]]</f>
        <v>2880.7999999999906</v>
      </c>
      <c r="M150" s="2">
        <f>Table5[[#This Row],[0-100]]*Table5[[#This Row],[HP2]]</f>
        <v>2880.7999999999906</v>
      </c>
      <c r="N150" s="1">
        <f>Table5[[#This Row],[HP]]/Table5[[#This Row],[TON]]</f>
        <v>192.30769230769295</v>
      </c>
      <c r="O150" s="1">
        <f>Table5[[#This Row],[HP2]]/Table5[[#This Row],[TON2]]</f>
        <v>192.30769230769295</v>
      </c>
      <c r="P150" s="1">
        <f>Table5[[#This Row],[KG]]/1000</f>
        <v>2.8807999999999905</v>
      </c>
      <c r="Q150" s="1">
        <f>Table5[[#This Row],[KG2]]/1000</f>
        <v>2.8807999999999905</v>
      </c>
      <c r="U150" s="1"/>
      <c r="V150" s="1"/>
      <c r="W150" s="1"/>
      <c r="X150" s="1"/>
      <c r="Y150" s="1"/>
    </row>
    <row r="151" spans="1:25" ht="12.75" thickTop="1" thickBot="1" x14ac:dyDescent="0.3">
      <c r="A151" s="1">
        <f t="shared" si="2"/>
        <v>5.0999999999999837</v>
      </c>
      <c r="B151" s="1">
        <v>0.56000000000000005</v>
      </c>
      <c r="C151" s="1">
        <v>0.56000000000000005</v>
      </c>
      <c r="D151" s="1">
        <f>Table5[[#This Row],[0-100]]/2</f>
        <v>2.5499999999999918</v>
      </c>
      <c r="E151" s="1">
        <f>Table5[[#This Row],[0-100]]/2</f>
        <v>2.5499999999999918</v>
      </c>
      <c r="F151" s="2">
        <f>1000*(Table5[[#This Row],[KWH]]/Table5[[#This Row],[C]])</f>
        <v>221176.47058823603</v>
      </c>
      <c r="G151" s="2">
        <f>1000*(Table5[[#This Row],[KWH2]]/Table5[[#This Row],[C2]])</f>
        <v>221176.47058823603</v>
      </c>
      <c r="H151" s="2">
        <f>Table5[[#This Row],[SFC2]]*1000+4</f>
        <v>564</v>
      </c>
      <c r="I151" s="2">
        <f>Table5[[#This Row],[SFC]]*1000+4</f>
        <v>564</v>
      </c>
      <c r="J151" s="2">
        <f>Table5[[#This Row],[HP]]*1</f>
        <v>564</v>
      </c>
      <c r="K151" s="2">
        <f>Table5[[#This Row],[HP2]]*1</f>
        <v>564</v>
      </c>
      <c r="L151" s="2">
        <f>Table5[[#This Row],[0-100]]*Table5[[#This Row],[HP]]</f>
        <v>2876.399999999991</v>
      </c>
      <c r="M151" s="2">
        <f>Table5[[#This Row],[0-100]]*Table5[[#This Row],[HP2]]</f>
        <v>2876.399999999991</v>
      </c>
      <c r="N151" s="1">
        <f>Table5[[#This Row],[HP]]/Table5[[#This Row],[TON]]</f>
        <v>196.07843137254963</v>
      </c>
      <c r="O151" s="1">
        <f>Table5[[#This Row],[HP2]]/Table5[[#This Row],[TON2]]</f>
        <v>196.07843137254963</v>
      </c>
      <c r="P151" s="1">
        <f>Table5[[#This Row],[KG]]/1000</f>
        <v>2.876399999999991</v>
      </c>
      <c r="Q151" s="1">
        <f>Table5[[#This Row],[KG2]]/1000</f>
        <v>2.876399999999991</v>
      </c>
      <c r="U151" s="1"/>
      <c r="V151" s="1"/>
      <c r="W151" s="1"/>
      <c r="X151" s="1"/>
      <c r="Y151" s="1"/>
    </row>
    <row r="152" spans="1:25" ht="12.75" thickTop="1" thickBot="1" x14ac:dyDescent="0.3">
      <c r="A152" s="1">
        <f t="shared" si="2"/>
        <v>4.999999999999984</v>
      </c>
      <c r="B152" s="1">
        <v>0.56999999999999995</v>
      </c>
      <c r="C152" s="1">
        <v>0.56999999999999995</v>
      </c>
      <c r="D152" s="1">
        <f>Table5[[#This Row],[0-100]]/2</f>
        <v>2.499999999999992</v>
      </c>
      <c r="E152" s="1">
        <f>Table5[[#This Row],[0-100]]/2</f>
        <v>2.499999999999992</v>
      </c>
      <c r="F152" s="2">
        <f>1000*(Table5[[#This Row],[KWH]]/Table5[[#This Row],[C]])</f>
        <v>229600.00000000073</v>
      </c>
      <c r="G152" s="2">
        <f>1000*(Table5[[#This Row],[KWH2]]/Table5[[#This Row],[C2]])</f>
        <v>229600.00000000073</v>
      </c>
      <c r="H152" s="2">
        <f>Table5[[#This Row],[SFC2]]*1000+4</f>
        <v>574</v>
      </c>
      <c r="I152" s="2">
        <f>Table5[[#This Row],[SFC]]*1000+4</f>
        <v>574</v>
      </c>
      <c r="J152" s="2">
        <f>Table5[[#This Row],[HP]]*1</f>
        <v>574</v>
      </c>
      <c r="K152" s="2">
        <f>Table5[[#This Row],[HP2]]*1</f>
        <v>574</v>
      </c>
      <c r="L152" s="2">
        <f>Table5[[#This Row],[0-100]]*Table5[[#This Row],[HP]]</f>
        <v>2869.9999999999909</v>
      </c>
      <c r="M152" s="2">
        <f>Table5[[#This Row],[0-100]]*Table5[[#This Row],[HP2]]</f>
        <v>2869.9999999999909</v>
      </c>
      <c r="N152" s="1">
        <f>Table5[[#This Row],[HP]]/Table5[[#This Row],[TON]]</f>
        <v>200.00000000000065</v>
      </c>
      <c r="O152" s="1">
        <f>Table5[[#This Row],[HP2]]/Table5[[#This Row],[TON2]]</f>
        <v>200.00000000000065</v>
      </c>
      <c r="P152" s="1">
        <f>Table5[[#This Row],[KG]]/1000</f>
        <v>2.8699999999999908</v>
      </c>
      <c r="Q152" s="1">
        <f>Table5[[#This Row],[KG2]]/1000</f>
        <v>2.8699999999999908</v>
      </c>
      <c r="U152" s="1"/>
      <c r="V152" s="1"/>
      <c r="W152" s="1"/>
      <c r="X152" s="1"/>
      <c r="Y152" s="1"/>
    </row>
    <row r="153" spans="1:25" ht="12.75" thickTop="1" thickBot="1" x14ac:dyDescent="0.3">
      <c r="A153" s="1">
        <f t="shared" ref="A153:A216" si="3">A152-0.01</f>
        <v>4.9899999999999842</v>
      </c>
      <c r="B153" s="1">
        <v>0.56999999999999995</v>
      </c>
      <c r="C153" s="1">
        <v>0.56999999999999995</v>
      </c>
      <c r="D153" s="1">
        <f>Table5[[#This Row],[0-100]]/2</f>
        <v>2.4949999999999921</v>
      </c>
      <c r="E153" s="1">
        <f>Table5[[#This Row],[0-100]]/2</f>
        <v>2.4949999999999921</v>
      </c>
      <c r="F153" s="2">
        <f>1000*(Table5[[#This Row],[KWH]]/Table5[[#This Row],[C]])</f>
        <v>230060.12024048169</v>
      </c>
      <c r="G153" s="2">
        <f>1000*(Table5[[#This Row],[KWH2]]/Table5[[#This Row],[C2]])</f>
        <v>230060.12024048169</v>
      </c>
      <c r="H153" s="2">
        <f>Table5[[#This Row],[SFC2]]*1000+4</f>
        <v>574</v>
      </c>
      <c r="I153" s="2">
        <f>Table5[[#This Row],[SFC]]*1000+4</f>
        <v>574</v>
      </c>
      <c r="J153" s="2">
        <f>Table5[[#This Row],[HP]]*1</f>
        <v>574</v>
      </c>
      <c r="K153" s="2">
        <f>Table5[[#This Row],[HP2]]*1</f>
        <v>574</v>
      </c>
      <c r="L153" s="2">
        <f>Table5[[#This Row],[0-100]]*Table5[[#This Row],[HP]]</f>
        <v>2864.2599999999911</v>
      </c>
      <c r="M153" s="2">
        <f>Table5[[#This Row],[0-100]]*Table5[[#This Row],[HP2]]</f>
        <v>2864.2599999999911</v>
      </c>
      <c r="N153" s="1">
        <f>Table5[[#This Row],[HP]]/Table5[[#This Row],[TON]]</f>
        <v>200.40080160320704</v>
      </c>
      <c r="O153" s="1">
        <f>Table5[[#This Row],[HP2]]/Table5[[#This Row],[TON2]]</f>
        <v>200.40080160320704</v>
      </c>
      <c r="P153" s="1">
        <f>Table5[[#This Row],[KG]]/1000</f>
        <v>2.8642599999999909</v>
      </c>
      <c r="Q153" s="1">
        <f>Table5[[#This Row],[KG2]]/1000</f>
        <v>2.8642599999999909</v>
      </c>
      <c r="U153" s="1"/>
      <c r="V153" s="1"/>
      <c r="W153" s="1"/>
      <c r="X153" s="1"/>
      <c r="Y153" s="1"/>
    </row>
    <row r="154" spans="1:25" ht="12.75" thickTop="1" thickBot="1" x14ac:dyDescent="0.3">
      <c r="A154" s="1">
        <f t="shared" si="3"/>
        <v>4.9799999999999844</v>
      </c>
      <c r="B154" s="1">
        <v>0.56999999999999995</v>
      </c>
      <c r="C154" s="1">
        <v>0.56999999999999995</v>
      </c>
      <c r="D154" s="1">
        <f>Table5[[#This Row],[0-100]]/2</f>
        <v>2.4899999999999922</v>
      </c>
      <c r="E154" s="1">
        <f>Table5[[#This Row],[0-100]]/2</f>
        <v>2.4899999999999922</v>
      </c>
      <c r="F154" s="2">
        <f>1000*(Table5[[#This Row],[KWH]]/Table5[[#This Row],[C]])</f>
        <v>230522.08835341438</v>
      </c>
      <c r="G154" s="2">
        <f>1000*(Table5[[#This Row],[KWH2]]/Table5[[#This Row],[C2]])</f>
        <v>230522.08835341438</v>
      </c>
      <c r="H154" s="2">
        <f>Table5[[#This Row],[SFC2]]*1000+4</f>
        <v>574</v>
      </c>
      <c r="I154" s="2">
        <f>Table5[[#This Row],[SFC]]*1000+4</f>
        <v>574</v>
      </c>
      <c r="J154" s="2">
        <f>Table5[[#This Row],[HP]]*1</f>
        <v>574</v>
      </c>
      <c r="K154" s="2">
        <f>Table5[[#This Row],[HP2]]*1</f>
        <v>574</v>
      </c>
      <c r="L154" s="2">
        <f>Table5[[#This Row],[0-100]]*Table5[[#This Row],[HP]]</f>
        <v>2858.5199999999909</v>
      </c>
      <c r="M154" s="2">
        <f>Table5[[#This Row],[0-100]]*Table5[[#This Row],[HP2]]</f>
        <v>2858.5199999999909</v>
      </c>
      <c r="N154" s="1">
        <f>Table5[[#This Row],[HP]]/Table5[[#This Row],[TON]]</f>
        <v>200.80321285140624</v>
      </c>
      <c r="O154" s="1">
        <f>Table5[[#This Row],[HP2]]/Table5[[#This Row],[TON2]]</f>
        <v>200.80321285140624</v>
      </c>
      <c r="P154" s="1">
        <f>Table5[[#This Row],[KG]]/1000</f>
        <v>2.8585199999999911</v>
      </c>
      <c r="Q154" s="1">
        <f>Table5[[#This Row],[KG2]]/1000</f>
        <v>2.8585199999999911</v>
      </c>
      <c r="U154" s="1"/>
      <c r="V154" s="1"/>
      <c r="W154" s="1"/>
      <c r="X154" s="1"/>
      <c r="Y154" s="1"/>
    </row>
    <row r="155" spans="1:25" ht="12.75" thickTop="1" thickBot="1" x14ac:dyDescent="0.3">
      <c r="A155" s="1">
        <f t="shared" si="3"/>
        <v>4.9699999999999847</v>
      </c>
      <c r="B155" s="1">
        <v>0.57999999999999996</v>
      </c>
      <c r="C155" s="1">
        <v>0.57999999999999996</v>
      </c>
      <c r="D155" s="1">
        <f>Table5[[#This Row],[0-100]]/2</f>
        <v>2.4849999999999923</v>
      </c>
      <c r="E155" s="1">
        <f>Table5[[#This Row],[0-100]]/2</f>
        <v>2.4849999999999923</v>
      </c>
      <c r="F155" s="2">
        <f>1000*(Table5[[#This Row],[KWH]]/Table5[[#This Row],[C]])</f>
        <v>235010.06036217377</v>
      </c>
      <c r="G155" s="2">
        <f>1000*(Table5[[#This Row],[KWH2]]/Table5[[#This Row],[C2]])</f>
        <v>235010.06036217377</v>
      </c>
      <c r="H155" s="2">
        <f>Table5[[#This Row],[SFC2]]*1000+4</f>
        <v>584</v>
      </c>
      <c r="I155" s="2">
        <f>Table5[[#This Row],[SFC]]*1000+4</f>
        <v>584</v>
      </c>
      <c r="J155" s="2">
        <f>Table5[[#This Row],[HP]]*1</f>
        <v>584</v>
      </c>
      <c r="K155" s="2">
        <f>Table5[[#This Row],[HP2]]*1</f>
        <v>584</v>
      </c>
      <c r="L155" s="2">
        <f>Table5[[#This Row],[0-100]]*Table5[[#This Row],[HP]]</f>
        <v>2902.4799999999909</v>
      </c>
      <c r="M155" s="2">
        <f>Table5[[#This Row],[0-100]]*Table5[[#This Row],[HP2]]</f>
        <v>2902.4799999999909</v>
      </c>
      <c r="N155" s="1">
        <f>Table5[[#This Row],[HP]]/Table5[[#This Row],[TON]]</f>
        <v>201.20724346076523</v>
      </c>
      <c r="O155" s="1">
        <f>Table5[[#This Row],[HP2]]/Table5[[#This Row],[TON2]]</f>
        <v>201.20724346076523</v>
      </c>
      <c r="P155" s="1">
        <f>Table5[[#This Row],[KG]]/1000</f>
        <v>2.9024799999999908</v>
      </c>
      <c r="Q155" s="1">
        <f>Table5[[#This Row],[KG2]]/1000</f>
        <v>2.9024799999999908</v>
      </c>
      <c r="U155" s="1"/>
      <c r="V155" s="1"/>
      <c r="W155" s="1"/>
      <c r="X155" s="1"/>
      <c r="Y155" s="1"/>
    </row>
    <row r="156" spans="1:25" ht="12.75" thickTop="1" thickBot="1" x14ac:dyDescent="0.3">
      <c r="A156" s="1">
        <f t="shared" si="3"/>
        <v>4.9599999999999849</v>
      </c>
      <c r="B156" s="1">
        <v>0.57999999999999996</v>
      </c>
      <c r="C156" s="1">
        <v>0.57999999999999996</v>
      </c>
      <c r="D156" s="1">
        <f>Table5[[#This Row],[0-100]]/2</f>
        <v>2.4799999999999924</v>
      </c>
      <c r="E156" s="1">
        <f>Table5[[#This Row],[0-100]]/2</f>
        <v>2.4799999999999924</v>
      </c>
      <c r="F156" s="2">
        <f>1000*(Table5[[#This Row],[KWH]]/Table5[[#This Row],[C]])</f>
        <v>235483.87096774267</v>
      </c>
      <c r="G156" s="2">
        <f>1000*(Table5[[#This Row],[KWH2]]/Table5[[#This Row],[C2]])</f>
        <v>235483.87096774267</v>
      </c>
      <c r="H156" s="2">
        <f>Table5[[#This Row],[SFC2]]*1000+4</f>
        <v>584</v>
      </c>
      <c r="I156" s="2">
        <f>Table5[[#This Row],[SFC]]*1000+4</f>
        <v>584</v>
      </c>
      <c r="J156" s="2">
        <f>Table5[[#This Row],[HP]]*1</f>
        <v>584</v>
      </c>
      <c r="K156" s="2">
        <f>Table5[[#This Row],[HP2]]*1</f>
        <v>584</v>
      </c>
      <c r="L156" s="2">
        <f>Table5[[#This Row],[0-100]]*Table5[[#This Row],[HP]]</f>
        <v>2896.6399999999912</v>
      </c>
      <c r="M156" s="2">
        <f>Table5[[#This Row],[0-100]]*Table5[[#This Row],[HP2]]</f>
        <v>2896.6399999999912</v>
      </c>
      <c r="N156" s="1">
        <f>Table5[[#This Row],[HP]]/Table5[[#This Row],[TON]]</f>
        <v>201.61290322580706</v>
      </c>
      <c r="O156" s="1">
        <f>Table5[[#This Row],[HP2]]/Table5[[#This Row],[TON2]]</f>
        <v>201.61290322580706</v>
      </c>
      <c r="P156" s="1">
        <f>Table5[[#This Row],[KG]]/1000</f>
        <v>2.8966399999999912</v>
      </c>
      <c r="Q156" s="1">
        <f>Table5[[#This Row],[KG2]]/1000</f>
        <v>2.8966399999999912</v>
      </c>
      <c r="U156" s="1"/>
      <c r="V156" s="1"/>
      <c r="W156" s="1"/>
      <c r="X156" s="1"/>
      <c r="Y156" s="1"/>
    </row>
    <row r="157" spans="1:25" ht="12.75" thickTop="1" thickBot="1" x14ac:dyDescent="0.3">
      <c r="A157" s="1">
        <f t="shared" si="3"/>
        <v>4.9499999999999851</v>
      </c>
      <c r="B157" s="1">
        <v>0.57999999999999996</v>
      </c>
      <c r="C157" s="1">
        <v>0.57999999999999996</v>
      </c>
      <c r="D157" s="1">
        <f>Table5[[#This Row],[0-100]]/2</f>
        <v>2.4749999999999925</v>
      </c>
      <c r="E157" s="1">
        <f>Table5[[#This Row],[0-100]]/2</f>
        <v>2.4749999999999925</v>
      </c>
      <c r="F157" s="2">
        <f>1000*(Table5[[#This Row],[KWH]]/Table5[[#This Row],[C]])</f>
        <v>235959.59595959666</v>
      </c>
      <c r="G157" s="2">
        <f>1000*(Table5[[#This Row],[KWH2]]/Table5[[#This Row],[C2]])</f>
        <v>235959.59595959666</v>
      </c>
      <c r="H157" s="2">
        <f>Table5[[#This Row],[SFC2]]*1000+4</f>
        <v>584</v>
      </c>
      <c r="I157" s="2">
        <f>Table5[[#This Row],[SFC]]*1000+4</f>
        <v>584</v>
      </c>
      <c r="J157" s="2">
        <f>Table5[[#This Row],[HP]]*1</f>
        <v>584</v>
      </c>
      <c r="K157" s="2">
        <f>Table5[[#This Row],[HP2]]*1</f>
        <v>584</v>
      </c>
      <c r="L157" s="2">
        <f>Table5[[#This Row],[0-100]]*Table5[[#This Row],[HP]]</f>
        <v>2890.7999999999911</v>
      </c>
      <c r="M157" s="2">
        <f>Table5[[#This Row],[0-100]]*Table5[[#This Row],[HP2]]</f>
        <v>2890.7999999999911</v>
      </c>
      <c r="N157" s="1">
        <f>Table5[[#This Row],[HP]]/Table5[[#This Row],[TON]]</f>
        <v>202.02020202020265</v>
      </c>
      <c r="O157" s="1">
        <f>Table5[[#This Row],[HP2]]/Table5[[#This Row],[TON2]]</f>
        <v>202.02020202020265</v>
      </c>
      <c r="P157" s="1">
        <f>Table5[[#This Row],[KG]]/1000</f>
        <v>2.8907999999999912</v>
      </c>
      <c r="Q157" s="1">
        <f>Table5[[#This Row],[KG2]]/1000</f>
        <v>2.8907999999999912</v>
      </c>
      <c r="U157" s="1"/>
      <c r="V157" s="1"/>
      <c r="W157" s="1"/>
      <c r="X157" s="1"/>
      <c r="Y157" s="1"/>
    </row>
    <row r="158" spans="1:25" ht="12.75" thickTop="1" thickBot="1" x14ac:dyDescent="0.3">
      <c r="A158" s="1">
        <f t="shared" si="3"/>
        <v>4.9399999999999853</v>
      </c>
      <c r="B158" s="1">
        <v>0.57999999999999996</v>
      </c>
      <c r="C158" s="1">
        <v>0.57999999999999996</v>
      </c>
      <c r="D158" s="1">
        <f>Table5[[#This Row],[0-100]]/2</f>
        <v>2.4699999999999926</v>
      </c>
      <c r="E158" s="1">
        <f>Table5[[#This Row],[0-100]]/2</f>
        <v>2.4699999999999926</v>
      </c>
      <c r="F158" s="2">
        <f>1000*(Table5[[#This Row],[KWH]]/Table5[[#This Row],[C]])</f>
        <v>236437.24696356346</v>
      </c>
      <c r="G158" s="2">
        <f>1000*(Table5[[#This Row],[KWH2]]/Table5[[#This Row],[C2]])</f>
        <v>236437.24696356346</v>
      </c>
      <c r="H158" s="2">
        <f>Table5[[#This Row],[SFC2]]*1000+4</f>
        <v>584</v>
      </c>
      <c r="I158" s="2">
        <f>Table5[[#This Row],[SFC]]*1000+4</f>
        <v>584</v>
      </c>
      <c r="J158" s="2">
        <f>Table5[[#This Row],[HP]]*1</f>
        <v>584</v>
      </c>
      <c r="K158" s="2">
        <f>Table5[[#This Row],[HP2]]*1</f>
        <v>584</v>
      </c>
      <c r="L158" s="2">
        <f>Table5[[#This Row],[0-100]]*Table5[[#This Row],[HP]]</f>
        <v>2884.9599999999914</v>
      </c>
      <c r="M158" s="2">
        <f>Table5[[#This Row],[0-100]]*Table5[[#This Row],[HP2]]</f>
        <v>2884.9599999999914</v>
      </c>
      <c r="N158" s="1">
        <f>Table5[[#This Row],[HP]]/Table5[[#This Row],[TON]]</f>
        <v>202.42914979757145</v>
      </c>
      <c r="O158" s="1">
        <f>Table5[[#This Row],[HP2]]/Table5[[#This Row],[TON2]]</f>
        <v>202.42914979757145</v>
      </c>
      <c r="P158" s="1">
        <f>Table5[[#This Row],[KG]]/1000</f>
        <v>2.8849599999999915</v>
      </c>
      <c r="Q158" s="1">
        <f>Table5[[#This Row],[KG2]]/1000</f>
        <v>2.8849599999999915</v>
      </c>
      <c r="U158" s="1"/>
      <c r="V158" s="1"/>
      <c r="W158" s="1"/>
      <c r="X158" s="1"/>
      <c r="Y158" s="1"/>
    </row>
    <row r="159" spans="1:25" ht="12.75" thickTop="1" thickBot="1" x14ac:dyDescent="0.3">
      <c r="A159" s="1">
        <f t="shared" si="3"/>
        <v>4.9299999999999855</v>
      </c>
      <c r="B159" s="1">
        <v>0.57999999999999996</v>
      </c>
      <c r="C159" s="1">
        <v>0.57999999999999996</v>
      </c>
      <c r="D159" s="1">
        <f>Table5[[#This Row],[0-100]]/2</f>
        <v>2.4649999999999928</v>
      </c>
      <c r="E159" s="1">
        <f>Table5[[#This Row],[0-100]]/2</f>
        <v>2.4649999999999928</v>
      </c>
      <c r="F159" s="2">
        <f>1000*(Table5[[#This Row],[KWH]]/Table5[[#This Row],[C]])</f>
        <v>236916.83569979784</v>
      </c>
      <c r="G159" s="2">
        <f>1000*(Table5[[#This Row],[KWH2]]/Table5[[#This Row],[C2]])</f>
        <v>236916.83569979784</v>
      </c>
      <c r="H159" s="2">
        <f>Table5[[#This Row],[SFC2]]*1000+4</f>
        <v>584</v>
      </c>
      <c r="I159" s="2">
        <f>Table5[[#This Row],[SFC]]*1000+4</f>
        <v>584</v>
      </c>
      <c r="J159" s="2">
        <f>Table5[[#This Row],[HP]]*1</f>
        <v>584</v>
      </c>
      <c r="K159" s="2">
        <f>Table5[[#This Row],[HP2]]*1</f>
        <v>584</v>
      </c>
      <c r="L159" s="2">
        <f>Table5[[#This Row],[0-100]]*Table5[[#This Row],[HP]]</f>
        <v>2879.1199999999917</v>
      </c>
      <c r="M159" s="2">
        <f>Table5[[#This Row],[0-100]]*Table5[[#This Row],[HP2]]</f>
        <v>2879.1199999999917</v>
      </c>
      <c r="N159" s="1">
        <f>Table5[[#This Row],[HP]]/Table5[[#This Row],[TON]]</f>
        <v>202.83975659229267</v>
      </c>
      <c r="O159" s="1">
        <f>Table5[[#This Row],[HP2]]/Table5[[#This Row],[TON2]]</f>
        <v>202.83975659229267</v>
      </c>
      <c r="P159" s="1">
        <f>Table5[[#This Row],[KG]]/1000</f>
        <v>2.8791199999999919</v>
      </c>
      <c r="Q159" s="1">
        <f>Table5[[#This Row],[KG2]]/1000</f>
        <v>2.8791199999999919</v>
      </c>
      <c r="U159" s="1"/>
      <c r="V159" s="1"/>
      <c r="W159" s="1"/>
      <c r="X159" s="1"/>
      <c r="Y159" s="1"/>
    </row>
    <row r="160" spans="1:25" ht="12.75" thickTop="1" thickBot="1" x14ac:dyDescent="0.3">
      <c r="A160" s="1">
        <f t="shared" si="3"/>
        <v>4.9199999999999857</v>
      </c>
      <c r="B160" s="1">
        <v>0.57999999999999996</v>
      </c>
      <c r="C160" s="1">
        <v>0.57999999999999996</v>
      </c>
      <c r="D160" s="1">
        <f>Table5[[#This Row],[0-100]]/2</f>
        <v>2.4599999999999929</v>
      </c>
      <c r="E160" s="1">
        <f>Table5[[#This Row],[0-100]]/2</f>
        <v>2.4599999999999929</v>
      </c>
      <c r="F160" s="2">
        <f>1000*(Table5[[#This Row],[KWH]]/Table5[[#This Row],[C]])</f>
        <v>237398.37398374052</v>
      </c>
      <c r="G160" s="2">
        <f>1000*(Table5[[#This Row],[KWH2]]/Table5[[#This Row],[C2]])</f>
        <v>237398.37398374052</v>
      </c>
      <c r="H160" s="2">
        <f>Table5[[#This Row],[SFC2]]*1000+4</f>
        <v>584</v>
      </c>
      <c r="I160" s="2">
        <f>Table5[[#This Row],[SFC]]*1000+4</f>
        <v>584</v>
      </c>
      <c r="J160" s="2">
        <f>Table5[[#This Row],[HP]]*1</f>
        <v>584</v>
      </c>
      <c r="K160" s="2">
        <f>Table5[[#This Row],[HP2]]*1</f>
        <v>584</v>
      </c>
      <c r="L160" s="2">
        <f>Table5[[#This Row],[0-100]]*Table5[[#This Row],[HP]]</f>
        <v>2873.2799999999916</v>
      </c>
      <c r="M160" s="2">
        <f>Table5[[#This Row],[0-100]]*Table5[[#This Row],[HP2]]</f>
        <v>2873.2799999999916</v>
      </c>
      <c r="N160" s="1">
        <f>Table5[[#This Row],[HP]]/Table5[[#This Row],[TON]]</f>
        <v>203.2520325203258</v>
      </c>
      <c r="O160" s="1">
        <f>Table5[[#This Row],[HP2]]/Table5[[#This Row],[TON2]]</f>
        <v>203.2520325203258</v>
      </c>
      <c r="P160" s="1">
        <f>Table5[[#This Row],[KG]]/1000</f>
        <v>2.8732799999999914</v>
      </c>
      <c r="Q160" s="1">
        <f>Table5[[#This Row],[KG2]]/1000</f>
        <v>2.8732799999999914</v>
      </c>
      <c r="U160" s="1"/>
      <c r="V160" s="1"/>
      <c r="W160" s="1"/>
      <c r="X160" s="1"/>
      <c r="Y160" s="1"/>
    </row>
    <row r="161" spans="1:25" ht="12.75" thickTop="1" thickBot="1" x14ac:dyDescent="0.3">
      <c r="A161" s="1">
        <f t="shared" si="3"/>
        <v>4.9099999999999859</v>
      </c>
      <c r="B161" s="1">
        <v>0.57999999999999996</v>
      </c>
      <c r="C161" s="1">
        <v>0.57999999999999996</v>
      </c>
      <c r="D161" s="1">
        <f>Table5[[#This Row],[0-100]]/2</f>
        <v>2.454999999999993</v>
      </c>
      <c r="E161" s="1">
        <f>Table5[[#This Row],[0-100]]/2</f>
        <v>2.454999999999993</v>
      </c>
      <c r="F161" s="2">
        <f>1000*(Table5[[#This Row],[KWH]]/Table5[[#This Row],[C]])</f>
        <v>237881.87372708824</v>
      </c>
      <c r="G161" s="2">
        <f>1000*(Table5[[#This Row],[KWH2]]/Table5[[#This Row],[C2]])</f>
        <v>237881.87372708824</v>
      </c>
      <c r="H161" s="2">
        <f>Table5[[#This Row],[SFC2]]*1000+4</f>
        <v>584</v>
      </c>
      <c r="I161" s="2">
        <f>Table5[[#This Row],[SFC]]*1000+4</f>
        <v>584</v>
      </c>
      <c r="J161" s="2">
        <f>Table5[[#This Row],[HP]]*1</f>
        <v>584</v>
      </c>
      <c r="K161" s="2">
        <f>Table5[[#This Row],[HP2]]*1</f>
        <v>584</v>
      </c>
      <c r="L161" s="2">
        <f>Table5[[#This Row],[0-100]]*Table5[[#This Row],[HP]]</f>
        <v>2867.4399999999919</v>
      </c>
      <c r="M161" s="2">
        <f>Table5[[#This Row],[0-100]]*Table5[[#This Row],[HP2]]</f>
        <v>2867.4399999999919</v>
      </c>
      <c r="N161" s="1">
        <f>Table5[[#This Row],[HP]]/Table5[[#This Row],[TON]]</f>
        <v>203.66598778004132</v>
      </c>
      <c r="O161" s="1">
        <f>Table5[[#This Row],[HP2]]/Table5[[#This Row],[TON2]]</f>
        <v>203.66598778004132</v>
      </c>
      <c r="P161" s="1">
        <f>Table5[[#This Row],[KG]]/1000</f>
        <v>2.8674399999999918</v>
      </c>
      <c r="Q161" s="1">
        <f>Table5[[#This Row],[KG2]]/1000</f>
        <v>2.8674399999999918</v>
      </c>
      <c r="U161" s="1"/>
      <c r="V161" s="1"/>
      <c r="W161" s="1"/>
      <c r="X161" s="1"/>
      <c r="Y161" s="1"/>
    </row>
    <row r="162" spans="1:25" ht="12.75" thickTop="1" thickBot="1" x14ac:dyDescent="0.3">
      <c r="A162" s="1">
        <f t="shared" si="3"/>
        <v>4.8999999999999861</v>
      </c>
      <c r="B162" s="1">
        <v>0.57999999999999996</v>
      </c>
      <c r="C162" s="1">
        <v>0.57999999999999996</v>
      </c>
      <c r="D162" s="1">
        <f>Table5[[#This Row],[0-100]]/2</f>
        <v>2.4499999999999931</v>
      </c>
      <c r="E162" s="1">
        <f>Table5[[#This Row],[0-100]]/2</f>
        <v>2.4499999999999931</v>
      </c>
      <c r="F162" s="2">
        <f>1000*(Table5[[#This Row],[KWH]]/Table5[[#This Row],[C]])</f>
        <v>238367.3469387762</v>
      </c>
      <c r="G162" s="2">
        <f>1000*(Table5[[#This Row],[KWH2]]/Table5[[#This Row],[C2]])</f>
        <v>238367.3469387762</v>
      </c>
      <c r="H162" s="2">
        <f>Table5[[#This Row],[SFC2]]*1000+4</f>
        <v>584</v>
      </c>
      <c r="I162" s="2">
        <f>Table5[[#This Row],[SFC]]*1000+4</f>
        <v>584</v>
      </c>
      <c r="J162" s="2">
        <f>Table5[[#This Row],[HP]]*1</f>
        <v>584</v>
      </c>
      <c r="K162" s="2">
        <f>Table5[[#This Row],[HP2]]*1</f>
        <v>584</v>
      </c>
      <c r="L162" s="2">
        <f>Table5[[#This Row],[0-100]]*Table5[[#This Row],[HP]]</f>
        <v>2861.5999999999917</v>
      </c>
      <c r="M162" s="2">
        <f>Table5[[#This Row],[0-100]]*Table5[[#This Row],[HP2]]</f>
        <v>2861.5999999999917</v>
      </c>
      <c r="N162" s="1">
        <f>Table5[[#This Row],[HP]]/Table5[[#This Row],[TON]]</f>
        <v>204.0816326530618</v>
      </c>
      <c r="O162" s="1">
        <f>Table5[[#This Row],[HP2]]/Table5[[#This Row],[TON2]]</f>
        <v>204.0816326530618</v>
      </c>
      <c r="P162" s="1">
        <f>Table5[[#This Row],[KG]]/1000</f>
        <v>2.8615999999999917</v>
      </c>
      <c r="Q162" s="1">
        <f>Table5[[#This Row],[KG2]]/1000</f>
        <v>2.8615999999999917</v>
      </c>
      <c r="U162" s="1"/>
      <c r="V162" s="1"/>
      <c r="W162" s="1"/>
      <c r="X162" s="1"/>
      <c r="Y162" s="1"/>
    </row>
    <row r="163" spans="1:25" ht="12.75" thickTop="1" thickBot="1" x14ac:dyDescent="0.3">
      <c r="A163" s="1">
        <f t="shared" si="3"/>
        <v>4.8899999999999864</v>
      </c>
      <c r="B163" s="1">
        <v>0.57999999999999996</v>
      </c>
      <c r="C163" s="1">
        <v>0.57999999999999996</v>
      </c>
      <c r="D163" s="1">
        <f>Table5[[#This Row],[0-100]]/2</f>
        <v>2.4449999999999932</v>
      </c>
      <c r="E163" s="1">
        <f>Table5[[#This Row],[0-100]]/2</f>
        <v>2.4449999999999932</v>
      </c>
      <c r="F163" s="2">
        <f>1000*(Table5[[#This Row],[KWH]]/Table5[[#This Row],[C]])</f>
        <v>238854.80572597202</v>
      </c>
      <c r="G163" s="2">
        <f>1000*(Table5[[#This Row],[KWH2]]/Table5[[#This Row],[C2]])</f>
        <v>238854.80572597202</v>
      </c>
      <c r="H163" s="2">
        <f>Table5[[#This Row],[SFC2]]*1000+4</f>
        <v>584</v>
      </c>
      <c r="I163" s="2">
        <f>Table5[[#This Row],[SFC]]*1000+4</f>
        <v>584</v>
      </c>
      <c r="J163" s="2">
        <f>Table5[[#This Row],[HP]]*1</f>
        <v>584</v>
      </c>
      <c r="K163" s="2">
        <f>Table5[[#This Row],[HP2]]*1</f>
        <v>584</v>
      </c>
      <c r="L163" s="2">
        <f>Table5[[#This Row],[0-100]]*Table5[[#This Row],[HP]]</f>
        <v>2855.759999999992</v>
      </c>
      <c r="M163" s="2">
        <f>Table5[[#This Row],[0-100]]*Table5[[#This Row],[HP2]]</f>
        <v>2855.759999999992</v>
      </c>
      <c r="N163" s="1">
        <f>Table5[[#This Row],[HP]]/Table5[[#This Row],[TON]]</f>
        <v>204.49897750511303</v>
      </c>
      <c r="O163" s="1">
        <f>Table5[[#This Row],[HP2]]/Table5[[#This Row],[TON2]]</f>
        <v>204.49897750511303</v>
      </c>
      <c r="P163" s="1">
        <f>Table5[[#This Row],[KG]]/1000</f>
        <v>2.8557599999999921</v>
      </c>
      <c r="Q163" s="1">
        <f>Table5[[#This Row],[KG2]]/1000</f>
        <v>2.8557599999999921</v>
      </c>
      <c r="U163" s="1"/>
      <c r="V163" s="1"/>
      <c r="W163" s="1"/>
      <c r="X163" s="1"/>
      <c r="Y163" s="1"/>
    </row>
    <row r="164" spans="1:25" ht="12.75" thickTop="1" thickBot="1" x14ac:dyDescent="0.3">
      <c r="A164" s="1">
        <f t="shared" si="3"/>
        <v>4.8799999999999866</v>
      </c>
      <c r="B164" s="1">
        <v>0.59</v>
      </c>
      <c r="C164" s="1">
        <v>0.59</v>
      </c>
      <c r="D164" s="1">
        <f>Table5[[#This Row],[0-100]]/2</f>
        <v>2.4399999999999933</v>
      </c>
      <c r="E164" s="1">
        <f>Table5[[#This Row],[0-100]]/2</f>
        <v>2.4399999999999933</v>
      </c>
      <c r="F164" s="2">
        <f>1000*(Table5[[#This Row],[KWH]]/Table5[[#This Row],[C]])</f>
        <v>243442.62295082034</v>
      </c>
      <c r="G164" s="2">
        <f>1000*(Table5[[#This Row],[KWH2]]/Table5[[#This Row],[C2]])</f>
        <v>243442.62295082034</v>
      </c>
      <c r="H164" s="2">
        <f>Table5[[#This Row],[SFC2]]*1000+4</f>
        <v>594</v>
      </c>
      <c r="I164" s="2">
        <f>Table5[[#This Row],[SFC]]*1000+4</f>
        <v>594</v>
      </c>
      <c r="J164" s="2">
        <f>Table5[[#This Row],[HP]]*1</f>
        <v>594</v>
      </c>
      <c r="K164" s="2">
        <f>Table5[[#This Row],[HP2]]*1</f>
        <v>594</v>
      </c>
      <c r="L164" s="2">
        <f>Table5[[#This Row],[0-100]]*Table5[[#This Row],[HP]]</f>
        <v>2898.7199999999921</v>
      </c>
      <c r="M164" s="2">
        <f>Table5[[#This Row],[0-100]]*Table5[[#This Row],[HP2]]</f>
        <v>2898.7199999999921</v>
      </c>
      <c r="N164" s="1">
        <f>Table5[[#This Row],[HP]]/Table5[[#This Row],[TON]]</f>
        <v>204.91803278688582</v>
      </c>
      <c r="O164" s="1">
        <f>Table5[[#This Row],[HP2]]/Table5[[#This Row],[TON2]]</f>
        <v>204.91803278688582</v>
      </c>
      <c r="P164" s="1">
        <f>Table5[[#This Row],[KG]]/1000</f>
        <v>2.898719999999992</v>
      </c>
      <c r="Q164" s="1">
        <f>Table5[[#This Row],[KG2]]/1000</f>
        <v>2.898719999999992</v>
      </c>
      <c r="U164" s="1"/>
      <c r="V164" s="1"/>
      <c r="W164" s="1"/>
      <c r="X164" s="1"/>
      <c r="Y164" s="1"/>
    </row>
    <row r="165" spans="1:25" ht="12.75" thickTop="1" thickBot="1" x14ac:dyDescent="0.3">
      <c r="A165" s="1">
        <f t="shared" si="3"/>
        <v>4.8699999999999868</v>
      </c>
      <c r="B165" s="1">
        <v>0.59</v>
      </c>
      <c r="C165" s="1">
        <v>0.59</v>
      </c>
      <c r="D165" s="1">
        <f>Table5[[#This Row],[0-100]]/2</f>
        <v>2.4349999999999934</v>
      </c>
      <c r="E165" s="1">
        <f>Table5[[#This Row],[0-100]]/2</f>
        <v>2.4349999999999934</v>
      </c>
      <c r="F165" s="2">
        <f>1000*(Table5[[#This Row],[KWH]]/Table5[[#This Row],[C]])</f>
        <v>243942.5051334709</v>
      </c>
      <c r="G165" s="2">
        <f>1000*(Table5[[#This Row],[KWH2]]/Table5[[#This Row],[C2]])</f>
        <v>243942.5051334709</v>
      </c>
      <c r="H165" s="2">
        <f>Table5[[#This Row],[SFC2]]*1000+4</f>
        <v>594</v>
      </c>
      <c r="I165" s="2">
        <f>Table5[[#This Row],[SFC]]*1000+4</f>
        <v>594</v>
      </c>
      <c r="J165" s="2">
        <f>Table5[[#This Row],[HP]]*1</f>
        <v>594</v>
      </c>
      <c r="K165" s="2">
        <f>Table5[[#This Row],[HP2]]*1</f>
        <v>594</v>
      </c>
      <c r="L165" s="2">
        <f>Table5[[#This Row],[0-100]]*Table5[[#This Row],[HP]]</f>
        <v>2892.779999999992</v>
      </c>
      <c r="M165" s="2">
        <f>Table5[[#This Row],[0-100]]*Table5[[#This Row],[HP2]]</f>
        <v>2892.779999999992</v>
      </c>
      <c r="N165" s="1">
        <f>Table5[[#This Row],[HP]]/Table5[[#This Row],[TON]]</f>
        <v>205.33880903490817</v>
      </c>
      <c r="O165" s="1">
        <f>Table5[[#This Row],[HP2]]/Table5[[#This Row],[TON2]]</f>
        <v>205.33880903490817</v>
      </c>
      <c r="P165" s="1">
        <f>Table5[[#This Row],[KG]]/1000</f>
        <v>2.8927799999999921</v>
      </c>
      <c r="Q165" s="1">
        <f>Table5[[#This Row],[KG2]]/1000</f>
        <v>2.8927799999999921</v>
      </c>
      <c r="U165" s="1"/>
      <c r="V165" s="1"/>
      <c r="W165" s="1"/>
      <c r="X165" s="1"/>
      <c r="Y165" s="1"/>
    </row>
    <row r="166" spans="1:25" ht="12.75" thickTop="1" thickBot="1" x14ac:dyDescent="0.3">
      <c r="A166" s="1">
        <f t="shared" si="3"/>
        <v>4.859999999999987</v>
      </c>
      <c r="B166" s="1">
        <v>0.59</v>
      </c>
      <c r="C166" s="1">
        <v>0.59</v>
      </c>
      <c r="D166" s="1">
        <f>Table5[[#This Row],[0-100]]/2</f>
        <v>2.4299999999999935</v>
      </c>
      <c r="E166" s="1">
        <f>Table5[[#This Row],[0-100]]/2</f>
        <v>2.4299999999999935</v>
      </c>
      <c r="F166" s="2">
        <f>1000*(Table5[[#This Row],[KWH]]/Table5[[#This Row],[C]])</f>
        <v>244444.44444444511</v>
      </c>
      <c r="G166" s="2">
        <f>1000*(Table5[[#This Row],[KWH2]]/Table5[[#This Row],[C2]])</f>
        <v>244444.44444444511</v>
      </c>
      <c r="H166" s="2">
        <f>Table5[[#This Row],[SFC2]]*1000+4</f>
        <v>594</v>
      </c>
      <c r="I166" s="2">
        <f>Table5[[#This Row],[SFC]]*1000+4</f>
        <v>594</v>
      </c>
      <c r="J166" s="2">
        <f>Table5[[#This Row],[HP]]*1</f>
        <v>594</v>
      </c>
      <c r="K166" s="2">
        <f>Table5[[#This Row],[HP2]]*1</f>
        <v>594</v>
      </c>
      <c r="L166" s="2">
        <f>Table5[[#This Row],[0-100]]*Table5[[#This Row],[HP]]</f>
        <v>2886.8399999999924</v>
      </c>
      <c r="M166" s="2">
        <f>Table5[[#This Row],[0-100]]*Table5[[#This Row],[HP2]]</f>
        <v>2886.8399999999924</v>
      </c>
      <c r="N166" s="1">
        <f>Table5[[#This Row],[HP]]/Table5[[#This Row],[TON]]</f>
        <v>205.76131687242852</v>
      </c>
      <c r="O166" s="1">
        <f>Table5[[#This Row],[HP2]]/Table5[[#This Row],[TON2]]</f>
        <v>205.76131687242852</v>
      </c>
      <c r="P166" s="1">
        <f>Table5[[#This Row],[KG]]/1000</f>
        <v>2.8868399999999923</v>
      </c>
      <c r="Q166" s="1">
        <f>Table5[[#This Row],[KG2]]/1000</f>
        <v>2.8868399999999923</v>
      </c>
      <c r="U166" s="1"/>
      <c r="V166" s="1"/>
      <c r="W166" s="1"/>
      <c r="X166" s="1"/>
      <c r="Y166" s="1"/>
    </row>
    <row r="167" spans="1:25" ht="12.75" thickTop="1" thickBot="1" x14ac:dyDescent="0.3">
      <c r="A167" s="1">
        <f t="shared" si="3"/>
        <v>4.8499999999999872</v>
      </c>
      <c r="B167" s="1">
        <v>0.59</v>
      </c>
      <c r="C167" s="1">
        <v>0.59</v>
      </c>
      <c r="D167" s="1">
        <f>Table5[[#This Row],[0-100]]/2</f>
        <v>2.4249999999999936</v>
      </c>
      <c r="E167" s="1">
        <f>Table5[[#This Row],[0-100]]/2</f>
        <v>2.4249999999999936</v>
      </c>
      <c r="F167" s="2">
        <f>1000*(Table5[[#This Row],[KWH]]/Table5[[#This Row],[C]])</f>
        <v>244948.45360824806</v>
      </c>
      <c r="G167" s="2">
        <f>1000*(Table5[[#This Row],[KWH2]]/Table5[[#This Row],[C2]])</f>
        <v>244948.45360824806</v>
      </c>
      <c r="H167" s="2">
        <f>Table5[[#This Row],[SFC2]]*1000+4</f>
        <v>594</v>
      </c>
      <c r="I167" s="2">
        <f>Table5[[#This Row],[SFC]]*1000+4</f>
        <v>594</v>
      </c>
      <c r="J167" s="2">
        <f>Table5[[#This Row],[HP]]*1</f>
        <v>594</v>
      </c>
      <c r="K167" s="2">
        <f>Table5[[#This Row],[HP2]]*1</f>
        <v>594</v>
      </c>
      <c r="L167" s="2">
        <f>Table5[[#This Row],[0-100]]*Table5[[#This Row],[HP]]</f>
        <v>2880.8999999999924</v>
      </c>
      <c r="M167" s="2">
        <f>Table5[[#This Row],[0-100]]*Table5[[#This Row],[HP2]]</f>
        <v>2880.8999999999924</v>
      </c>
      <c r="N167" s="1">
        <f>Table5[[#This Row],[HP]]/Table5[[#This Row],[TON]]</f>
        <v>206.18556701030982</v>
      </c>
      <c r="O167" s="1">
        <f>Table5[[#This Row],[HP2]]/Table5[[#This Row],[TON2]]</f>
        <v>206.18556701030982</v>
      </c>
      <c r="P167" s="1">
        <f>Table5[[#This Row],[KG]]/1000</f>
        <v>2.8808999999999925</v>
      </c>
      <c r="Q167" s="1">
        <f>Table5[[#This Row],[KG2]]/1000</f>
        <v>2.8808999999999925</v>
      </c>
      <c r="U167" s="1"/>
      <c r="V167" s="1"/>
      <c r="W167" s="1"/>
      <c r="X167" s="1"/>
      <c r="Y167" s="1"/>
    </row>
    <row r="168" spans="1:25" ht="12.75" thickTop="1" thickBot="1" x14ac:dyDescent="0.3">
      <c r="A168" s="1">
        <f t="shared" si="3"/>
        <v>4.8399999999999874</v>
      </c>
      <c r="B168" s="1">
        <v>0.59</v>
      </c>
      <c r="C168" s="1">
        <v>0.59</v>
      </c>
      <c r="D168" s="1">
        <f>Table5[[#This Row],[0-100]]/2</f>
        <v>2.4199999999999937</v>
      </c>
      <c r="E168" s="1">
        <f>Table5[[#This Row],[0-100]]/2</f>
        <v>2.4199999999999937</v>
      </c>
      <c r="F168" s="2">
        <f>1000*(Table5[[#This Row],[KWH]]/Table5[[#This Row],[C]])</f>
        <v>245454.54545454608</v>
      </c>
      <c r="G168" s="2">
        <f>1000*(Table5[[#This Row],[KWH2]]/Table5[[#This Row],[C2]])</f>
        <v>245454.54545454608</v>
      </c>
      <c r="H168" s="2">
        <f>Table5[[#This Row],[SFC2]]*1000+4</f>
        <v>594</v>
      </c>
      <c r="I168" s="2">
        <f>Table5[[#This Row],[SFC]]*1000+4</f>
        <v>594</v>
      </c>
      <c r="J168" s="2">
        <f>Table5[[#This Row],[HP]]*1</f>
        <v>594</v>
      </c>
      <c r="K168" s="2">
        <f>Table5[[#This Row],[HP2]]*1</f>
        <v>594</v>
      </c>
      <c r="L168" s="2">
        <f>Table5[[#This Row],[0-100]]*Table5[[#This Row],[HP]]</f>
        <v>2874.9599999999923</v>
      </c>
      <c r="M168" s="2">
        <f>Table5[[#This Row],[0-100]]*Table5[[#This Row],[HP2]]</f>
        <v>2874.9599999999923</v>
      </c>
      <c r="N168" s="1">
        <f>Table5[[#This Row],[HP]]/Table5[[#This Row],[TON]]</f>
        <v>206.61157024793445</v>
      </c>
      <c r="O168" s="1">
        <f>Table5[[#This Row],[HP2]]/Table5[[#This Row],[TON2]]</f>
        <v>206.61157024793445</v>
      </c>
      <c r="P168" s="1">
        <f>Table5[[#This Row],[KG]]/1000</f>
        <v>2.8749599999999922</v>
      </c>
      <c r="Q168" s="1">
        <f>Table5[[#This Row],[KG2]]/1000</f>
        <v>2.8749599999999922</v>
      </c>
      <c r="U168" s="1"/>
      <c r="V168" s="1"/>
      <c r="W168" s="1"/>
      <c r="X168" s="1"/>
      <c r="Y168" s="1"/>
    </row>
    <row r="169" spans="1:25" ht="12.75" thickTop="1" thickBot="1" x14ac:dyDescent="0.3">
      <c r="A169" s="1">
        <f t="shared" si="3"/>
        <v>4.8299999999999876</v>
      </c>
      <c r="B169" s="1">
        <v>0.59</v>
      </c>
      <c r="C169" s="1">
        <v>0.59</v>
      </c>
      <c r="D169" s="1">
        <f>Table5[[#This Row],[0-100]]/2</f>
        <v>2.4149999999999938</v>
      </c>
      <c r="E169" s="1">
        <f>Table5[[#This Row],[0-100]]/2</f>
        <v>2.4149999999999938</v>
      </c>
      <c r="F169" s="2">
        <f>1000*(Table5[[#This Row],[KWH]]/Table5[[#This Row],[C]])</f>
        <v>245962.7329192553</v>
      </c>
      <c r="G169" s="2">
        <f>1000*(Table5[[#This Row],[KWH2]]/Table5[[#This Row],[C2]])</f>
        <v>245962.7329192553</v>
      </c>
      <c r="H169" s="2">
        <f>Table5[[#This Row],[SFC2]]*1000+4</f>
        <v>594</v>
      </c>
      <c r="I169" s="2">
        <f>Table5[[#This Row],[SFC]]*1000+4</f>
        <v>594</v>
      </c>
      <c r="J169" s="2">
        <f>Table5[[#This Row],[HP]]*1</f>
        <v>594</v>
      </c>
      <c r="K169" s="2">
        <f>Table5[[#This Row],[HP2]]*1</f>
        <v>594</v>
      </c>
      <c r="L169" s="2">
        <f>Table5[[#This Row],[0-100]]*Table5[[#This Row],[HP]]</f>
        <v>2869.0199999999927</v>
      </c>
      <c r="M169" s="2">
        <f>Table5[[#This Row],[0-100]]*Table5[[#This Row],[HP2]]</f>
        <v>2869.0199999999927</v>
      </c>
      <c r="N169" s="1">
        <f>Table5[[#This Row],[HP]]/Table5[[#This Row],[TON]]</f>
        <v>207.0393374741206</v>
      </c>
      <c r="O169" s="1">
        <f>Table5[[#This Row],[HP2]]/Table5[[#This Row],[TON2]]</f>
        <v>207.0393374741206</v>
      </c>
      <c r="P169" s="1">
        <f>Table5[[#This Row],[KG]]/1000</f>
        <v>2.8690199999999928</v>
      </c>
      <c r="Q169" s="1">
        <f>Table5[[#This Row],[KG2]]/1000</f>
        <v>2.8690199999999928</v>
      </c>
      <c r="U169" s="1"/>
      <c r="V169" s="1"/>
      <c r="W169" s="1"/>
      <c r="X169" s="1"/>
      <c r="Y169" s="1"/>
    </row>
    <row r="170" spans="1:25" ht="12.75" thickTop="1" thickBot="1" x14ac:dyDescent="0.3">
      <c r="A170" s="1">
        <f t="shared" si="3"/>
        <v>4.8199999999999878</v>
      </c>
      <c r="B170" s="1">
        <v>0.59</v>
      </c>
      <c r="C170" s="1">
        <v>0.59</v>
      </c>
      <c r="D170" s="1">
        <f>Table5[[#This Row],[0-100]]/2</f>
        <v>2.4099999999999939</v>
      </c>
      <c r="E170" s="1">
        <f>Table5[[#This Row],[0-100]]/2</f>
        <v>2.4099999999999939</v>
      </c>
      <c r="F170" s="2">
        <f>1000*(Table5[[#This Row],[KWH]]/Table5[[#This Row],[C]])</f>
        <v>246473.02904564378</v>
      </c>
      <c r="G170" s="2">
        <f>1000*(Table5[[#This Row],[KWH2]]/Table5[[#This Row],[C2]])</f>
        <v>246473.02904564378</v>
      </c>
      <c r="H170" s="2">
        <f>Table5[[#This Row],[SFC2]]*1000+4</f>
        <v>594</v>
      </c>
      <c r="I170" s="2">
        <f>Table5[[#This Row],[SFC]]*1000+4</f>
        <v>594</v>
      </c>
      <c r="J170" s="2">
        <f>Table5[[#This Row],[HP]]*1</f>
        <v>594</v>
      </c>
      <c r="K170" s="2">
        <f>Table5[[#This Row],[HP2]]*1</f>
        <v>594</v>
      </c>
      <c r="L170" s="2">
        <f>Table5[[#This Row],[0-100]]*Table5[[#This Row],[HP]]</f>
        <v>2863.0799999999927</v>
      </c>
      <c r="M170" s="2">
        <f>Table5[[#This Row],[0-100]]*Table5[[#This Row],[HP2]]</f>
        <v>2863.0799999999927</v>
      </c>
      <c r="N170" s="1">
        <f>Table5[[#This Row],[HP]]/Table5[[#This Row],[TON]]</f>
        <v>207.46887966805033</v>
      </c>
      <c r="O170" s="1">
        <f>Table5[[#This Row],[HP2]]/Table5[[#This Row],[TON2]]</f>
        <v>207.46887966805033</v>
      </c>
      <c r="P170" s="1">
        <f>Table5[[#This Row],[KG]]/1000</f>
        <v>2.8630799999999925</v>
      </c>
      <c r="Q170" s="1">
        <f>Table5[[#This Row],[KG2]]/1000</f>
        <v>2.8630799999999925</v>
      </c>
      <c r="U170" s="1"/>
      <c r="V170" s="1"/>
      <c r="W170" s="1"/>
      <c r="X170" s="1"/>
      <c r="Y170" s="1"/>
    </row>
    <row r="171" spans="1:25" ht="12.75" thickTop="1" thickBot="1" x14ac:dyDescent="0.3">
      <c r="A171" s="1">
        <f t="shared" si="3"/>
        <v>4.8099999999999881</v>
      </c>
      <c r="B171" s="1">
        <v>0.59</v>
      </c>
      <c r="C171" s="1">
        <v>0.59</v>
      </c>
      <c r="D171" s="1">
        <f>Table5[[#This Row],[0-100]]/2</f>
        <v>2.404999999999994</v>
      </c>
      <c r="E171" s="1">
        <f>Table5[[#This Row],[0-100]]/2</f>
        <v>2.404999999999994</v>
      </c>
      <c r="F171" s="2">
        <f>1000*(Table5[[#This Row],[KWH]]/Table5[[#This Row],[C]])</f>
        <v>246985.4469854476</v>
      </c>
      <c r="G171" s="2">
        <f>1000*(Table5[[#This Row],[KWH2]]/Table5[[#This Row],[C2]])</f>
        <v>246985.4469854476</v>
      </c>
      <c r="H171" s="2">
        <f>Table5[[#This Row],[SFC2]]*1000+4</f>
        <v>594</v>
      </c>
      <c r="I171" s="2">
        <f>Table5[[#This Row],[SFC]]*1000+4</f>
        <v>594</v>
      </c>
      <c r="J171" s="2">
        <f>Table5[[#This Row],[HP]]*1</f>
        <v>594</v>
      </c>
      <c r="K171" s="2">
        <f>Table5[[#This Row],[HP2]]*1</f>
        <v>594</v>
      </c>
      <c r="L171" s="2">
        <f>Table5[[#This Row],[0-100]]*Table5[[#This Row],[HP]]</f>
        <v>2857.1399999999931</v>
      </c>
      <c r="M171" s="2">
        <f>Table5[[#This Row],[0-100]]*Table5[[#This Row],[HP2]]</f>
        <v>2857.1399999999931</v>
      </c>
      <c r="N171" s="1">
        <f>Table5[[#This Row],[HP]]/Table5[[#This Row],[TON]]</f>
        <v>207.90020790020839</v>
      </c>
      <c r="O171" s="1">
        <f>Table5[[#This Row],[HP2]]/Table5[[#This Row],[TON2]]</f>
        <v>207.90020790020839</v>
      </c>
      <c r="P171" s="1">
        <f>Table5[[#This Row],[KG]]/1000</f>
        <v>2.8571399999999931</v>
      </c>
      <c r="Q171" s="1">
        <f>Table5[[#This Row],[KG2]]/1000</f>
        <v>2.8571399999999931</v>
      </c>
      <c r="U171" s="1"/>
      <c r="V171" s="1"/>
      <c r="W171" s="1"/>
      <c r="X171" s="1"/>
      <c r="Y171" s="1"/>
    </row>
    <row r="172" spans="1:25" ht="12.75" thickTop="1" thickBot="1" x14ac:dyDescent="0.3">
      <c r="A172" s="1">
        <f t="shared" si="3"/>
        <v>4.7999999999999883</v>
      </c>
      <c r="B172" s="1">
        <v>0.6</v>
      </c>
      <c r="C172" s="1">
        <v>0.6</v>
      </c>
      <c r="D172" s="1">
        <f>Table5[[#This Row],[0-100]]/2</f>
        <v>2.3999999999999941</v>
      </c>
      <c r="E172" s="1">
        <f>Table5[[#This Row],[0-100]]/2</f>
        <v>2.3999999999999941</v>
      </c>
      <c r="F172" s="2">
        <f>1000*(Table5[[#This Row],[KWH]]/Table5[[#This Row],[C]])</f>
        <v>251666.66666666727</v>
      </c>
      <c r="G172" s="2">
        <f>1000*(Table5[[#This Row],[KWH2]]/Table5[[#This Row],[C2]])</f>
        <v>251666.66666666727</v>
      </c>
      <c r="H172" s="2">
        <f>Table5[[#This Row],[SFC2]]*1000+4</f>
        <v>604</v>
      </c>
      <c r="I172" s="2">
        <f>Table5[[#This Row],[SFC]]*1000+4</f>
        <v>604</v>
      </c>
      <c r="J172" s="2">
        <f>Table5[[#This Row],[HP]]*1</f>
        <v>604</v>
      </c>
      <c r="K172" s="2">
        <f>Table5[[#This Row],[HP2]]*1</f>
        <v>604</v>
      </c>
      <c r="L172" s="2">
        <f>Table5[[#This Row],[0-100]]*Table5[[#This Row],[HP]]</f>
        <v>2899.199999999993</v>
      </c>
      <c r="M172" s="2">
        <f>Table5[[#This Row],[0-100]]*Table5[[#This Row],[HP2]]</f>
        <v>2899.199999999993</v>
      </c>
      <c r="N172" s="1">
        <f>Table5[[#This Row],[HP]]/Table5[[#This Row],[TON]]</f>
        <v>208.33333333333385</v>
      </c>
      <c r="O172" s="1">
        <f>Table5[[#This Row],[HP2]]/Table5[[#This Row],[TON2]]</f>
        <v>208.33333333333385</v>
      </c>
      <c r="P172" s="1">
        <f>Table5[[#This Row],[KG]]/1000</f>
        <v>2.8991999999999929</v>
      </c>
      <c r="Q172" s="1">
        <f>Table5[[#This Row],[KG2]]/1000</f>
        <v>2.8991999999999929</v>
      </c>
      <c r="U172" s="1"/>
      <c r="V172" s="1"/>
      <c r="W172" s="1"/>
      <c r="X172" s="1"/>
      <c r="Y172" s="1"/>
    </row>
    <row r="173" spans="1:25" ht="12.75" thickTop="1" thickBot="1" x14ac:dyDescent="0.3">
      <c r="A173" s="1">
        <f t="shared" si="3"/>
        <v>4.7899999999999885</v>
      </c>
      <c r="B173" s="1">
        <v>0.6</v>
      </c>
      <c r="C173" s="1">
        <v>0.6</v>
      </c>
      <c r="D173" s="1">
        <f>Table5[[#This Row],[0-100]]/2</f>
        <v>2.3949999999999942</v>
      </c>
      <c r="E173" s="1">
        <f>Table5[[#This Row],[0-100]]/2</f>
        <v>2.3949999999999942</v>
      </c>
      <c r="F173" s="2">
        <f>1000*(Table5[[#This Row],[KWH]]/Table5[[#This Row],[C]])</f>
        <v>252192.06680584612</v>
      </c>
      <c r="G173" s="2">
        <f>1000*(Table5[[#This Row],[KWH2]]/Table5[[#This Row],[C2]])</f>
        <v>252192.06680584612</v>
      </c>
      <c r="H173" s="2">
        <f>Table5[[#This Row],[SFC2]]*1000+4</f>
        <v>604</v>
      </c>
      <c r="I173" s="2">
        <f>Table5[[#This Row],[SFC]]*1000+4</f>
        <v>604</v>
      </c>
      <c r="J173" s="2">
        <f>Table5[[#This Row],[HP]]*1</f>
        <v>604</v>
      </c>
      <c r="K173" s="2">
        <f>Table5[[#This Row],[HP2]]*1</f>
        <v>604</v>
      </c>
      <c r="L173" s="2">
        <f>Table5[[#This Row],[0-100]]*Table5[[#This Row],[HP]]</f>
        <v>2893.159999999993</v>
      </c>
      <c r="M173" s="2">
        <f>Table5[[#This Row],[0-100]]*Table5[[#This Row],[HP2]]</f>
        <v>2893.159999999993</v>
      </c>
      <c r="N173" s="1">
        <f>Table5[[#This Row],[HP]]/Table5[[#This Row],[TON]]</f>
        <v>208.76826722338257</v>
      </c>
      <c r="O173" s="1">
        <f>Table5[[#This Row],[HP2]]/Table5[[#This Row],[TON2]]</f>
        <v>208.76826722338257</v>
      </c>
      <c r="P173" s="1">
        <f>Table5[[#This Row],[KG]]/1000</f>
        <v>2.8931599999999928</v>
      </c>
      <c r="Q173" s="1">
        <f>Table5[[#This Row],[KG2]]/1000</f>
        <v>2.8931599999999928</v>
      </c>
      <c r="U173" s="1"/>
      <c r="V173" s="1"/>
      <c r="W173" s="1"/>
      <c r="X173" s="1"/>
      <c r="Y173" s="1"/>
    </row>
    <row r="174" spans="1:25" ht="12.75" thickTop="1" thickBot="1" x14ac:dyDescent="0.3">
      <c r="A174" s="1">
        <f t="shared" si="3"/>
        <v>4.7799999999999887</v>
      </c>
      <c r="B174" s="1">
        <v>0.6</v>
      </c>
      <c r="C174" s="1">
        <v>0.6</v>
      </c>
      <c r="D174" s="1">
        <f>Table5[[#This Row],[0-100]]/2</f>
        <v>2.3899999999999944</v>
      </c>
      <c r="E174" s="1">
        <f>Table5[[#This Row],[0-100]]/2</f>
        <v>2.3899999999999944</v>
      </c>
      <c r="F174" s="2">
        <f>1000*(Table5[[#This Row],[KWH]]/Table5[[#This Row],[C]])</f>
        <v>252719.66527196713</v>
      </c>
      <c r="G174" s="2">
        <f>1000*(Table5[[#This Row],[KWH2]]/Table5[[#This Row],[C2]])</f>
        <v>252719.66527196713</v>
      </c>
      <c r="H174" s="2">
        <f>Table5[[#This Row],[SFC2]]*1000+4</f>
        <v>604</v>
      </c>
      <c r="I174" s="2">
        <f>Table5[[#This Row],[SFC]]*1000+4</f>
        <v>604</v>
      </c>
      <c r="J174" s="2">
        <f>Table5[[#This Row],[HP]]*1</f>
        <v>604</v>
      </c>
      <c r="K174" s="2">
        <f>Table5[[#This Row],[HP2]]*1</f>
        <v>604</v>
      </c>
      <c r="L174" s="2">
        <f>Table5[[#This Row],[0-100]]*Table5[[#This Row],[HP]]</f>
        <v>2887.1199999999931</v>
      </c>
      <c r="M174" s="2">
        <f>Table5[[#This Row],[0-100]]*Table5[[#This Row],[HP2]]</f>
        <v>2887.1199999999931</v>
      </c>
      <c r="N174" s="1">
        <f>Table5[[#This Row],[HP]]/Table5[[#This Row],[TON]]</f>
        <v>209.20502092050259</v>
      </c>
      <c r="O174" s="1">
        <f>Table5[[#This Row],[HP2]]/Table5[[#This Row],[TON2]]</f>
        <v>209.20502092050259</v>
      </c>
      <c r="P174" s="1">
        <f>Table5[[#This Row],[KG]]/1000</f>
        <v>2.8871199999999932</v>
      </c>
      <c r="Q174" s="1">
        <f>Table5[[#This Row],[KG2]]/1000</f>
        <v>2.8871199999999932</v>
      </c>
      <c r="U174" s="1"/>
      <c r="V174" s="1"/>
      <c r="W174" s="1"/>
      <c r="X174" s="1"/>
      <c r="Y174" s="1"/>
    </row>
    <row r="175" spans="1:25" ht="12.75" thickTop="1" thickBot="1" x14ac:dyDescent="0.3">
      <c r="A175" s="1">
        <f t="shared" si="3"/>
        <v>4.7699999999999889</v>
      </c>
      <c r="B175" s="1">
        <v>0.6</v>
      </c>
      <c r="C175" s="1">
        <v>0.6</v>
      </c>
      <c r="D175" s="1">
        <f>Table5[[#This Row],[0-100]]/2</f>
        <v>2.3849999999999945</v>
      </c>
      <c r="E175" s="1">
        <f>Table5[[#This Row],[0-100]]/2</f>
        <v>2.3849999999999945</v>
      </c>
      <c r="F175" s="2">
        <f>1000*(Table5[[#This Row],[KWH]]/Table5[[#This Row],[C]])</f>
        <v>253249.47589098589</v>
      </c>
      <c r="G175" s="2">
        <f>1000*(Table5[[#This Row],[KWH2]]/Table5[[#This Row],[C2]])</f>
        <v>253249.47589098589</v>
      </c>
      <c r="H175" s="2">
        <f>Table5[[#This Row],[SFC2]]*1000+4</f>
        <v>604</v>
      </c>
      <c r="I175" s="2">
        <f>Table5[[#This Row],[SFC]]*1000+4</f>
        <v>604</v>
      </c>
      <c r="J175" s="2">
        <f>Table5[[#This Row],[HP]]*1</f>
        <v>604</v>
      </c>
      <c r="K175" s="2">
        <f>Table5[[#This Row],[HP2]]*1</f>
        <v>604</v>
      </c>
      <c r="L175" s="2">
        <f>Table5[[#This Row],[0-100]]*Table5[[#This Row],[HP]]</f>
        <v>2881.0799999999931</v>
      </c>
      <c r="M175" s="2">
        <f>Table5[[#This Row],[0-100]]*Table5[[#This Row],[HP2]]</f>
        <v>2881.0799999999931</v>
      </c>
      <c r="N175" s="1">
        <f>Table5[[#This Row],[HP]]/Table5[[#This Row],[TON]]</f>
        <v>209.64360587002145</v>
      </c>
      <c r="O175" s="1">
        <f>Table5[[#This Row],[HP2]]/Table5[[#This Row],[TON2]]</f>
        <v>209.64360587002145</v>
      </c>
      <c r="P175" s="1">
        <f>Table5[[#This Row],[KG]]/1000</f>
        <v>2.8810799999999932</v>
      </c>
      <c r="Q175" s="1">
        <f>Table5[[#This Row],[KG2]]/1000</f>
        <v>2.8810799999999932</v>
      </c>
      <c r="U175" s="1"/>
      <c r="V175" s="1"/>
      <c r="W175" s="1"/>
      <c r="X175" s="1"/>
      <c r="Y175" s="1"/>
    </row>
    <row r="176" spans="1:25" ht="12.75" thickTop="1" thickBot="1" x14ac:dyDescent="0.3">
      <c r="A176" s="1">
        <f t="shared" si="3"/>
        <v>4.7599999999999891</v>
      </c>
      <c r="B176" s="1">
        <v>0.6</v>
      </c>
      <c r="C176" s="1">
        <v>0.6</v>
      </c>
      <c r="D176" s="1">
        <f>Table5[[#This Row],[0-100]]/2</f>
        <v>2.3799999999999946</v>
      </c>
      <c r="E176" s="1">
        <f>Table5[[#This Row],[0-100]]/2</f>
        <v>2.3799999999999946</v>
      </c>
      <c r="F176" s="2">
        <f>1000*(Table5[[#This Row],[KWH]]/Table5[[#This Row],[C]])</f>
        <v>253781.5126050426</v>
      </c>
      <c r="G176" s="2">
        <f>1000*(Table5[[#This Row],[KWH2]]/Table5[[#This Row],[C2]])</f>
        <v>253781.5126050426</v>
      </c>
      <c r="H176" s="2">
        <f>Table5[[#This Row],[SFC2]]*1000+4</f>
        <v>604</v>
      </c>
      <c r="I176" s="2">
        <f>Table5[[#This Row],[SFC]]*1000+4</f>
        <v>604</v>
      </c>
      <c r="J176" s="2">
        <f>Table5[[#This Row],[HP]]*1</f>
        <v>604</v>
      </c>
      <c r="K176" s="2">
        <f>Table5[[#This Row],[HP2]]*1</f>
        <v>604</v>
      </c>
      <c r="L176" s="2">
        <f>Table5[[#This Row],[0-100]]*Table5[[#This Row],[HP]]</f>
        <v>2875.0399999999936</v>
      </c>
      <c r="M176" s="2">
        <f>Table5[[#This Row],[0-100]]*Table5[[#This Row],[HP2]]</f>
        <v>2875.0399999999936</v>
      </c>
      <c r="N176" s="1">
        <f>Table5[[#This Row],[HP]]/Table5[[#This Row],[TON]]</f>
        <v>210.08403361344585</v>
      </c>
      <c r="O176" s="1">
        <f>Table5[[#This Row],[HP2]]/Table5[[#This Row],[TON2]]</f>
        <v>210.08403361344585</v>
      </c>
      <c r="P176" s="1">
        <f>Table5[[#This Row],[KG]]/1000</f>
        <v>2.8750399999999936</v>
      </c>
      <c r="Q176" s="1">
        <f>Table5[[#This Row],[KG2]]/1000</f>
        <v>2.8750399999999936</v>
      </c>
      <c r="U176" s="1"/>
      <c r="V176" s="1"/>
      <c r="W176" s="1"/>
      <c r="X176" s="1"/>
      <c r="Y176" s="1"/>
    </row>
    <row r="177" spans="1:25" ht="12.75" thickTop="1" thickBot="1" x14ac:dyDescent="0.3">
      <c r="A177" s="1">
        <f t="shared" si="3"/>
        <v>4.7499999999999893</v>
      </c>
      <c r="B177" s="1">
        <v>0.6</v>
      </c>
      <c r="C177" s="1">
        <v>0.6</v>
      </c>
      <c r="D177" s="1">
        <f>Table5[[#This Row],[0-100]]/2</f>
        <v>2.3749999999999947</v>
      </c>
      <c r="E177" s="1">
        <f>Table5[[#This Row],[0-100]]/2</f>
        <v>2.3749999999999947</v>
      </c>
      <c r="F177" s="2">
        <f>1000*(Table5[[#This Row],[KWH]]/Table5[[#This Row],[C]])</f>
        <v>254315.7894736848</v>
      </c>
      <c r="G177" s="2">
        <f>1000*(Table5[[#This Row],[KWH2]]/Table5[[#This Row],[C2]])</f>
        <v>254315.7894736848</v>
      </c>
      <c r="H177" s="2">
        <f>Table5[[#This Row],[SFC2]]*1000+4</f>
        <v>604</v>
      </c>
      <c r="I177" s="2">
        <f>Table5[[#This Row],[SFC]]*1000+4</f>
        <v>604</v>
      </c>
      <c r="J177" s="2">
        <f>Table5[[#This Row],[HP]]*1</f>
        <v>604</v>
      </c>
      <c r="K177" s="2">
        <f>Table5[[#This Row],[HP2]]*1</f>
        <v>604</v>
      </c>
      <c r="L177" s="2">
        <f>Table5[[#This Row],[0-100]]*Table5[[#This Row],[HP]]</f>
        <v>2868.9999999999936</v>
      </c>
      <c r="M177" s="2">
        <f>Table5[[#This Row],[0-100]]*Table5[[#This Row],[HP2]]</f>
        <v>2868.9999999999936</v>
      </c>
      <c r="N177" s="1">
        <f>Table5[[#This Row],[HP]]/Table5[[#This Row],[TON]]</f>
        <v>210.52631578947415</v>
      </c>
      <c r="O177" s="1">
        <f>Table5[[#This Row],[HP2]]/Table5[[#This Row],[TON2]]</f>
        <v>210.52631578947415</v>
      </c>
      <c r="P177" s="1">
        <f>Table5[[#This Row],[KG]]/1000</f>
        <v>2.8689999999999936</v>
      </c>
      <c r="Q177" s="1">
        <f>Table5[[#This Row],[KG2]]/1000</f>
        <v>2.8689999999999936</v>
      </c>
      <c r="U177" s="1"/>
      <c r="V177" s="1"/>
      <c r="W177" s="1"/>
      <c r="X177" s="1"/>
      <c r="Y177" s="1"/>
    </row>
    <row r="178" spans="1:25" ht="12.75" thickTop="1" thickBot="1" x14ac:dyDescent="0.3">
      <c r="A178" s="1">
        <f t="shared" si="3"/>
        <v>4.7399999999999896</v>
      </c>
      <c r="B178" s="1">
        <v>0.6</v>
      </c>
      <c r="C178" s="1">
        <v>0.6</v>
      </c>
      <c r="D178" s="1">
        <f>Table5[[#This Row],[0-100]]/2</f>
        <v>2.3699999999999948</v>
      </c>
      <c r="E178" s="1">
        <f>Table5[[#This Row],[0-100]]/2</f>
        <v>2.3699999999999948</v>
      </c>
      <c r="F178" s="2">
        <f>1000*(Table5[[#This Row],[KWH]]/Table5[[#This Row],[C]])</f>
        <v>254852.32067510605</v>
      </c>
      <c r="G178" s="2">
        <f>1000*(Table5[[#This Row],[KWH2]]/Table5[[#This Row],[C2]])</f>
        <v>254852.32067510605</v>
      </c>
      <c r="H178" s="2">
        <f>Table5[[#This Row],[SFC2]]*1000+4</f>
        <v>604</v>
      </c>
      <c r="I178" s="2">
        <f>Table5[[#This Row],[SFC]]*1000+4</f>
        <v>604</v>
      </c>
      <c r="J178" s="2">
        <f>Table5[[#This Row],[HP]]*1</f>
        <v>604</v>
      </c>
      <c r="K178" s="2">
        <f>Table5[[#This Row],[HP2]]*1</f>
        <v>604</v>
      </c>
      <c r="L178" s="2">
        <f>Table5[[#This Row],[0-100]]*Table5[[#This Row],[HP]]</f>
        <v>2862.9599999999937</v>
      </c>
      <c r="M178" s="2">
        <f>Table5[[#This Row],[0-100]]*Table5[[#This Row],[HP2]]</f>
        <v>2862.9599999999937</v>
      </c>
      <c r="N178" s="1">
        <f>Table5[[#This Row],[HP]]/Table5[[#This Row],[TON]]</f>
        <v>210.97046413502159</v>
      </c>
      <c r="O178" s="1">
        <f>Table5[[#This Row],[HP2]]/Table5[[#This Row],[TON2]]</f>
        <v>210.97046413502159</v>
      </c>
      <c r="P178" s="1">
        <f>Table5[[#This Row],[KG]]/1000</f>
        <v>2.8629599999999935</v>
      </c>
      <c r="Q178" s="1">
        <f>Table5[[#This Row],[KG2]]/1000</f>
        <v>2.8629599999999935</v>
      </c>
      <c r="U178" s="1"/>
      <c r="V178" s="1"/>
      <c r="W178" s="1"/>
      <c r="X178" s="1"/>
      <c r="Y178" s="1"/>
    </row>
    <row r="179" spans="1:25" ht="12.75" thickTop="1" thickBot="1" x14ac:dyDescent="0.3">
      <c r="A179" s="1">
        <f t="shared" si="3"/>
        <v>4.7299999999999898</v>
      </c>
      <c r="B179" s="1">
        <v>0.6</v>
      </c>
      <c r="C179" s="1">
        <v>0.6</v>
      </c>
      <c r="D179" s="1">
        <f>Table5[[#This Row],[0-100]]/2</f>
        <v>2.3649999999999949</v>
      </c>
      <c r="E179" s="1">
        <f>Table5[[#This Row],[0-100]]/2</f>
        <v>2.3649999999999949</v>
      </c>
      <c r="F179" s="2">
        <f>1000*(Table5[[#This Row],[KWH]]/Table5[[#This Row],[C]])</f>
        <v>255391.12050740013</v>
      </c>
      <c r="G179" s="2">
        <f>1000*(Table5[[#This Row],[KWH2]]/Table5[[#This Row],[C2]])</f>
        <v>255391.12050740013</v>
      </c>
      <c r="H179" s="2">
        <f>Table5[[#This Row],[SFC2]]*1000+4</f>
        <v>604</v>
      </c>
      <c r="I179" s="2">
        <f>Table5[[#This Row],[SFC]]*1000+4</f>
        <v>604</v>
      </c>
      <c r="J179" s="2">
        <f>Table5[[#This Row],[HP]]*1</f>
        <v>604</v>
      </c>
      <c r="K179" s="2">
        <f>Table5[[#This Row],[HP2]]*1</f>
        <v>604</v>
      </c>
      <c r="L179" s="2">
        <f>Table5[[#This Row],[0-100]]*Table5[[#This Row],[HP]]</f>
        <v>2856.9199999999937</v>
      </c>
      <c r="M179" s="2">
        <f>Table5[[#This Row],[0-100]]*Table5[[#This Row],[HP2]]</f>
        <v>2856.9199999999937</v>
      </c>
      <c r="N179" s="1">
        <f>Table5[[#This Row],[HP]]/Table5[[#This Row],[TON]]</f>
        <v>211.41649048625837</v>
      </c>
      <c r="O179" s="1">
        <f>Table5[[#This Row],[HP2]]/Table5[[#This Row],[TON2]]</f>
        <v>211.41649048625837</v>
      </c>
      <c r="P179" s="1">
        <f>Table5[[#This Row],[KG]]/1000</f>
        <v>2.8569199999999939</v>
      </c>
      <c r="Q179" s="1">
        <f>Table5[[#This Row],[KG2]]/1000</f>
        <v>2.8569199999999939</v>
      </c>
      <c r="U179" s="1"/>
      <c r="V179" s="1"/>
      <c r="W179" s="1"/>
      <c r="X179" s="1"/>
      <c r="Y179" s="1"/>
    </row>
    <row r="180" spans="1:25" ht="12.75" thickTop="1" thickBot="1" x14ac:dyDescent="0.3">
      <c r="A180" s="1">
        <f t="shared" si="3"/>
        <v>4.71999999999999</v>
      </c>
      <c r="B180" s="1">
        <v>0.61</v>
      </c>
      <c r="C180" s="1">
        <v>0.61</v>
      </c>
      <c r="D180" s="1">
        <f>Table5[[#This Row],[0-100]]/2</f>
        <v>2.359999999999995</v>
      </c>
      <c r="E180" s="1">
        <f>Table5[[#This Row],[0-100]]/2</f>
        <v>2.359999999999995</v>
      </c>
      <c r="F180" s="2">
        <f>1000*(Table5[[#This Row],[KWH]]/Table5[[#This Row],[C]])</f>
        <v>260169.4915254243</v>
      </c>
      <c r="G180" s="2">
        <f>1000*(Table5[[#This Row],[KWH2]]/Table5[[#This Row],[C2]])</f>
        <v>260169.4915254243</v>
      </c>
      <c r="H180" s="2">
        <f>Table5[[#This Row],[SFC2]]*1000+4</f>
        <v>614</v>
      </c>
      <c r="I180" s="2">
        <f>Table5[[#This Row],[SFC]]*1000+4</f>
        <v>614</v>
      </c>
      <c r="J180" s="2">
        <f>Table5[[#This Row],[HP]]*1</f>
        <v>614</v>
      </c>
      <c r="K180" s="2">
        <f>Table5[[#This Row],[HP2]]*1</f>
        <v>614</v>
      </c>
      <c r="L180" s="2">
        <f>Table5[[#This Row],[0-100]]*Table5[[#This Row],[HP]]</f>
        <v>2898.079999999994</v>
      </c>
      <c r="M180" s="2">
        <f>Table5[[#This Row],[0-100]]*Table5[[#This Row],[HP2]]</f>
        <v>2898.079999999994</v>
      </c>
      <c r="N180" s="1">
        <f>Table5[[#This Row],[HP]]/Table5[[#This Row],[TON]]</f>
        <v>211.86440677966146</v>
      </c>
      <c r="O180" s="1">
        <f>Table5[[#This Row],[HP2]]/Table5[[#This Row],[TON2]]</f>
        <v>211.86440677966146</v>
      </c>
      <c r="P180" s="1">
        <f>Table5[[#This Row],[KG]]/1000</f>
        <v>2.898079999999994</v>
      </c>
      <c r="Q180" s="1">
        <f>Table5[[#This Row],[KG2]]/1000</f>
        <v>2.898079999999994</v>
      </c>
      <c r="U180" s="1"/>
      <c r="V180" s="1"/>
      <c r="W180" s="1"/>
      <c r="X180" s="1"/>
      <c r="Y180" s="1"/>
    </row>
    <row r="181" spans="1:25" ht="12.75" thickTop="1" thickBot="1" x14ac:dyDescent="0.3">
      <c r="A181" s="1">
        <f t="shared" si="3"/>
        <v>4.7099999999999902</v>
      </c>
      <c r="B181" s="1">
        <v>0.61</v>
      </c>
      <c r="C181" s="1">
        <v>0.61</v>
      </c>
      <c r="D181" s="1">
        <f>Table5[[#This Row],[0-100]]/2</f>
        <v>2.3549999999999951</v>
      </c>
      <c r="E181" s="1">
        <f>Table5[[#This Row],[0-100]]/2</f>
        <v>2.3549999999999951</v>
      </c>
      <c r="F181" s="2">
        <f>1000*(Table5[[#This Row],[KWH]]/Table5[[#This Row],[C]])</f>
        <v>260721.86836518103</v>
      </c>
      <c r="G181" s="2">
        <f>1000*(Table5[[#This Row],[KWH2]]/Table5[[#This Row],[C2]])</f>
        <v>260721.86836518103</v>
      </c>
      <c r="H181" s="2">
        <f>Table5[[#This Row],[SFC2]]*1000+4</f>
        <v>614</v>
      </c>
      <c r="I181" s="2">
        <f>Table5[[#This Row],[SFC]]*1000+4</f>
        <v>614</v>
      </c>
      <c r="J181" s="2">
        <f>Table5[[#This Row],[HP]]*1</f>
        <v>614</v>
      </c>
      <c r="K181" s="2">
        <f>Table5[[#This Row],[HP2]]*1</f>
        <v>614</v>
      </c>
      <c r="L181" s="2">
        <f>Table5[[#This Row],[0-100]]*Table5[[#This Row],[HP]]</f>
        <v>2891.9399999999941</v>
      </c>
      <c r="M181" s="2">
        <f>Table5[[#This Row],[0-100]]*Table5[[#This Row],[HP2]]</f>
        <v>2891.9399999999941</v>
      </c>
      <c r="N181" s="1">
        <f>Table5[[#This Row],[HP]]/Table5[[#This Row],[TON]]</f>
        <v>212.31422505307899</v>
      </c>
      <c r="O181" s="1">
        <f>Table5[[#This Row],[HP2]]/Table5[[#This Row],[TON2]]</f>
        <v>212.31422505307899</v>
      </c>
      <c r="P181" s="1">
        <f>Table5[[#This Row],[KG]]/1000</f>
        <v>2.8919399999999942</v>
      </c>
      <c r="Q181" s="1">
        <f>Table5[[#This Row],[KG2]]/1000</f>
        <v>2.8919399999999942</v>
      </c>
      <c r="U181" s="1"/>
      <c r="V181" s="1"/>
      <c r="W181" s="1"/>
      <c r="X181" s="1"/>
      <c r="Y181" s="1"/>
    </row>
    <row r="182" spans="1:25" ht="12.75" thickTop="1" thickBot="1" x14ac:dyDescent="0.3">
      <c r="A182" s="1">
        <f t="shared" si="3"/>
        <v>4.6999999999999904</v>
      </c>
      <c r="B182" s="1">
        <v>0.61</v>
      </c>
      <c r="C182" s="1">
        <v>0.61</v>
      </c>
      <c r="D182" s="1">
        <f>Table5[[#This Row],[0-100]]/2</f>
        <v>2.3499999999999952</v>
      </c>
      <c r="E182" s="1">
        <f>Table5[[#This Row],[0-100]]/2</f>
        <v>2.3499999999999952</v>
      </c>
      <c r="F182" s="2">
        <f>1000*(Table5[[#This Row],[KWH]]/Table5[[#This Row],[C]])</f>
        <v>261276.5957446814</v>
      </c>
      <c r="G182" s="2">
        <f>1000*(Table5[[#This Row],[KWH2]]/Table5[[#This Row],[C2]])</f>
        <v>261276.5957446814</v>
      </c>
      <c r="H182" s="2">
        <f>Table5[[#This Row],[SFC2]]*1000+4</f>
        <v>614</v>
      </c>
      <c r="I182" s="2">
        <f>Table5[[#This Row],[SFC]]*1000+4</f>
        <v>614</v>
      </c>
      <c r="J182" s="2">
        <f>Table5[[#This Row],[HP]]*1</f>
        <v>614</v>
      </c>
      <c r="K182" s="2">
        <f>Table5[[#This Row],[HP2]]*1</f>
        <v>614</v>
      </c>
      <c r="L182" s="2">
        <f>Table5[[#This Row],[0-100]]*Table5[[#This Row],[HP]]</f>
        <v>2885.7999999999943</v>
      </c>
      <c r="M182" s="2">
        <f>Table5[[#This Row],[0-100]]*Table5[[#This Row],[HP2]]</f>
        <v>2885.7999999999943</v>
      </c>
      <c r="N182" s="1">
        <f>Table5[[#This Row],[HP]]/Table5[[#This Row],[TON]]</f>
        <v>212.76595744680893</v>
      </c>
      <c r="O182" s="1">
        <f>Table5[[#This Row],[HP2]]/Table5[[#This Row],[TON2]]</f>
        <v>212.76595744680893</v>
      </c>
      <c r="P182" s="1">
        <f>Table5[[#This Row],[KG]]/1000</f>
        <v>2.8857999999999944</v>
      </c>
      <c r="Q182" s="1">
        <f>Table5[[#This Row],[KG2]]/1000</f>
        <v>2.8857999999999944</v>
      </c>
      <c r="U182" s="1"/>
      <c r="V182" s="1"/>
      <c r="W182" s="1"/>
      <c r="X182" s="1"/>
      <c r="Y182" s="1"/>
    </row>
    <row r="183" spans="1:25" ht="12.75" thickTop="1" thickBot="1" x14ac:dyDescent="0.3">
      <c r="A183" s="1">
        <f t="shared" si="3"/>
        <v>4.6899999999999906</v>
      </c>
      <c r="B183" s="1">
        <v>0.61</v>
      </c>
      <c r="C183" s="1">
        <v>0.61</v>
      </c>
      <c r="D183" s="1">
        <f>Table5[[#This Row],[0-100]]/2</f>
        <v>2.3449999999999953</v>
      </c>
      <c r="E183" s="1">
        <f>Table5[[#This Row],[0-100]]/2</f>
        <v>2.3449999999999953</v>
      </c>
      <c r="F183" s="2">
        <f>1000*(Table5[[#This Row],[KWH]]/Table5[[#This Row],[C]])</f>
        <v>261833.68869936088</v>
      </c>
      <c r="G183" s="2">
        <f>1000*(Table5[[#This Row],[KWH2]]/Table5[[#This Row],[C2]])</f>
        <v>261833.68869936088</v>
      </c>
      <c r="H183" s="2">
        <f>Table5[[#This Row],[SFC2]]*1000+4</f>
        <v>614</v>
      </c>
      <c r="I183" s="2">
        <f>Table5[[#This Row],[SFC]]*1000+4</f>
        <v>614</v>
      </c>
      <c r="J183" s="2">
        <f>Table5[[#This Row],[HP]]*1</f>
        <v>614</v>
      </c>
      <c r="K183" s="2">
        <f>Table5[[#This Row],[HP2]]*1</f>
        <v>614</v>
      </c>
      <c r="L183" s="2">
        <f>Table5[[#This Row],[0-100]]*Table5[[#This Row],[HP]]</f>
        <v>2879.6599999999944</v>
      </c>
      <c r="M183" s="2">
        <f>Table5[[#This Row],[0-100]]*Table5[[#This Row],[HP2]]</f>
        <v>2879.6599999999944</v>
      </c>
      <c r="N183" s="1">
        <f>Table5[[#This Row],[HP]]/Table5[[#This Row],[TON]]</f>
        <v>213.21961620469122</v>
      </c>
      <c r="O183" s="1">
        <f>Table5[[#This Row],[HP2]]/Table5[[#This Row],[TON2]]</f>
        <v>213.21961620469122</v>
      </c>
      <c r="P183" s="1">
        <f>Table5[[#This Row],[KG]]/1000</f>
        <v>2.8796599999999946</v>
      </c>
      <c r="Q183" s="1">
        <f>Table5[[#This Row],[KG2]]/1000</f>
        <v>2.8796599999999946</v>
      </c>
      <c r="U183" s="1"/>
      <c r="V183" s="1"/>
      <c r="W183" s="1"/>
      <c r="X183" s="1"/>
      <c r="Y183" s="1"/>
    </row>
    <row r="184" spans="1:25" ht="12.75" thickTop="1" thickBot="1" x14ac:dyDescent="0.3">
      <c r="A184" s="1">
        <f t="shared" si="3"/>
        <v>4.6799999999999908</v>
      </c>
      <c r="B184" s="1">
        <v>0.61</v>
      </c>
      <c r="C184" s="1">
        <v>0.61</v>
      </c>
      <c r="D184" s="1">
        <f>Table5[[#This Row],[0-100]]/2</f>
        <v>2.3399999999999954</v>
      </c>
      <c r="E184" s="1">
        <f>Table5[[#This Row],[0-100]]/2</f>
        <v>2.3399999999999954</v>
      </c>
      <c r="F184" s="2">
        <f>1000*(Table5[[#This Row],[KWH]]/Table5[[#This Row],[C]])</f>
        <v>262393.1623931629</v>
      </c>
      <c r="G184" s="2">
        <f>1000*(Table5[[#This Row],[KWH2]]/Table5[[#This Row],[C2]])</f>
        <v>262393.1623931629</v>
      </c>
      <c r="H184" s="2">
        <f>Table5[[#This Row],[SFC2]]*1000+4</f>
        <v>614</v>
      </c>
      <c r="I184" s="2">
        <f>Table5[[#This Row],[SFC]]*1000+4</f>
        <v>614</v>
      </c>
      <c r="J184" s="2">
        <f>Table5[[#This Row],[HP]]*1</f>
        <v>614</v>
      </c>
      <c r="K184" s="2">
        <f>Table5[[#This Row],[HP2]]*1</f>
        <v>614</v>
      </c>
      <c r="L184" s="2">
        <f>Table5[[#This Row],[0-100]]*Table5[[#This Row],[HP]]</f>
        <v>2873.5199999999945</v>
      </c>
      <c r="M184" s="2">
        <f>Table5[[#This Row],[0-100]]*Table5[[#This Row],[HP2]]</f>
        <v>2873.5199999999945</v>
      </c>
      <c r="N184" s="1">
        <f>Table5[[#This Row],[HP]]/Table5[[#This Row],[TON]]</f>
        <v>213.67521367521405</v>
      </c>
      <c r="O184" s="1">
        <f>Table5[[#This Row],[HP2]]/Table5[[#This Row],[TON2]]</f>
        <v>213.67521367521405</v>
      </c>
      <c r="P184" s="1">
        <f>Table5[[#This Row],[KG]]/1000</f>
        <v>2.8735199999999947</v>
      </c>
      <c r="Q184" s="1">
        <f>Table5[[#This Row],[KG2]]/1000</f>
        <v>2.8735199999999947</v>
      </c>
      <c r="U184" s="1"/>
      <c r="V184" s="1"/>
      <c r="W184" s="1"/>
      <c r="X184" s="1"/>
      <c r="Y184" s="1"/>
    </row>
    <row r="185" spans="1:25" ht="12.75" thickTop="1" thickBot="1" x14ac:dyDescent="0.3">
      <c r="A185" s="1">
        <f t="shared" si="3"/>
        <v>4.669999999999991</v>
      </c>
      <c r="B185" s="1">
        <v>0.61</v>
      </c>
      <c r="C185" s="1">
        <v>0.61</v>
      </c>
      <c r="D185" s="1">
        <f>Table5[[#This Row],[0-100]]/2</f>
        <v>2.3349999999999955</v>
      </c>
      <c r="E185" s="1">
        <f>Table5[[#This Row],[0-100]]/2</f>
        <v>2.3349999999999955</v>
      </c>
      <c r="F185" s="2">
        <f>1000*(Table5[[#This Row],[KWH]]/Table5[[#This Row],[C]])</f>
        <v>262955.03211991483</v>
      </c>
      <c r="G185" s="2">
        <f>1000*(Table5[[#This Row],[KWH2]]/Table5[[#This Row],[C2]])</f>
        <v>262955.03211991483</v>
      </c>
      <c r="H185" s="2">
        <f>Table5[[#This Row],[SFC2]]*1000+4</f>
        <v>614</v>
      </c>
      <c r="I185" s="2">
        <f>Table5[[#This Row],[SFC]]*1000+4</f>
        <v>614</v>
      </c>
      <c r="J185" s="2">
        <f>Table5[[#This Row],[HP]]*1</f>
        <v>614</v>
      </c>
      <c r="K185" s="2">
        <f>Table5[[#This Row],[HP2]]*1</f>
        <v>614</v>
      </c>
      <c r="L185" s="2">
        <f>Table5[[#This Row],[0-100]]*Table5[[#This Row],[HP]]</f>
        <v>2867.3799999999947</v>
      </c>
      <c r="M185" s="2">
        <f>Table5[[#This Row],[0-100]]*Table5[[#This Row],[HP2]]</f>
        <v>2867.3799999999947</v>
      </c>
      <c r="N185" s="1">
        <f>Table5[[#This Row],[HP]]/Table5[[#This Row],[TON]]</f>
        <v>214.13276231263424</v>
      </c>
      <c r="O185" s="1">
        <f>Table5[[#This Row],[HP2]]/Table5[[#This Row],[TON2]]</f>
        <v>214.13276231263424</v>
      </c>
      <c r="P185" s="1">
        <f>Table5[[#This Row],[KG]]/1000</f>
        <v>2.8673799999999945</v>
      </c>
      <c r="Q185" s="1">
        <f>Table5[[#This Row],[KG2]]/1000</f>
        <v>2.8673799999999945</v>
      </c>
      <c r="U185" s="1"/>
      <c r="V185" s="1"/>
      <c r="W185" s="1"/>
      <c r="X185" s="1"/>
      <c r="Y185" s="1"/>
    </row>
    <row r="186" spans="1:25" ht="12.75" thickTop="1" thickBot="1" x14ac:dyDescent="0.3">
      <c r="A186" s="1">
        <f t="shared" si="3"/>
        <v>4.6599999999999913</v>
      </c>
      <c r="B186" s="1">
        <v>0.61</v>
      </c>
      <c r="C186" s="1">
        <v>0.61</v>
      </c>
      <c r="D186" s="1">
        <f>Table5[[#This Row],[0-100]]/2</f>
        <v>2.3299999999999956</v>
      </c>
      <c r="E186" s="1">
        <f>Table5[[#This Row],[0-100]]/2</f>
        <v>2.3299999999999956</v>
      </c>
      <c r="F186" s="2">
        <f>1000*(Table5[[#This Row],[KWH]]/Table5[[#This Row],[C]])</f>
        <v>263519.31330472155</v>
      </c>
      <c r="G186" s="2">
        <f>1000*(Table5[[#This Row],[KWH2]]/Table5[[#This Row],[C2]])</f>
        <v>263519.31330472155</v>
      </c>
      <c r="H186" s="2">
        <f>Table5[[#This Row],[SFC2]]*1000+4</f>
        <v>614</v>
      </c>
      <c r="I186" s="2">
        <f>Table5[[#This Row],[SFC]]*1000+4</f>
        <v>614</v>
      </c>
      <c r="J186" s="2">
        <f>Table5[[#This Row],[HP]]*1</f>
        <v>614</v>
      </c>
      <c r="K186" s="2">
        <f>Table5[[#This Row],[HP2]]*1</f>
        <v>614</v>
      </c>
      <c r="L186" s="2">
        <f>Table5[[#This Row],[0-100]]*Table5[[#This Row],[HP]]</f>
        <v>2861.2399999999948</v>
      </c>
      <c r="M186" s="2">
        <f>Table5[[#This Row],[0-100]]*Table5[[#This Row],[HP2]]</f>
        <v>2861.2399999999948</v>
      </c>
      <c r="N186" s="1">
        <f>Table5[[#This Row],[HP]]/Table5[[#This Row],[TON]]</f>
        <v>214.59227467811198</v>
      </c>
      <c r="O186" s="1">
        <f>Table5[[#This Row],[HP2]]/Table5[[#This Row],[TON2]]</f>
        <v>214.59227467811198</v>
      </c>
      <c r="P186" s="1">
        <f>Table5[[#This Row],[KG]]/1000</f>
        <v>2.8612399999999947</v>
      </c>
      <c r="Q186" s="1">
        <f>Table5[[#This Row],[KG2]]/1000</f>
        <v>2.8612399999999947</v>
      </c>
      <c r="U186" s="1"/>
      <c r="V186" s="1"/>
      <c r="W186" s="1"/>
      <c r="X186" s="1"/>
      <c r="Y186" s="1"/>
    </row>
    <row r="187" spans="1:25" ht="12.75" thickTop="1" thickBot="1" x14ac:dyDescent="0.3">
      <c r="A187" s="1">
        <f t="shared" si="3"/>
        <v>4.6499999999999915</v>
      </c>
      <c r="B187" s="1">
        <v>0.61</v>
      </c>
      <c r="C187" s="1">
        <v>0.61</v>
      </c>
      <c r="D187" s="1">
        <f>Table5[[#This Row],[0-100]]/2</f>
        <v>2.3249999999999957</v>
      </c>
      <c r="E187" s="1">
        <f>Table5[[#This Row],[0-100]]/2</f>
        <v>2.3249999999999957</v>
      </c>
      <c r="F187" s="2">
        <f>1000*(Table5[[#This Row],[KWH]]/Table5[[#This Row],[C]])</f>
        <v>264086.02150537685</v>
      </c>
      <c r="G187" s="2">
        <f>1000*(Table5[[#This Row],[KWH2]]/Table5[[#This Row],[C2]])</f>
        <v>264086.02150537685</v>
      </c>
      <c r="H187" s="2">
        <f>Table5[[#This Row],[SFC2]]*1000+4</f>
        <v>614</v>
      </c>
      <c r="I187" s="2">
        <f>Table5[[#This Row],[SFC]]*1000+4</f>
        <v>614</v>
      </c>
      <c r="J187" s="2">
        <f>Table5[[#This Row],[HP]]*1</f>
        <v>614</v>
      </c>
      <c r="K187" s="2">
        <f>Table5[[#This Row],[HP2]]*1</f>
        <v>614</v>
      </c>
      <c r="L187" s="2">
        <f>Table5[[#This Row],[0-100]]*Table5[[#This Row],[HP]]</f>
        <v>2855.0999999999949</v>
      </c>
      <c r="M187" s="2">
        <f>Table5[[#This Row],[0-100]]*Table5[[#This Row],[HP2]]</f>
        <v>2855.0999999999949</v>
      </c>
      <c r="N187" s="1">
        <f>Table5[[#This Row],[HP]]/Table5[[#This Row],[TON]]</f>
        <v>215.05376344086059</v>
      </c>
      <c r="O187" s="1">
        <f>Table5[[#This Row],[HP2]]/Table5[[#This Row],[TON2]]</f>
        <v>215.05376344086059</v>
      </c>
      <c r="P187" s="1">
        <f>Table5[[#This Row],[KG]]/1000</f>
        <v>2.8550999999999949</v>
      </c>
      <c r="Q187" s="1">
        <f>Table5[[#This Row],[KG2]]/1000</f>
        <v>2.8550999999999949</v>
      </c>
      <c r="U187" s="1"/>
      <c r="V187" s="1"/>
      <c r="W187" s="1"/>
      <c r="X187" s="1"/>
      <c r="Y187" s="1"/>
    </row>
    <row r="188" spans="1:25" ht="12.75" thickTop="1" thickBot="1" x14ac:dyDescent="0.3">
      <c r="A188" s="1">
        <f t="shared" si="3"/>
        <v>4.6399999999999917</v>
      </c>
      <c r="B188" s="1">
        <v>0.62</v>
      </c>
      <c r="C188" s="1">
        <v>0.62</v>
      </c>
      <c r="D188" s="1">
        <f>Table5[[#This Row],[0-100]]/2</f>
        <v>2.3199999999999958</v>
      </c>
      <c r="E188" s="1">
        <f>Table5[[#This Row],[0-100]]/2</f>
        <v>2.3199999999999958</v>
      </c>
      <c r="F188" s="2">
        <f>1000*(Table5[[#This Row],[KWH]]/Table5[[#This Row],[C]])</f>
        <v>268965.51724137983</v>
      </c>
      <c r="G188" s="2">
        <f>1000*(Table5[[#This Row],[KWH2]]/Table5[[#This Row],[C2]])</f>
        <v>268965.51724137983</v>
      </c>
      <c r="H188" s="2">
        <f>Table5[[#This Row],[SFC2]]*1000+4</f>
        <v>624</v>
      </c>
      <c r="I188" s="2">
        <f>Table5[[#This Row],[SFC]]*1000+4</f>
        <v>624</v>
      </c>
      <c r="J188" s="2">
        <f>Table5[[#This Row],[HP]]*1</f>
        <v>624</v>
      </c>
      <c r="K188" s="2">
        <f>Table5[[#This Row],[HP2]]*1</f>
        <v>624</v>
      </c>
      <c r="L188" s="2">
        <f>Table5[[#This Row],[0-100]]*Table5[[#This Row],[HP]]</f>
        <v>2895.3599999999947</v>
      </c>
      <c r="M188" s="2">
        <f>Table5[[#This Row],[0-100]]*Table5[[#This Row],[HP2]]</f>
        <v>2895.3599999999947</v>
      </c>
      <c r="N188" s="1">
        <f>Table5[[#This Row],[HP]]/Table5[[#This Row],[TON]]</f>
        <v>215.51724137931072</v>
      </c>
      <c r="O188" s="1">
        <f>Table5[[#This Row],[HP2]]/Table5[[#This Row],[TON2]]</f>
        <v>215.51724137931072</v>
      </c>
      <c r="P188" s="1">
        <f>Table5[[#This Row],[KG]]/1000</f>
        <v>2.8953599999999948</v>
      </c>
      <c r="Q188" s="1">
        <f>Table5[[#This Row],[KG2]]/1000</f>
        <v>2.8953599999999948</v>
      </c>
      <c r="U188" s="1"/>
      <c r="V188" s="1"/>
      <c r="W188" s="1"/>
      <c r="X188" s="1"/>
      <c r="Y188" s="1"/>
    </row>
    <row r="189" spans="1:25" ht="12.75" thickTop="1" thickBot="1" x14ac:dyDescent="0.3">
      <c r="A189" s="1">
        <f t="shared" si="3"/>
        <v>4.6299999999999919</v>
      </c>
      <c r="B189" s="1">
        <v>0.62</v>
      </c>
      <c r="C189" s="1">
        <v>0.62</v>
      </c>
      <c r="D189" s="1">
        <f>Table5[[#This Row],[0-100]]/2</f>
        <v>2.3149999999999959</v>
      </c>
      <c r="E189" s="1">
        <f>Table5[[#This Row],[0-100]]/2</f>
        <v>2.3149999999999959</v>
      </c>
      <c r="F189" s="2">
        <f>1000*(Table5[[#This Row],[KWH]]/Table5[[#This Row],[C]])</f>
        <v>269546.43628509768</v>
      </c>
      <c r="G189" s="2">
        <f>1000*(Table5[[#This Row],[KWH2]]/Table5[[#This Row],[C2]])</f>
        <v>269546.43628509768</v>
      </c>
      <c r="H189" s="2">
        <f>Table5[[#This Row],[SFC2]]*1000+4</f>
        <v>624</v>
      </c>
      <c r="I189" s="2">
        <f>Table5[[#This Row],[SFC]]*1000+4</f>
        <v>624</v>
      </c>
      <c r="J189" s="2">
        <f>Table5[[#This Row],[HP]]*1</f>
        <v>624</v>
      </c>
      <c r="K189" s="2">
        <f>Table5[[#This Row],[HP2]]*1</f>
        <v>624</v>
      </c>
      <c r="L189" s="2">
        <f>Table5[[#This Row],[0-100]]*Table5[[#This Row],[HP]]</f>
        <v>2889.1199999999949</v>
      </c>
      <c r="M189" s="2">
        <f>Table5[[#This Row],[0-100]]*Table5[[#This Row],[HP2]]</f>
        <v>2889.1199999999949</v>
      </c>
      <c r="N189" s="1">
        <f>Table5[[#This Row],[HP]]/Table5[[#This Row],[TON]]</f>
        <v>215.98272138228981</v>
      </c>
      <c r="O189" s="1">
        <f>Table5[[#This Row],[HP2]]/Table5[[#This Row],[TON2]]</f>
        <v>215.98272138228981</v>
      </c>
      <c r="P189" s="1">
        <f>Table5[[#This Row],[KG]]/1000</f>
        <v>2.8891199999999948</v>
      </c>
      <c r="Q189" s="1">
        <f>Table5[[#This Row],[KG2]]/1000</f>
        <v>2.8891199999999948</v>
      </c>
      <c r="U189" s="1"/>
      <c r="V189" s="1"/>
      <c r="W189" s="1"/>
      <c r="X189" s="1"/>
      <c r="Y189" s="1"/>
    </row>
    <row r="190" spans="1:25" ht="12.75" thickTop="1" thickBot="1" x14ac:dyDescent="0.3">
      <c r="A190" s="1">
        <f t="shared" si="3"/>
        <v>4.6199999999999921</v>
      </c>
      <c r="B190" s="1">
        <v>0.62</v>
      </c>
      <c r="C190" s="1">
        <v>0.62</v>
      </c>
      <c r="D190" s="1">
        <f>Table5[[#This Row],[0-100]]/2</f>
        <v>2.3099999999999961</v>
      </c>
      <c r="E190" s="1">
        <f>Table5[[#This Row],[0-100]]/2</f>
        <v>2.3099999999999961</v>
      </c>
      <c r="F190" s="2">
        <f>1000*(Table5[[#This Row],[KWH]]/Table5[[#This Row],[C]])</f>
        <v>270129.8701298706</v>
      </c>
      <c r="G190" s="2">
        <f>1000*(Table5[[#This Row],[KWH2]]/Table5[[#This Row],[C2]])</f>
        <v>270129.8701298706</v>
      </c>
      <c r="H190" s="2">
        <f>Table5[[#This Row],[SFC2]]*1000+4</f>
        <v>624</v>
      </c>
      <c r="I190" s="2">
        <f>Table5[[#This Row],[SFC]]*1000+4</f>
        <v>624</v>
      </c>
      <c r="J190" s="2">
        <f>Table5[[#This Row],[HP]]*1</f>
        <v>624</v>
      </c>
      <c r="K190" s="2">
        <f>Table5[[#This Row],[HP2]]*1</f>
        <v>624</v>
      </c>
      <c r="L190" s="2">
        <f>Table5[[#This Row],[0-100]]*Table5[[#This Row],[HP]]</f>
        <v>2882.8799999999951</v>
      </c>
      <c r="M190" s="2">
        <f>Table5[[#This Row],[0-100]]*Table5[[#This Row],[HP2]]</f>
        <v>2882.8799999999951</v>
      </c>
      <c r="N190" s="1">
        <f>Table5[[#This Row],[HP]]/Table5[[#This Row],[TON]]</f>
        <v>216.4502164502168</v>
      </c>
      <c r="O190" s="1">
        <f>Table5[[#This Row],[HP2]]/Table5[[#This Row],[TON2]]</f>
        <v>216.4502164502168</v>
      </c>
      <c r="P190" s="1">
        <f>Table5[[#This Row],[KG]]/1000</f>
        <v>2.8828799999999952</v>
      </c>
      <c r="Q190" s="1">
        <f>Table5[[#This Row],[KG2]]/1000</f>
        <v>2.8828799999999952</v>
      </c>
      <c r="U190" s="1"/>
      <c r="V190" s="1"/>
      <c r="W190" s="1"/>
      <c r="X190" s="1"/>
      <c r="Y190" s="1"/>
    </row>
    <row r="191" spans="1:25" ht="12.75" thickTop="1" thickBot="1" x14ac:dyDescent="0.3">
      <c r="A191" s="1">
        <f t="shared" si="3"/>
        <v>4.6099999999999923</v>
      </c>
      <c r="B191" s="1">
        <v>0.62</v>
      </c>
      <c r="C191" s="1">
        <v>0.62</v>
      </c>
      <c r="D191" s="1">
        <f>Table5[[#This Row],[0-100]]/2</f>
        <v>2.3049999999999962</v>
      </c>
      <c r="E191" s="1">
        <f>Table5[[#This Row],[0-100]]/2</f>
        <v>2.3049999999999962</v>
      </c>
      <c r="F191" s="2">
        <f>1000*(Table5[[#This Row],[KWH]]/Table5[[#This Row],[C]])</f>
        <v>270715.8351409983</v>
      </c>
      <c r="G191" s="2">
        <f>1000*(Table5[[#This Row],[KWH2]]/Table5[[#This Row],[C2]])</f>
        <v>270715.8351409983</v>
      </c>
      <c r="H191" s="2">
        <f>Table5[[#This Row],[SFC2]]*1000+4</f>
        <v>624</v>
      </c>
      <c r="I191" s="2">
        <f>Table5[[#This Row],[SFC]]*1000+4</f>
        <v>624</v>
      </c>
      <c r="J191" s="2">
        <f>Table5[[#This Row],[HP]]*1</f>
        <v>624</v>
      </c>
      <c r="K191" s="2">
        <f>Table5[[#This Row],[HP2]]*1</f>
        <v>624</v>
      </c>
      <c r="L191" s="2">
        <f>Table5[[#This Row],[0-100]]*Table5[[#This Row],[HP]]</f>
        <v>2876.6399999999953</v>
      </c>
      <c r="M191" s="2">
        <f>Table5[[#This Row],[0-100]]*Table5[[#This Row],[HP2]]</f>
        <v>2876.6399999999953</v>
      </c>
      <c r="N191" s="1">
        <f>Table5[[#This Row],[HP]]/Table5[[#This Row],[TON]]</f>
        <v>216.91973969631272</v>
      </c>
      <c r="O191" s="1">
        <f>Table5[[#This Row],[HP2]]/Table5[[#This Row],[TON2]]</f>
        <v>216.91973969631272</v>
      </c>
      <c r="P191" s="1">
        <f>Table5[[#This Row],[KG]]/1000</f>
        <v>2.8766399999999952</v>
      </c>
      <c r="Q191" s="1">
        <f>Table5[[#This Row],[KG2]]/1000</f>
        <v>2.8766399999999952</v>
      </c>
      <c r="U191" s="1"/>
      <c r="V191" s="1"/>
      <c r="W191" s="1"/>
      <c r="X191" s="1"/>
      <c r="Y191" s="1"/>
    </row>
    <row r="192" spans="1:25" ht="12.75" thickTop="1" thickBot="1" x14ac:dyDescent="0.3">
      <c r="A192" s="1">
        <f t="shared" si="3"/>
        <v>4.5999999999999925</v>
      </c>
      <c r="B192" s="1">
        <v>0.62</v>
      </c>
      <c r="C192" s="1">
        <v>0.62</v>
      </c>
      <c r="D192" s="1">
        <f>Table5[[#This Row],[0-100]]/2</f>
        <v>2.2999999999999963</v>
      </c>
      <c r="E192" s="1">
        <f>Table5[[#This Row],[0-100]]/2</f>
        <v>2.2999999999999963</v>
      </c>
      <c r="F192" s="2">
        <f>1000*(Table5[[#This Row],[KWH]]/Table5[[#This Row],[C]])</f>
        <v>271304.34782608738</v>
      </c>
      <c r="G192" s="2">
        <f>1000*(Table5[[#This Row],[KWH2]]/Table5[[#This Row],[C2]])</f>
        <v>271304.34782608738</v>
      </c>
      <c r="H192" s="2">
        <f>Table5[[#This Row],[SFC2]]*1000+4</f>
        <v>624</v>
      </c>
      <c r="I192" s="2">
        <f>Table5[[#This Row],[SFC]]*1000+4</f>
        <v>624</v>
      </c>
      <c r="J192" s="2">
        <f>Table5[[#This Row],[HP]]*1</f>
        <v>624</v>
      </c>
      <c r="K192" s="2">
        <f>Table5[[#This Row],[HP2]]*1</f>
        <v>624</v>
      </c>
      <c r="L192" s="2">
        <f>Table5[[#This Row],[0-100]]*Table5[[#This Row],[HP]]</f>
        <v>2870.3999999999955</v>
      </c>
      <c r="M192" s="2">
        <f>Table5[[#This Row],[0-100]]*Table5[[#This Row],[HP2]]</f>
        <v>2870.3999999999955</v>
      </c>
      <c r="N192" s="1">
        <f>Table5[[#This Row],[HP]]/Table5[[#This Row],[TON]]</f>
        <v>217.39130434782641</v>
      </c>
      <c r="O192" s="1">
        <f>Table5[[#This Row],[HP2]]/Table5[[#This Row],[TON2]]</f>
        <v>217.39130434782641</v>
      </c>
      <c r="P192" s="1">
        <f>Table5[[#This Row],[KG]]/1000</f>
        <v>2.8703999999999956</v>
      </c>
      <c r="Q192" s="1">
        <f>Table5[[#This Row],[KG2]]/1000</f>
        <v>2.8703999999999956</v>
      </c>
      <c r="U192" s="1"/>
      <c r="V192" s="1"/>
      <c r="W192" s="1"/>
      <c r="X192" s="1"/>
      <c r="Y192" s="1"/>
    </row>
    <row r="193" spans="1:25" ht="12.75" thickTop="1" thickBot="1" x14ac:dyDescent="0.3">
      <c r="A193" s="1">
        <f t="shared" si="3"/>
        <v>4.5899999999999928</v>
      </c>
      <c r="B193" s="1">
        <v>0.62</v>
      </c>
      <c r="C193" s="1">
        <v>0.62</v>
      </c>
      <c r="D193" s="1">
        <f>Table5[[#This Row],[0-100]]/2</f>
        <v>2.2949999999999964</v>
      </c>
      <c r="E193" s="1">
        <f>Table5[[#This Row],[0-100]]/2</f>
        <v>2.2949999999999964</v>
      </c>
      <c r="F193" s="2">
        <f>1000*(Table5[[#This Row],[KWH]]/Table5[[#This Row],[C]])</f>
        <v>271895.42483660177</v>
      </c>
      <c r="G193" s="2">
        <f>1000*(Table5[[#This Row],[KWH2]]/Table5[[#This Row],[C2]])</f>
        <v>271895.42483660177</v>
      </c>
      <c r="H193" s="2">
        <f>Table5[[#This Row],[SFC2]]*1000+4</f>
        <v>624</v>
      </c>
      <c r="I193" s="2">
        <f>Table5[[#This Row],[SFC]]*1000+4</f>
        <v>624</v>
      </c>
      <c r="J193" s="2">
        <f>Table5[[#This Row],[HP]]*1</f>
        <v>624</v>
      </c>
      <c r="K193" s="2">
        <f>Table5[[#This Row],[HP2]]*1</f>
        <v>624</v>
      </c>
      <c r="L193" s="2">
        <f>Table5[[#This Row],[0-100]]*Table5[[#This Row],[HP]]</f>
        <v>2864.1599999999953</v>
      </c>
      <c r="M193" s="2">
        <f>Table5[[#This Row],[0-100]]*Table5[[#This Row],[HP2]]</f>
        <v>2864.1599999999953</v>
      </c>
      <c r="N193" s="1">
        <f>Table5[[#This Row],[HP]]/Table5[[#This Row],[TON]]</f>
        <v>217.86492374727706</v>
      </c>
      <c r="O193" s="1">
        <f>Table5[[#This Row],[HP2]]/Table5[[#This Row],[TON2]]</f>
        <v>217.86492374727706</v>
      </c>
      <c r="P193" s="1">
        <f>Table5[[#This Row],[KG]]/1000</f>
        <v>2.8641599999999952</v>
      </c>
      <c r="Q193" s="1">
        <f>Table5[[#This Row],[KG2]]/1000</f>
        <v>2.8641599999999952</v>
      </c>
      <c r="U193" s="1"/>
      <c r="V193" s="1"/>
      <c r="W193" s="1"/>
      <c r="X193" s="1"/>
      <c r="Y193" s="1"/>
    </row>
    <row r="194" spans="1:25" ht="12.75" thickTop="1" thickBot="1" x14ac:dyDescent="0.3">
      <c r="A194" s="1">
        <f t="shared" si="3"/>
        <v>4.579999999999993</v>
      </c>
      <c r="B194" s="1">
        <v>0.62</v>
      </c>
      <c r="C194" s="1">
        <v>0.62</v>
      </c>
      <c r="D194" s="1">
        <f>Table5[[#This Row],[0-100]]/2</f>
        <v>2.2899999999999965</v>
      </c>
      <c r="E194" s="1">
        <f>Table5[[#This Row],[0-100]]/2</f>
        <v>2.2899999999999965</v>
      </c>
      <c r="F194" s="2">
        <f>1000*(Table5[[#This Row],[KWH]]/Table5[[#This Row],[C]])</f>
        <v>272489.08296943275</v>
      </c>
      <c r="G194" s="2">
        <f>1000*(Table5[[#This Row],[KWH2]]/Table5[[#This Row],[C2]])</f>
        <v>272489.08296943275</v>
      </c>
      <c r="H194" s="2">
        <f>Table5[[#This Row],[SFC2]]*1000+4</f>
        <v>624</v>
      </c>
      <c r="I194" s="2">
        <f>Table5[[#This Row],[SFC]]*1000+4</f>
        <v>624</v>
      </c>
      <c r="J194" s="2">
        <f>Table5[[#This Row],[HP]]*1</f>
        <v>624</v>
      </c>
      <c r="K194" s="2">
        <f>Table5[[#This Row],[HP2]]*1</f>
        <v>624</v>
      </c>
      <c r="L194" s="2">
        <f>Table5[[#This Row],[0-100]]*Table5[[#This Row],[HP]]</f>
        <v>2857.9199999999955</v>
      </c>
      <c r="M194" s="2">
        <f>Table5[[#This Row],[0-100]]*Table5[[#This Row],[HP2]]</f>
        <v>2857.9199999999955</v>
      </c>
      <c r="N194" s="1">
        <f>Table5[[#This Row],[HP]]/Table5[[#This Row],[TON]]</f>
        <v>218.34061135371212</v>
      </c>
      <c r="O194" s="1">
        <f>Table5[[#This Row],[HP2]]/Table5[[#This Row],[TON2]]</f>
        <v>218.34061135371212</v>
      </c>
      <c r="P194" s="1">
        <f>Table5[[#This Row],[KG]]/1000</f>
        <v>2.8579199999999956</v>
      </c>
      <c r="Q194" s="1">
        <f>Table5[[#This Row],[KG2]]/1000</f>
        <v>2.8579199999999956</v>
      </c>
      <c r="U194" s="1"/>
      <c r="V194" s="1"/>
      <c r="W194" s="1"/>
      <c r="X194" s="1"/>
      <c r="Y194" s="1"/>
    </row>
    <row r="195" spans="1:25" ht="12.75" thickTop="1" thickBot="1" x14ac:dyDescent="0.3">
      <c r="A195" s="1">
        <f t="shared" si="3"/>
        <v>4.5699999999999932</v>
      </c>
      <c r="B195" s="1">
        <v>0.63</v>
      </c>
      <c r="C195" s="1">
        <v>0.63</v>
      </c>
      <c r="D195" s="1">
        <f>Table5[[#This Row],[0-100]]/2</f>
        <v>2.2849999999999966</v>
      </c>
      <c r="E195" s="1">
        <f>Table5[[#This Row],[0-100]]/2</f>
        <v>2.2849999999999966</v>
      </c>
      <c r="F195" s="2">
        <f>1000*(Table5[[#This Row],[KWH]]/Table5[[#This Row],[C]])</f>
        <v>277461.70678337023</v>
      </c>
      <c r="G195" s="2">
        <f>1000*(Table5[[#This Row],[KWH2]]/Table5[[#This Row],[C2]])</f>
        <v>277461.70678337023</v>
      </c>
      <c r="H195" s="2">
        <f>Table5[[#This Row],[SFC2]]*1000+4</f>
        <v>634</v>
      </c>
      <c r="I195" s="2">
        <f>Table5[[#This Row],[SFC]]*1000+4</f>
        <v>634</v>
      </c>
      <c r="J195" s="2">
        <f>Table5[[#This Row],[HP]]*1</f>
        <v>634</v>
      </c>
      <c r="K195" s="2">
        <f>Table5[[#This Row],[HP2]]*1</f>
        <v>634</v>
      </c>
      <c r="L195" s="2">
        <f>Table5[[#This Row],[0-100]]*Table5[[#This Row],[HP]]</f>
        <v>2897.3799999999956</v>
      </c>
      <c r="M195" s="2">
        <f>Table5[[#This Row],[0-100]]*Table5[[#This Row],[HP2]]</f>
        <v>2897.3799999999956</v>
      </c>
      <c r="N195" s="1">
        <f>Table5[[#This Row],[HP]]/Table5[[#This Row],[TON]]</f>
        <v>218.81838074398283</v>
      </c>
      <c r="O195" s="1">
        <f>Table5[[#This Row],[HP2]]/Table5[[#This Row],[TON2]]</f>
        <v>218.81838074398283</v>
      </c>
      <c r="P195" s="1">
        <f>Table5[[#This Row],[KG]]/1000</f>
        <v>2.8973799999999956</v>
      </c>
      <c r="Q195" s="1">
        <f>Table5[[#This Row],[KG2]]/1000</f>
        <v>2.8973799999999956</v>
      </c>
      <c r="U195" s="1"/>
      <c r="V195" s="1"/>
      <c r="W195" s="1"/>
      <c r="X195" s="1"/>
      <c r="Y195" s="1"/>
    </row>
    <row r="196" spans="1:25" ht="12.75" thickTop="1" thickBot="1" x14ac:dyDescent="0.3">
      <c r="A196" s="1">
        <f t="shared" si="3"/>
        <v>4.5599999999999934</v>
      </c>
      <c r="B196" s="1">
        <v>0.63</v>
      </c>
      <c r="C196" s="1">
        <v>0.63</v>
      </c>
      <c r="D196" s="1">
        <f>Table5[[#This Row],[0-100]]/2</f>
        <v>2.2799999999999967</v>
      </c>
      <c r="E196" s="1">
        <f>Table5[[#This Row],[0-100]]/2</f>
        <v>2.2799999999999967</v>
      </c>
      <c r="F196" s="2">
        <f>1000*(Table5[[#This Row],[KWH]]/Table5[[#This Row],[C]])</f>
        <v>278070.17543859687</v>
      </c>
      <c r="G196" s="2">
        <f>1000*(Table5[[#This Row],[KWH2]]/Table5[[#This Row],[C2]])</f>
        <v>278070.17543859687</v>
      </c>
      <c r="H196" s="2">
        <f>Table5[[#This Row],[SFC2]]*1000+4</f>
        <v>634</v>
      </c>
      <c r="I196" s="2">
        <f>Table5[[#This Row],[SFC]]*1000+4</f>
        <v>634</v>
      </c>
      <c r="J196" s="2">
        <f>Table5[[#This Row],[HP]]*1</f>
        <v>634</v>
      </c>
      <c r="K196" s="2">
        <f>Table5[[#This Row],[HP2]]*1</f>
        <v>634</v>
      </c>
      <c r="L196" s="2">
        <f>Table5[[#This Row],[0-100]]*Table5[[#This Row],[HP]]</f>
        <v>2891.0399999999959</v>
      </c>
      <c r="M196" s="2">
        <f>Table5[[#This Row],[0-100]]*Table5[[#This Row],[HP2]]</f>
        <v>2891.0399999999959</v>
      </c>
      <c r="N196" s="1">
        <f>Table5[[#This Row],[HP]]/Table5[[#This Row],[TON]]</f>
        <v>219.29824561403541</v>
      </c>
      <c r="O196" s="1">
        <f>Table5[[#This Row],[HP2]]/Table5[[#This Row],[TON2]]</f>
        <v>219.29824561403541</v>
      </c>
      <c r="P196" s="1">
        <f>Table5[[#This Row],[KG]]/1000</f>
        <v>2.8910399999999958</v>
      </c>
      <c r="Q196" s="1">
        <f>Table5[[#This Row],[KG2]]/1000</f>
        <v>2.8910399999999958</v>
      </c>
      <c r="U196" s="1"/>
      <c r="V196" s="1"/>
      <c r="W196" s="1"/>
      <c r="X196" s="1"/>
      <c r="Y196" s="1"/>
    </row>
    <row r="197" spans="1:25" ht="12.75" thickTop="1" thickBot="1" x14ac:dyDescent="0.3">
      <c r="A197" s="1">
        <f t="shared" si="3"/>
        <v>4.5499999999999936</v>
      </c>
      <c r="B197" s="1">
        <v>0.63</v>
      </c>
      <c r="C197" s="1">
        <v>0.63</v>
      </c>
      <c r="D197" s="1">
        <f>Table5[[#This Row],[0-100]]/2</f>
        <v>2.2749999999999968</v>
      </c>
      <c r="E197" s="1">
        <f>Table5[[#This Row],[0-100]]/2</f>
        <v>2.2749999999999968</v>
      </c>
      <c r="F197" s="2">
        <f>1000*(Table5[[#This Row],[KWH]]/Table5[[#This Row],[C]])</f>
        <v>278681.31868131907</v>
      </c>
      <c r="G197" s="2">
        <f>1000*(Table5[[#This Row],[KWH2]]/Table5[[#This Row],[C2]])</f>
        <v>278681.31868131907</v>
      </c>
      <c r="H197" s="2">
        <f>Table5[[#This Row],[SFC2]]*1000+4</f>
        <v>634</v>
      </c>
      <c r="I197" s="2">
        <f>Table5[[#This Row],[SFC]]*1000+4</f>
        <v>634</v>
      </c>
      <c r="J197" s="2">
        <f>Table5[[#This Row],[HP]]*1</f>
        <v>634</v>
      </c>
      <c r="K197" s="2">
        <f>Table5[[#This Row],[HP2]]*1</f>
        <v>634</v>
      </c>
      <c r="L197" s="2">
        <f>Table5[[#This Row],[0-100]]*Table5[[#This Row],[HP]]</f>
        <v>2884.6999999999957</v>
      </c>
      <c r="M197" s="2">
        <f>Table5[[#This Row],[0-100]]*Table5[[#This Row],[HP2]]</f>
        <v>2884.6999999999957</v>
      </c>
      <c r="N197" s="1">
        <f>Table5[[#This Row],[HP]]/Table5[[#This Row],[TON]]</f>
        <v>219.78021978022011</v>
      </c>
      <c r="O197" s="1">
        <f>Table5[[#This Row],[HP2]]/Table5[[#This Row],[TON2]]</f>
        <v>219.78021978022011</v>
      </c>
      <c r="P197" s="1">
        <f>Table5[[#This Row],[KG]]/1000</f>
        <v>2.8846999999999956</v>
      </c>
      <c r="Q197" s="1">
        <f>Table5[[#This Row],[KG2]]/1000</f>
        <v>2.8846999999999956</v>
      </c>
      <c r="U197" s="1"/>
      <c r="V197" s="1"/>
      <c r="W197" s="1"/>
      <c r="X197" s="1"/>
      <c r="Y197" s="1"/>
    </row>
    <row r="198" spans="1:25" ht="12.75" thickTop="1" thickBot="1" x14ac:dyDescent="0.3">
      <c r="A198" s="1">
        <f t="shared" si="3"/>
        <v>4.5399999999999938</v>
      </c>
      <c r="B198" s="1">
        <v>0.63</v>
      </c>
      <c r="C198" s="1">
        <v>0.63</v>
      </c>
      <c r="D198" s="1">
        <f>Table5[[#This Row],[0-100]]/2</f>
        <v>2.2699999999999969</v>
      </c>
      <c r="E198" s="1">
        <f>Table5[[#This Row],[0-100]]/2</f>
        <v>2.2699999999999969</v>
      </c>
      <c r="F198" s="2">
        <f>1000*(Table5[[#This Row],[KWH]]/Table5[[#This Row],[C]])</f>
        <v>279295.1541850224</v>
      </c>
      <c r="G198" s="2">
        <f>1000*(Table5[[#This Row],[KWH2]]/Table5[[#This Row],[C2]])</f>
        <v>279295.1541850224</v>
      </c>
      <c r="H198" s="2">
        <f>Table5[[#This Row],[SFC2]]*1000+4</f>
        <v>634</v>
      </c>
      <c r="I198" s="2">
        <f>Table5[[#This Row],[SFC]]*1000+4</f>
        <v>634</v>
      </c>
      <c r="J198" s="2">
        <f>Table5[[#This Row],[HP]]*1</f>
        <v>634</v>
      </c>
      <c r="K198" s="2">
        <f>Table5[[#This Row],[HP2]]*1</f>
        <v>634</v>
      </c>
      <c r="L198" s="2">
        <f>Table5[[#This Row],[0-100]]*Table5[[#This Row],[HP]]</f>
        <v>2878.359999999996</v>
      </c>
      <c r="M198" s="2">
        <f>Table5[[#This Row],[0-100]]*Table5[[#This Row],[HP2]]</f>
        <v>2878.359999999996</v>
      </c>
      <c r="N198" s="1">
        <f>Table5[[#This Row],[HP]]/Table5[[#This Row],[TON]]</f>
        <v>220.26431718061701</v>
      </c>
      <c r="O198" s="1">
        <f>Table5[[#This Row],[HP2]]/Table5[[#This Row],[TON2]]</f>
        <v>220.26431718061701</v>
      </c>
      <c r="P198" s="1">
        <f>Table5[[#This Row],[KG]]/1000</f>
        <v>2.8783599999999963</v>
      </c>
      <c r="Q198" s="1">
        <f>Table5[[#This Row],[KG2]]/1000</f>
        <v>2.8783599999999963</v>
      </c>
      <c r="U198" s="1"/>
      <c r="V198" s="1"/>
      <c r="W198" s="1"/>
      <c r="X198" s="1"/>
      <c r="Y198" s="1"/>
    </row>
    <row r="199" spans="1:25" ht="12.75" thickTop="1" thickBot="1" x14ac:dyDescent="0.3">
      <c r="A199" s="1">
        <f t="shared" si="3"/>
        <v>4.529999999999994</v>
      </c>
      <c r="B199" s="1">
        <v>0.63</v>
      </c>
      <c r="C199" s="1">
        <v>0.63</v>
      </c>
      <c r="D199" s="1">
        <f>Table5[[#This Row],[0-100]]/2</f>
        <v>2.264999999999997</v>
      </c>
      <c r="E199" s="1">
        <f>Table5[[#This Row],[0-100]]/2</f>
        <v>2.264999999999997</v>
      </c>
      <c r="F199" s="2">
        <f>1000*(Table5[[#This Row],[KWH]]/Table5[[#This Row],[C]])</f>
        <v>279911.69977924984</v>
      </c>
      <c r="G199" s="2">
        <f>1000*(Table5[[#This Row],[KWH2]]/Table5[[#This Row],[C2]])</f>
        <v>279911.69977924984</v>
      </c>
      <c r="H199" s="2">
        <f>Table5[[#This Row],[SFC2]]*1000+4</f>
        <v>634</v>
      </c>
      <c r="I199" s="2">
        <f>Table5[[#This Row],[SFC]]*1000+4</f>
        <v>634</v>
      </c>
      <c r="J199" s="2">
        <f>Table5[[#This Row],[HP]]*1</f>
        <v>634</v>
      </c>
      <c r="K199" s="2">
        <f>Table5[[#This Row],[HP2]]*1</f>
        <v>634</v>
      </c>
      <c r="L199" s="2">
        <f>Table5[[#This Row],[0-100]]*Table5[[#This Row],[HP]]</f>
        <v>2872.0199999999963</v>
      </c>
      <c r="M199" s="2">
        <f>Table5[[#This Row],[0-100]]*Table5[[#This Row],[HP2]]</f>
        <v>2872.0199999999963</v>
      </c>
      <c r="N199" s="1">
        <f>Table5[[#This Row],[HP]]/Table5[[#This Row],[TON]]</f>
        <v>220.75055187637997</v>
      </c>
      <c r="O199" s="1">
        <f>Table5[[#This Row],[HP2]]/Table5[[#This Row],[TON2]]</f>
        <v>220.75055187637997</v>
      </c>
      <c r="P199" s="1">
        <f>Table5[[#This Row],[KG]]/1000</f>
        <v>2.8720199999999965</v>
      </c>
      <c r="Q199" s="1">
        <f>Table5[[#This Row],[KG2]]/1000</f>
        <v>2.8720199999999965</v>
      </c>
      <c r="U199" s="1"/>
      <c r="V199" s="1"/>
      <c r="W199" s="1"/>
      <c r="X199" s="1"/>
      <c r="Y199" s="1"/>
    </row>
    <row r="200" spans="1:25" ht="12.75" thickTop="1" thickBot="1" x14ac:dyDescent="0.3">
      <c r="A200" s="1">
        <f t="shared" si="3"/>
        <v>4.5199999999999942</v>
      </c>
      <c r="B200" s="1">
        <v>0.63</v>
      </c>
      <c r="C200" s="1">
        <v>0.63</v>
      </c>
      <c r="D200" s="1">
        <f>Table5[[#This Row],[0-100]]/2</f>
        <v>2.2599999999999971</v>
      </c>
      <c r="E200" s="1">
        <f>Table5[[#This Row],[0-100]]/2</f>
        <v>2.2599999999999971</v>
      </c>
      <c r="F200" s="2">
        <f>1000*(Table5[[#This Row],[KWH]]/Table5[[#This Row],[C]])</f>
        <v>280530.97345132777</v>
      </c>
      <c r="G200" s="2">
        <f>1000*(Table5[[#This Row],[KWH2]]/Table5[[#This Row],[C2]])</f>
        <v>280530.97345132777</v>
      </c>
      <c r="H200" s="2">
        <f>Table5[[#This Row],[SFC2]]*1000+4</f>
        <v>634</v>
      </c>
      <c r="I200" s="2">
        <f>Table5[[#This Row],[SFC]]*1000+4</f>
        <v>634</v>
      </c>
      <c r="J200" s="2">
        <f>Table5[[#This Row],[HP]]*1</f>
        <v>634</v>
      </c>
      <c r="K200" s="2">
        <f>Table5[[#This Row],[HP2]]*1</f>
        <v>634</v>
      </c>
      <c r="L200" s="2">
        <f>Table5[[#This Row],[0-100]]*Table5[[#This Row],[HP]]</f>
        <v>2865.6799999999962</v>
      </c>
      <c r="M200" s="2">
        <f>Table5[[#This Row],[0-100]]*Table5[[#This Row],[HP2]]</f>
        <v>2865.6799999999962</v>
      </c>
      <c r="N200" s="1">
        <f>Table5[[#This Row],[HP]]/Table5[[#This Row],[TON]]</f>
        <v>221.23893805309763</v>
      </c>
      <c r="O200" s="1">
        <f>Table5[[#This Row],[HP2]]/Table5[[#This Row],[TON2]]</f>
        <v>221.23893805309763</v>
      </c>
      <c r="P200" s="1">
        <f>Table5[[#This Row],[KG]]/1000</f>
        <v>2.8656799999999962</v>
      </c>
      <c r="Q200" s="1">
        <f>Table5[[#This Row],[KG2]]/1000</f>
        <v>2.8656799999999962</v>
      </c>
      <c r="U200" s="1"/>
      <c r="V200" s="1"/>
      <c r="W200" s="1"/>
      <c r="X200" s="1"/>
      <c r="Y200" s="1"/>
    </row>
    <row r="201" spans="1:25" ht="12.75" thickTop="1" thickBot="1" x14ac:dyDescent="0.3">
      <c r="A201" s="1">
        <f t="shared" si="3"/>
        <v>4.5099999999999945</v>
      </c>
      <c r="B201" s="1">
        <v>0.63</v>
      </c>
      <c r="C201" s="1">
        <v>0.63</v>
      </c>
      <c r="D201" s="1">
        <f>Table5[[#This Row],[0-100]]/2</f>
        <v>2.2549999999999972</v>
      </c>
      <c r="E201" s="1">
        <f>Table5[[#This Row],[0-100]]/2</f>
        <v>2.2549999999999972</v>
      </c>
      <c r="F201" s="2">
        <f>1000*(Table5[[#This Row],[KWH]]/Table5[[#This Row],[C]])</f>
        <v>281152.99334811565</v>
      </c>
      <c r="G201" s="2">
        <f>1000*(Table5[[#This Row],[KWH2]]/Table5[[#This Row],[C2]])</f>
        <v>281152.99334811565</v>
      </c>
      <c r="H201" s="2">
        <f>Table5[[#This Row],[SFC2]]*1000+4</f>
        <v>634</v>
      </c>
      <c r="I201" s="2">
        <f>Table5[[#This Row],[SFC]]*1000+4</f>
        <v>634</v>
      </c>
      <c r="J201" s="2">
        <f>Table5[[#This Row],[HP]]*1</f>
        <v>634</v>
      </c>
      <c r="K201" s="2">
        <f>Table5[[#This Row],[HP2]]*1</f>
        <v>634</v>
      </c>
      <c r="L201" s="2">
        <f>Table5[[#This Row],[0-100]]*Table5[[#This Row],[HP]]</f>
        <v>2859.3399999999965</v>
      </c>
      <c r="M201" s="2">
        <f>Table5[[#This Row],[0-100]]*Table5[[#This Row],[HP2]]</f>
        <v>2859.3399999999965</v>
      </c>
      <c r="N201" s="1">
        <f>Table5[[#This Row],[HP]]/Table5[[#This Row],[TON]]</f>
        <v>221.72949002217322</v>
      </c>
      <c r="O201" s="1">
        <f>Table5[[#This Row],[HP2]]/Table5[[#This Row],[TON2]]</f>
        <v>221.72949002217322</v>
      </c>
      <c r="P201" s="1">
        <f>Table5[[#This Row],[KG]]/1000</f>
        <v>2.8593399999999964</v>
      </c>
      <c r="Q201" s="1">
        <f>Table5[[#This Row],[KG2]]/1000</f>
        <v>2.8593399999999964</v>
      </c>
      <c r="U201" s="1"/>
      <c r="V201" s="1"/>
      <c r="W201" s="1"/>
      <c r="X201" s="1"/>
      <c r="Y201" s="1"/>
    </row>
    <row r="202" spans="1:25" ht="12.75" thickTop="1" thickBot="1" x14ac:dyDescent="0.3">
      <c r="A202" s="1">
        <f t="shared" si="3"/>
        <v>4.4999999999999947</v>
      </c>
      <c r="B202" s="1">
        <v>0.63</v>
      </c>
      <c r="C202" s="1">
        <v>0.63</v>
      </c>
      <c r="D202" s="1">
        <f>Table5[[#This Row],[0-100]]/2</f>
        <v>2.2499999999999973</v>
      </c>
      <c r="E202" s="1">
        <f>Table5[[#This Row],[0-100]]/2</f>
        <v>2.2499999999999973</v>
      </c>
      <c r="F202" s="2">
        <f>1000*(Table5[[#This Row],[KWH]]/Table5[[#This Row],[C]])</f>
        <v>281777.7777777781</v>
      </c>
      <c r="G202" s="2">
        <f>1000*(Table5[[#This Row],[KWH2]]/Table5[[#This Row],[C2]])</f>
        <v>281777.7777777781</v>
      </c>
      <c r="H202" s="2">
        <f>Table5[[#This Row],[SFC2]]*1000+4</f>
        <v>634</v>
      </c>
      <c r="I202" s="2">
        <f>Table5[[#This Row],[SFC]]*1000+4</f>
        <v>634</v>
      </c>
      <c r="J202" s="2">
        <f>Table5[[#This Row],[HP]]*1</f>
        <v>634</v>
      </c>
      <c r="K202" s="2">
        <f>Table5[[#This Row],[HP2]]*1</f>
        <v>634</v>
      </c>
      <c r="L202" s="2">
        <f>Table5[[#This Row],[0-100]]*Table5[[#This Row],[HP]]</f>
        <v>2852.9999999999968</v>
      </c>
      <c r="M202" s="2">
        <f>Table5[[#This Row],[0-100]]*Table5[[#This Row],[HP2]]</f>
        <v>2852.9999999999968</v>
      </c>
      <c r="N202" s="1">
        <f>Table5[[#This Row],[HP]]/Table5[[#This Row],[TON]]</f>
        <v>222.22222222222248</v>
      </c>
      <c r="O202" s="1">
        <f>Table5[[#This Row],[HP2]]/Table5[[#This Row],[TON2]]</f>
        <v>222.22222222222248</v>
      </c>
      <c r="P202" s="1">
        <f>Table5[[#This Row],[KG]]/1000</f>
        <v>2.8529999999999966</v>
      </c>
      <c r="Q202" s="1">
        <f>Table5[[#This Row],[KG2]]/1000</f>
        <v>2.8529999999999966</v>
      </c>
      <c r="U202" s="1"/>
      <c r="V202" s="1"/>
      <c r="W202" s="1"/>
      <c r="X202" s="1"/>
      <c r="Y202" s="1"/>
    </row>
    <row r="203" spans="1:25" ht="12.75" thickTop="1" thickBot="1" x14ac:dyDescent="0.3">
      <c r="A203" s="1">
        <f t="shared" si="3"/>
        <v>4.4899999999999949</v>
      </c>
      <c r="B203" s="1">
        <v>0.64</v>
      </c>
      <c r="C203" s="1">
        <v>0.64</v>
      </c>
      <c r="D203" s="1">
        <f>Table5[[#This Row],[0-100]]/2</f>
        <v>2.2449999999999974</v>
      </c>
      <c r="E203" s="1">
        <f>Table5[[#This Row],[0-100]]/2</f>
        <v>2.2449999999999974</v>
      </c>
      <c r="F203" s="2">
        <f>1000*(Table5[[#This Row],[KWH]]/Table5[[#This Row],[C]])</f>
        <v>286859.68819599139</v>
      </c>
      <c r="G203" s="2">
        <f>1000*(Table5[[#This Row],[KWH2]]/Table5[[#This Row],[C2]])</f>
        <v>286859.68819599139</v>
      </c>
      <c r="H203" s="2">
        <f>Table5[[#This Row],[SFC2]]*1000+4</f>
        <v>644</v>
      </c>
      <c r="I203" s="2">
        <f>Table5[[#This Row],[SFC]]*1000+4</f>
        <v>644</v>
      </c>
      <c r="J203" s="2">
        <f>Table5[[#This Row],[HP]]*1</f>
        <v>644</v>
      </c>
      <c r="K203" s="2">
        <f>Table5[[#This Row],[HP2]]*1</f>
        <v>644</v>
      </c>
      <c r="L203" s="2">
        <f>Table5[[#This Row],[0-100]]*Table5[[#This Row],[HP]]</f>
        <v>2891.5599999999968</v>
      </c>
      <c r="M203" s="2">
        <f>Table5[[#This Row],[0-100]]*Table5[[#This Row],[HP2]]</f>
        <v>2891.5599999999968</v>
      </c>
      <c r="N203" s="1">
        <f>Table5[[#This Row],[HP]]/Table5[[#This Row],[TON]]</f>
        <v>222.71714922049023</v>
      </c>
      <c r="O203" s="1">
        <f>Table5[[#This Row],[HP2]]/Table5[[#This Row],[TON2]]</f>
        <v>222.71714922049023</v>
      </c>
      <c r="P203" s="1">
        <f>Table5[[#This Row],[KG]]/1000</f>
        <v>2.8915599999999966</v>
      </c>
      <c r="Q203" s="1">
        <f>Table5[[#This Row],[KG2]]/1000</f>
        <v>2.8915599999999966</v>
      </c>
      <c r="U203" s="1"/>
      <c r="V203" s="1"/>
      <c r="W203" s="1"/>
      <c r="X203" s="1"/>
      <c r="Y203" s="1"/>
    </row>
    <row r="204" spans="1:25" ht="12.75" thickTop="1" thickBot="1" x14ac:dyDescent="0.3">
      <c r="A204" s="1">
        <f t="shared" si="3"/>
        <v>4.4799999999999951</v>
      </c>
      <c r="B204" s="1">
        <v>0.64</v>
      </c>
      <c r="C204" s="1">
        <v>0.64</v>
      </c>
      <c r="D204" s="1">
        <f>Table5[[#This Row],[0-100]]/2</f>
        <v>2.2399999999999975</v>
      </c>
      <c r="E204" s="1">
        <f>Table5[[#This Row],[0-100]]/2</f>
        <v>2.2399999999999975</v>
      </c>
      <c r="F204" s="2">
        <f>1000*(Table5[[#This Row],[KWH]]/Table5[[#This Row],[C]])</f>
        <v>287500.00000000035</v>
      </c>
      <c r="G204" s="2">
        <f>1000*(Table5[[#This Row],[KWH2]]/Table5[[#This Row],[C2]])</f>
        <v>287500.00000000035</v>
      </c>
      <c r="H204" s="2">
        <f>Table5[[#This Row],[SFC2]]*1000+4</f>
        <v>644</v>
      </c>
      <c r="I204" s="2">
        <f>Table5[[#This Row],[SFC]]*1000+4</f>
        <v>644</v>
      </c>
      <c r="J204" s="2">
        <f>Table5[[#This Row],[HP]]*1</f>
        <v>644</v>
      </c>
      <c r="K204" s="2">
        <f>Table5[[#This Row],[HP2]]*1</f>
        <v>644</v>
      </c>
      <c r="L204" s="2">
        <f>Table5[[#This Row],[0-100]]*Table5[[#This Row],[HP]]</f>
        <v>2885.1199999999967</v>
      </c>
      <c r="M204" s="2">
        <f>Table5[[#This Row],[0-100]]*Table5[[#This Row],[HP2]]</f>
        <v>2885.1199999999967</v>
      </c>
      <c r="N204" s="1">
        <f>Table5[[#This Row],[HP]]/Table5[[#This Row],[TON]]</f>
        <v>223.21428571428598</v>
      </c>
      <c r="O204" s="1">
        <f>Table5[[#This Row],[HP2]]/Table5[[#This Row],[TON2]]</f>
        <v>223.21428571428598</v>
      </c>
      <c r="P204" s="1">
        <f>Table5[[#This Row],[KG]]/1000</f>
        <v>2.8851199999999966</v>
      </c>
      <c r="Q204" s="1">
        <f>Table5[[#This Row],[KG2]]/1000</f>
        <v>2.8851199999999966</v>
      </c>
      <c r="U204" s="1"/>
      <c r="V204" s="1"/>
      <c r="W204" s="1"/>
      <c r="X204" s="1"/>
      <c r="Y204" s="1"/>
    </row>
    <row r="205" spans="1:25" ht="12.75" thickTop="1" thickBot="1" x14ac:dyDescent="0.3">
      <c r="A205" s="1">
        <f t="shared" si="3"/>
        <v>4.4699999999999953</v>
      </c>
      <c r="B205" s="1">
        <v>0.64</v>
      </c>
      <c r="C205" s="1">
        <v>0.64</v>
      </c>
      <c r="D205" s="1">
        <f>Table5[[#This Row],[0-100]]/2</f>
        <v>2.2349999999999977</v>
      </c>
      <c r="E205" s="1">
        <f>Table5[[#This Row],[0-100]]/2</f>
        <v>2.2349999999999977</v>
      </c>
      <c r="F205" s="2">
        <f>1000*(Table5[[#This Row],[KWH]]/Table5[[#This Row],[C]])</f>
        <v>288143.17673378106</v>
      </c>
      <c r="G205" s="2">
        <f>1000*(Table5[[#This Row],[KWH2]]/Table5[[#This Row],[C2]])</f>
        <v>288143.17673378106</v>
      </c>
      <c r="H205" s="2">
        <f>Table5[[#This Row],[SFC2]]*1000+4</f>
        <v>644</v>
      </c>
      <c r="I205" s="2">
        <f>Table5[[#This Row],[SFC]]*1000+4</f>
        <v>644</v>
      </c>
      <c r="J205" s="2">
        <f>Table5[[#This Row],[HP]]*1</f>
        <v>644</v>
      </c>
      <c r="K205" s="2">
        <f>Table5[[#This Row],[HP2]]*1</f>
        <v>644</v>
      </c>
      <c r="L205" s="2">
        <f>Table5[[#This Row],[0-100]]*Table5[[#This Row],[HP]]</f>
        <v>2878.6799999999971</v>
      </c>
      <c r="M205" s="2">
        <f>Table5[[#This Row],[0-100]]*Table5[[#This Row],[HP2]]</f>
        <v>2878.6799999999971</v>
      </c>
      <c r="N205" s="1">
        <f>Table5[[#This Row],[HP]]/Table5[[#This Row],[TON]]</f>
        <v>223.7136465324387</v>
      </c>
      <c r="O205" s="1">
        <f>Table5[[#This Row],[HP2]]/Table5[[#This Row],[TON2]]</f>
        <v>223.7136465324387</v>
      </c>
      <c r="P205" s="1">
        <f>Table5[[#This Row],[KG]]/1000</f>
        <v>2.878679999999997</v>
      </c>
      <c r="Q205" s="1">
        <f>Table5[[#This Row],[KG2]]/1000</f>
        <v>2.878679999999997</v>
      </c>
      <c r="U205" s="1"/>
      <c r="V205" s="1"/>
      <c r="W205" s="1"/>
      <c r="X205" s="1"/>
      <c r="Y205" s="1"/>
    </row>
    <row r="206" spans="1:25" ht="12.75" thickTop="1" thickBot="1" x14ac:dyDescent="0.3">
      <c r="A206" s="1">
        <f t="shared" si="3"/>
        <v>4.4599999999999955</v>
      </c>
      <c r="B206" s="1">
        <v>0.64</v>
      </c>
      <c r="C206" s="1">
        <v>0.64</v>
      </c>
      <c r="D206" s="1">
        <f>Table5[[#This Row],[0-100]]/2</f>
        <v>2.2299999999999978</v>
      </c>
      <c r="E206" s="1">
        <f>Table5[[#This Row],[0-100]]/2</f>
        <v>2.2299999999999978</v>
      </c>
      <c r="F206" s="2">
        <f>1000*(Table5[[#This Row],[KWH]]/Table5[[#This Row],[C]])</f>
        <v>288789.23766816175</v>
      </c>
      <c r="G206" s="2">
        <f>1000*(Table5[[#This Row],[KWH2]]/Table5[[#This Row],[C2]])</f>
        <v>288789.23766816175</v>
      </c>
      <c r="H206" s="2">
        <f>Table5[[#This Row],[SFC2]]*1000+4</f>
        <v>644</v>
      </c>
      <c r="I206" s="2">
        <f>Table5[[#This Row],[SFC]]*1000+4</f>
        <v>644</v>
      </c>
      <c r="J206" s="2">
        <f>Table5[[#This Row],[HP]]*1</f>
        <v>644</v>
      </c>
      <c r="K206" s="2">
        <f>Table5[[#This Row],[HP2]]*1</f>
        <v>644</v>
      </c>
      <c r="L206" s="2">
        <f>Table5[[#This Row],[0-100]]*Table5[[#This Row],[HP]]</f>
        <v>2872.2399999999971</v>
      </c>
      <c r="M206" s="2">
        <f>Table5[[#This Row],[0-100]]*Table5[[#This Row],[HP2]]</f>
        <v>2872.2399999999971</v>
      </c>
      <c r="N206" s="1">
        <f>Table5[[#This Row],[HP]]/Table5[[#This Row],[TON]]</f>
        <v>224.21524663677152</v>
      </c>
      <c r="O206" s="1">
        <f>Table5[[#This Row],[HP2]]/Table5[[#This Row],[TON2]]</f>
        <v>224.21524663677152</v>
      </c>
      <c r="P206" s="1">
        <f>Table5[[#This Row],[KG]]/1000</f>
        <v>2.872239999999997</v>
      </c>
      <c r="Q206" s="1">
        <f>Table5[[#This Row],[KG2]]/1000</f>
        <v>2.872239999999997</v>
      </c>
      <c r="U206" s="1"/>
      <c r="V206" s="1"/>
      <c r="W206" s="1"/>
      <c r="X206" s="1"/>
      <c r="Y206" s="1"/>
    </row>
    <row r="207" spans="1:25" ht="12.75" thickTop="1" thickBot="1" x14ac:dyDescent="0.3">
      <c r="A207" s="1">
        <f t="shared" si="3"/>
        <v>4.4499999999999957</v>
      </c>
      <c r="B207" s="1">
        <v>0.64</v>
      </c>
      <c r="C207" s="1">
        <v>0.64</v>
      </c>
      <c r="D207" s="1">
        <f>Table5[[#This Row],[0-100]]/2</f>
        <v>2.2249999999999979</v>
      </c>
      <c r="E207" s="1">
        <f>Table5[[#This Row],[0-100]]/2</f>
        <v>2.2249999999999979</v>
      </c>
      <c r="F207" s="2">
        <f>1000*(Table5[[#This Row],[KWH]]/Table5[[#This Row],[C]])</f>
        <v>289438.20224719128</v>
      </c>
      <c r="G207" s="2">
        <f>1000*(Table5[[#This Row],[KWH2]]/Table5[[#This Row],[C2]])</f>
        <v>289438.20224719128</v>
      </c>
      <c r="H207" s="2">
        <f>Table5[[#This Row],[SFC2]]*1000+4</f>
        <v>644</v>
      </c>
      <c r="I207" s="2">
        <f>Table5[[#This Row],[SFC]]*1000+4</f>
        <v>644</v>
      </c>
      <c r="J207" s="2">
        <f>Table5[[#This Row],[HP]]*1</f>
        <v>644</v>
      </c>
      <c r="K207" s="2">
        <f>Table5[[#This Row],[HP2]]*1</f>
        <v>644</v>
      </c>
      <c r="L207" s="2">
        <f>Table5[[#This Row],[0-100]]*Table5[[#This Row],[HP]]</f>
        <v>2865.7999999999975</v>
      </c>
      <c r="M207" s="2">
        <f>Table5[[#This Row],[0-100]]*Table5[[#This Row],[HP2]]</f>
        <v>2865.7999999999975</v>
      </c>
      <c r="N207" s="1">
        <f>Table5[[#This Row],[HP]]/Table5[[#This Row],[TON]]</f>
        <v>224.71910112359569</v>
      </c>
      <c r="O207" s="1">
        <f>Table5[[#This Row],[HP2]]/Table5[[#This Row],[TON2]]</f>
        <v>224.71910112359569</v>
      </c>
      <c r="P207" s="1">
        <f>Table5[[#This Row],[KG]]/1000</f>
        <v>2.8657999999999975</v>
      </c>
      <c r="Q207" s="1">
        <f>Table5[[#This Row],[KG2]]/1000</f>
        <v>2.8657999999999975</v>
      </c>
      <c r="U207" s="1"/>
      <c r="V207" s="1"/>
      <c r="W207" s="1"/>
      <c r="X207" s="1"/>
      <c r="Y207" s="1"/>
    </row>
    <row r="208" spans="1:25" ht="12.75" thickTop="1" thickBot="1" x14ac:dyDescent="0.3">
      <c r="A208" s="1">
        <f t="shared" si="3"/>
        <v>4.4399999999999959</v>
      </c>
      <c r="B208" s="1">
        <v>0.64</v>
      </c>
      <c r="C208" s="1">
        <v>0.64</v>
      </c>
      <c r="D208" s="1">
        <f>Table5[[#This Row],[0-100]]/2</f>
        <v>2.219999999999998</v>
      </c>
      <c r="E208" s="1">
        <f>Table5[[#This Row],[0-100]]/2</f>
        <v>2.219999999999998</v>
      </c>
      <c r="F208" s="2">
        <f>1000*(Table5[[#This Row],[KWH]]/Table5[[#This Row],[C]])</f>
        <v>290090.09009009035</v>
      </c>
      <c r="G208" s="2">
        <f>1000*(Table5[[#This Row],[KWH2]]/Table5[[#This Row],[C2]])</f>
        <v>290090.09009009035</v>
      </c>
      <c r="H208" s="2">
        <f>Table5[[#This Row],[SFC2]]*1000+4</f>
        <v>644</v>
      </c>
      <c r="I208" s="2">
        <f>Table5[[#This Row],[SFC]]*1000+4</f>
        <v>644</v>
      </c>
      <c r="J208" s="2">
        <f>Table5[[#This Row],[HP]]*1</f>
        <v>644</v>
      </c>
      <c r="K208" s="2">
        <f>Table5[[#This Row],[HP2]]*1</f>
        <v>644</v>
      </c>
      <c r="L208" s="2">
        <f>Table5[[#This Row],[0-100]]*Table5[[#This Row],[HP]]</f>
        <v>2859.3599999999974</v>
      </c>
      <c r="M208" s="2">
        <f>Table5[[#This Row],[0-100]]*Table5[[#This Row],[HP2]]</f>
        <v>2859.3599999999974</v>
      </c>
      <c r="N208" s="1">
        <f>Table5[[#This Row],[HP]]/Table5[[#This Row],[TON]]</f>
        <v>225.22522522522542</v>
      </c>
      <c r="O208" s="1">
        <f>Table5[[#This Row],[HP2]]/Table5[[#This Row],[TON2]]</f>
        <v>225.22522522522542</v>
      </c>
      <c r="P208" s="1">
        <f>Table5[[#This Row],[KG]]/1000</f>
        <v>2.8593599999999975</v>
      </c>
      <c r="Q208" s="1">
        <f>Table5[[#This Row],[KG2]]/1000</f>
        <v>2.8593599999999975</v>
      </c>
      <c r="U208" s="1"/>
      <c r="V208" s="1"/>
      <c r="W208" s="1"/>
      <c r="X208" s="1"/>
      <c r="Y208" s="1"/>
    </row>
    <row r="209" spans="1:25" ht="12.75" thickTop="1" thickBot="1" x14ac:dyDescent="0.3">
      <c r="A209" s="1">
        <f t="shared" si="3"/>
        <v>4.4299999999999962</v>
      </c>
      <c r="B209" s="1">
        <v>0.64</v>
      </c>
      <c r="C209" s="1">
        <v>0.64</v>
      </c>
      <c r="D209" s="1">
        <f>Table5[[#This Row],[0-100]]/2</f>
        <v>2.2149999999999981</v>
      </c>
      <c r="E209" s="1">
        <f>Table5[[#This Row],[0-100]]/2</f>
        <v>2.2149999999999981</v>
      </c>
      <c r="F209" s="2">
        <f>1000*(Table5[[#This Row],[KWH]]/Table5[[#This Row],[C]])</f>
        <v>290744.92099322821</v>
      </c>
      <c r="G209" s="2">
        <f>1000*(Table5[[#This Row],[KWH2]]/Table5[[#This Row],[C2]])</f>
        <v>290744.92099322821</v>
      </c>
      <c r="H209" s="2">
        <f>Table5[[#This Row],[SFC2]]*1000+4</f>
        <v>644</v>
      </c>
      <c r="I209" s="2">
        <f>Table5[[#This Row],[SFC]]*1000+4</f>
        <v>644</v>
      </c>
      <c r="J209" s="2">
        <f>Table5[[#This Row],[HP]]*1</f>
        <v>644</v>
      </c>
      <c r="K209" s="2">
        <f>Table5[[#This Row],[HP2]]*1</f>
        <v>644</v>
      </c>
      <c r="L209" s="2">
        <f>Table5[[#This Row],[0-100]]*Table5[[#This Row],[HP]]</f>
        <v>2852.9199999999973</v>
      </c>
      <c r="M209" s="2">
        <f>Table5[[#This Row],[0-100]]*Table5[[#This Row],[HP2]]</f>
        <v>2852.9199999999973</v>
      </c>
      <c r="N209" s="1">
        <f>Table5[[#This Row],[HP]]/Table5[[#This Row],[TON]]</f>
        <v>225.73363431151262</v>
      </c>
      <c r="O209" s="1">
        <f>Table5[[#This Row],[HP2]]/Table5[[#This Row],[TON2]]</f>
        <v>225.73363431151262</v>
      </c>
      <c r="P209" s="1">
        <f>Table5[[#This Row],[KG]]/1000</f>
        <v>2.8529199999999975</v>
      </c>
      <c r="Q209" s="1">
        <f>Table5[[#This Row],[KG2]]/1000</f>
        <v>2.8529199999999975</v>
      </c>
      <c r="U209" s="1"/>
      <c r="V209" s="1"/>
      <c r="W209" s="1"/>
      <c r="X209" s="1"/>
      <c r="Y209" s="1"/>
    </row>
    <row r="210" spans="1:25" ht="12.75" thickTop="1" thickBot="1" x14ac:dyDescent="0.3">
      <c r="A210" s="1">
        <f t="shared" si="3"/>
        <v>4.4199999999999964</v>
      </c>
      <c r="B210" s="1">
        <v>0.65</v>
      </c>
      <c r="C210" s="1">
        <v>0.65</v>
      </c>
      <c r="D210" s="1">
        <f>Table5[[#This Row],[0-100]]/2</f>
        <v>2.2099999999999982</v>
      </c>
      <c r="E210" s="1">
        <f>Table5[[#This Row],[0-100]]/2</f>
        <v>2.2099999999999982</v>
      </c>
      <c r="F210" s="2">
        <f>1000*(Table5[[#This Row],[KWH]]/Table5[[#This Row],[C]])</f>
        <v>295927.60180995497</v>
      </c>
      <c r="G210" s="2">
        <f>1000*(Table5[[#This Row],[KWH2]]/Table5[[#This Row],[C2]])</f>
        <v>295927.60180995497</v>
      </c>
      <c r="H210" s="2">
        <f>Table5[[#This Row],[SFC2]]*1000+4</f>
        <v>654</v>
      </c>
      <c r="I210" s="2">
        <f>Table5[[#This Row],[SFC]]*1000+4</f>
        <v>654</v>
      </c>
      <c r="J210" s="2">
        <f>Table5[[#This Row],[HP]]*1</f>
        <v>654</v>
      </c>
      <c r="K210" s="2">
        <f>Table5[[#This Row],[HP2]]*1</f>
        <v>654</v>
      </c>
      <c r="L210" s="2">
        <f>Table5[[#This Row],[0-100]]*Table5[[#This Row],[HP]]</f>
        <v>2890.6799999999976</v>
      </c>
      <c r="M210" s="2">
        <f>Table5[[#This Row],[0-100]]*Table5[[#This Row],[HP2]]</f>
        <v>2890.6799999999976</v>
      </c>
      <c r="N210" s="1">
        <f>Table5[[#This Row],[HP]]/Table5[[#This Row],[TON]]</f>
        <v>226.24434389140291</v>
      </c>
      <c r="O210" s="1">
        <f>Table5[[#This Row],[HP2]]/Table5[[#This Row],[TON2]]</f>
        <v>226.24434389140291</v>
      </c>
      <c r="P210" s="1">
        <f>Table5[[#This Row],[KG]]/1000</f>
        <v>2.8906799999999975</v>
      </c>
      <c r="Q210" s="1">
        <f>Table5[[#This Row],[KG2]]/1000</f>
        <v>2.8906799999999975</v>
      </c>
      <c r="U210" s="1"/>
      <c r="V210" s="1"/>
      <c r="W210" s="1"/>
      <c r="X210" s="1"/>
      <c r="Y210" s="1"/>
    </row>
    <row r="211" spans="1:25" ht="12.75" thickTop="1" thickBot="1" x14ac:dyDescent="0.3">
      <c r="A211" s="1">
        <f t="shared" si="3"/>
        <v>4.4099999999999966</v>
      </c>
      <c r="B211" s="1">
        <v>0.65</v>
      </c>
      <c r="C211" s="1">
        <v>0.65</v>
      </c>
      <c r="D211" s="1">
        <f>Table5[[#This Row],[0-100]]/2</f>
        <v>2.2049999999999983</v>
      </c>
      <c r="E211" s="1">
        <f>Table5[[#This Row],[0-100]]/2</f>
        <v>2.2049999999999983</v>
      </c>
      <c r="F211" s="2">
        <f>1000*(Table5[[#This Row],[KWH]]/Table5[[#This Row],[C]])</f>
        <v>296598.63945578254</v>
      </c>
      <c r="G211" s="2">
        <f>1000*(Table5[[#This Row],[KWH2]]/Table5[[#This Row],[C2]])</f>
        <v>296598.63945578254</v>
      </c>
      <c r="H211" s="2">
        <f>Table5[[#This Row],[SFC2]]*1000+4</f>
        <v>654</v>
      </c>
      <c r="I211" s="2">
        <f>Table5[[#This Row],[SFC]]*1000+4</f>
        <v>654</v>
      </c>
      <c r="J211" s="2">
        <f>Table5[[#This Row],[HP]]*1</f>
        <v>654</v>
      </c>
      <c r="K211" s="2">
        <f>Table5[[#This Row],[HP2]]*1</f>
        <v>654</v>
      </c>
      <c r="L211" s="2">
        <f>Table5[[#This Row],[0-100]]*Table5[[#This Row],[HP]]</f>
        <v>2884.1399999999976</v>
      </c>
      <c r="M211" s="2">
        <f>Table5[[#This Row],[0-100]]*Table5[[#This Row],[HP2]]</f>
        <v>2884.1399999999976</v>
      </c>
      <c r="N211" s="1">
        <f>Table5[[#This Row],[HP]]/Table5[[#This Row],[TON]]</f>
        <v>226.75736961451264</v>
      </c>
      <c r="O211" s="1">
        <f>Table5[[#This Row],[HP2]]/Table5[[#This Row],[TON2]]</f>
        <v>226.75736961451264</v>
      </c>
      <c r="P211" s="1">
        <f>Table5[[#This Row],[KG]]/1000</f>
        <v>2.8841399999999977</v>
      </c>
      <c r="Q211" s="1">
        <f>Table5[[#This Row],[KG2]]/1000</f>
        <v>2.8841399999999977</v>
      </c>
      <c r="U211" s="1"/>
      <c r="V211" s="1"/>
      <c r="W211" s="1"/>
      <c r="X211" s="1"/>
      <c r="Y211" s="1"/>
    </row>
    <row r="212" spans="1:25" ht="12.75" thickTop="1" thickBot="1" x14ac:dyDescent="0.3">
      <c r="A212" s="1">
        <f t="shared" si="3"/>
        <v>4.3999999999999968</v>
      </c>
      <c r="B212" s="1">
        <v>0.65</v>
      </c>
      <c r="C212" s="1">
        <v>0.65</v>
      </c>
      <c r="D212" s="1">
        <f>Table5[[#This Row],[0-100]]/2</f>
        <v>2.1999999999999984</v>
      </c>
      <c r="E212" s="1">
        <f>Table5[[#This Row],[0-100]]/2</f>
        <v>2.1999999999999984</v>
      </c>
      <c r="F212" s="2">
        <f>1000*(Table5[[#This Row],[KWH]]/Table5[[#This Row],[C]])</f>
        <v>297272.72727272747</v>
      </c>
      <c r="G212" s="2">
        <f>1000*(Table5[[#This Row],[KWH2]]/Table5[[#This Row],[C2]])</f>
        <v>297272.72727272747</v>
      </c>
      <c r="H212" s="2">
        <f>Table5[[#This Row],[SFC2]]*1000+4</f>
        <v>654</v>
      </c>
      <c r="I212" s="2">
        <f>Table5[[#This Row],[SFC]]*1000+4</f>
        <v>654</v>
      </c>
      <c r="J212" s="2">
        <f>Table5[[#This Row],[HP]]*1</f>
        <v>654</v>
      </c>
      <c r="K212" s="2">
        <f>Table5[[#This Row],[HP2]]*1</f>
        <v>654</v>
      </c>
      <c r="L212" s="2">
        <f>Table5[[#This Row],[0-100]]*Table5[[#This Row],[HP]]</f>
        <v>2877.5999999999981</v>
      </c>
      <c r="M212" s="2">
        <f>Table5[[#This Row],[0-100]]*Table5[[#This Row],[HP2]]</f>
        <v>2877.5999999999981</v>
      </c>
      <c r="N212" s="1">
        <f>Table5[[#This Row],[HP]]/Table5[[#This Row],[TON]]</f>
        <v>227.27272727272742</v>
      </c>
      <c r="O212" s="1">
        <f>Table5[[#This Row],[HP2]]/Table5[[#This Row],[TON2]]</f>
        <v>227.27272727272742</v>
      </c>
      <c r="P212" s="1">
        <f>Table5[[#This Row],[KG]]/1000</f>
        <v>2.8775999999999979</v>
      </c>
      <c r="Q212" s="1">
        <f>Table5[[#This Row],[KG2]]/1000</f>
        <v>2.8775999999999979</v>
      </c>
      <c r="U212" s="1"/>
      <c r="V212" s="1"/>
      <c r="W212" s="1"/>
      <c r="X212" s="1"/>
      <c r="Y212" s="1"/>
    </row>
    <row r="213" spans="1:25" ht="12.75" thickTop="1" thickBot="1" x14ac:dyDescent="0.3">
      <c r="A213" s="1">
        <f t="shared" si="3"/>
        <v>4.389999999999997</v>
      </c>
      <c r="B213" s="1">
        <v>0.65</v>
      </c>
      <c r="C213" s="1">
        <v>0.65</v>
      </c>
      <c r="D213" s="1">
        <f>Table5[[#This Row],[0-100]]/2</f>
        <v>2.1949999999999985</v>
      </c>
      <c r="E213" s="1">
        <f>Table5[[#This Row],[0-100]]/2</f>
        <v>2.1949999999999985</v>
      </c>
      <c r="F213" s="2">
        <f>1000*(Table5[[#This Row],[KWH]]/Table5[[#This Row],[C]])</f>
        <v>297949.8861047838</v>
      </c>
      <c r="G213" s="2">
        <f>1000*(Table5[[#This Row],[KWH2]]/Table5[[#This Row],[C2]])</f>
        <v>297949.8861047838</v>
      </c>
      <c r="H213" s="2">
        <f>Table5[[#This Row],[SFC2]]*1000+4</f>
        <v>654</v>
      </c>
      <c r="I213" s="2">
        <f>Table5[[#This Row],[SFC]]*1000+4</f>
        <v>654</v>
      </c>
      <c r="J213" s="2">
        <f>Table5[[#This Row],[HP]]*1</f>
        <v>654</v>
      </c>
      <c r="K213" s="2">
        <f>Table5[[#This Row],[HP2]]*1</f>
        <v>654</v>
      </c>
      <c r="L213" s="2">
        <f>Table5[[#This Row],[0-100]]*Table5[[#This Row],[HP]]</f>
        <v>2871.0599999999981</v>
      </c>
      <c r="M213" s="2">
        <f>Table5[[#This Row],[0-100]]*Table5[[#This Row],[HP2]]</f>
        <v>2871.0599999999981</v>
      </c>
      <c r="N213" s="1">
        <f>Table5[[#This Row],[HP]]/Table5[[#This Row],[TON]]</f>
        <v>227.79043280182248</v>
      </c>
      <c r="O213" s="1">
        <f>Table5[[#This Row],[HP2]]/Table5[[#This Row],[TON2]]</f>
        <v>227.79043280182248</v>
      </c>
      <c r="P213" s="1">
        <f>Table5[[#This Row],[KG]]/1000</f>
        <v>2.8710599999999982</v>
      </c>
      <c r="Q213" s="1">
        <f>Table5[[#This Row],[KG2]]/1000</f>
        <v>2.8710599999999982</v>
      </c>
      <c r="U213" s="1"/>
      <c r="V213" s="1"/>
      <c r="W213" s="1"/>
      <c r="X213" s="1"/>
      <c r="Y213" s="1"/>
    </row>
    <row r="214" spans="1:25" ht="12.75" thickTop="1" thickBot="1" x14ac:dyDescent="0.3">
      <c r="A214" s="1">
        <f t="shared" si="3"/>
        <v>4.3799999999999972</v>
      </c>
      <c r="B214" s="1">
        <v>0.65</v>
      </c>
      <c r="C214" s="1">
        <v>0.65</v>
      </c>
      <c r="D214" s="1">
        <f>Table5[[#This Row],[0-100]]/2</f>
        <v>2.1899999999999986</v>
      </c>
      <c r="E214" s="1">
        <f>Table5[[#This Row],[0-100]]/2</f>
        <v>2.1899999999999986</v>
      </c>
      <c r="F214" s="2">
        <f>1000*(Table5[[#This Row],[KWH]]/Table5[[#This Row],[C]])</f>
        <v>298630.13698630157</v>
      </c>
      <c r="G214" s="2">
        <f>1000*(Table5[[#This Row],[KWH2]]/Table5[[#This Row],[C2]])</f>
        <v>298630.13698630157</v>
      </c>
      <c r="H214" s="2">
        <f>Table5[[#This Row],[SFC2]]*1000+4</f>
        <v>654</v>
      </c>
      <c r="I214" s="2">
        <f>Table5[[#This Row],[SFC]]*1000+4</f>
        <v>654</v>
      </c>
      <c r="J214" s="2">
        <f>Table5[[#This Row],[HP]]*1</f>
        <v>654</v>
      </c>
      <c r="K214" s="2">
        <f>Table5[[#This Row],[HP2]]*1</f>
        <v>654</v>
      </c>
      <c r="L214" s="2">
        <f>Table5[[#This Row],[0-100]]*Table5[[#This Row],[HP]]</f>
        <v>2864.5199999999982</v>
      </c>
      <c r="M214" s="2">
        <f>Table5[[#This Row],[0-100]]*Table5[[#This Row],[HP2]]</f>
        <v>2864.5199999999982</v>
      </c>
      <c r="N214" s="1">
        <f>Table5[[#This Row],[HP]]/Table5[[#This Row],[TON]]</f>
        <v>228.31050228310519</v>
      </c>
      <c r="O214" s="1">
        <f>Table5[[#This Row],[HP2]]/Table5[[#This Row],[TON2]]</f>
        <v>228.31050228310519</v>
      </c>
      <c r="P214" s="1">
        <f>Table5[[#This Row],[KG]]/1000</f>
        <v>2.864519999999998</v>
      </c>
      <c r="Q214" s="1">
        <f>Table5[[#This Row],[KG2]]/1000</f>
        <v>2.864519999999998</v>
      </c>
      <c r="U214" s="1"/>
      <c r="V214" s="1"/>
      <c r="W214" s="1"/>
      <c r="X214" s="1"/>
      <c r="Y214" s="1"/>
    </row>
    <row r="215" spans="1:25" ht="12.75" thickTop="1" thickBot="1" x14ac:dyDescent="0.3">
      <c r="A215" s="1">
        <f t="shared" si="3"/>
        <v>4.3699999999999974</v>
      </c>
      <c r="B215" s="1">
        <v>0.65</v>
      </c>
      <c r="C215" s="1">
        <v>0.65</v>
      </c>
      <c r="D215" s="1">
        <f>Table5[[#This Row],[0-100]]/2</f>
        <v>2.1849999999999987</v>
      </c>
      <c r="E215" s="1">
        <f>Table5[[#This Row],[0-100]]/2</f>
        <v>2.1849999999999987</v>
      </c>
      <c r="F215" s="2">
        <f>1000*(Table5[[#This Row],[KWH]]/Table5[[#This Row],[C]])</f>
        <v>299313.50114416494</v>
      </c>
      <c r="G215" s="2">
        <f>1000*(Table5[[#This Row],[KWH2]]/Table5[[#This Row],[C2]])</f>
        <v>299313.50114416494</v>
      </c>
      <c r="H215" s="2">
        <f>Table5[[#This Row],[SFC2]]*1000+4</f>
        <v>654</v>
      </c>
      <c r="I215" s="2">
        <f>Table5[[#This Row],[SFC]]*1000+4</f>
        <v>654</v>
      </c>
      <c r="J215" s="2">
        <f>Table5[[#This Row],[HP]]*1</f>
        <v>654</v>
      </c>
      <c r="K215" s="2">
        <f>Table5[[#This Row],[HP2]]*1</f>
        <v>654</v>
      </c>
      <c r="L215" s="2">
        <f>Table5[[#This Row],[0-100]]*Table5[[#This Row],[HP]]</f>
        <v>2857.9799999999982</v>
      </c>
      <c r="M215" s="2">
        <f>Table5[[#This Row],[0-100]]*Table5[[#This Row],[HP2]]</f>
        <v>2857.9799999999982</v>
      </c>
      <c r="N215" s="1">
        <f>Table5[[#This Row],[HP]]/Table5[[#This Row],[TON]]</f>
        <v>228.83295194508023</v>
      </c>
      <c r="O215" s="1">
        <f>Table5[[#This Row],[HP2]]/Table5[[#This Row],[TON2]]</f>
        <v>228.83295194508023</v>
      </c>
      <c r="P215" s="1">
        <f>Table5[[#This Row],[KG]]/1000</f>
        <v>2.8579799999999982</v>
      </c>
      <c r="Q215" s="1">
        <f>Table5[[#This Row],[KG2]]/1000</f>
        <v>2.8579799999999982</v>
      </c>
      <c r="U215" s="1"/>
      <c r="V215" s="1"/>
      <c r="W215" s="1"/>
      <c r="X215" s="1"/>
      <c r="Y215" s="1"/>
    </row>
    <row r="216" spans="1:25" ht="12.75" thickTop="1" thickBot="1" x14ac:dyDescent="0.3">
      <c r="A216" s="1">
        <f t="shared" si="3"/>
        <v>4.3599999999999977</v>
      </c>
      <c r="B216" s="1">
        <v>0.65</v>
      </c>
      <c r="C216" s="1">
        <v>0.65</v>
      </c>
      <c r="D216" s="1">
        <f>Table5[[#This Row],[0-100]]/2</f>
        <v>2.1799999999999988</v>
      </c>
      <c r="E216" s="1">
        <f>Table5[[#This Row],[0-100]]/2</f>
        <v>2.1799999999999988</v>
      </c>
      <c r="F216" s="2">
        <f>1000*(Table5[[#This Row],[KWH]]/Table5[[#This Row],[C]])</f>
        <v>300000.00000000017</v>
      </c>
      <c r="G216" s="2">
        <f>1000*(Table5[[#This Row],[KWH2]]/Table5[[#This Row],[C2]])</f>
        <v>300000.00000000017</v>
      </c>
      <c r="H216" s="2">
        <f>Table5[[#This Row],[SFC2]]*1000+4</f>
        <v>654</v>
      </c>
      <c r="I216" s="2">
        <f>Table5[[#This Row],[SFC]]*1000+4</f>
        <v>654</v>
      </c>
      <c r="J216" s="2">
        <f>Table5[[#This Row],[HP]]*1</f>
        <v>654</v>
      </c>
      <c r="K216" s="2">
        <f>Table5[[#This Row],[HP2]]*1</f>
        <v>654</v>
      </c>
      <c r="L216" s="2">
        <f>Table5[[#This Row],[0-100]]*Table5[[#This Row],[HP]]</f>
        <v>2851.4399999999987</v>
      </c>
      <c r="M216" s="2">
        <f>Table5[[#This Row],[0-100]]*Table5[[#This Row],[HP2]]</f>
        <v>2851.4399999999987</v>
      </c>
      <c r="N216" s="1">
        <f>Table5[[#This Row],[HP]]/Table5[[#This Row],[TON]]</f>
        <v>229.35779816513769</v>
      </c>
      <c r="O216" s="1">
        <f>Table5[[#This Row],[HP2]]/Table5[[#This Row],[TON2]]</f>
        <v>229.35779816513769</v>
      </c>
      <c r="P216" s="1">
        <f>Table5[[#This Row],[KG]]/1000</f>
        <v>2.8514399999999989</v>
      </c>
      <c r="Q216" s="1">
        <f>Table5[[#This Row],[KG2]]/1000</f>
        <v>2.8514399999999989</v>
      </c>
      <c r="U216" s="1"/>
      <c r="V216" s="1"/>
      <c r="W216" s="1"/>
      <c r="X216" s="1"/>
      <c r="Y216" s="1"/>
    </row>
    <row r="217" spans="1:25" ht="12.75" thickTop="1" thickBot="1" x14ac:dyDescent="0.3">
      <c r="A217" s="1">
        <f t="shared" ref="A217:A280" si="4">A216-0.01</f>
        <v>4.3499999999999979</v>
      </c>
      <c r="B217" s="1">
        <v>0.66</v>
      </c>
      <c r="C217" s="1">
        <v>0.66</v>
      </c>
      <c r="D217" s="1">
        <f>Table5[[#This Row],[0-100]]/2</f>
        <v>2.1749999999999989</v>
      </c>
      <c r="E217" s="1">
        <f>Table5[[#This Row],[0-100]]/2</f>
        <v>2.1749999999999989</v>
      </c>
      <c r="F217" s="2">
        <f>1000*(Table5[[#This Row],[KWH]]/Table5[[#This Row],[C]])</f>
        <v>305287.35632183927</v>
      </c>
      <c r="G217" s="2">
        <f>1000*(Table5[[#This Row],[KWH2]]/Table5[[#This Row],[C2]])</f>
        <v>305287.35632183927</v>
      </c>
      <c r="H217" s="2">
        <f>Table5[[#This Row],[SFC2]]*1000+4</f>
        <v>664</v>
      </c>
      <c r="I217" s="2">
        <f>Table5[[#This Row],[SFC]]*1000+4</f>
        <v>664</v>
      </c>
      <c r="J217" s="2">
        <f>Table5[[#This Row],[HP]]*1</f>
        <v>664</v>
      </c>
      <c r="K217" s="2">
        <f>Table5[[#This Row],[HP2]]*1</f>
        <v>664</v>
      </c>
      <c r="L217" s="2">
        <f>Table5[[#This Row],[0-100]]*Table5[[#This Row],[HP]]</f>
        <v>2888.3999999999987</v>
      </c>
      <c r="M217" s="2">
        <f>Table5[[#This Row],[0-100]]*Table5[[#This Row],[HP2]]</f>
        <v>2888.3999999999987</v>
      </c>
      <c r="N217" s="1">
        <f>Table5[[#This Row],[HP]]/Table5[[#This Row],[TON]]</f>
        <v>229.88505747126447</v>
      </c>
      <c r="O217" s="1">
        <f>Table5[[#This Row],[HP2]]/Table5[[#This Row],[TON2]]</f>
        <v>229.88505747126447</v>
      </c>
      <c r="P217" s="1">
        <f>Table5[[#This Row],[KG]]/1000</f>
        <v>2.8883999999999985</v>
      </c>
      <c r="Q217" s="1">
        <f>Table5[[#This Row],[KG2]]/1000</f>
        <v>2.8883999999999985</v>
      </c>
      <c r="U217" s="1"/>
      <c r="V217" s="1"/>
      <c r="W217" s="1"/>
      <c r="X217" s="1"/>
      <c r="Y217" s="1"/>
    </row>
    <row r="218" spans="1:25" ht="12.75" thickTop="1" thickBot="1" x14ac:dyDescent="0.3">
      <c r="A218" s="1">
        <f t="shared" si="4"/>
        <v>4.3399999999999981</v>
      </c>
      <c r="B218" s="1">
        <v>0.66</v>
      </c>
      <c r="C218" s="1">
        <v>0.66</v>
      </c>
      <c r="D218" s="1">
        <f>Table5[[#This Row],[0-100]]/2</f>
        <v>2.169999999999999</v>
      </c>
      <c r="E218" s="1">
        <f>Table5[[#This Row],[0-100]]/2</f>
        <v>2.169999999999999</v>
      </c>
      <c r="F218" s="2">
        <f>1000*(Table5[[#This Row],[KWH]]/Table5[[#This Row],[C]])</f>
        <v>305990.78341013833</v>
      </c>
      <c r="G218" s="2">
        <f>1000*(Table5[[#This Row],[KWH2]]/Table5[[#This Row],[C2]])</f>
        <v>305990.78341013833</v>
      </c>
      <c r="H218" s="2">
        <f>Table5[[#This Row],[SFC2]]*1000+4</f>
        <v>664</v>
      </c>
      <c r="I218" s="2">
        <f>Table5[[#This Row],[SFC]]*1000+4</f>
        <v>664</v>
      </c>
      <c r="J218" s="2">
        <f>Table5[[#This Row],[HP]]*1</f>
        <v>664</v>
      </c>
      <c r="K218" s="2">
        <f>Table5[[#This Row],[HP2]]*1</f>
        <v>664</v>
      </c>
      <c r="L218" s="2">
        <f>Table5[[#This Row],[0-100]]*Table5[[#This Row],[HP]]</f>
        <v>2881.7599999999989</v>
      </c>
      <c r="M218" s="2">
        <f>Table5[[#This Row],[0-100]]*Table5[[#This Row],[HP2]]</f>
        <v>2881.7599999999989</v>
      </c>
      <c r="N218" s="1">
        <f>Table5[[#This Row],[HP]]/Table5[[#This Row],[TON]]</f>
        <v>230.41474654377888</v>
      </c>
      <c r="O218" s="1">
        <f>Table5[[#This Row],[HP2]]/Table5[[#This Row],[TON2]]</f>
        <v>230.41474654377888</v>
      </c>
      <c r="P218" s="1">
        <f>Table5[[#This Row],[KG]]/1000</f>
        <v>2.881759999999999</v>
      </c>
      <c r="Q218" s="1">
        <f>Table5[[#This Row],[KG2]]/1000</f>
        <v>2.881759999999999</v>
      </c>
      <c r="U218" s="1"/>
      <c r="V218" s="1"/>
      <c r="W218" s="1"/>
      <c r="X218" s="1"/>
      <c r="Y218" s="1"/>
    </row>
    <row r="219" spans="1:25" ht="12.75" thickTop="1" thickBot="1" x14ac:dyDescent="0.3">
      <c r="A219" s="1">
        <f t="shared" si="4"/>
        <v>4.3299999999999983</v>
      </c>
      <c r="B219" s="1">
        <v>0.66</v>
      </c>
      <c r="C219" s="1">
        <v>0.66</v>
      </c>
      <c r="D219" s="1">
        <f>Table5[[#This Row],[0-100]]/2</f>
        <v>2.1649999999999991</v>
      </c>
      <c r="E219" s="1">
        <f>Table5[[#This Row],[0-100]]/2</f>
        <v>2.1649999999999991</v>
      </c>
      <c r="F219" s="2">
        <f>1000*(Table5[[#This Row],[KWH]]/Table5[[#This Row],[C]])</f>
        <v>306697.45958429575</v>
      </c>
      <c r="G219" s="2">
        <f>1000*(Table5[[#This Row],[KWH2]]/Table5[[#This Row],[C2]])</f>
        <v>306697.45958429575</v>
      </c>
      <c r="H219" s="2">
        <f>Table5[[#This Row],[SFC2]]*1000+4</f>
        <v>664</v>
      </c>
      <c r="I219" s="2">
        <f>Table5[[#This Row],[SFC]]*1000+4</f>
        <v>664</v>
      </c>
      <c r="J219" s="2">
        <f>Table5[[#This Row],[HP]]*1</f>
        <v>664</v>
      </c>
      <c r="K219" s="2">
        <f>Table5[[#This Row],[HP2]]*1</f>
        <v>664</v>
      </c>
      <c r="L219" s="2">
        <f>Table5[[#This Row],[0-100]]*Table5[[#This Row],[HP]]</f>
        <v>2875.119999999999</v>
      </c>
      <c r="M219" s="2">
        <f>Table5[[#This Row],[0-100]]*Table5[[#This Row],[HP2]]</f>
        <v>2875.119999999999</v>
      </c>
      <c r="N219" s="1">
        <f>Table5[[#This Row],[HP]]/Table5[[#This Row],[TON]]</f>
        <v>230.94688221709015</v>
      </c>
      <c r="O219" s="1">
        <f>Table5[[#This Row],[HP2]]/Table5[[#This Row],[TON2]]</f>
        <v>230.94688221709015</v>
      </c>
      <c r="P219" s="1">
        <f>Table5[[#This Row],[KG]]/1000</f>
        <v>2.875119999999999</v>
      </c>
      <c r="Q219" s="1">
        <f>Table5[[#This Row],[KG2]]/1000</f>
        <v>2.875119999999999</v>
      </c>
      <c r="U219" s="1"/>
      <c r="V219" s="1"/>
      <c r="W219" s="1"/>
      <c r="X219" s="1"/>
      <c r="Y219" s="1"/>
    </row>
    <row r="220" spans="1:25" ht="12.75" thickTop="1" thickBot="1" x14ac:dyDescent="0.3">
      <c r="A220" s="1">
        <f t="shared" si="4"/>
        <v>4.3199999999999985</v>
      </c>
      <c r="B220" s="1">
        <v>0.66</v>
      </c>
      <c r="C220" s="1">
        <v>0.66</v>
      </c>
      <c r="D220" s="1">
        <f>Table5[[#This Row],[0-100]]/2</f>
        <v>2.1599999999999993</v>
      </c>
      <c r="E220" s="1">
        <f>Table5[[#This Row],[0-100]]/2</f>
        <v>2.1599999999999993</v>
      </c>
      <c r="F220" s="2">
        <f>1000*(Table5[[#This Row],[KWH]]/Table5[[#This Row],[C]])</f>
        <v>307407.40740740753</v>
      </c>
      <c r="G220" s="2">
        <f>1000*(Table5[[#This Row],[KWH2]]/Table5[[#This Row],[C2]])</f>
        <v>307407.40740740753</v>
      </c>
      <c r="H220" s="2">
        <f>Table5[[#This Row],[SFC2]]*1000+4</f>
        <v>664</v>
      </c>
      <c r="I220" s="2">
        <f>Table5[[#This Row],[SFC]]*1000+4</f>
        <v>664</v>
      </c>
      <c r="J220" s="2">
        <f>Table5[[#This Row],[HP]]*1</f>
        <v>664</v>
      </c>
      <c r="K220" s="2">
        <f>Table5[[#This Row],[HP2]]*1</f>
        <v>664</v>
      </c>
      <c r="L220" s="2">
        <f>Table5[[#This Row],[0-100]]*Table5[[#This Row],[HP]]</f>
        <v>2868.4799999999991</v>
      </c>
      <c r="M220" s="2">
        <f>Table5[[#This Row],[0-100]]*Table5[[#This Row],[HP2]]</f>
        <v>2868.4799999999991</v>
      </c>
      <c r="N220" s="1">
        <f>Table5[[#This Row],[HP]]/Table5[[#This Row],[TON]]</f>
        <v>231.48148148148155</v>
      </c>
      <c r="O220" s="1">
        <f>Table5[[#This Row],[HP2]]/Table5[[#This Row],[TON2]]</f>
        <v>231.48148148148155</v>
      </c>
      <c r="P220" s="1">
        <f>Table5[[#This Row],[KG]]/1000</f>
        <v>2.868479999999999</v>
      </c>
      <c r="Q220" s="1">
        <f>Table5[[#This Row],[KG2]]/1000</f>
        <v>2.868479999999999</v>
      </c>
      <c r="U220" s="1"/>
      <c r="V220" s="1"/>
      <c r="W220" s="1"/>
      <c r="X220" s="1"/>
      <c r="Y220" s="1"/>
    </row>
    <row r="221" spans="1:25" ht="12.75" thickTop="1" thickBot="1" x14ac:dyDescent="0.3">
      <c r="A221" s="1">
        <f t="shared" si="4"/>
        <v>4.3099999999999987</v>
      </c>
      <c r="B221" s="1">
        <v>0.66</v>
      </c>
      <c r="C221" s="1">
        <v>0.66</v>
      </c>
      <c r="D221" s="1">
        <f>Table5[[#This Row],[0-100]]/2</f>
        <v>2.1549999999999994</v>
      </c>
      <c r="E221" s="1">
        <f>Table5[[#This Row],[0-100]]/2</f>
        <v>2.1549999999999994</v>
      </c>
      <c r="F221" s="2">
        <f>1000*(Table5[[#This Row],[KWH]]/Table5[[#This Row],[C]])</f>
        <v>308120.64965197229</v>
      </c>
      <c r="G221" s="2">
        <f>1000*(Table5[[#This Row],[KWH2]]/Table5[[#This Row],[C2]])</f>
        <v>308120.64965197229</v>
      </c>
      <c r="H221" s="2">
        <f>Table5[[#This Row],[SFC2]]*1000+4</f>
        <v>664</v>
      </c>
      <c r="I221" s="2">
        <f>Table5[[#This Row],[SFC]]*1000+4</f>
        <v>664</v>
      </c>
      <c r="J221" s="2">
        <f>Table5[[#This Row],[HP]]*1</f>
        <v>664</v>
      </c>
      <c r="K221" s="2">
        <f>Table5[[#This Row],[HP2]]*1</f>
        <v>664</v>
      </c>
      <c r="L221" s="2">
        <f>Table5[[#This Row],[0-100]]*Table5[[#This Row],[HP]]</f>
        <v>2861.8399999999992</v>
      </c>
      <c r="M221" s="2">
        <f>Table5[[#This Row],[0-100]]*Table5[[#This Row],[HP2]]</f>
        <v>2861.8399999999992</v>
      </c>
      <c r="N221" s="1">
        <f>Table5[[#This Row],[HP]]/Table5[[#This Row],[TON]]</f>
        <v>232.01856148491888</v>
      </c>
      <c r="O221" s="1">
        <f>Table5[[#This Row],[HP2]]/Table5[[#This Row],[TON2]]</f>
        <v>232.01856148491888</v>
      </c>
      <c r="P221" s="1">
        <f>Table5[[#This Row],[KG]]/1000</f>
        <v>2.8618399999999991</v>
      </c>
      <c r="Q221" s="1">
        <f>Table5[[#This Row],[KG2]]/1000</f>
        <v>2.8618399999999991</v>
      </c>
      <c r="U221" s="1"/>
      <c r="V221" s="1"/>
      <c r="W221" s="1"/>
      <c r="X221" s="1"/>
      <c r="Y221" s="1"/>
    </row>
    <row r="222" spans="1:25" ht="12.75" thickTop="1" thickBot="1" x14ac:dyDescent="0.3">
      <c r="A222" s="1">
        <f t="shared" si="4"/>
        <v>4.2999999999999989</v>
      </c>
      <c r="B222" s="1">
        <v>0.66</v>
      </c>
      <c r="C222" s="1">
        <v>0.66</v>
      </c>
      <c r="D222" s="1">
        <f>Table5[[#This Row],[0-100]]/2</f>
        <v>2.1499999999999995</v>
      </c>
      <c r="E222" s="1">
        <f>Table5[[#This Row],[0-100]]/2</f>
        <v>2.1499999999999995</v>
      </c>
      <c r="F222" s="2">
        <f>1000*(Table5[[#This Row],[KWH]]/Table5[[#This Row],[C]])</f>
        <v>308837.20930232567</v>
      </c>
      <c r="G222" s="2">
        <f>1000*(Table5[[#This Row],[KWH2]]/Table5[[#This Row],[C2]])</f>
        <v>308837.20930232567</v>
      </c>
      <c r="H222" s="2">
        <f>Table5[[#This Row],[SFC2]]*1000+4</f>
        <v>664</v>
      </c>
      <c r="I222" s="2">
        <f>Table5[[#This Row],[SFC]]*1000+4</f>
        <v>664</v>
      </c>
      <c r="J222" s="2">
        <f>Table5[[#This Row],[HP]]*1</f>
        <v>664</v>
      </c>
      <c r="K222" s="2">
        <f>Table5[[#This Row],[HP2]]*1</f>
        <v>664</v>
      </c>
      <c r="L222" s="2">
        <f>Table5[[#This Row],[0-100]]*Table5[[#This Row],[HP]]</f>
        <v>2855.1999999999994</v>
      </c>
      <c r="M222" s="2">
        <f>Table5[[#This Row],[0-100]]*Table5[[#This Row],[HP2]]</f>
        <v>2855.1999999999994</v>
      </c>
      <c r="N222" s="1">
        <f>Table5[[#This Row],[HP]]/Table5[[#This Row],[TON]]</f>
        <v>232.55813953488376</v>
      </c>
      <c r="O222" s="1">
        <f>Table5[[#This Row],[HP2]]/Table5[[#This Row],[TON2]]</f>
        <v>232.55813953488376</v>
      </c>
      <c r="P222" s="1">
        <f>Table5[[#This Row],[KG]]/1000</f>
        <v>2.8551999999999995</v>
      </c>
      <c r="Q222" s="1">
        <f>Table5[[#This Row],[KG2]]/1000</f>
        <v>2.8551999999999995</v>
      </c>
      <c r="U222" s="1"/>
      <c r="V222" s="1"/>
      <c r="W222" s="1"/>
      <c r="X222" s="1"/>
      <c r="Y222" s="1"/>
    </row>
    <row r="223" spans="1:25" ht="12.75" thickTop="1" thickBot="1" x14ac:dyDescent="0.3">
      <c r="A223" s="1">
        <f t="shared" si="4"/>
        <v>4.2899999999999991</v>
      </c>
      <c r="B223" s="1">
        <v>0.67</v>
      </c>
      <c r="C223" s="1">
        <v>0.67</v>
      </c>
      <c r="D223" s="1">
        <f>Table5[[#This Row],[0-100]]/2</f>
        <v>2.1449999999999996</v>
      </c>
      <c r="E223" s="1">
        <f>Table5[[#This Row],[0-100]]/2</f>
        <v>2.1449999999999996</v>
      </c>
      <c r="F223" s="2">
        <f>1000*(Table5[[#This Row],[KWH]]/Table5[[#This Row],[C]])</f>
        <v>314219.11421911424</v>
      </c>
      <c r="G223" s="2">
        <f>1000*(Table5[[#This Row],[KWH2]]/Table5[[#This Row],[C2]])</f>
        <v>314219.11421911424</v>
      </c>
      <c r="H223" s="2">
        <f>Table5[[#This Row],[SFC2]]*1000+4</f>
        <v>674</v>
      </c>
      <c r="I223" s="2">
        <f>Table5[[#This Row],[SFC]]*1000+4</f>
        <v>674</v>
      </c>
      <c r="J223" s="2">
        <f>Table5[[#This Row],[HP]]*1</f>
        <v>674</v>
      </c>
      <c r="K223" s="2">
        <f>Table5[[#This Row],[HP2]]*1</f>
        <v>674</v>
      </c>
      <c r="L223" s="2">
        <f>Table5[[#This Row],[0-100]]*Table5[[#This Row],[HP]]</f>
        <v>2891.4599999999996</v>
      </c>
      <c r="M223" s="2">
        <f>Table5[[#This Row],[0-100]]*Table5[[#This Row],[HP2]]</f>
        <v>2891.4599999999996</v>
      </c>
      <c r="N223" s="1">
        <f>Table5[[#This Row],[HP]]/Table5[[#This Row],[TON]]</f>
        <v>233.10023310023314</v>
      </c>
      <c r="O223" s="1">
        <f>Table5[[#This Row],[HP2]]/Table5[[#This Row],[TON2]]</f>
        <v>233.10023310023314</v>
      </c>
      <c r="P223" s="1">
        <f>Table5[[#This Row],[KG]]/1000</f>
        <v>2.8914599999999995</v>
      </c>
      <c r="Q223" s="1">
        <f>Table5[[#This Row],[KG2]]/1000</f>
        <v>2.8914599999999995</v>
      </c>
      <c r="U223" s="1"/>
      <c r="V223" s="1"/>
      <c r="W223" s="1"/>
      <c r="X223" s="1"/>
      <c r="Y223" s="1"/>
    </row>
    <row r="224" spans="1:25" ht="12.75" thickTop="1" thickBot="1" x14ac:dyDescent="0.3">
      <c r="A224" s="1">
        <f t="shared" si="4"/>
        <v>4.2799999999999994</v>
      </c>
      <c r="B224" s="1">
        <v>0.67</v>
      </c>
      <c r="C224" s="1">
        <v>0.67</v>
      </c>
      <c r="D224" s="1">
        <f>Table5[[#This Row],[0-100]]/2</f>
        <v>2.1399999999999997</v>
      </c>
      <c r="E224" s="1">
        <f>Table5[[#This Row],[0-100]]/2</f>
        <v>2.1399999999999997</v>
      </c>
      <c r="F224" s="2">
        <f>1000*(Table5[[#This Row],[KWH]]/Table5[[#This Row],[C]])</f>
        <v>314953.27102803742</v>
      </c>
      <c r="G224" s="2">
        <f>1000*(Table5[[#This Row],[KWH2]]/Table5[[#This Row],[C2]])</f>
        <v>314953.27102803742</v>
      </c>
      <c r="H224" s="2">
        <f>Table5[[#This Row],[SFC2]]*1000+4</f>
        <v>674</v>
      </c>
      <c r="I224" s="2">
        <f>Table5[[#This Row],[SFC]]*1000+4</f>
        <v>674</v>
      </c>
      <c r="J224" s="2">
        <f>Table5[[#This Row],[HP]]*1</f>
        <v>674</v>
      </c>
      <c r="K224" s="2">
        <f>Table5[[#This Row],[HP2]]*1</f>
        <v>674</v>
      </c>
      <c r="L224" s="2">
        <f>Table5[[#This Row],[0-100]]*Table5[[#This Row],[HP]]</f>
        <v>2884.7199999999993</v>
      </c>
      <c r="M224" s="2">
        <f>Table5[[#This Row],[0-100]]*Table5[[#This Row],[HP2]]</f>
        <v>2884.7199999999993</v>
      </c>
      <c r="N224" s="1">
        <f>Table5[[#This Row],[HP]]/Table5[[#This Row],[TON]]</f>
        <v>233.64485981308417</v>
      </c>
      <c r="O224" s="1">
        <f>Table5[[#This Row],[HP2]]/Table5[[#This Row],[TON2]]</f>
        <v>233.64485981308417</v>
      </c>
      <c r="P224" s="1">
        <f>Table5[[#This Row],[KG]]/1000</f>
        <v>2.8847199999999993</v>
      </c>
      <c r="Q224" s="1">
        <f>Table5[[#This Row],[KG2]]/1000</f>
        <v>2.8847199999999993</v>
      </c>
      <c r="U224" s="1"/>
      <c r="V224" s="1"/>
      <c r="W224" s="1"/>
      <c r="X224" s="1"/>
      <c r="Y224" s="1"/>
    </row>
    <row r="225" spans="1:25" ht="12.75" thickTop="1" thickBot="1" x14ac:dyDescent="0.3">
      <c r="A225" s="1">
        <f t="shared" si="4"/>
        <v>4.2699999999999996</v>
      </c>
      <c r="B225" s="1">
        <v>0.67</v>
      </c>
      <c r="C225" s="1">
        <v>0.67</v>
      </c>
      <c r="D225" s="1">
        <f>Table5[[#This Row],[0-100]]/2</f>
        <v>2.1349999999999998</v>
      </c>
      <c r="E225" s="1">
        <f>Table5[[#This Row],[0-100]]/2</f>
        <v>2.1349999999999998</v>
      </c>
      <c r="F225" s="2">
        <f>1000*(Table5[[#This Row],[KWH]]/Table5[[#This Row],[C]])</f>
        <v>315690.86651053868</v>
      </c>
      <c r="G225" s="2">
        <f>1000*(Table5[[#This Row],[KWH2]]/Table5[[#This Row],[C2]])</f>
        <v>315690.86651053868</v>
      </c>
      <c r="H225" s="2">
        <f>Table5[[#This Row],[SFC2]]*1000+4</f>
        <v>674</v>
      </c>
      <c r="I225" s="2">
        <f>Table5[[#This Row],[SFC]]*1000+4</f>
        <v>674</v>
      </c>
      <c r="J225" s="2">
        <f>Table5[[#This Row],[HP]]*1</f>
        <v>674</v>
      </c>
      <c r="K225" s="2">
        <f>Table5[[#This Row],[HP2]]*1</f>
        <v>674</v>
      </c>
      <c r="L225" s="2">
        <f>Table5[[#This Row],[0-100]]*Table5[[#This Row],[HP]]</f>
        <v>2877.9799999999996</v>
      </c>
      <c r="M225" s="2">
        <f>Table5[[#This Row],[0-100]]*Table5[[#This Row],[HP2]]</f>
        <v>2877.9799999999996</v>
      </c>
      <c r="N225" s="1">
        <f>Table5[[#This Row],[HP]]/Table5[[#This Row],[TON]]</f>
        <v>234.19203747072604</v>
      </c>
      <c r="O225" s="1">
        <f>Table5[[#This Row],[HP2]]/Table5[[#This Row],[TON2]]</f>
        <v>234.19203747072604</v>
      </c>
      <c r="P225" s="1">
        <f>Table5[[#This Row],[KG]]/1000</f>
        <v>2.8779799999999995</v>
      </c>
      <c r="Q225" s="1">
        <f>Table5[[#This Row],[KG2]]/1000</f>
        <v>2.8779799999999995</v>
      </c>
      <c r="U225" s="1"/>
      <c r="V225" s="1"/>
      <c r="W225" s="1"/>
      <c r="X225" s="1"/>
      <c r="Y225" s="1"/>
    </row>
    <row r="226" spans="1:25" ht="12.75" thickTop="1" thickBot="1" x14ac:dyDescent="0.3">
      <c r="A226" s="1">
        <f t="shared" si="4"/>
        <v>4.26</v>
      </c>
      <c r="B226" s="1">
        <v>0.67</v>
      </c>
      <c r="C226" s="1">
        <v>0.67</v>
      </c>
      <c r="D226" s="1">
        <f>Table5[[#This Row],[0-100]]/2</f>
        <v>2.13</v>
      </c>
      <c r="E226" s="1">
        <f>Table5[[#This Row],[0-100]]/2</f>
        <v>2.13</v>
      </c>
      <c r="F226" s="2">
        <f>1000*(Table5[[#This Row],[KWH]]/Table5[[#This Row],[C]])</f>
        <v>316431.92488262913</v>
      </c>
      <c r="G226" s="2">
        <f>1000*(Table5[[#This Row],[KWH2]]/Table5[[#This Row],[C2]])</f>
        <v>316431.92488262913</v>
      </c>
      <c r="H226" s="2">
        <f>Table5[[#This Row],[SFC2]]*1000+4</f>
        <v>674</v>
      </c>
      <c r="I226" s="2">
        <f>Table5[[#This Row],[SFC]]*1000+4</f>
        <v>674</v>
      </c>
      <c r="J226" s="2">
        <f>Table5[[#This Row],[HP]]*1</f>
        <v>674</v>
      </c>
      <c r="K226" s="2">
        <f>Table5[[#This Row],[HP2]]*1</f>
        <v>674</v>
      </c>
      <c r="L226" s="2">
        <f>Table5[[#This Row],[0-100]]*Table5[[#This Row],[HP]]</f>
        <v>2871.24</v>
      </c>
      <c r="M226" s="2">
        <f>Table5[[#This Row],[0-100]]*Table5[[#This Row],[HP2]]</f>
        <v>2871.24</v>
      </c>
      <c r="N226" s="1">
        <f>Table5[[#This Row],[HP]]/Table5[[#This Row],[TON]]</f>
        <v>234.74178403755872</v>
      </c>
      <c r="O226" s="1">
        <f>Table5[[#This Row],[HP2]]/Table5[[#This Row],[TON2]]</f>
        <v>234.74178403755872</v>
      </c>
      <c r="P226" s="1">
        <f>Table5[[#This Row],[KG]]/1000</f>
        <v>2.8712399999999998</v>
      </c>
      <c r="Q226" s="1">
        <f>Table5[[#This Row],[KG2]]/1000</f>
        <v>2.8712399999999998</v>
      </c>
      <c r="U226" s="1"/>
      <c r="V226" s="1"/>
      <c r="W226" s="1"/>
      <c r="X226" s="1"/>
      <c r="Y226" s="1"/>
    </row>
    <row r="227" spans="1:25" ht="12.75" thickTop="1" thickBot="1" x14ac:dyDescent="0.3">
      <c r="A227" s="1">
        <f t="shared" si="4"/>
        <v>4.25</v>
      </c>
      <c r="B227" s="1">
        <v>0.67</v>
      </c>
      <c r="C227" s="1">
        <v>0.67</v>
      </c>
      <c r="D227" s="1">
        <f>Table5[[#This Row],[0-100]]/2</f>
        <v>2.125</v>
      </c>
      <c r="E227" s="1">
        <f>Table5[[#This Row],[0-100]]/2</f>
        <v>2.125</v>
      </c>
      <c r="F227" s="2">
        <f>1000*(Table5[[#This Row],[KWH]]/Table5[[#This Row],[C]])</f>
        <v>317176.4705882353</v>
      </c>
      <c r="G227" s="2">
        <f>1000*(Table5[[#This Row],[KWH2]]/Table5[[#This Row],[C2]])</f>
        <v>317176.4705882353</v>
      </c>
      <c r="H227" s="2">
        <f>Table5[[#This Row],[SFC2]]*1000+4</f>
        <v>674</v>
      </c>
      <c r="I227" s="2">
        <f>Table5[[#This Row],[SFC]]*1000+4</f>
        <v>674</v>
      </c>
      <c r="J227" s="2">
        <f>Table5[[#This Row],[HP]]*1</f>
        <v>674</v>
      </c>
      <c r="K227" s="2">
        <f>Table5[[#This Row],[HP2]]*1</f>
        <v>674</v>
      </c>
      <c r="L227" s="2">
        <f>Table5[[#This Row],[0-100]]*Table5[[#This Row],[HP]]</f>
        <v>2864.5</v>
      </c>
      <c r="M227" s="2">
        <f>Table5[[#This Row],[0-100]]*Table5[[#This Row],[HP2]]</f>
        <v>2864.5</v>
      </c>
      <c r="N227" s="1">
        <f>Table5[[#This Row],[HP]]/Table5[[#This Row],[TON]]</f>
        <v>235.29411764705881</v>
      </c>
      <c r="O227" s="1">
        <f>Table5[[#This Row],[HP2]]/Table5[[#This Row],[TON2]]</f>
        <v>235.29411764705881</v>
      </c>
      <c r="P227" s="1">
        <f>Table5[[#This Row],[KG]]/1000</f>
        <v>2.8645</v>
      </c>
      <c r="Q227" s="1">
        <f>Table5[[#This Row],[KG2]]/1000</f>
        <v>2.8645</v>
      </c>
      <c r="U227" s="1"/>
      <c r="V227" s="1"/>
      <c r="W227" s="1"/>
      <c r="X227" s="1"/>
      <c r="Y227" s="1"/>
    </row>
    <row r="228" spans="1:25" ht="12.75" thickTop="1" thickBot="1" x14ac:dyDescent="0.3">
      <c r="A228" s="1">
        <f t="shared" si="4"/>
        <v>4.24</v>
      </c>
      <c r="B228" s="1">
        <v>0.67</v>
      </c>
      <c r="C228" s="1">
        <v>0.67</v>
      </c>
      <c r="D228" s="1">
        <f>Table5[[#This Row],[0-100]]/2</f>
        <v>2.12</v>
      </c>
      <c r="E228" s="1">
        <f>Table5[[#This Row],[0-100]]/2</f>
        <v>2.12</v>
      </c>
      <c r="F228" s="2">
        <f>1000*(Table5[[#This Row],[KWH]]/Table5[[#This Row],[C]])</f>
        <v>317924.52830188675</v>
      </c>
      <c r="G228" s="2">
        <f>1000*(Table5[[#This Row],[KWH2]]/Table5[[#This Row],[C2]])</f>
        <v>317924.52830188675</v>
      </c>
      <c r="H228" s="2">
        <f>Table5[[#This Row],[SFC2]]*1000+4</f>
        <v>674</v>
      </c>
      <c r="I228" s="2">
        <f>Table5[[#This Row],[SFC]]*1000+4</f>
        <v>674</v>
      </c>
      <c r="J228" s="2">
        <f>Table5[[#This Row],[HP]]*1</f>
        <v>674</v>
      </c>
      <c r="K228" s="2">
        <f>Table5[[#This Row],[HP2]]*1</f>
        <v>674</v>
      </c>
      <c r="L228" s="2">
        <f>Table5[[#This Row],[0-100]]*Table5[[#This Row],[HP]]</f>
        <v>2857.76</v>
      </c>
      <c r="M228" s="2">
        <f>Table5[[#This Row],[0-100]]*Table5[[#This Row],[HP2]]</f>
        <v>2857.76</v>
      </c>
      <c r="N228" s="1">
        <f>Table5[[#This Row],[HP]]/Table5[[#This Row],[TON]]</f>
        <v>235.84905660377356</v>
      </c>
      <c r="O228" s="1">
        <f>Table5[[#This Row],[HP2]]/Table5[[#This Row],[TON2]]</f>
        <v>235.84905660377356</v>
      </c>
      <c r="P228" s="1">
        <f>Table5[[#This Row],[KG]]/1000</f>
        <v>2.8577600000000003</v>
      </c>
      <c r="Q228" s="1">
        <f>Table5[[#This Row],[KG2]]/1000</f>
        <v>2.8577600000000003</v>
      </c>
      <c r="U228" s="1"/>
      <c r="V228" s="1"/>
      <c r="W228" s="1"/>
      <c r="X228" s="1"/>
      <c r="Y228" s="1"/>
    </row>
    <row r="229" spans="1:25" ht="12.75" thickTop="1" thickBot="1" x14ac:dyDescent="0.3">
      <c r="A229" s="1">
        <f t="shared" si="4"/>
        <v>4.2300000000000004</v>
      </c>
      <c r="B229" s="1">
        <v>0.67</v>
      </c>
      <c r="C229" s="1">
        <v>0.67</v>
      </c>
      <c r="D229" s="1">
        <f>Table5[[#This Row],[0-100]]/2</f>
        <v>2.1150000000000002</v>
      </c>
      <c r="E229" s="1">
        <f>Table5[[#This Row],[0-100]]/2</f>
        <v>2.1150000000000002</v>
      </c>
      <c r="F229" s="2">
        <f>1000*(Table5[[#This Row],[KWH]]/Table5[[#This Row],[C]])</f>
        <v>318676.12293144205</v>
      </c>
      <c r="G229" s="2">
        <f>1000*(Table5[[#This Row],[KWH2]]/Table5[[#This Row],[C2]])</f>
        <v>318676.12293144205</v>
      </c>
      <c r="H229" s="2">
        <f>Table5[[#This Row],[SFC2]]*1000+4</f>
        <v>674</v>
      </c>
      <c r="I229" s="2">
        <f>Table5[[#This Row],[SFC]]*1000+4</f>
        <v>674</v>
      </c>
      <c r="J229" s="2">
        <f>Table5[[#This Row],[HP]]*1</f>
        <v>674</v>
      </c>
      <c r="K229" s="2">
        <f>Table5[[#This Row],[HP2]]*1</f>
        <v>674</v>
      </c>
      <c r="L229" s="2">
        <f>Table5[[#This Row],[0-100]]*Table5[[#This Row],[HP]]</f>
        <v>2851.0200000000004</v>
      </c>
      <c r="M229" s="2">
        <f>Table5[[#This Row],[0-100]]*Table5[[#This Row],[HP2]]</f>
        <v>2851.0200000000004</v>
      </c>
      <c r="N229" s="1">
        <f>Table5[[#This Row],[HP]]/Table5[[#This Row],[TON]]</f>
        <v>236.40661938534274</v>
      </c>
      <c r="O229" s="1">
        <f>Table5[[#This Row],[HP2]]/Table5[[#This Row],[TON2]]</f>
        <v>236.40661938534274</v>
      </c>
      <c r="P229" s="1">
        <f>Table5[[#This Row],[KG]]/1000</f>
        <v>2.8510200000000006</v>
      </c>
      <c r="Q229" s="1">
        <f>Table5[[#This Row],[KG2]]/1000</f>
        <v>2.8510200000000006</v>
      </c>
      <c r="U229" s="1"/>
      <c r="V229" s="1"/>
      <c r="W229" s="1"/>
      <c r="X229" s="1"/>
      <c r="Y229" s="1"/>
    </row>
    <row r="230" spans="1:25" ht="12.75" thickTop="1" thickBot="1" x14ac:dyDescent="0.3">
      <c r="A230" s="1">
        <f t="shared" si="4"/>
        <v>4.2200000000000006</v>
      </c>
      <c r="B230" s="1">
        <v>0.68</v>
      </c>
      <c r="C230" s="1">
        <v>0.68</v>
      </c>
      <c r="D230" s="1">
        <f>Table5[[#This Row],[0-100]]/2</f>
        <v>2.1100000000000003</v>
      </c>
      <c r="E230" s="1">
        <f>Table5[[#This Row],[0-100]]/2</f>
        <v>2.1100000000000003</v>
      </c>
      <c r="F230" s="2">
        <f>1000*(Table5[[#This Row],[KWH]]/Table5[[#This Row],[C]])</f>
        <v>324170.61611374404</v>
      </c>
      <c r="G230" s="2">
        <f>1000*(Table5[[#This Row],[KWH2]]/Table5[[#This Row],[C2]])</f>
        <v>324170.61611374404</v>
      </c>
      <c r="H230" s="2">
        <f>Table5[[#This Row],[SFC2]]*1000+4</f>
        <v>684</v>
      </c>
      <c r="I230" s="2">
        <f>Table5[[#This Row],[SFC]]*1000+4</f>
        <v>684</v>
      </c>
      <c r="J230" s="2">
        <f>Table5[[#This Row],[HP]]*1</f>
        <v>684</v>
      </c>
      <c r="K230" s="2">
        <f>Table5[[#This Row],[HP2]]*1</f>
        <v>684</v>
      </c>
      <c r="L230" s="2">
        <f>Table5[[#This Row],[0-100]]*Table5[[#This Row],[HP]]</f>
        <v>2886.4800000000005</v>
      </c>
      <c r="M230" s="2">
        <f>Table5[[#This Row],[0-100]]*Table5[[#This Row],[HP2]]</f>
        <v>2886.4800000000005</v>
      </c>
      <c r="N230" s="1">
        <f>Table5[[#This Row],[HP]]/Table5[[#This Row],[TON]]</f>
        <v>236.96682464454972</v>
      </c>
      <c r="O230" s="1">
        <f>Table5[[#This Row],[HP2]]/Table5[[#This Row],[TON2]]</f>
        <v>236.96682464454972</v>
      </c>
      <c r="P230" s="1">
        <f>Table5[[#This Row],[KG]]/1000</f>
        <v>2.8864800000000006</v>
      </c>
      <c r="Q230" s="1">
        <f>Table5[[#This Row],[KG2]]/1000</f>
        <v>2.8864800000000006</v>
      </c>
      <c r="U230" s="1"/>
      <c r="V230" s="1"/>
      <c r="W230" s="1"/>
      <c r="X230" s="1"/>
      <c r="Y230" s="1"/>
    </row>
    <row r="231" spans="1:25" ht="12.75" thickTop="1" thickBot="1" x14ac:dyDescent="0.3">
      <c r="A231" s="1">
        <f t="shared" si="4"/>
        <v>4.2100000000000009</v>
      </c>
      <c r="B231" s="1">
        <v>0.68</v>
      </c>
      <c r="C231" s="1">
        <v>0.68</v>
      </c>
      <c r="D231" s="1">
        <f>Table5[[#This Row],[0-100]]/2</f>
        <v>2.1050000000000004</v>
      </c>
      <c r="E231" s="1">
        <f>Table5[[#This Row],[0-100]]/2</f>
        <v>2.1050000000000004</v>
      </c>
      <c r="F231" s="2">
        <f>1000*(Table5[[#This Row],[KWH]]/Table5[[#This Row],[C]])</f>
        <v>324940.61757719709</v>
      </c>
      <c r="G231" s="2">
        <f>1000*(Table5[[#This Row],[KWH2]]/Table5[[#This Row],[C2]])</f>
        <v>324940.61757719709</v>
      </c>
      <c r="H231" s="2">
        <f>Table5[[#This Row],[SFC2]]*1000+4</f>
        <v>684</v>
      </c>
      <c r="I231" s="2">
        <f>Table5[[#This Row],[SFC]]*1000+4</f>
        <v>684</v>
      </c>
      <c r="J231" s="2">
        <f>Table5[[#This Row],[HP]]*1</f>
        <v>684</v>
      </c>
      <c r="K231" s="2">
        <f>Table5[[#This Row],[HP2]]*1</f>
        <v>684</v>
      </c>
      <c r="L231" s="2">
        <f>Table5[[#This Row],[0-100]]*Table5[[#This Row],[HP]]</f>
        <v>2879.6400000000008</v>
      </c>
      <c r="M231" s="2">
        <f>Table5[[#This Row],[0-100]]*Table5[[#This Row],[HP2]]</f>
        <v>2879.6400000000008</v>
      </c>
      <c r="N231" s="1">
        <f>Table5[[#This Row],[HP]]/Table5[[#This Row],[TON]]</f>
        <v>237.52969121140137</v>
      </c>
      <c r="O231" s="1">
        <f>Table5[[#This Row],[HP2]]/Table5[[#This Row],[TON2]]</f>
        <v>237.52969121140137</v>
      </c>
      <c r="P231" s="1">
        <f>Table5[[#This Row],[KG]]/1000</f>
        <v>2.8796400000000006</v>
      </c>
      <c r="Q231" s="1">
        <f>Table5[[#This Row],[KG2]]/1000</f>
        <v>2.8796400000000006</v>
      </c>
      <c r="U231" s="1"/>
      <c r="V231" s="1"/>
      <c r="W231" s="1"/>
      <c r="X231" s="1"/>
      <c r="Y231" s="1"/>
    </row>
    <row r="232" spans="1:25" ht="12.75" thickTop="1" thickBot="1" x14ac:dyDescent="0.3">
      <c r="A232" s="1">
        <f t="shared" si="4"/>
        <v>4.2000000000000011</v>
      </c>
      <c r="B232" s="1">
        <v>0.68</v>
      </c>
      <c r="C232" s="1">
        <v>0.68</v>
      </c>
      <c r="D232" s="1">
        <f>Table5[[#This Row],[0-100]]/2</f>
        <v>2.1000000000000005</v>
      </c>
      <c r="E232" s="1">
        <f>Table5[[#This Row],[0-100]]/2</f>
        <v>2.1000000000000005</v>
      </c>
      <c r="F232" s="2">
        <f>1000*(Table5[[#This Row],[KWH]]/Table5[[#This Row],[C]])</f>
        <v>325714.28571428562</v>
      </c>
      <c r="G232" s="2">
        <f>1000*(Table5[[#This Row],[KWH2]]/Table5[[#This Row],[C2]])</f>
        <v>325714.28571428562</v>
      </c>
      <c r="H232" s="2">
        <f>Table5[[#This Row],[SFC2]]*1000+4</f>
        <v>684</v>
      </c>
      <c r="I232" s="2">
        <f>Table5[[#This Row],[SFC]]*1000+4</f>
        <v>684</v>
      </c>
      <c r="J232" s="2">
        <f>Table5[[#This Row],[HP]]*1</f>
        <v>684</v>
      </c>
      <c r="K232" s="2">
        <f>Table5[[#This Row],[HP2]]*1</f>
        <v>684</v>
      </c>
      <c r="L232" s="2">
        <f>Table5[[#This Row],[0-100]]*Table5[[#This Row],[HP]]</f>
        <v>2872.8000000000006</v>
      </c>
      <c r="M232" s="2">
        <f>Table5[[#This Row],[0-100]]*Table5[[#This Row],[HP2]]</f>
        <v>2872.8000000000006</v>
      </c>
      <c r="N232" s="1">
        <f>Table5[[#This Row],[HP]]/Table5[[#This Row],[TON]]</f>
        <v>238.09523809523805</v>
      </c>
      <c r="O232" s="1">
        <f>Table5[[#This Row],[HP2]]/Table5[[#This Row],[TON2]]</f>
        <v>238.09523809523805</v>
      </c>
      <c r="P232" s="1">
        <f>Table5[[#This Row],[KG]]/1000</f>
        <v>2.8728000000000007</v>
      </c>
      <c r="Q232" s="1">
        <f>Table5[[#This Row],[KG2]]/1000</f>
        <v>2.8728000000000007</v>
      </c>
      <c r="U232" s="1"/>
      <c r="V232" s="1"/>
      <c r="W232" s="1"/>
      <c r="X232" s="1"/>
      <c r="Y232" s="1"/>
    </row>
    <row r="233" spans="1:25" ht="12.75" thickTop="1" thickBot="1" x14ac:dyDescent="0.3">
      <c r="A233" s="1">
        <f t="shared" si="4"/>
        <v>4.1900000000000013</v>
      </c>
      <c r="B233" s="1">
        <v>0.68</v>
      </c>
      <c r="C233" s="1">
        <v>0.68</v>
      </c>
      <c r="D233" s="1">
        <f>Table5[[#This Row],[0-100]]/2</f>
        <v>2.0950000000000006</v>
      </c>
      <c r="E233" s="1">
        <f>Table5[[#This Row],[0-100]]/2</f>
        <v>2.0950000000000006</v>
      </c>
      <c r="F233" s="2">
        <f>1000*(Table5[[#This Row],[KWH]]/Table5[[#This Row],[C]])</f>
        <v>326491.64677804289</v>
      </c>
      <c r="G233" s="2">
        <f>1000*(Table5[[#This Row],[KWH2]]/Table5[[#This Row],[C2]])</f>
        <v>326491.64677804289</v>
      </c>
      <c r="H233" s="2">
        <f>Table5[[#This Row],[SFC2]]*1000+4</f>
        <v>684</v>
      </c>
      <c r="I233" s="2">
        <f>Table5[[#This Row],[SFC]]*1000+4</f>
        <v>684</v>
      </c>
      <c r="J233" s="2">
        <f>Table5[[#This Row],[HP]]*1</f>
        <v>684</v>
      </c>
      <c r="K233" s="2">
        <f>Table5[[#This Row],[HP2]]*1</f>
        <v>684</v>
      </c>
      <c r="L233" s="2">
        <f>Table5[[#This Row],[0-100]]*Table5[[#This Row],[HP]]</f>
        <v>2865.9600000000009</v>
      </c>
      <c r="M233" s="2">
        <f>Table5[[#This Row],[0-100]]*Table5[[#This Row],[HP2]]</f>
        <v>2865.9600000000009</v>
      </c>
      <c r="N233" s="1">
        <f>Table5[[#This Row],[HP]]/Table5[[#This Row],[TON]]</f>
        <v>238.66348448687344</v>
      </c>
      <c r="O233" s="1">
        <f>Table5[[#This Row],[HP2]]/Table5[[#This Row],[TON2]]</f>
        <v>238.66348448687344</v>
      </c>
      <c r="P233" s="1">
        <f>Table5[[#This Row],[KG]]/1000</f>
        <v>2.8659600000000007</v>
      </c>
      <c r="Q233" s="1">
        <f>Table5[[#This Row],[KG2]]/1000</f>
        <v>2.8659600000000007</v>
      </c>
      <c r="U233" s="1"/>
      <c r="V233" s="1"/>
      <c r="W233" s="1"/>
      <c r="X233" s="1"/>
      <c r="Y233" s="1"/>
    </row>
    <row r="234" spans="1:25" ht="12.75" thickTop="1" thickBot="1" x14ac:dyDescent="0.3">
      <c r="A234" s="1">
        <f t="shared" si="4"/>
        <v>4.1800000000000015</v>
      </c>
      <c r="B234" s="1">
        <v>0.68</v>
      </c>
      <c r="C234" s="1">
        <v>0.68</v>
      </c>
      <c r="D234" s="1">
        <f>Table5[[#This Row],[0-100]]/2</f>
        <v>2.0900000000000007</v>
      </c>
      <c r="E234" s="1">
        <f>Table5[[#This Row],[0-100]]/2</f>
        <v>2.0900000000000007</v>
      </c>
      <c r="F234" s="2">
        <f>1000*(Table5[[#This Row],[KWH]]/Table5[[#This Row],[C]])</f>
        <v>327272.72727272712</v>
      </c>
      <c r="G234" s="2">
        <f>1000*(Table5[[#This Row],[KWH2]]/Table5[[#This Row],[C2]])</f>
        <v>327272.72727272712</v>
      </c>
      <c r="H234" s="2">
        <f>Table5[[#This Row],[SFC2]]*1000+4</f>
        <v>684</v>
      </c>
      <c r="I234" s="2">
        <f>Table5[[#This Row],[SFC]]*1000+4</f>
        <v>684</v>
      </c>
      <c r="J234" s="2">
        <f>Table5[[#This Row],[HP]]*1</f>
        <v>684</v>
      </c>
      <c r="K234" s="2">
        <f>Table5[[#This Row],[HP2]]*1</f>
        <v>684</v>
      </c>
      <c r="L234" s="2">
        <f>Table5[[#This Row],[0-100]]*Table5[[#This Row],[HP]]</f>
        <v>2859.1200000000008</v>
      </c>
      <c r="M234" s="2">
        <f>Table5[[#This Row],[0-100]]*Table5[[#This Row],[HP2]]</f>
        <v>2859.1200000000008</v>
      </c>
      <c r="N234" s="1">
        <f>Table5[[#This Row],[HP]]/Table5[[#This Row],[TON]]</f>
        <v>239.23444976076547</v>
      </c>
      <c r="O234" s="1">
        <f>Table5[[#This Row],[HP2]]/Table5[[#This Row],[TON2]]</f>
        <v>239.23444976076547</v>
      </c>
      <c r="P234" s="1">
        <f>Table5[[#This Row],[KG]]/1000</f>
        <v>2.8591200000000008</v>
      </c>
      <c r="Q234" s="1">
        <f>Table5[[#This Row],[KG2]]/1000</f>
        <v>2.8591200000000008</v>
      </c>
      <c r="U234" s="1"/>
      <c r="V234" s="1"/>
      <c r="W234" s="1"/>
      <c r="X234" s="1"/>
      <c r="Y234" s="1"/>
    </row>
    <row r="235" spans="1:25" ht="12.75" thickTop="1" thickBot="1" x14ac:dyDescent="0.3">
      <c r="A235" s="1">
        <f t="shared" si="4"/>
        <v>4.1700000000000017</v>
      </c>
      <c r="B235" s="1">
        <v>0.68</v>
      </c>
      <c r="C235" s="1">
        <v>0.68</v>
      </c>
      <c r="D235" s="1">
        <f>Table5[[#This Row],[0-100]]/2</f>
        <v>2.0850000000000009</v>
      </c>
      <c r="E235" s="1">
        <f>Table5[[#This Row],[0-100]]/2</f>
        <v>2.0850000000000009</v>
      </c>
      <c r="F235" s="2">
        <f>1000*(Table5[[#This Row],[KWH]]/Table5[[#This Row],[C]])</f>
        <v>328057.55395683442</v>
      </c>
      <c r="G235" s="2">
        <f>1000*(Table5[[#This Row],[KWH2]]/Table5[[#This Row],[C2]])</f>
        <v>328057.55395683442</v>
      </c>
      <c r="H235" s="2">
        <f>Table5[[#This Row],[SFC2]]*1000+4</f>
        <v>684</v>
      </c>
      <c r="I235" s="2">
        <f>Table5[[#This Row],[SFC]]*1000+4</f>
        <v>684</v>
      </c>
      <c r="J235" s="2">
        <f>Table5[[#This Row],[HP]]*1</f>
        <v>684</v>
      </c>
      <c r="K235" s="2">
        <f>Table5[[#This Row],[HP2]]*1</f>
        <v>684</v>
      </c>
      <c r="L235" s="2">
        <f>Table5[[#This Row],[0-100]]*Table5[[#This Row],[HP]]</f>
        <v>2852.2800000000011</v>
      </c>
      <c r="M235" s="2">
        <f>Table5[[#This Row],[0-100]]*Table5[[#This Row],[HP2]]</f>
        <v>2852.2800000000011</v>
      </c>
      <c r="N235" s="1">
        <f>Table5[[#This Row],[HP]]/Table5[[#This Row],[TON]]</f>
        <v>239.80815347721813</v>
      </c>
      <c r="O235" s="1">
        <f>Table5[[#This Row],[HP2]]/Table5[[#This Row],[TON2]]</f>
        <v>239.80815347721813</v>
      </c>
      <c r="P235" s="1">
        <f>Table5[[#This Row],[KG]]/1000</f>
        <v>2.8522800000000013</v>
      </c>
      <c r="Q235" s="1">
        <f>Table5[[#This Row],[KG2]]/1000</f>
        <v>2.8522800000000013</v>
      </c>
      <c r="U235" s="1"/>
      <c r="V235" s="1"/>
      <c r="W235" s="1"/>
      <c r="X235" s="1"/>
      <c r="Y235" s="1"/>
    </row>
    <row r="236" spans="1:25" ht="12.75" thickTop="1" thickBot="1" x14ac:dyDescent="0.3">
      <c r="A236" s="1">
        <f t="shared" si="4"/>
        <v>4.1600000000000019</v>
      </c>
      <c r="B236" s="1">
        <v>0.69</v>
      </c>
      <c r="C236" s="1">
        <v>0.69</v>
      </c>
      <c r="D236" s="1">
        <f>Table5[[#This Row],[0-100]]/2</f>
        <v>2.080000000000001</v>
      </c>
      <c r="E236" s="1">
        <f>Table5[[#This Row],[0-100]]/2</f>
        <v>2.080000000000001</v>
      </c>
      <c r="F236" s="2">
        <f>1000*(Table5[[#This Row],[KWH]]/Table5[[#This Row],[C]])</f>
        <v>333653.84615384601</v>
      </c>
      <c r="G236" s="2">
        <f>1000*(Table5[[#This Row],[KWH2]]/Table5[[#This Row],[C2]])</f>
        <v>333653.84615384601</v>
      </c>
      <c r="H236" s="2">
        <f>Table5[[#This Row],[SFC2]]*1000+4</f>
        <v>694</v>
      </c>
      <c r="I236" s="2">
        <f>Table5[[#This Row],[SFC]]*1000+4</f>
        <v>694</v>
      </c>
      <c r="J236" s="2">
        <f>Table5[[#This Row],[HP]]*1</f>
        <v>694</v>
      </c>
      <c r="K236" s="2">
        <f>Table5[[#This Row],[HP2]]*1</f>
        <v>694</v>
      </c>
      <c r="L236" s="2">
        <f>Table5[[#This Row],[0-100]]*Table5[[#This Row],[HP]]</f>
        <v>2887.0400000000013</v>
      </c>
      <c r="M236" s="2">
        <f>Table5[[#This Row],[0-100]]*Table5[[#This Row],[HP2]]</f>
        <v>2887.0400000000013</v>
      </c>
      <c r="N236" s="1">
        <f>Table5[[#This Row],[HP]]/Table5[[#This Row],[TON]]</f>
        <v>240.3846153846153</v>
      </c>
      <c r="O236" s="1">
        <f>Table5[[#This Row],[HP2]]/Table5[[#This Row],[TON2]]</f>
        <v>240.3846153846153</v>
      </c>
      <c r="P236" s="1">
        <f>Table5[[#This Row],[KG]]/1000</f>
        <v>2.8870400000000012</v>
      </c>
      <c r="Q236" s="1">
        <f>Table5[[#This Row],[KG2]]/1000</f>
        <v>2.8870400000000012</v>
      </c>
      <c r="U236" s="1"/>
      <c r="V236" s="1"/>
      <c r="W236" s="1"/>
      <c r="X236" s="1"/>
      <c r="Y236" s="1"/>
    </row>
    <row r="237" spans="1:25" ht="12.75" thickTop="1" thickBot="1" x14ac:dyDescent="0.3">
      <c r="A237" s="1">
        <f t="shared" si="4"/>
        <v>4.1500000000000021</v>
      </c>
      <c r="B237" s="1">
        <v>0.69</v>
      </c>
      <c r="C237" s="1">
        <v>0.69</v>
      </c>
      <c r="D237" s="1">
        <f>Table5[[#This Row],[0-100]]/2</f>
        <v>2.0750000000000011</v>
      </c>
      <c r="E237" s="1">
        <f>Table5[[#This Row],[0-100]]/2</f>
        <v>2.0750000000000011</v>
      </c>
      <c r="F237" s="2">
        <f>1000*(Table5[[#This Row],[KWH]]/Table5[[#This Row],[C]])</f>
        <v>334457.83132530103</v>
      </c>
      <c r="G237" s="2">
        <f>1000*(Table5[[#This Row],[KWH2]]/Table5[[#This Row],[C2]])</f>
        <v>334457.83132530103</v>
      </c>
      <c r="H237" s="2">
        <f>Table5[[#This Row],[SFC2]]*1000+4</f>
        <v>694</v>
      </c>
      <c r="I237" s="2">
        <f>Table5[[#This Row],[SFC]]*1000+4</f>
        <v>694</v>
      </c>
      <c r="J237" s="2">
        <f>Table5[[#This Row],[HP]]*1</f>
        <v>694</v>
      </c>
      <c r="K237" s="2">
        <f>Table5[[#This Row],[HP2]]*1</f>
        <v>694</v>
      </c>
      <c r="L237" s="2">
        <f>Table5[[#This Row],[0-100]]*Table5[[#This Row],[HP]]</f>
        <v>2880.1000000000013</v>
      </c>
      <c r="M237" s="2">
        <f>Table5[[#This Row],[0-100]]*Table5[[#This Row],[HP2]]</f>
        <v>2880.1000000000013</v>
      </c>
      <c r="N237" s="1">
        <f>Table5[[#This Row],[HP]]/Table5[[#This Row],[TON]]</f>
        <v>240.96385542168662</v>
      </c>
      <c r="O237" s="1">
        <f>Table5[[#This Row],[HP2]]/Table5[[#This Row],[TON2]]</f>
        <v>240.96385542168662</v>
      </c>
      <c r="P237" s="1">
        <f>Table5[[#This Row],[KG]]/1000</f>
        <v>2.8801000000000014</v>
      </c>
      <c r="Q237" s="1">
        <f>Table5[[#This Row],[KG2]]/1000</f>
        <v>2.8801000000000014</v>
      </c>
      <c r="U237" s="1"/>
      <c r="V237" s="1"/>
      <c r="W237" s="1"/>
      <c r="X237" s="1"/>
      <c r="Y237" s="1"/>
    </row>
    <row r="238" spans="1:25" ht="12.75" thickTop="1" thickBot="1" x14ac:dyDescent="0.3">
      <c r="A238" s="1">
        <f t="shared" si="4"/>
        <v>4.1400000000000023</v>
      </c>
      <c r="B238" s="1">
        <v>0.69</v>
      </c>
      <c r="C238" s="1">
        <v>0.69</v>
      </c>
      <c r="D238" s="1">
        <f>Table5[[#This Row],[0-100]]/2</f>
        <v>2.0700000000000012</v>
      </c>
      <c r="E238" s="1">
        <f>Table5[[#This Row],[0-100]]/2</f>
        <v>2.0700000000000012</v>
      </c>
      <c r="F238" s="2">
        <f>1000*(Table5[[#This Row],[KWH]]/Table5[[#This Row],[C]])</f>
        <v>335265.70048309164</v>
      </c>
      <c r="G238" s="2">
        <f>1000*(Table5[[#This Row],[KWH2]]/Table5[[#This Row],[C2]])</f>
        <v>335265.70048309164</v>
      </c>
      <c r="H238" s="2">
        <f>Table5[[#This Row],[SFC2]]*1000+4</f>
        <v>694</v>
      </c>
      <c r="I238" s="2">
        <f>Table5[[#This Row],[SFC]]*1000+4</f>
        <v>694</v>
      </c>
      <c r="J238" s="2">
        <f>Table5[[#This Row],[HP]]*1</f>
        <v>694</v>
      </c>
      <c r="K238" s="2">
        <f>Table5[[#This Row],[HP2]]*1</f>
        <v>694</v>
      </c>
      <c r="L238" s="2">
        <f>Table5[[#This Row],[0-100]]*Table5[[#This Row],[HP]]</f>
        <v>2873.1600000000017</v>
      </c>
      <c r="M238" s="2">
        <f>Table5[[#This Row],[0-100]]*Table5[[#This Row],[HP2]]</f>
        <v>2873.1600000000017</v>
      </c>
      <c r="N238" s="1">
        <f>Table5[[#This Row],[HP]]/Table5[[#This Row],[TON]]</f>
        <v>241.54589371980663</v>
      </c>
      <c r="O238" s="1">
        <f>Table5[[#This Row],[HP2]]/Table5[[#This Row],[TON2]]</f>
        <v>241.54589371980663</v>
      </c>
      <c r="P238" s="1">
        <f>Table5[[#This Row],[KG]]/1000</f>
        <v>2.8731600000000017</v>
      </c>
      <c r="Q238" s="1">
        <f>Table5[[#This Row],[KG2]]/1000</f>
        <v>2.8731600000000017</v>
      </c>
      <c r="U238" s="1"/>
      <c r="V238" s="1"/>
      <c r="W238" s="1"/>
      <c r="X238" s="1"/>
      <c r="Y238" s="1"/>
    </row>
    <row r="239" spans="1:25" ht="12.75" thickTop="1" thickBot="1" x14ac:dyDescent="0.3">
      <c r="A239" s="1">
        <f t="shared" si="4"/>
        <v>4.1300000000000026</v>
      </c>
      <c r="B239" s="1">
        <v>0.69</v>
      </c>
      <c r="C239" s="1">
        <v>0.69</v>
      </c>
      <c r="D239" s="1">
        <f>Table5[[#This Row],[0-100]]/2</f>
        <v>2.0650000000000013</v>
      </c>
      <c r="E239" s="1">
        <f>Table5[[#This Row],[0-100]]/2</f>
        <v>2.0650000000000013</v>
      </c>
      <c r="F239" s="2">
        <f>1000*(Table5[[#This Row],[KWH]]/Table5[[#This Row],[C]])</f>
        <v>336077.4818401935</v>
      </c>
      <c r="G239" s="2">
        <f>1000*(Table5[[#This Row],[KWH2]]/Table5[[#This Row],[C2]])</f>
        <v>336077.4818401935</v>
      </c>
      <c r="H239" s="2">
        <f>Table5[[#This Row],[SFC2]]*1000+4</f>
        <v>694</v>
      </c>
      <c r="I239" s="2">
        <f>Table5[[#This Row],[SFC]]*1000+4</f>
        <v>694</v>
      </c>
      <c r="J239" s="2">
        <f>Table5[[#This Row],[HP]]*1</f>
        <v>694</v>
      </c>
      <c r="K239" s="2">
        <f>Table5[[#This Row],[HP2]]*1</f>
        <v>694</v>
      </c>
      <c r="L239" s="2">
        <f>Table5[[#This Row],[0-100]]*Table5[[#This Row],[HP]]</f>
        <v>2866.2200000000016</v>
      </c>
      <c r="M239" s="2">
        <f>Table5[[#This Row],[0-100]]*Table5[[#This Row],[HP2]]</f>
        <v>2866.2200000000016</v>
      </c>
      <c r="N239" s="1">
        <f>Table5[[#This Row],[HP]]/Table5[[#This Row],[TON]]</f>
        <v>242.13075060532674</v>
      </c>
      <c r="O239" s="1">
        <f>Table5[[#This Row],[HP2]]/Table5[[#This Row],[TON2]]</f>
        <v>242.13075060532674</v>
      </c>
      <c r="P239" s="1">
        <f>Table5[[#This Row],[KG]]/1000</f>
        <v>2.8662200000000015</v>
      </c>
      <c r="Q239" s="1">
        <f>Table5[[#This Row],[KG2]]/1000</f>
        <v>2.8662200000000015</v>
      </c>
      <c r="U239" s="1"/>
      <c r="V239" s="1"/>
      <c r="W239" s="1"/>
      <c r="X239" s="1"/>
      <c r="Y239" s="1"/>
    </row>
    <row r="240" spans="1:25" ht="12.75" thickTop="1" thickBot="1" x14ac:dyDescent="0.3">
      <c r="A240" s="1">
        <f t="shared" si="4"/>
        <v>4.1200000000000028</v>
      </c>
      <c r="B240" s="1">
        <v>0.69</v>
      </c>
      <c r="C240" s="1">
        <v>0.69</v>
      </c>
      <c r="D240" s="1">
        <f>Table5[[#This Row],[0-100]]/2</f>
        <v>2.0600000000000014</v>
      </c>
      <c r="E240" s="1">
        <f>Table5[[#This Row],[0-100]]/2</f>
        <v>2.0600000000000014</v>
      </c>
      <c r="F240" s="2">
        <f>1000*(Table5[[#This Row],[KWH]]/Table5[[#This Row],[C]])</f>
        <v>336893.20388349489</v>
      </c>
      <c r="G240" s="2">
        <f>1000*(Table5[[#This Row],[KWH2]]/Table5[[#This Row],[C2]])</f>
        <v>336893.20388349489</v>
      </c>
      <c r="H240" s="2">
        <f>Table5[[#This Row],[SFC2]]*1000+4</f>
        <v>694</v>
      </c>
      <c r="I240" s="2">
        <f>Table5[[#This Row],[SFC]]*1000+4</f>
        <v>694</v>
      </c>
      <c r="J240" s="2">
        <f>Table5[[#This Row],[HP]]*1</f>
        <v>694</v>
      </c>
      <c r="K240" s="2">
        <f>Table5[[#This Row],[HP2]]*1</f>
        <v>694</v>
      </c>
      <c r="L240" s="2">
        <f>Table5[[#This Row],[0-100]]*Table5[[#This Row],[HP]]</f>
        <v>2859.280000000002</v>
      </c>
      <c r="M240" s="2">
        <f>Table5[[#This Row],[0-100]]*Table5[[#This Row],[HP2]]</f>
        <v>2859.280000000002</v>
      </c>
      <c r="N240" s="1">
        <f>Table5[[#This Row],[HP]]/Table5[[#This Row],[TON]]</f>
        <v>242.71844660194159</v>
      </c>
      <c r="O240" s="1">
        <f>Table5[[#This Row],[HP2]]/Table5[[#This Row],[TON2]]</f>
        <v>242.71844660194159</v>
      </c>
      <c r="P240" s="1">
        <f>Table5[[#This Row],[KG]]/1000</f>
        <v>2.8592800000000018</v>
      </c>
      <c r="Q240" s="1">
        <f>Table5[[#This Row],[KG2]]/1000</f>
        <v>2.8592800000000018</v>
      </c>
      <c r="U240" s="1"/>
      <c r="V240" s="1"/>
      <c r="W240" s="1"/>
      <c r="X240" s="1"/>
      <c r="Y240" s="1"/>
    </row>
    <row r="241" spans="1:25" ht="12.75" thickTop="1" thickBot="1" x14ac:dyDescent="0.3">
      <c r="A241" s="1">
        <f t="shared" si="4"/>
        <v>4.110000000000003</v>
      </c>
      <c r="B241" s="1">
        <v>0.69</v>
      </c>
      <c r="C241" s="1">
        <v>0.69</v>
      </c>
      <c r="D241" s="1">
        <f>Table5[[#This Row],[0-100]]/2</f>
        <v>2.0550000000000015</v>
      </c>
      <c r="E241" s="1">
        <f>Table5[[#This Row],[0-100]]/2</f>
        <v>2.0550000000000015</v>
      </c>
      <c r="F241" s="2">
        <f>1000*(Table5[[#This Row],[KWH]]/Table5[[#This Row],[C]])</f>
        <v>337712.89537712868</v>
      </c>
      <c r="G241" s="2">
        <f>1000*(Table5[[#This Row],[KWH2]]/Table5[[#This Row],[C2]])</f>
        <v>337712.89537712868</v>
      </c>
      <c r="H241" s="2">
        <f>Table5[[#This Row],[SFC2]]*1000+4</f>
        <v>694</v>
      </c>
      <c r="I241" s="2">
        <f>Table5[[#This Row],[SFC]]*1000+4</f>
        <v>694</v>
      </c>
      <c r="J241" s="2">
        <f>Table5[[#This Row],[HP]]*1</f>
        <v>694</v>
      </c>
      <c r="K241" s="2">
        <f>Table5[[#This Row],[HP2]]*1</f>
        <v>694</v>
      </c>
      <c r="L241" s="2">
        <f>Table5[[#This Row],[0-100]]*Table5[[#This Row],[HP]]</f>
        <v>2852.340000000002</v>
      </c>
      <c r="M241" s="2">
        <f>Table5[[#This Row],[0-100]]*Table5[[#This Row],[HP2]]</f>
        <v>2852.340000000002</v>
      </c>
      <c r="N241" s="1">
        <f>Table5[[#This Row],[HP]]/Table5[[#This Row],[TON]]</f>
        <v>243.30900243308986</v>
      </c>
      <c r="O241" s="1">
        <f>Table5[[#This Row],[HP2]]/Table5[[#This Row],[TON2]]</f>
        <v>243.30900243308986</v>
      </c>
      <c r="P241" s="1">
        <f>Table5[[#This Row],[KG]]/1000</f>
        <v>2.8523400000000021</v>
      </c>
      <c r="Q241" s="1">
        <f>Table5[[#This Row],[KG2]]/1000</f>
        <v>2.8523400000000021</v>
      </c>
      <c r="U241" s="1"/>
      <c r="V241" s="1"/>
      <c r="W241" s="1"/>
      <c r="X241" s="1"/>
      <c r="Y241" s="1"/>
    </row>
    <row r="242" spans="1:25" ht="12.75" thickTop="1" thickBot="1" x14ac:dyDescent="0.3">
      <c r="A242" s="1">
        <f t="shared" si="4"/>
        <v>4.1000000000000032</v>
      </c>
      <c r="B242" s="1">
        <v>0.7</v>
      </c>
      <c r="C242" s="1">
        <v>0.7</v>
      </c>
      <c r="D242" s="1">
        <f>Table5[[#This Row],[0-100]]/2</f>
        <v>2.0500000000000016</v>
      </c>
      <c r="E242" s="1">
        <f>Table5[[#This Row],[0-100]]/2</f>
        <v>2.0500000000000016</v>
      </c>
      <c r="F242" s="2">
        <f>1000*(Table5[[#This Row],[KWH]]/Table5[[#This Row],[C]])</f>
        <v>343414.63414634118</v>
      </c>
      <c r="G242" s="2">
        <f>1000*(Table5[[#This Row],[KWH2]]/Table5[[#This Row],[C2]])</f>
        <v>343414.63414634118</v>
      </c>
      <c r="H242" s="2">
        <f>Table5[[#This Row],[SFC2]]*1000+4</f>
        <v>704</v>
      </c>
      <c r="I242" s="2">
        <f>Table5[[#This Row],[SFC]]*1000+4</f>
        <v>704</v>
      </c>
      <c r="J242" s="2">
        <f>Table5[[#This Row],[HP]]*1</f>
        <v>704</v>
      </c>
      <c r="K242" s="2">
        <f>Table5[[#This Row],[HP2]]*1</f>
        <v>704</v>
      </c>
      <c r="L242" s="2">
        <f>Table5[[#This Row],[0-100]]*Table5[[#This Row],[HP]]</f>
        <v>2886.4000000000024</v>
      </c>
      <c r="M242" s="2">
        <f>Table5[[#This Row],[0-100]]*Table5[[#This Row],[HP2]]</f>
        <v>2886.4000000000024</v>
      </c>
      <c r="N242" s="1">
        <f>Table5[[#This Row],[HP]]/Table5[[#This Row],[TON]]</f>
        <v>243.90243902439005</v>
      </c>
      <c r="O242" s="1">
        <f>Table5[[#This Row],[HP2]]/Table5[[#This Row],[TON2]]</f>
        <v>243.90243902439005</v>
      </c>
      <c r="P242" s="1">
        <f>Table5[[#This Row],[KG]]/1000</f>
        <v>2.8864000000000023</v>
      </c>
      <c r="Q242" s="1">
        <f>Table5[[#This Row],[KG2]]/1000</f>
        <v>2.8864000000000023</v>
      </c>
      <c r="U242" s="1"/>
      <c r="V242" s="1"/>
      <c r="W242" s="1"/>
      <c r="X242" s="1"/>
      <c r="Y242" s="1"/>
    </row>
    <row r="243" spans="1:25" ht="12.75" thickTop="1" thickBot="1" x14ac:dyDescent="0.3">
      <c r="A243" s="1">
        <f t="shared" si="4"/>
        <v>4.0900000000000034</v>
      </c>
      <c r="B243" s="1">
        <v>0.7</v>
      </c>
      <c r="C243" s="1">
        <v>0.7</v>
      </c>
      <c r="D243" s="1">
        <f>Table5[[#This Row],[0-100]]/2</f>
        <v>2.0450000000000017</v>
      </c>
      <c r="E243" s="1">
        <f>Table5[[#This Row],[0-100]]/2</f>
        <v>2.0450000000000017</v>
      </c>
      <c r="F243" s="2">
        <f>1000*(Table5[[#This Row],[KWH]]/Table5[[#This Row],[C]])</f>
        <v>344254.27872860612</v>
      </c>
      <c r="G243" s="2">
        <f>1000*(Table5[[#This Row],[KWH2]]/Table5[[#This Row],[C2]])</f>
        <v>344254.27872860612</v>
      </c>
      <c r="H243" s="2">
        <f>Table5[[#This Row],[SFC2]]*1000+4</f>
        <v>704</v>
      </c>
      <c r="I243" s="2">
        <f>Table5[[#This Row],[SFC]]*1000+4</f>
        <v>704</v>
      </c>
      <c r="J243" s="2">
        <f>Table5[[#This Row],[HP]]*1</f>
        <v>704</v>
      </c>
      <c r="K243" s="2">
        <f>Table5[[#This Row],[HP2]]*1</f>
        <v>704</v>
      </c>
      <c r="L243" s="2">
        <f>Table5[[#This Row],[0-100]]*Table5[[#This Row],[HP]]</f>
        <v>2879.3600000000024</v>
      </c>
      <c r="M243" s="2">
        <f>Table5[[#This Row],[0-100]]*Table5[[#This Row],[HP2]]</f>
        <v>2879.3600000000024</v>
      </c>
      <c r="N243" s="1">
        <f>Table5[[#This Row],[HP]]/Table5[[#This Row],[TON]]</f>
        <v>244.49877750611228</v>
      </c>
      <c r="O243" s="1">
        <f>Table5[[#This Row],[HP2]]/Table5[[#This Row],[TON2]]</f>
        <v>244.49877750611228</v>
      </c>
      <c r="P243" s="1">
        <f>Table5[[#This Row],[KG]]/1000</f>
        <v>2.8793600000000024</v>
      </c>
      <c r="Q243" s="1">
        <f>Table5[[#This Row],[KG2]]/1000</f>
        <v>2.8793600000000024</v>
      </c>
      <c r="U243" s="1"/>
      <c r="V243" s="1"/>
      <c r="W243" s="1"/>
      <c r="X243" s="1"/>
      <c r="Y243" s="1"/>
    </row>
    <row r="244" spans="1:25" ht="12.75" thickTop="1" thickBot="1" x14ac:dyDescent="0.3">
      <c r="A244" s="1">
        <f t="shared" si="4"/>
        <v>4.0800000000000036</v>
      </c>
      <c r="B244" s="1">
        <v>0.7</v>
      </c>
      <c r="C244" s="1">
        <v>0.7</v>
      </c>
      <c r="D244" s="1">
        <f>Table5[[#This Row],[0-100]]/2</f>
        <v>2.0400000000000018</v>
      </c>
      <c r="E244" s="1">
        <f>Table5[[#This Row],[0-100]]/2</f>
        <v>2.0400000000000018</v>
      </c>
      <c r="F244" s="2">
        <f>1000*(Table5[[#This Row],[KWH]]/Table5[[#This Row],[C]])</f>
        <v>345098.03921568597</v>
      </c>
      <c r="G244" s="2">
        <f>1000*(Table5[[#This Row],[KWH2]]/Table5[[#This Row],[C2]])</f>
        <v>345098.03921568597</v>
      </c>
      <c r="H244" s="2">
        <f>Table5[[#This Row],[SFC2]]*1000+4</f>
        <v>704</v>
      </c>
      <c r="I244" s="2">
        <f>Table5[[#This Row],[SFC]]*1000+4</f>
        <v>704</v>
      </c>
      <c r="J244" s="2">
        <f>Table5[[#This Row],[HP]]*1</f>
        <v>704</v>
      </c>
      <c r="K244" s="2">
        <f>Table5[[#This Row],[HP2]]*1</f>
        <v>704</v>
      </c>
      <c r="L244" s="2">
        <f>Table5[[#This Row],[0-100]]*Table5[[#This Row],[HP]]</f>
        <v>2872.3200000000024</v>
      </c>
      <c r="M244" s="2">
        <f>Table5[[#This Row],[0-100]]*Table5[[#This Row],[HP2]]</f>
        <v>2872.3200000000024</v>
      </c>
      <c r="N244" s="1">
        <f>Table5[[#This Row],[HP]]/Table5[[#This Row],[TON]]</f>
        <v>245.09803921568607</v>
      </c>
      <c r="O244" s="1">
        <f>Table5[[#This Row],[HP2]]/Table5[[#This Row],[TON2]]</f>
        <v>245.09803921568607</v>
      </c>
      <c r="P244" s="1">
        <f>Table5[[#This Row],[KG]]/1000</f>
        <v>2.8723200000000024</v>
      </c>
      <c r="Q244" s="1">
        <f>Table5[[#This Row],[KG2]]/1000</f>
        <v>2.8723200000000024</v>
      </c>
      <c r="U244" s="1"/>
      <c r="V244" s="1"/>
      <c r="W244" s="1"/>
      <c r="X244" s="1"/>
      <c r="Y244" s="1"/>
    </row>
    <row r="245" spans="1:25" ht="12.75" thickTop="1" thickBot="1" x14ac:dyDescent="0.3">
      <c r="A245" s="1">
        <f t="shared" si="4"/>
        <v>4.0700000000000038</v>
      </c>
      <c r="B245" s="1">
        <v>0.7</v>
      </c>
      <c r="C245" s="1">
        <v>0.7</v>
      </c>
      <c r="D245" s="1">
        <f>Table5[[#This Row],[0-100]]/2</f>
        <v>2.0350000000000019</v>
      </c>
      <c r="E245" s="1">
        <f>Table5[[#This Row],[0-100]]/2</f>
        <v>2.0350000000000019</v>
      </c>
      <c r="F245" s="2">
        <f>1000*(Table5[[#This Row],[KWH]]/Table5[[#This Row],[C]])</f>
        <v>345945.94594594557</v>
      </c>
      <c r="G245" s="2">
        <f>1000*(Table5[[#This Row],[KWH2]]/Table5[[#This Row],[C2]])</f>
        <v>345945.94594594557</v>
      </c>
      <c r="H245" s="2">
        <f>Table5[[#This Row],[SFC2]]*1000+4</f>
        <v>704</v>
      </c>
      <c r="I245" s="2">
        <f>Table5[[#This Row],[SFC]]*1000+4</f>
        <v>704</v>
      </c>
      <c r="J245" s="2">
        <f>Table5[[#This Row],[HP]]*1</f>
        <v>704</v>
      </c>
      <c r="K245" s="2">
        <f>Table5[[#This Row],[HP2]]*1</f>
        <v>704</v>
      </c>
      <c r="L245" s="2">
        <f>Table5[[#This Row],[0-100]]*Table5[[#This Row],[HP]]</f>
        <v>2865.2800000000025</v>
      </c>
      <c r="M245" s="2">
        <f>Table5[[#This Row],[0-100]]*Table5[[#This Row],[HP2]]</f>
        <v>2865.2800000000025</v>
      </c>
      <c r="N245" s="1">
        <f>Table5[[#This Row],[HP]]/Table5[[#This Row],[TON]]</f>
        <v>245.70024570024549</v>
      </c>
      <c r="O245" s="1">
        <f>Table5[[#This Row],[HP2]]/Table5[[#This Row],[TON2]]</f>
        <v>245.70024570024549</v>
      </c>
      <c r="P245" s="1">
        <f>Table5[[#This Row],[KG]]/1000</f>
        <v>2.8652800000000025</v>
      </c>
      <c r="Q245" s="1">
        <f>Table5[[#This Row],[KG2]]/1000</f>
        <v>2.8652800000000025</v>
      </c>
      <c r="U245" s="1"/>
      <c r="V245" s="1"/>
      <c r="W245" s="1"/>
      <c r="X245" s="1"/>
      <c r="Y245" s="1"/>
    </row>
    <row r="246" spans="1:25" ht="12.75" thickTop="1" thickBot="1" x14ac:dyDescent="0.3">
      <c r="A246" s="1">
        <f t="shared" si="4"/>
        <v>4.0600000000000041</v>
      </c>
      <c r="B246" s="1">
        <v>0.7</v>
      </c>
      <c r="C246" s="1">
        <v>0.7</v>
      </c>
      <c r="D246" s="1">
        <f>Table5[[#This Row],[0-100]]/2</f>
        <v>2.030000000000002</v>
      </c>
      <c r="E246" s="1">
        <f>Table5[[#This Row],[0-100]]/2</f>
        <v>2.030000000000002</v>
      </c>
      <c r="F246" s="2">
        <f>1000*(Table5[[#This Row],[KWH]]/Table5[[#This Row],[C]])</f>
        <v>346798.02955664991</v>
      </c>
      <c r="G246" s="2">
        <f>1000*(Table5[[#This Row],[KWH2]]/Table5[[#This Row],[C2]])</f>
        <v>346798.02955664991</v>
      </c>
      <c r="H246" s="2">
        <f>Table5[[#This Row],[SFC2]]*1000+4</f>
        <v>704</v>
      </c>
      <c r="I246" s="2">
        <f>Table5[[#This Row],[SFC]]*1000+4</f>
        <v>704</v>
      </c>
      <c r="J246" s="2">
        <f>Table5[[#This Row],[HP]]*1</f>
        <v>704</v>
      </c>
      <c r="K246" s="2">
        <f>Table5[[#This Row],[HP2]]*1</f>
        <v>704</v>
      </c>
      <c r="L246" s="2">
        <f>Table5[[#This Row],[0-100]]*Table5[[#This Row],[HP]]</f>
        <v>2858.240000000003</v>
      </c>
      <c r="M246" s="2">
        <f>Table5[[#This Row],[0-100]]*Table5[[#This Row],[HP2]]</f>
        <v>2858.240000000003</v>
      </c>
      <c r="N246" s="1">
        <f>Table5[[#This Row],[HP]]/Table5[[#This Row],[TON]]</f>
        <v>246.30541871921156</v>
      </c>
      <c r="O246" s="1">
        <f>Table5[[#This Row],[HP2]]/Table5[[#This Row],[TON2]]</f>
        <v>246.30541871921156</v>
      </c>
      <c r="P246" s="1">
        <f>Table5[[#This Row],[KG]]/1000</f>
        <v>2.858240000000003</v>
      </c>
      <c r="Q246" s="1">
        <f>Table5[[#This Row],[KG2]]/1000</f>
        <v>2.858240000000003</v>
      </c>
      <c r="U246" s="1"/>
      <c r="V246" s="1"/>
      <c r="W246" s="1"/>
      <c r="X246" s="1"/>
      <c r="Y246" s="1"/>
    </row>
    <row r="247" spans="1:25" ht="12.75" thickTop="1" thickBot="1" x14ac:dyDescent="0.3">
      <c r="A247" s="1">
        <f t="shared" si="4"/>
        <v>4.0500000000000043</v>
      </c>
      <c r="B247" s="1">
        <v>0.7</v>
      </c>
      <c r="C247" s="1">
        <v>0.7</v>
      </c>
      <c r="D247" s="1">
        <f>Table5[[#This Row],[0-100]]/2</f>
        <v>2.0250000000000021</v>
      </c>
      <c r="E247" s="1">
        <f>Table5[[#This Row],[0-100]]/2</f>
        <v>2.0250000000000021</v>
      </c>
      <c r="F247" s="2">
        <f>1000*(Table5[[#This Row],[KWH]]/Table5[[#This Row],[C]])</f>
        <v>347654.32098765392</v>
      </c>
      <c r="G247" s="2">
        <f>1000*(Table5[[#This Row],[KWH2]]/Table5[[#This Row],[C2]])</f>
        <v>347654.32098765392</v>
      </c>
      <c r="H247" s="2">
        <f>Table5[[#This Row],[SFC2]]*1000+4</f>
        <v>704</v>
      </c>
      <c r="I247" s="2">
        <f>Table5[[#This Row],[SFC]]*1000+4</f>
        <v>704</v>
      </c>
      <c r="J247" s="2">
        <f>Table5[[#This Row],[HP]]*1</f>
        <v>704</v>
      </c>
      <c r="K247" s="2">
        <f>Table5[[#This Row],[HP2]]*1</f>
        <v>704</v>
      </c>
      <c r="L247" s="2">
        <f>Table5[[#This Row],[0-100]]*Table5[[#This Row],[HP]]</f>
        <v>2851.200000000003</v>
      </c>
      <c r="M247" s="2">
        <f>Table5[[#This Row],[0-100]]*Table5[[#This Row],[HP2]]</f>
        <v>2851.200000000003</v>
      </c>
      <c r="N247" s="1">
        <f>Table5[[#This Row],[HP]]/Table5[[#This Row],[TON]]</f>
        <v>246.91358024691331</v>
      </c>
      <c r="O247" s="1">
        <f>Table5[[#This Row],[HP2]]/Table5[[#This Row],[TON2]]</f>
        <v>246.91358024691331</v>
      </c>
      <c r="P247" s="1">
        <f>Table5[[#This Row],[KG]]/1000</f>
        <v>2.8512000000000031</v>
      </c>
      <c r="Q247" s="1">
        <f>Table5[[#This Row],[KG2]]/1000</f>
        <v>2.8512000000000031</v>
      </c>
      <c r="U247" s="1"/>
      <c r="V247" s="1"/>
      <c r="W247" s="1"/>
      <c r="X247" s="1"/>
      <c r="Y247" s="1"/>
    </row>
    <row r="248" spans="1:25" ht="12.75" thickTop="1" thickBot="1" x14ac:dyDescent="0.3">
      <c r="A248" s="1">
        <f t="shared" si="4"/>
        <v>4.0400000000000045</v>
      </c>
      <c r="B248" s="1">
        <v>0.71</v>
      </c>
      <c r="C248" s="1">
        <v>0.71</v>
      </c>
      <c r="D248" s="1">
        <f>Table5[[#This Row],[0-100]]/2</f>
        <v>2.0200000000000022</v>
      </c>
      <c r="E248" s="1">
        <f>Table5[[#This Row],[0-100]]/2</f>
        <v>2.0200000000000022</v>
      </c>
      <c r="F248" s="2">
        <f>1000*(Table5[[#This Row],[KWH]]/Table5[[#This Row],[C]])</f>
        <v>353465.34653465304</v>
      </c>
      <c r="G248" s="2">
        <f>1000*(Table5[[#This Row],[KWH2]]/Table5[[#This Row],[C2]])</f>
        <v>353465.34653465304</v>
      </c>
      <c r="H248" s="2">
        <f>Table5[[#This Row],[SFC2]]*1000+4</f>
        <v>714</v>
      </c>
      <c r="I248" s="2">
        <f>Table5[[#This Row],[SFC]]*1000+4</f>
        <v>714</v>
      </c>
      <c r="J248" s="2">
        <f>Table5[[#This Row],[HP]]*1</f>
        <v>714</v>
      </c>
      <c r="K248" s="2">
        <f>Table5[[#This Row],[HP2]]*1</f>
        <v>714</v>
      </c>
      <c r="L248" s="2">
        <f>Table5[[#This Row],[0-100]]*Table5[[#This Row],[HP]]</f>
        <v>2884.5600000000031</v>
      </c>
      <c r="M248" s="2">
        <f>Table5[[#This Row],[0-100]]*Table5[[#This Row],[HP2]]</f>
        <v>2884.5600000000031</v>
      </c>
      <c r="N248" s="1">
        <f>Table5[[#This Row],[HP]]/Table5[[#This Row],[TON]]</f>
        <v>247.52475247524725</v>
      </c>
      <c r="O248" s="1">
        <f>Table5[[#This Row],[HP2]]/Table5[[#This Row],[TON2]]</f>
        <v>247.52475247524725</v>
      </c>
      <c r="P248" s="1">
        <f>Table5[[#This Row],[KG]]/1000</f>
        <v>2.8845600000000031</v>
      </c>
      <c r="Q248" s="1">
        <f>Table5[[#This Row],[KG2]]/1000</f>
        <v>2.8845600000000031</v>
      </c>
      <c r="U248" s="1"/>
      <c r="V248" s="1"/>
      <c r="W248" s="1"/>
      <c r="X248" s="1"/>
      <c r="Y248" s="1"/>
    </row>
    <row r="249" spans="1:25" ht="12.75" thickTop="1" thickBot="1" x14ac:dyDescent="0.3">
      <c r="A249" s="1">
        <f t="shared" si="4"/>
        <v>4.0300000000000047</v>
      </c>
      <c r="B249" s="1">
        <v>0.71</v>
      </c>
      <c r="C249" s="1">
        <v>0.71</v>
      </c>
      <c r="D249" s="1">
        <f>Table5[[#This Row],[0-100]]/2</f>
        <v>2.0150000000000023</v>
      </c>
      <c r="E249" s="1">
        <f>Table5[[#This Row],[0-100]]/2</f>
        <v>2.0150000000000023</v>
      </c>
      <c r="F249" s="2">
        <f>1000*(Table5[[#This Row],[KWH]]/Table5[[#This Row],[C]])</f>
        <v>354342.43176178623</v>
      </c>
      <c r="G249" s="2">
        <f>1000*(Table5[[#This Row],[KWH2]]/Table5[[#This Row],[C2]])</f>
        <v>354342.43176178623</v>
      </c>
      <c r="H249" s="2">
        <f>Table5[[#This Row],[SFC2]]*1000+4</f>
        <v>714</v>
      </c>
      <c r="I249" s="2">
        <f>Table5[[#This Row],[SFC]]*1000+4</f>
        <v>714</v>
      </c>
      <c r="J249" s="2">
        <f>Table5[[#This Row],[HP]]*1</f>
        <v>714</v>
      </c>
      <c r="K249" s="2">
        <f>Table5[[#This Row],[HP2]]*1</f>
        <v>714</v>
      </c>
      <c r="L249" s="2">
        <f>Table5[[#This Row],[0-100]]*Table5[[#This Row],[HP]]</f>
        <v>2877.4200000000033</v>
      </c>
      <c r="M249" s="2">
        <f>Table5[[#This Row],[0-100]]*Table5[[#This Row],[HP2]]</f>
        <v>2877.4200000000033</v>
      </c>
      <c r="N249" s="1">
        <f>Table5[[#This Row],[HP]]/Table5[[#This Row],[TON]]</f>
        <v>248.13895781637689</v>
      </c>
      <c r="O249" s="1">
        <f>Table5[[#This Row],[HP2]]/Table5[[#This Row],[TON2]]</f>
        <v>248.13895781637689</v>
      </c>
      <c r="P249" s="1">
        <f>Table5[[#This Row],[KG]]/1000</f>
        <v>2.8774200000000034</v>
      </c>
      <c r="Q249" s="1">
        <f>Table5[[#This Row],[KG2]]/1000</f>
        <v>2.8774200000000034</v>
      </c>
      <c r="U249" s="1"/>
      <c r="V249" s="1"/>
      <c r="W249" s="1"/>
      <c r="X249" s="1"/>
      <c r="Y249" s="1"/>
    </row>
    <row r="250" spans="1:25" ht="12.75" thickTop="1" thickBot="1" x14ac:dyDescent="0.3">
      <c r="A250" s="1">
        <f t="shared" si="4"/>
        <v>4.0200000000000049</v>
      </c>
      <c r="B250" s="1">
        <v>0.71</v>
      </c>
      <c r="C250" s="1">
        <v>0.71</v>
      </c>
      <c r="D250" s="1">
        <f>Table5[[#This Row],[0-100]]/2</f>
        <v>2.0100000000000025</v>
      </c>
      <c r="E250" s="1">
        <f>Table5[[#This Row],[0-100]]/2</f>
        <v>2.0100000000000025</v>
      </c>
      <c r="F250" s="2">
        <f>1000*(Table5[[#This Row],[KWH]]/Table5[[#This Row],[C]])</f>
        <v>355223.8805970145</v>
      </c>
      <c r="G250" s="2">
        <f>1000*(Table5[[#This Row],[KWH2]]/Table5[[#This Row],[C2]])</f>
        <v>355223.8805970145</v>
      </c>
      <c r="H250" s="2">
        <f>Table5[[#This Row],[SFC2]]*1000+4</f>
        <v>714</v>
      </c>
      <c r="I250" s="2">
        <f>Table5[[#This Row],[SFC]]*1000+4</f>
        <v>714</v>
      </c>
      <c r="J250" s="2">
        <f>Table5[[#This Row],[HP]]*1</f>
        <v>714</v>
      </c>
      <c r="K250" s="2">
        <f>Table5[[#This Row],[HP2]]*1</f>
        <v>714</v>
      </c>
      <c r="L250" s="2">
        <f>Table5[[#This Row],[0-100]]*Table5[[#This Row],[HP]]</f>
        <v>2870.2800000000034</v>
      </c>
      <c r="M250" s="2">
        <f>Table5[[#This Row],[0-100]]*Table5[[#This Row],[HP2]]</f>
        <v>2870.2800000000034</v>
      </c>
      <c r="N250" s="1">
        <f>Table5[[#This Row],[HP]]/Table5[[#This Row],[TON]]</f>
        <v>248.75621890547237</v>
      </c>
      <c r="O250" s="1">
        <f>Table5[[#This Row],[HP2]]/Table5[[#This Row],[TON2]]</f>
        <v>248.75621890547237</v>
      </c>
      <c r="P250" s="1">
        <f>Table5[[#This Row],[KG]]/1000</f>
        <v>2.8702800000000033</v>
      </c>
      <c r="Q250" s="1">
        <f>Table5[[#This Row],[KG2]]/1000</f>
        <v>2.8702800000000033</v>
      </c>
      <c r="U250" s="1"/>
      <c r="V250" s="1"/>
      <c r="W250" s="1"/>
      <c r="X250" s="1"/>
      <c r="Y250" s="1"/>
    </row>
    <row r="251" spans="1:25" ht="12.75" thickTop="1" thickBot="1" x14ac:dyDescent="0.3">
      <c r="A251" s="1">
        <f t="shared" si="4"/>
        <v>4.0100000000000051</v>
      </c>
      <c r="B251" s="1">
        <v>0.71</v>
      </c>
      <c r="C251" s="1">
        <v>0.71</v>
      </c>
      <c r="D251" s="1">
        <f>Table5[[#This Row],[0-100]]/2</f>
        <v>2.0050000000000026</v>
      </c>
      <c r="E251" s="1">
        <f>Table5[[#This Row],[0-100]]/2</f>
        <v>2.0050000000000026</v>
      </c>
      <c r="F251" s="2">
        <f>1000*(Table5[[#This Row],[KWH]]/Table5[[#This Row],[C]])</f>
        <v>356109.72568578506</v>
      </c>
      <c r="G251" s="2">
        <f>1000*(Table5[[#This Row],[KWH2]]/Table5[[#This Row],[C2]])</f>
        <v>356109.72568578506</v>
      </c>
      <c r="H251" s="2">
        <f>Table5[[#This Row],[SFC2]]*1000+4</f>
        <v>714</v>
      </c>
      <c r="I251" s="2">
        <f>Table5[[#This Row],[SFC]]*1000+4</f>
        <v>714</v>
      </c>
      <c r="J251" s="2">
        <f>Table5[[#This Row],[HP]]*1</f>
        <v>714</v>
      </c>
      <c r="K251" s="2">
        <f>Table5[[#This Row],[HP2]]*1</f>
        <v>714</v>
      </c>
      <c r="L251" s="2">
        <f>Table5[[#This Row],[0-100]]*Table5[[#This Row],[HP]]</f>
        <v>2863.1400000000035</v>
      </c>
      <c r="M251" s="2">
        <f>Table5[[#This Row],[0-100]]*Table5[[#This Row],[HP2]]</f>
        <v>2863.1400000000035</v>
      </c>
      <c r="N251" s="1">
        <f>Table5[[#This Row],[HP]]/Table5[[#This Row],[TON]]</f>
        <v>249.37655860349096</v>
      </c>
      <c r="O251" s="1">
        <f>Table5[[#This Row],[HP2]]/Table5[[#This Row],[TON2]]</f>
        <v>249.37655860349096</v>
      </c>
      <c r="P251" s="1">
        <f>Table5[[#This Row],[KG]]/1000</f>
        <v>2.8631400000000036</v>
      </c>
      <c r="Q251" s="1">
        <f>Table5[[#This Row],[KG2]]/1000</f>
        <v>2.8631400000000036</v>
      </c>
      <c r="U251" s="1"/>
      <c r="V251" s="1"/>
      <c r="W251" s="1"/>
      <c r="X251" s="1"/>
      <c r="Y251" s="1"/>
    </row>
    <row r="252" spans="1:25" ht="12.75" thickTop="1" thickBot="1" x14ac:dyDescent="0.3">
      <c r="A252" s="1">
        <f t="shared" si="4"/>
        <v>4.0000000000000053</v>
      </c>
      <c r="B252" s="1">
        <v>0.71</v>
      </c>
      <c r="C252" s="1">
        <v>0.71</v>
      </c>
      <c r="D252" s="1">
        <f>Table5[[#This Row],[0-100]]/2</f>
        <v>2.0000000000000027</v>
      </c>
      <c r="E252" s="1">
        <f>Table5[[#This Row],[0-100]]/2</f>
        <v>2.0000000000000027</v>
      </c>
      <c r="F252" s="2">
        <f>1000*(Table5[[#This Row],[KWH]]/Table5[[#This Row],[C]])</f>
        <v>356999.99999999953</v>
      </c>
      <c r="G252" s="2">
        <f>1000*(Table5[[#This Row],[KWH2]]/Table5[[#This Row],[C2]])</f>
        <v>356999.99999999953</v>
      </c>
      <c r="H252" s="2">
        <f>Table5[[#This Row],[SFC2]]*1000+4</f>
        <v>714</v>
      </c>
      <c r="I252" s="2">
        <f>Table5[[#This Row],[SFC]]*1000+4</f>
        <v>714</v>
      </c>
      <c r="J252" s="2">
        <f>Table5[[#This Row],[HP]]*1</f>
        <v>714</v>
      </c>
      <c r="K252" s="2">
        <f>Table5[[#This Row],[HP2]]*1</f>
        <v>714</v>
      </c>
      <c r="L252" s="2">
        <f>Table5[[#This Row],[0-100]]*Table5[[#This Row],[HP]]</f>
        <v>2856.0000000000036</v>
      </c>
      <c r="M252" s="2">
        <f>Table5[[#This Row],[0-100]]*Table5[[#This Row],[HP2]]</f>
        <v>2856.0000000000036</v>
      </c>
      <c r="N252" s="1">
        <f>Table5[[#This Row],[HP]]/Table5[[#This Row],[TON]]</f>
        <v>249.99999999999969</v>
      </c>
      <c r="O252" s="1">
        <f>Table5[[#This Row],[HP2]]/Table5[[#This Row],[TON2]]</f>
        <v>249.99999999999969</v>
      </c>
      <c r="P252" s="1">
        <f>Table5[[#This Row],[KG]]/1000</f>
        <v>2.8560000000000034</v>
      </c>
      <c r="Q252" s="1">
        <f>Table5[[#This Row],[KG2]]/1000</f>
        <v>2.8560000000000034</v>
      </c>
      <c r="U252" s="1"/>
      <c r="V252" s="1"/>
      <c r="W252" s="1"/>
      <c r="X252" s="1"/>
      <c r="Y252" s="1"/>
    </row>
    <row r="253" spans="1:25" ht="12.75" thickTop="1" thickBot="1" x14ac:dyDescent="0.3">
      <c r="A253" s="1">
        <f t="shared" si="4"/>
        <v>3.9900000000000055</v>
      </c>
      <c r="B253" s="1">
        <v>0.72</v>
      </c>
      <c r="C253" s="1">
        <v>0.72</v>
      </c>
      <c r="D253" s="1">
        <f>Table5[[#This Row],[0-100]]/2</f>
        <v>1.9950000000000028</v>
      </c>
      <c r="E253" s="1">
        <f>Table5[[#This Row],[0-100]]/2</f>
        <v>1.9950000000000028</v>
      </c>
      <c r="F253" s="2">
        <f>1000*(Table5[[#This Row],[KWH]]/Table5[[#This Row],[C]])</f>
        <v>362907.26817042555</v>
      </c>
      <c r="G253" s="2">
        <f>1000*(Table5[[#This Row],[KWH2]]/Table5[[#This Row],[C2]])</f>
        <v>362907.26817042555</v>
      </c>
      <c r="H253" s="2">
        <f>Table5[[#This Row],[SFC2]]*1000+4</f>
        <v>724</v>
      </c>
      <c r="I253" s="2">
        <f>Table5[[#This Row],[SFC]]*1000+4</f>
        <v>724</v>
      </c>
      <c r="J253" s="2">
        <f>Table5[[#This Row],[HP]]*1</f>
        <v>724</v>
      </c>
      <c r="K253" s="2">
        <f>Table5[[#This Row],[HP2]]*1</f>
        <v>724</v>
      </c>
      <c r="L253" s="2">
        <f>Table5[[#This Row],[0-100]]*Table5[[#This Row],[HP]]</f>
        <v>2888.7600000000039</v>
      </c>
      <c r="M253" s="2">
        <f>Table5[[#This Row],[0-100]]*Table5[[#This Row],[HP2]]</f>
        <v>2888.7600000000039</v>
      </c>
      <c r="N253" s="1">
        <f>Table5[[#This Row],[HP]]/Table5[[#This Row],[TON]]</f>
        <v>250.62656641603976</v>
      </c>
      <c r="O253" s="1">
        <f>Table5[[#This Row],[HP2]]/Table5[[#This Row],[TON2]]</f>
        <v>250.62656641603976</v>
      </c>
      <c r="P253" s="1">
        <f>Table5[[#This Row],[KG]]/1000</f>
        <v>2.888760000000004</v>
      </c>
      <c r="Q253" s="1">
        <f>Table5[[#This Row],[KG2]]/1000</f>
        <v>2.888760000000004</v>
      </c>
      <c r="U253" s="1"/>
      <c r="V253" s="1"/>
      <c r="W253" s="1"/>
      <c r="X253" s="1"/>
      <c r="Y253" s="1"/>
    </row>
    <row r="254" spans="1:25" ht="12.75" thickTop="1" thickBot="1" x14ac:dyDescent="0.3">
      <c r="A254" s="1">
        <f t="shared" si="4"/>
        <v>3.9800000000000058</v>
      </c>
      <c r="B254" s="1">
        <v>0.72</v>
      </c>
      <c r="C254" s="1">
        <v>0.72</v>
      </c>
      <c r="D254" s="1">
        <f>Table5[[#This Row],[0-100]]/2</f>
        <v>1.9900000000000029</v>
      </c>
      <c r="E254" s="1">
        <f>Table5[[#This Row],[0-100]]/2</f>
        <v>1.9900000000000029</v>
      </c>
      <c r="F254" s="2">
        <f>1000*(Table5[[#This Row],[KWH]]/Table5[[#This Row],[C]])</f>
        <v>363819.09547738638</v>
      </c>
      <c r="G254" s="2">
        <f>1000*(Table5[[#This Row],[KWH2]]/Table5[[#This Row],[C2]])</f>
        <v>363819.09547738638</v>
      </c>
      <c r="H254" s="2">
        <f>Table5[[#This Row],[SFC2]]*1000+4</f>
        <v>724</v>
      </c>
      <c r="I254" s="2">
        <f>Table5[[#This Row],[SFC]]*1000+4</f>
        <v>724</v>
      </c>
      <c r="J254" s="2">
        <f>Table5[[#This Row],[HP]]*1</f>
        <v>724</v>
      </c>
      <c r="K254" s="2">
        <f>Table5[[#This Row],[HP2]]*1</f>
        <v>724</v>
      </c>
      <c r="L254" s="2">
        <f>Table5[[#This Row],[0-100]]*Table5[[#This Row],[HP]]</f>
        <v>2881.5200000000041</v>
      </c>
      <c r="M254" s="2">
        <f>Table5[[#This Row],[0-100]]*Table5[[#This Row],[HP2]]</f>
        <v>2881.5200000000041</v>
      </c>
      <c r="N254" s="1">
        <f>Table5[[#This Row],[HP]]/Table5[[#This Row],[TON]]</f>
        <v>251.25628140703483</v>
      </c>
      <c r="O254" s="1">
        <f>Table5[[#This Row],[HP2]]/Table5[[#This Row],[TON2]]</f>
        <v>251.25628140703483</v>
      </c>
      <c r="P254" s="1">
        <f>Table5[[#This Row],[KG]]/1000</f>
        <v>2.8815200000000041</v>
      </c>
      <c r="Q254" s="1">
        <f>Table5[[#This Row],[KG2]]/1000</f>
        <v>2.8815200000000041</v>
      </c>
      <c r="U254" s="1"/>
      <c r="V254" s="1"/>
      <c r="W254" s="1"/>
      <c r="X254" s="1"/>
      <c r="Y254" s="1"/>
    </row>
    <row r="255" spans="1:25" ht="12.75" thickTop="1" thickBot="1" x14ac:dyDescent="0.3">
      <c r="A255" s="1">
        <f t="shared" si="4"/>
        <v>3.970000000000006</v>
      </c>
      <c r="B255" s="1">
        <v>0.72</v>
      </c>
      <c r="C255" s="1">
        <v>0.72</v>
      </c>
      <c r="D255" s="1">
        <f>Table5[[#This Row],[0-100]]/2</f>
        <v>1.985000000000003</v>
      </c>
      <c r="E255" s="1">
        <f>Table5[[#This Row],[0-100]]/2</f>
        <v>1.985000000000003</v>
      </c>
      <c r="F255" s="2">
        <f>1000*(Table5[[#This Row],[KWH]]/Table5[[#This Row],[C]])</f>
        <v>364735.51637279539</v>
      </c>
      <c r="G255" s="2">
        <f>1000*(Table5[[#This Row],[KWH2]]/Table5[[#This Row],[C2]])</f>
        <v>364735.51637279539</v>
      </c>
      <c r="H255" s="2">
        <f>Table5[[#This Row],[SFC2]]*1000+4</f>
        <v>724</v>
      </c>
      <c r="I255" s="2">
        <f>Table5[[#This Row],[SFC]]*1000+4</f>
        <v>724</v>
      </c>
      <c r="J255" s="2">
        <f>Table5[[#This Row],[HP]]*1</f>
        <v>724</v>
      </c>
      <c r="K255" s="2">
        <f>Table5[[#This Row],[HP2]]*1</f>
        <v>724</v>
      </c>
      <c r="L255" s="2">
        <f>Table5[[#This Row],[0-100]]*Table5[[#This Row],[HP]]</f>
        <v>2874.2800000000043</v>
      </c>
      <c r="M255" s="2">
        <f>Table5[[#This Row],[0-100]]*Table5[[#This Row],[HP2]]</f>
        <v>2874.2800000000043</v>
      </c>
      <c r="N255" s="1">
        <f>Table5[[#This Row],[HP]]/Table5[[#This Row],[TON]]</f>
        <v>251.88916876574271</v>
      </c>
      <c r="O255" s="1">
        <f>Table5[[#This Row],[HP2]]/Table5[[#This Row],[TON2]]</f>
        <v>251.88916876574271</v>
      </c>
      <c r="P255" s="1">
        <f>Table5[[#This Row],[KG]]/1000</f>
        <v>2.8742800000000042</v>
      </c>
      <c r="Q255" s="1">
        <f>Table5[[#This Row],[KG2]]/1000</f>
        <v>2.8742800000000042</v>
      </c>
      <c r="U255" s="1"/>
      <c r="V255" s="1"/>
      <c r="W255" s="1"/>
      <c r="X255" s="1"/>
      <c r="Y255" s="1"/>
    </row>
    <row r="256" spans="1:25" ht="12.75" thickTop="1" thickBot="1" x14ac:dyDescent="0.3">
      <c r="A256" s="1">
        <f t="shared" si="4"/>
        <v>3.9600000000000062</v>
      </c>
      <c r="B256" s="1">
        <v>0.72</v>
      </c>
      <c r="C256" s="1">
        <v>0.72</v>
      </c>
      <c r="D256" s="1">
        <f>Table5[[#This Row],[0-100]]/2</f>
        <v>1.9800000000000031</v>
      </c>
      <c r="E256" s="1">
        <f>Table5[[#This Row],[0-100]]/2</f>
        <v>1.9800000000000031</v>
      </c>
      <c r="F256" s="2">
        <f>1000*(Table5[[#This Row],[KWH]]/Table5[[#This Row],[C]])</f>
        <v>365656.56565656507</v>
      </c>
      <c r="G256" s="2">
        <f>1000*(Table5[[#This Row],[KWH2]]/Table5[[#This Row],[C2]])</f>
        <v>365656.56565656507</v>
      </c>
      <c r="H256" s="2">
        <f>Table5[[#This Row],[SFC2]]*1000+4</f>
        <v>724</v>
      </c>
      <c r="I256" s="2">
        <f>Table5[[#This Row],[SFC]]*1000+4</f>
        <v>724</v>
      </c>
      <c r="J256" s="2">
        <f>Table5[[#This Row],[HP]]*1</f>
        <v>724</v>
      </c>
      <c r="K256" s="2">
        <f>Table5[[#This Row],[HP2]]*1</f>
        <v>724</v>
      </c>
      <c r="L256" s="2">
        <f>Table5[[#This Row],[0-100]]*Table5[[#This Row],[HP]]</f>
        <v>2867.0400000000045</v>
      </c>
      <c r="M256" s="2">
        <f>Table5[[#This Row],[0-100]]*Table5[[#This Row],[HP2]]</f>
        <v>2867.0400000000045</v>
      </c>
      <c r="N256" s="1">
        <f>Table5[[#This Row],[HP]]/Table5[[#This Row],[TON]]</f>
        <v>252.52525252525211</v>
      </c>
      <c r="O256" s="1">
        <f>Table5[[#This Row],[HP2]]/Table5[[#This Row],[TON2]]</f>
        <v>252.52525252525211</v>
      </c>
      <c r="P256" s="1">
        <f>Table5[[#This Row],[KG]]/1000</f>
        <v>2.8670400000000047</v>
      </c>
      <c r="Q256" s="1">
        <f>Table5[[#This Row],[KG2]]/1000</f>
        <v>2.8670400000000047</v>
      </c>
      <c r="U256" s="1"/>
      <c r="V256" s="1"/>
      <c r="W256" s="1"/>
      <c r="X256" s="1"/>
      <c r="Y256" s="1"/>
    </row>
    <row r="257" spans="1:25" ht="12.75" thickTop="1" thickBot="1" x14ac:dyDescent="0.3">
      <c r="A257" s="1">
        <f t="shared" si="4"/>
        <v>3.9500000000000064</v>
      </c>
      <c r="B257" s="1">
        <v>0.72</v>
      </c>
      <c r="C257" s="1">
        <v>0.72</v>
      </c>
      <c r="D257" s="1">
        <f>Table5[[#This Row],[0-100]]/2</f>
        <v>1.9750000000000032</v>
      </c>
      <c r="E257" s="1">
        <f>Table5[[#This Row],[0-100]]/2</f>
        <v>1.9750000000000032</v>
      </c>
      <c r="F257" s="2">
        <f>1000*(Table5[[#This Row],[KWH]]/Table5[[#This Row],[C]])</f>
        <v>366582.27848101204</v>
      </c>
      <c r="G257" s="2">
        <f>1000*(Table5[[#This Row],[KWH2]]/Table5[[#This Row],[C2]])</f>
        <v>366582.27848101204</v>
      </c>
      <c r="H257" s="2">
        <f>Table5[[#This Row],[SFC2]]*1000+4</f>
        <v>724</v>
      </c>
      <c r="I257" s="2">
        <f>Table5[[#This Row],[SFC]]*1000+4</f>
        <v>724</v>
      </c>
      <c r="J257" s="2">
        <f>Table5[[#This Row],[HP]]*1</f>
        <v>724</v>
      </c>
      <c r="K257" s="2">
        <f>Table5[[#This Row],[HP2]]*1</f>
        <v>724</v>
      </c>
      <c r="L257" s="2">
        <f>Table5[[#This Row],[0-100]]*Table5[[#This Row],[HP]]</f>
        <v>2859.8000000000047</v>
      </c>
      <c r="M257" s="2">
        <f>Table5[[#This Row],[0-100]]*Table5[[#This Row],[HP2]]</f>
        <v>2859.8000000000047</v>
      </c>
      <c r="N257" s="1">
        <f>Table5[[#This Row],[HP]]/Table5[[#This Row],[TON]]</f>
        <v>253.1645569620249</v>
      </c>
      <c r="O257" s="1">
        <f>Table5[[#This Row],[HP2]]/Table5[[#This Row],[TON2]]</f>
        <v>253.1645569620249</v>
      </c>
      <c r="P257" s="1">
        <f>Table5[[#This Row],[KG]]/1000</f>
        <v>2.8598000000000048</v>
      </c>
      <c r="Q257" s="1">
        <f>Table5[[#This Row],[KG2]]/1000</f>
        <v>2.8598000000000048</v>
      </c>
      <c r="U257" s="1"/>
      <c r="V257" s="1"/>
      <c r="W257" s="1"/>
      <c r="X257" s="1"/>
      <c r="Y257" s="1"/>
    </row>
    <row r="258" spans="1:25" ht="12.75" thickTop="1" thickBot="1" x14ac:dyDescent="0.3">
      <c r="A258" s="1">
        <f t="shared" si="4"/>
        <v>3.9400000000000066</v>
      </c>
      <c r="B258" s="1">
        <v>0.72</v>
      </c>
      <c r="C258" s="1">
        <v>0.72</v>
      </c>
      <c r="D258" s="1">
        <f>Table5[[#This Row],[0-100]]/2</f>
        <v>1.9700000000000033</v>
      </c>
      <c r="E258" s="1">
        <f>Table5[[#This Row],[0-100]]/2</f>
        <v>1.9700000000000033</v>
      </c>
      <c r="F258" s="2">
        <f>1000*(Table5[[#This Row],[KWH]]/Table5[[#This Row],[C]])</f>
        <v>367512.69035532931</v>
      </c>
      <c r="G258" s="2">
        <f>1000*(Table5[[#This Row],[KWH2]]/Table5[[#This Row],[C2]])</f>
        <v>367512.69035532931</v>
      </c>
      <c r="H258" s="2">
        <f>Table5[[#This Row],[SFC2]]*1000+4</f>
        <v>724</v>
      </c>
      <c r="I258" s="2">
        <f>Table5[[#This Row],[SFC]]*1000+4</f>
        <v>724</v>
      </c>
      <c r="J258" s="2">
        <f>Table5[[#This Row],[HP]]*1</f>
        <v>724</v>
      </c>
      <c r="K258" s="2">
        <f>Table5[[#This Row],[HP2]]*1</f>
        <v>724</v>
      </c>
      <c r="L258" s="2">
        <f>Table5[[#This Row],[0-100]]*Table5[[#This Row],[HP]]</f>
        <v>2852.5600000000049</v>
      </c>
      <c r="M258" s="2">
        <f>Table5[[#This Row],[0-100]]*Table5[[#This Row],[HP2]]</f>
        <v>2852.5600000000049</v>
      </c>
      <c r="N258" s="1">
        <f>Table5[[#This Row],[HP]]/Table5[[#This Row],[TON]]</f>
        <v>253.80710659898435</v>
      </c>
      <c r="O258" s="1">
        <f>Table5[[#This Row],[HP2]]/Table5[[#This Row],[TON2]]</f>
        <v>253.80710659898435</v>
      </c>
      <c r="P258" s="1">
        <f>Table5[[#This Row],[KG]]/1000</f>
        <v>2.8525600000000049</v>
      </c>
      <c r="Q258" s="1">
        <f>Table5[[#This Row],[KG2]]/1000</f>
        <v>2.8525600000000049</v>
      </c>
      <c r="U258" s="1"/>
      <c r="V258" s="1"/>
      <c r="W258" s="1"/>
      <c r="X258" s="1"/>
      <c r="Y258" s="1"/>
    </row>
    <row r="259" spans="1:25" ht="12.75" thickTop="1" thickBot="1" x14ac:dyDescent="0.3">
      <c r="A259" s="1">
        <f t="shared" si="4"/>
        <v>3.9300000000000068</v>
      </c>
      <c r="B259" s="1">
        <v>0.73</v>
      </c>
      <c r="C259" s="1">
        <v>0.73</v>
      </c>
      <c r="D259" s="1">
        <f>Table5[[#This Row],[0-100]]/2</f>
        <v>1.9650000000000034</v>
      </c>
      <c r="E259" s="1">
        <f>Table5[[#This Row],[0-100]]/2</f>
        <v>1.9650000000000034</v>
      </c>
      <c r="F259" s="2">
        <f>1000*(Table5[[#This Row],[KWH]]/Table5[[#This Row],[C]])</f>
        <v>373536.89567429962</v>
      </c>
      <c r="G259" s="2">
        <f>1000*(Table5[[#This Row],[KWH2]]/Table5[[#This Row],[C2]])</f>
        <v>373536.89567429962</v>
      </c>
      <c r="H259" s="2">
        <f>Table5[[#This Row],[SFC2]]*1000+4</f>
        <v>734</v>
      </c>
      <c r="I259" s="2">
        <f>Table5[[#This Row],[SFC]]*1000+4</f>
        <v>734</v>
      </c>
      <c r="J259" s="2">
        <f>Table5[[#This Row],[HP]]*1</f>
        <v>734</v>
      </c>
      <c r="K259" s="2">
        <f>Table5[[#This Row],[HP2]]*1</f>
        <v>734</v>
      </c>
      <c r="L259" s="2">
        <f>Table5[[#This Row],[0-100]]*Table5[[#This Row],[HP]]</f>
        <v>2884.6200000000049</v>
      </c>
      <c r="M259" s="2">
        <f>Table5[[#This Row],[0-100]]*Table5[[#This Row],[HP2]]</f>
        <v>2884.6200000000049</v>
      </c>
      <c r="N259" s="1">
        <f>Table5[[#This Row],[HP]]/Table5[[#This Row],[TON]]</f>
        <v>254.45292620865098</v>
      </c>
      <c r="O259" s="1">
        <f>Table5[[#This Row],[HP2]]/Table5[[#This Row],[TON2]]</f>
        <v>254.45292620865098</v>
      </c>
      <c r="P259" s="1">
        <f>Table5[[#This Row],[KG]]/1000</f>
        <v>2.8846200000000048</v>
      </c>
      <c r="Q259" s="1">
        <f>Table5[[#This Row],[KG2]]/1000</f>
        <v>2.8846200000000048</v>
      </c>
      <c r="U259" s="1"/>
      <c r="V259" s="1"/>
      <c r="W259" s="1"/>
      <c r="X259" s="1"/>
      <c r="Y259" s="1"/>
    </row>
    <row r="260" spans="1:25" ht="12.75" thickTop="1" thickBot="1" x14ac:dyDescent="0.3">
      <c r="A260" s="1">
        <f t="shared" si="4"/>
        <v>3.920000000000007</v>
      </c>
      <c r="B260" s="1">
        <v>0.73</v>
      </c>
      <c r="C260" s="1">
        <v>0.73</v>
      </c>
      <c r="D260" s="1">
        <f>Table5[[#This Row],[0-100]]/2</f>
        <v>1.9600000000000035</v>
      </c>
      <c r="E260" s="1">
        <f>Table5[[#This Row],[0-100]]/2</f>
        <v>1.9600000000000035</v>
      </c>
      <c r="F260" s="2">
        <f>1000*(Table5[[#This Row],[KWH]]/Table5[[#This Row],[C]])</f>
        <v>374489.79591836664</v>
      </c>
      <c r="G260" s="2">
        <f>1000*(Table5[[#This Row],[KWH2]]/Table5[[#This Row],[C2]])</f>
        <v>374489.79591836664</v>
      </c>
      <c r="H260" s="2">
        <f>Table5[[#This Row],[SFC2]]*1000+4</f>
        <v>734</v>
      </c>
      <c r="I260" s="2">
        <f>Table5[[#This Row],[SFC]]*1000+4</f>
        <v>734</v>
      </c>
      <c r="J260" s="2">
        <f>Table5[[#This Row],[HP]]*1</f>
        <v>734</v>
      </c>
      <c r="K260" s="2">
        <f>Table5[[#This Row],[HP2]]*1</f>
        <v>734</v>
      </c>
      <c r="L260" s="2">
        <f>Table5[[#This Row],[0-100]]*Table5[[#This Row],[HP]]</f>
        <v>2877.2800000000052</v>
      </c>
      <c r="M260" s="2">
        <f>Table5[[#This Row],[0-100]]*Table5[[#This Row],[HP2]]</f>
        <v>2877.2800000000052</v>
      </c>
      <c r="N260" s="1">
        <f>Table5[[#This Row],[HP]]/Table5[[#This Row],[TON]]</f>
        <v>255.10204081632608</v>
      </c>
      <c r="O260" s="1">
        <f>Table5[[#This Row],[HP2]]/Table5[[#This Row],[TON2]]</f>
        <v>255.10204081632608</v>
      </c>
      <c r="P260" s="1">
        <f>Table5[[#This Row],[KG]]/1000</f>
        <v>2.8772800000000052</v>
      </c>
      <c r="Q260" s="1">
        <f>Table5[[#This Row],[KG2]]/1000</f>
        <v>2.8772800000000052</v>
      </c>
      <c r="U260" s="1"/>
      <c r="V260" s="1"/>
      <c r="W260" s="1"/>
      <c r="X260" s="1"/>
      <c r="Y260" s="1"/>
    </row>
    <row r="261" spans="1:25" ht="12.75" thickTop="1" thickBot="1" x14ac:dyDescent="0.3">
      <c r="A261" s="1">
        <f t="shared" si="4"/>
        <v>3.9100000000000072</v>
      </c>
      <c r="B261" s="1">
        <v>0.73</v>
      </c>
      <c r="C261" s="1">
        <v>0.73</v>
      </c>
      <c r="D261" s="1">
        <f>Table5[[#This Row],[0-100]]/2</f>
        <v>1.9550000000000036</v>
      </c>
      <c r="E261" s="1">
        <f>Table5[[#This Row],[0-100]]/2</f>
        <v>1.9550000000000036</v>
      </c>
      <c r="F261" s="2">
        <f>1000*(Table5[[#This Row],[KWH]]/Table5[[#This Row],[C]])</f>
        <v>375447.57033248007</v>
      </c>
      <c r="G261" s="2">
        <f>1000*(Table5[[#This Row],[KWH2]]/Table5[[#This Row],[C2]])</f>
        <v>375447.57033248007</v>
      </c>
      <c r="H261" s="2">
        <f>Table5[[#This Row],[SFC2]]*1000+4</f>
        <v>734</v>
      </c>
      <c r="I261" s="2">
        <f>Table5[[#This Row],[SFC]]*1000+4</f>
        <v>734</v>
      </c>
      <c r="J261" s="2">
        <f>Table5[[#This Row],[HP]]*1</f>
        <v>734</v>
      </c>
      <c r="K261" s="2">
        <f>Table5[[#This Row],[HP2]]*1</f>
        <v>734</v>
      </c>
      <c r="L261" s="2">
        <f>Table5[[#This Row],[0-100]]*Table5[[#This Row],[HP]]</f>
        <v>2869.9400000000055</v>
      </c>
      <c r="M261" s="2">
        <f>Table5[[#This Row],[0-100]]*Table5[[#This Row],[HP2]]</f>
        <v>2869.9400000000055</v>
      </c>
      <c r="N261" s="1">
        <f>Table5[[#This Row],[HP]]/Table5[[#This Row],[TON]]</f>
        <v>255.75447570332432</v>
      </c>
      <c r="O261" s="1">
        <f>Table5[[#This Row],[HP2]]/Table5[[#This Row],[TON2]]</f>
        <v>255.75447570332432</v>
      </c>
      <c r="P261" s="1">
        <f>Table5[[#This Row],[KG]]/1000</f>
        <v>2.8699400000000055</v>
      </c>
      <c r="Q261" s="1">
        <f>Table5[[#This Row],[KG2]]/1000</f>
        <v>2.8699400000000055</v>
      </c>
      <c r="U261" s="1"/>
      <c r="V261" s="1"/>
      <c r="W261" s="1"/>
      <c r="X261" s="1"/>
      <c r="Y261" s="1"/>
    </row>
    <row r="262" spans="1:25" ht="12.75" thickTop="1" thickBot="1" x14ac:dyDescent="0.3">
      <c r="A262" s="1">
        <f t="shared" si="4"/>
        <v>3.9000000000000075</v>
      </c>
      <c r="B262" s="1">
        <v>0.73</v>
      </c>
      <c r="C262" s="1">
        <v>0.73</v>
      </c>
      <c r="D262" s="1">
        <f>Table5[[#This Row],[0-100]]/2</f>
        <v>1.9500000000000037</v>
      </c>
      <c r="E262" s="1">
        <f>Table5[[#This Row],[0-100]]/2</f>
        <v>1.9500000000000037</v>
      </c>
      <c r="F262" s="2">
        <f>1000*(Table5[[#This Row],[KWH]]/Table5[[#This Row],[C]])</f>
        <v>376410.25641025568</v>
      </c>
      <c r="G262" s="2">
        <f>1000*(Table5[[#This Row],[KWH2]]/Table5[[#This Row],[C2]])</f>
        <v>376410.25641025568</v>
      </c>
      <c r="H262" s="2">
        <f>Table5[[#This Row],[SFC2]]*1000+4</f>
        <v>734</v>
      </c>
      <c r="I262" s="2">
        <f>Table5[[#This Row],[SFC]]*1000+4</f>
        <v>734</v>
      </c>
      <c r="J262" s="2">
        <f>Table5[[#This Row],[HP]]*1</f>
        <v>734</v>
      </c>
      <c r="K262" s="2">
        <f>Table5[[#This Row],[HP2]]*1</f>
        <v>734</v>
      </c>
      <c r="L262" s="2">
        <f>Table5[[#This Row],[0-100]]*Table5[[#This Row],[HP]]</f>
        <v>2862.6000000000054</v>
      </c>
      <c r="M262" s="2">
        <f>Table5[[#This Row],[0-100]]*Table5[[#This Row],[HP2]]</f>
        <v>2862.6000000000054</v>
      </c>
      <c r="N262" s="1">
        <f>Table5[[#This Row],[HP]]/Table5[[#This Row],[TON]]</f>
        <v>256.41025641025595</v>
      </c>
      <c r="O262" s="1">
        <f>Table5[[#This Row],[HP2]]/Table5[[#This Row],[TON2]]</f>
        <v>256.41025641025595</v>
      </c>
      <c r="P262" s="1">
        <f>Table5[[#This Row],[KG]]/1000</f>
        <v>2.8626000000000054</v>
      </c>
      <c r="Q262" s="1">
        <f>Table5[[#This Row],[KG2]]/1000</f>
        <v>2.8626000000000054</v>
      </c>
      <c r="U262" s="1"/>
      <c r="V262" s="1"/>
      <c r="W262" s="1"/>
      <c r="X262" s="1"/>
      <c r="Y262" s="1"/>
    </row>
    <row r="263" spans="1:25" ht="12.75" thickTop="1" thickBot="1" x14ac:dyDescent="0.3">
      <c r="A263" s="1">
        <f t="shared" si="4"/>
        <v>3.8900000000000077</v>
      </c>
      <c r="B263" s="1">
        <v>0.73</v>
      </c>
      <c r="C263" s="1">
        <v>0.73</v>
      </c>
      <c r="D263" s="1">
        <f>Table5[[#This Row],[0-100]]/2</f>
        <v>1.9450000000000038</v>
      </c>
      <c r="E263" s="1">
        <f>Table5[[#This Row],[0-100]]/2</f>
        <v>1.9450000000000038</v>
      </c>
      <c r="F263" s="2">
        <f>1000*(Table5[[#This Row],[KWH]]/Table5[[#This Row],[C]])</f>
        <v>377377.89203084761</v>
      </c>
      <c r="G263" s="2">
        <f>1000*(Table5[[#This Row],[KWH2]]/Table5[[#This Row],[C2]])</f>
        <v>377377.89203084761</v>
      </c>
      <c r="H263" s="2">
        <f>Table5[[#This Row],[SFC2]]*1000+4</f>
        <v>734</v>
      </c>
      <c r="I263" s="2">
        <f>Table5[[#This Row],[SFC]]*1000+4</f>
        <v>734</v>
      </c>
      <c r="J263" s="2">
        <f>Table5[[#This Row],[HP]]*1</f>
        <v>734</v>
      </c>
      <c r="K263" s="2">
        <f>Table5[[#This Row],[HP2]]*1</f>
        <v>734</v>
      </c>
      <c r="L263" s="2">
        <f>Table5[[#This Row],[0-100]]*Table5[[#This Row],[HP]]</f>
        <v>2855.2600000000057</v>
      </c>
      <c r="M263" s="2">
        <f>Table5[[#This Row],[0-100]]*Table5[[#This Row],[HP2]]</f>
        <v>2855.2600000000057</v>
      </c>
      <c r="N263" s="1">
        <f>Table5[[#This Row],[HP]]/Table5[[#This Row],[TON]]</f>
        <v>257.06940874035939</v>
      </c>
      <c r="O263" s="1">
        <f>Table5[[#This Row],[HP2]]/Table5[[#This Row],[TON2]]</f>
        <v>257.06940874035939</v>
      </c>
      <c r="P263" s="1">
        <f>Table5[[#This Row],[KG]]/1000</f>
        <v>2.8552600000000057</v>
      </c>
      <c r="Q263" s="1">
        <f>Table5[[#This Row],[KG2]]/1000</f>
        <v>2.8552600000000057</v>
      </c>
      <c r="U263" s="1"/>
      <c r="V263" s="1"/>
      <c r="W263" s="1"/>
      <c r="X263" s="1"/>
      <c r="Y263" s="1"/>
    </row>
    <row r="264" spans="1:25" ht="12.75" thickTop="1" thickBot="1" x14ac:dyDescent="0.3">
      <c r="A264" s="1">
        <f t="shared" si="4"/>
        <v>3.8800000000000079</v>
      </c>
      <c r="B264" s="1">
        <v>0.74</v>
      </c>
      <c r="C264" s="1">
        <v>0.74</v>
      </c>
      <c r="D264" s="1">
        <f>Table5[[#This Row],[0-100]]/2</f>
        <v>1.9400000000000039</v>
      </c>
      <c r="E264" s="1">
        <f>Table5[[#This Row],[0-100]]/2</f>
        <v>1.9400000000000039</v>
      </c>
      <c r="F264" s="2">
        <f>1000*(Table5[[#This Row],[KWH]]/Table5[[#This Row],[C]])</f>
        <v>383505.15463917446</v>
      </c>
      <c r="G264" s="2">
        <f>1000*(Table5[[#This Row],[KWH2]]/Table5[[#This Row],[C2]])</f>
        <v>383505.15463917446</v>
      </c>
      <c r="H264" s="2">
        <f>Table5[[#This Row],[SFC2]]*1000+4</f>
        <v>744</v>
      </c>
      <c r="I264" s="2">
        <f>Table5[[#This Row],[SFC]]*1000+4</f>
        <v>744</v>
      </c>
      <c r="J264" s="2">
        <f>Table5[[#This Row],[HP]]*1</f>
        <v>744</v>
      </c>
      <c r="K264" s="2">
        <f>Table5[[#This Row],[HP2]]*1</f>
        <v>744</v>
      </c>
      <c r="L264" s="2">
        <f>Table5[[#This Row],[0-100]]*Table5[[#This Row],[HP]]</f>
        <v>2886.7200000000057</v>
      </c>
      <c r="M264" s="2">
        <f>Table5[[#This Row],[0-100]]*Table5[[#This Row],[HP2]]</f>
        <v>2886.7200000000057</v>
      </c>
      <c r="N264" s="1">
        <f>Table5[[#This Row],[HP]]/Table5[[#This Row],[TON]]</f>
        <v>257.73195876288611</v>
      </c>
      <c r="O264" s="1">
        <f>Table5[[#This Row],[HP2]]/Table5[[#This Row],[TON2]]</f>
        <v>257.73195876288611</v>
      </c>
      <c r="P264" s="1">
        <f>Table5[[#This Row],[KG]]/1000</f>
        <v>2.8867200000000057</v>
      </c>
      <c r="Q264" s="1">
        <f>Table5[[#This Row],[KG2]]/1000</f>
        <v>2.8867200000000057</v>
      </c>
      <c r="U264" s="1"/>
      <c r="V264" s="1"/>
      <c r="W264" s="1"/>
      <c r="X264" s="1"/>
      <c r="Y264" s="1"/>
    </row>
    <row r="265" spans="1:25" ht="12.75" thickTop="1" thickBot="1" x14ac:dyDescent="0.3">
      <c r="A265" s="1">
        <f t="shared" si="4"/>
        <v>3.8700000000000081</v>
      </c>
      <c r="B265" s="1">
        <v>0.74</v>
      </c>
      <c r="C265" s="1">
        <v>0.74</v>
      </c>
      <c r="D265" s="1">
        <f>Table5[[#This Row],[0-100]]/2</f>
        <v>1.9350000000000041</v>
      </c>
      <c r="E265" s="1">
        <f>Table5[[#This Row],[0-100]]/2</f>
        <v>1.9350000000000041</v>
      </c>
      <c r="F265" s="2">
        <f>1000*(Table5[[#This Row],[KWH]]/Table5[[#This Row],[C]])</f>
        <v>384496.12403100694</v>
      </c>
      <c r="G265" s="2">
        <f>1000*(Table5[[#This Row],[KWH2]]/Table5[[#This Row],[C2]])</f>
        <v>384496.12403100694</v>
      </c>
      <c r="H265" s="2">
        <f>Table5[[#This Row],[SFC2]]*1000+4</f>
        <v>744</v>
      </c>
      <c r="I265" s="2">
        <f>Table5[[#This Row],[SFC]]*1000+4</f>
        <v>744</v>
      </c>
      <c r="J265" s="2">
        <f>Table5[[#This Row],[HP]]*1</f>
        <v>744</v>
      </c>
      <c r="K265" s="2">
        <f>Table5[[#This Row],[HP2]]*1</f>
        <v>744</v>
      </c>
      <c r="L265" s="2">
        <f>Table5[[#This Row],[0-100]]*Table5[[#This Row],[HP]]</f>
        <v>2879.2800000000061</v>
      </c>
      <c r="M265" s="2">
        <f>Table5[[#This Row],[0-100]]*Table5[[#This Row],[HP2]]</f>
        <v>2879.2800000000061</v>
      </c>
      <c r="N265" s="1">
        <f>Table5[[#This Row],[HP]]/Table5[[#This Row],[TON]]</f>
        <v>258.39793281653692</v>
      </c>
      <c r="O265" s="1">
        <f>Table5[[#This Row],[HP2]]/Table5[[#This Row],[TON2]]</f>
        <v>258.39793281653692</v>
      </c>
      <c r="P265" s="1">
        <f>Table5[[#This Row],[KG]]/1000</f>
        <v>2.8792800000000063</v>
      </c>
      <c r="Q265" s="1">
        <f>Table5[[#This Row],[KG2]]/1000</f>
        <v>2.8792800000000063</v>
      </c>
      <c r="U265" s="1"/>
      <c r="V265" s="1"/>
      <c r="W265" s="1"/>
      <c r="X265" s="1"/>
      <c r="Y265" s="1"/>
    </row>
    <row r="266" spans="1:25" ht="12.75" thickTop="1" thickBot="1" x14ac:dyDescent="0.3">
      <c r="A266" s="1">
        <f t="shared" si="4"/>
        <v>3.8600000000000083</v>
      </c>
      <c r="B266" s="1">
        <v>0.74</v>
      </c>
      <c r="C266" s="1">
        <v>0.74</v>
      </c>
      <c r="D266" s="1">
        <f>Table5[[#This Row],[0-100]]/2</f>
        <v>1.9300000000000042</v>
      </c>
      <c r="E266" s="1">
        <f>Table5[[#This Row],[0-100]]/2</f>
        <v>1.9300000000000042</v>
      </c>
      <c r="F266" s="2">
        <f>1000*(Table5[[#This Row],[KWH]]/Table5[[#This Row],[C]])</f>
        <v>385492.22797927377</v>
      </c>
      <c r="G266" s="2">
        <f>1000*(Table5[[#This Row],[KWH2]]/Table5[[#This Row],[C2]])</f>
        <v>385492.22797927377</v>
      </c>
      <c r="H266" s="2">
        <f>Table5[[#This Row],[SFC2]]*1000+4</f>
        <v>744</v>
      </c>
      <c r="I266" s="2">
        <f>Table5[[#This Row],[SFC]]*1000+4</f>
        <v>744</v>
      </c>
      <c r="J266" s="2">
        <f>Table5[[#This Row],[HP]]*1</f>
        <v>744</v>
      </c>
      <c r="K266" s="2">
        <f>Table5[[#This Row],[HP2]]*1</f>
        <v>744</v>
      </c>
      <c r="L266" s="2">
        <f>Table5[[#This Row],[0-100]]*Table5[[#This Row],[HP]]</f>
        <v>2871.8400000000061</v>
      </c>
      <c r="M266" s="2">
        <f>Table5[[#This Row],[0-100]]*Table5[[#This Row],[HP2]]</f>
        <v>2871.8400000000061</v>
      </c>
      <c r="N266" s="1">
        <f>Table5[[#This Row],[HP]]/Table5[[#This Row],[TON]]</f>
        <v>259.06735751295281</v>
      </c>
      <c r="O266" s="1">
        <f>Table5[[#This Row],[HP2]]/Table5[[#This Row],[TON2]]</f>
        <v>259.06735751295281</v>
      </c>
      <c r="P266" s="1">
        <f>Table5[[#This Row],[KG]]/1000</f>
        <v>2.8718400000000059</v>
      </c>
      <c r="Q266" s="1">
        <f>Table5[[#This Row],[KG2]]/1000</f>
        <v>2.8718400000000059</v>
      </c>
      <c r="U266" s="1"/>
      <c r="V266" s="1"/>
      <c r="W266" s="1"/>
      <c r="X266" s="1"/>
      <c r="Y266" s="1"/>
    </row>
    <row r="267" spans="1:25" ht="12.75" thickTop="1" thickBot="1" x14ac:dyDescent="0.3">
      <c r="A267" s="1">
        <f t="shared" si="4"/>
        <v>3.8500000000000085</v>
      </c>
      <c r="B267" s="1">
        <v>0.74</v>
      </c>
      <c r="C267" s="1">
        <v>0.74</v>
      </c>
      <c r="D267" s="1">
        <f>Table5[[#This Row],[0-100]]/2</f>
        <v>1.9250000000000043</v>
      </c>
      <c r="E267" s="1">
        <f>Table5[[#This Row],[0-100]]/2</f>
        <v>1.9250000000000043</v>
      </c>
      <c r="F267" s="2">
        <f>1000*(Table5[[#This Row],[KWH]]/Table5[[#This Row],[C]])</f>
        <v>386493.50649350567</v>
      </c>
      <c r="G267" s="2">
        <f>1000*(Table5[[#This Row],[KWH2]]/Table5[[#This Row],[C2]])</f>
        <v>386493.50649350567</v>
      </c>
      <c r="H267" s="2">
        <f>Table5[[#This Row],[SFC2]]*1000+4</f>
        <v>744</v>
      </c>
      <c r="I267" s="2">
        <f>Table5[[#This Row],[SFC]]*1000+4</f>
        <v>744</v>
      </c>
      <c r="J267" s="2">
        <f>Table5[[#This Row],[HP]]*1</f>
        <v>744</v>
      </c>
      <c r="K267" s="2">
        <f>Table5[[#This Row],[HP2]]*1</f>
        <v>744</v>
      </c>
      <c r="L267" s="2">
        <f>Table5[[#This Row],[0-100]]*Table5[[#This Row],[HP]]</f>
        <v>2864.4000000000065</v>
      </c>
      <c r="M267" s="2">
        <f>Table5[[#This Row],[0-100]]*Table5[[#This Row],[HP2]]</f>
        <v>2864.4000000000065</v>
      </c>
      <c r="N267" s="1">
        <f>Table5[[#This Row],[HP]]/Table5[[#This Row],[TON]]</f>
        <v>259.74025974025915</v>
      </c>
      <c r="O267" s="1">
        <f>Table5[[#This Row],[HP2]]/Table5[[#This Row],[TON2]]</f>
        <v>259.74025974025915</v>
      </c>
      <c r="P267" s="1">
        <f>Table5[[#This Row],[KG]]/1000</f>
        <v>2.8644000000000065</v>
      </c>
      <c r="Q267" s="1">
        <f>Table5[[#This Row],[KG2]]/1000</f>
        <v>2.8644000000000065</v>
      </c>
      <c r="U267" s="1"/>
      <c r="V267" s="1"/>
      <c r="W267" s="1"/>
      <c r="X267" s="1"/>
      <c r="Y267" s="1"/>
    </row>
    <row r="268" spans="1:25" ht="12.75" thickTop="1" thickBot="1" x14ac:dyDescent="0.3">
      <c r="A268" s="1">
        <f t="shared" si="4"/>
        <v>3.8400000000000087</v>
      </c>
      <c r="B268" s="1">
        <v>0.74</v>
      </c>
      <c r="C268" s="1">
        <v>0.74</v>
      </c>
      <c r="D268" s="1">
        <f>Table5[[#This Row],[0-100]]/2</f>
        <v>1.9200000000000044</v>
      </c>
      <c r="E268" s="1">
        <f>Table5[[#This Row],[0-100]]/2</f>
        <v>1.9200000000000044</v>
      </c>
      <c r="F268" s="2">
        <f>1000*(Table5[[#This Row],[KWH]]/Table5[[#This Row],[C]])</f>
        <v>387499.99999999907</v>
      </c>
      <c r="G268" s="2">
        <f>1000*(Table5[[#This Row],[KWH2]]/Table5[[#This Row],[C2]])</f>
        <v>387499.99999999907</v>
      </c>
      <c r="H268" s="2">
        <f>Table5[[#This Row],[SFC2]]*1000+4</f>
        <v>744</v>
      </c>
      <c r="I268" s="2">
        <f>Table5[[#This Row],[SFC]]*1000+4</f>
        <v>744</v>
      </c>
      <c r="J268" s="2">
        <f>Table5[[#This Row],[HP]]*1</f>
        <v>744</v>
      </c>
      <c r="K268" s="2">
        <f>Table5[[#This Row],[HP2]]*1</f>
        <v>744</v>
      </c>
      <c r="L268" s="2">
        <f>Table5[[#This Row],[0-100]]*Table5[[#This Row],[HP]]</f>
        <v>2856.9600000000064</v>
      </c>
      <c r="M268" s="2">
        <f>Table5[[#This Row],[0-100]]*Table5[[#This Row],[HP2]]</f>
        <v>2856.9600000000064</v>
      </c>
      <c r="N268" s="1">
        <f>Table5[[#This Row],[HP]]/Table5[[#This Row],[TON]]</f>
        <v>260.41666666666606</v>
      </c>
      <c r="O268" s="1">
        <f>Table5[[#This Row],[HP2]]/Table5[[#This Row],[TON2]]</f>
        <v>260.41666666666606</v>
      </c>
      <c r="P268" s="1">
        <f>Table5[[#This Row],[KG]]/1000</f>
        <v>2.8569600000000066</v>
      </c>
      <c r="Q268" s="1">
        <f>Table5[[#This Row],[KG2]]/1000</f>
        <v>2.8569600000000066</v>
      </c>
      <c r="U268" s="1"/>
      <c r="V268" s="1"/>
      <c r="W268" s="1"/>
      <c r="X268" s="1"/>
      <c r="Y268" s="1"/>
    </row>
    <row r="269" spans="1:25" ht="12.75" thickTop="1" thickBot="1" x14ac:dyDescent="0.3">
      <c r="A269" s="1">
        <f t="shared" si="4"/>
        <v>3.830000000000009</v>
      </c>
      <c r="B269" s="1">
        <v>0.74</v>
      </c>
      <c r="C269" s="1">
        <v>0.74</v>
      </c>
      <c r="D269" s="1">
        <f>Table5[[#This Row],[0-100]]/2</f>
        <v>1.9150000000000045</v>
      </c>
      <c r="E269" s="1">
        <f>Table5[[#This Row],[0-100]]/2</f>
        <v>1.9150000000000045</v>
      </c>
      <c r="F269" s="2">
        <f>1000*(Table5[[#This Row],[KWH]]/Table5[[#This Row],[C]])</f>
        <v>388511.7493472576</v>
      </c>
      <c r="G269" s="2">
        <f>1000*(Table5[[#This Row],[KWH2]]/Table5[[#This Row],[C2]])</f>
        <v>388511.7493472576</v>
      </c>
      <c r="H269" s="2">
        <f>Table5[[#This Row],[SFC2]]*1000+4</f>
        <v>744</v>
      </c>
      <c r="I269" s="2">
        <f>Table5[[#This Row],[SFC]]*1000+4</f>
        <v>744</v>
      </c>
      <c r="J269" s="2">
        <f>Table5[[#This Row],[HP]]*1</f>
        <v>744</v>
      </c>
      <c r="K269" s="2">
        <f>Table5[[#This Row],[HP2]]*1</f>
        <v>744</v>
      </c>
      <c r="L269" s="2">
        <f>Table5[[#This Row],[0-100]]*Table5[[#This Row],[HP]]</f>
        <v>2849.5200000000068</v>
      </c>
      <c r="M269" s="2">
        <f>Table5[[#This Row],[0-100]]*Table5[[#This Row],[HP2]]</f>
        <v>2849.5200000000068</v>
      </c>
      <c r="N269" s="1">
        <f>Table5[[#This Row],[HP]]/Table5[[#This Row],[TON]]</f>
        <v>261.0966057441247</v>
      </c>
      <c r="O269" s="1">
        <f>Table5[[#This Row],[HP2]]/Table5[[#This Row],[TON2]]</f>
        <v>261.0966057441247</v>
      </c>
      <c r="P269" s="1">
        <f>Table5[[#This Row],[KG]]/1000</f>
        <v>2.8495200000000067</v>
      </c>
      <c r="Q269" s="1">
        <f>Table5[[#This Row],[KG2]]/1000</f>
        <v>2.8495200000000067</v>
      </c>
      <c r="U269" s="1"/>
      <c r="V269" s="1"/>
      <c r="W269" s="1"/>
      <c r="X269" s="1"/>
      <c r="Y269" s="1"/>
    </row>
    <row r="270" spans="1:25" ht="12.75" thickTop="1" thickBot="1" x14ac:dyDescent="0.3">
      <c r="A270" s="1">
        <f t="shared" si="4"/>
        <v>3.8200000000000092</v>
      </c>
      <c r="B270" s="1">
        <v>0.75</v>
      </c>
      <c r="C270" s="1">
        <v>0.75</v>
      </c>
      <c r="D270" s="1">
        <f>Table5[[#This Row],[0-100]]/2</f>
        <v>1.9100000000000046</v>
      </c>
      <c r="E270" s="1">
        <f>Table5[[#This Row],[0-100]]/2</f>
        <v>1.9100000000000046</v>
      </c>
      <c r="F270" s="2">
        <f>1000*(Table5[[#This Row],[KWH]]/Table5[[#This Row],[C]])</f>
        <v>394764.39790575817</v>
      </c>
      <c r="G270" s="2">
        <f>1000*(Table5[[#This Row],[KWH2]]/Table5[[#This Row],[C2]])</f>
        <v>394764.39790575817</v>
      </c>
      <c r="H270" s="2">
        <f>Table5[[#This Row],[SFC2]]*1000+4</f>
        <v>754</v>
      </c>
      <c r="I270" s="2">
        <f>Table5[[#This Row],[SFC]]*1000+4</f>
        <v>754</v>
      </c>
      <c r="J270" s="2">
        <f>Table5[[#This Row],[HP]]*1</f>
        <v>754</v>
      </c>
      <c r="K270" s="2">
        <f>Table5[[#This Row],[HP2]]*1</f>
        <v>754</v>
      </c>
      <c r="L270" s="2">
        <f>Table5[[#This Row],[0-100]]*Table5[[#This Row],[HP]]</f>
        <v>2880.280000000007</v>
      </c>
      <c r="M270" s="2">
        <f>Table5[[#This Row],[0-100]]*Table5[[#This Row],[HP2]]</f>
        <v>2880.280000000007</v>
      </c>
      <c r="N270" s="1">
        <f>Table5[[#This Row],[HP]]/Table5[[#This Row],[TON]]</f>
        <v>261.78010471204124</v>
      </c>
      <c r="O270" s="1">
        <f>Table5[[#This Row],[HP2]]/Table5[[#This Row],[TON2]]</f>
        <v>261.78010471204124</v>
      </c>
      <c r="P270" s="1">
        <f>Table5[[#This Row],[KG]]/1000</f>
        <v>2.8802800000000071</v>
      </c>
      <c r="Q270" s="1">
        <f>Table5[[#This Row],[KG2]]/1000</f>
        <v>2.8802800000000071</v>
      </c>
      <c r="U270" s="1"/>
      <c r="V270" s="1"/>
      <c r="W270" s="1"/>
      <c r="X270" s="1"/>
      <c r="Y270" s="1"/>
    </row>
    <row r="271" spans="1:25" ht="12.75" thickTop="1" thickBot="1" x14ac:dyDescent="0.3">
      <c r="A271" s="1">
        <f t="shared" si="4"/>
        <v>3.8100000000000094</v>
      </c>
      <c r="B271" s="1">
        <v>0.75</v>
      </c>
      <c r="C271" s="1">
        <v>0.75</v>
      </c>
      <c r="D271" s="1">
        <f>Table5[[#This Row],[0-100]]/2</f>
        <v>1.9050000000000047</v>
      </c>
      <c r="E271" s="1">
        <f>Table5[[#This Row],[0-100]]/2</f>
        <v>1.9050000000000047</v>
      </c>
      <c r="F271" s="2">
        <f>1000*(Table5[[#This Row],[KWH]]/Table5[[#This Row],[C]])</f>
        <v>395800.52493438224</v>
      </c>
      <c r="G271" s="2">
        <f>1000*(Table5[[#This Row],[KWH2]]/Table5[[#This Row],[C2]])</f>
        <v>395800.52493438224</v>
      </c>
      <c r="H271" s="2">
        <f>Table5[[#This Row],[SFC2]]*1000+4</f>
        <v>754</v>
      </c>
      <c r="I271" s="2">
        <f>Table5[[#This Row],[SFC]]*1000+4</f>
        <v>754</v>
      </c>
      <c r="J271" s="2">
        <f>Table5[[#This Row],[HP]]*1</f>
        <v>754</v>
      </c>
      <c r="K271" s="2">
        <f>Table5[[#This Row],[HP2]]*1</f>
        <v>754</v>
      </c>
      <c r="L271" s="2">
        <f>Table5[[#This Row],[0-100]]*Table5[[#This Row],[HP]]</f>
        <v>2872.7400000000071</v>
      </c>
      <c r="M271" s="2">
        <f>Table5[[#This Row],[0-100]]*Table5[[#This Row],[HP2]]</f>
        <v>2872.7400000000071</v>
      </c>
      <c r="N271" s="1">
        <f>Table5[[#This Row],[HP]]/Table5[[#This Row],[TON]]</f>
        <v>262.46719160104925</v>
      </c>
      <c r="O271" s="1">
        <f>Table5[[#This Row],[HP2]]/Table5[[#This Row],[TON2]]</f>
        <v>262.46719160104925</v>
      </c>
      <c r="P271" s="1">
        <f>Table5[[#This Row],[KG]]/1000</f>
        <v>2.872740000000007</v>
      </c>
      <c r="Q271" s="1">
        <f>Table5[[#This Row],[KG2]]/1000</f>
        <v>2.872740000000007</v>
      </c>
      <c r="U271" s="1"/>
      <c r="V271" s="1"/>
      <c r="W271" s="1"/>
      <c r="X271" s="1"/>
      <c r="Y271" s="1"/>
    </row>
    <row r="272" spans="1:25" ht="12.75" thickTop="1" thickBot="1" x14ac:dyDescent="0.3">
      <c r="A272" s="1">
        <f t="shared" si="4"/>
        <v>3.8000000000000096</v>
      </c>
      <c r="B272" s="1">
        <v>0.75</v>
      </c>
      <c r="C272" s="1">
        <v>0.75</v>
      </c>
      <c r="D272" s="1">
        <f>Table5[[#This Row],[0-100]]/2</f>
        <v>1.9000000000000048</v>
      </c>
      <c r="E272" s="1">
        <f>Table5[[#This Row],[0-100]]/2</f>
        <v>1.9000000000000048</v>
      </c>
      <c r="F272" s="2">
        <f>1000*(Table5[[#This Row],[KWH]]/Table5[[#This Row],[C]])</f>
        <v>396842.10526315687</v>
      </c>
      <c r="G272" s="2">
        <f>1000*(Table5[[#This Row],[KWH2]]/Table5[[#This Row],[C2]])</f>
        <v>396842.10526315687</v>
      </c>
      <c r="H272" s="2">
        <f>Table5[[#This Row],[SFC2]]*1000+4</f>
        <v>754</v>
      </c>
      <c r="I272" s="2">
        <f>Table5[[#This Row],[SFC]]*1000+4</f>
        <v>754</v>
      </c>
      <c r="J272" s="2">
        <f>Table5[[#This Row],[HP]]*1</f>
        <v>754</v>
      </c>
      <c r="K272" s="2">
        <f>Table5[[#This Row],[HP2]]*1</f>
        <v>754</v>
      </c>
      <c r="L272" s="2">
        <f>Table5[[#This Row],[0-100]]*Table5[[#This Row],[HP]]</f>
        <v>2865.2000000000071</v>
      </c>
      <c r="M272" s="2">
        <f>Table5[[#This Row],[0-100]]*Table5[[#This Row],[HP2]]</f>
        <v>2865.2000000000071</v>
      </c>
      <c r="N272" s="1">
        <f>Table5[[#This Row],[HP]]/Table5[[#This Row],[TON]]</f>
        <v>263.15789473684146</v>
      </c>
      <c r="O272" s="1">
        <f>Table5[[#This Row],[HP2]]/Table5[[#This Row],[TON2]]</f>
        <v>263.15789473684146</v>
      </c>
      <c r="P272" s="1">
        <f>Table5[[#This Row],[KG]]/1000</f>
        <v>2.8652000000000073</v>
      </c>
      <c r="Q272" s="1">
        <f>Table5[[#This Row],[KG2]]/1000</f>
        <v>2.8652000000000073</v>
      </c>
      <c r="U272" s="1"/>
      <c r="V272" s="1"/>
      <c r="W272" s="1"/>
      <c r="X272" s="1"/>
      <c r="Y272" s="1"/>
    </row>
    <row r="273" spans="1:25" ht="12.75" thickTop="1" thickBot="1" x14ac:dyDescent="0.3">
      <c r="A273" s="1">
        <f t="shared" si="4"/>
        <v>3.7900000000000098</v>
      </c>
      <c r="B273" s="1">
        <v>0.75</v>
      </c>
      <c r="C273" s="1">
        <v>0.75</v>
      </c>
      <c r="D273" s="1">
        <f>Table5[[#This Row],[0-100]]/2</f>
        <v>1.8950000000000049</v>
      </c>
      <c r="E273" s="1">
        <f>Table5[[#This Row],[0-100]]/2</f>
        <v>1.8950000000000049</v>
      </c>
      <c r="F273" s="2">
        <f>1000*(Table5[[#This Row],[KWH]]/Table5[[#This Row],[C]])</f>
        <v>397889.18205804646</v>
      </c>
      <c r="G273" s="2">
        <f>1000*(Table5[[#This Row],[KWH2]]/Table5[[#This Row],[C2]])</f>
        <v>397889.18205804646</v>
      </c>
      <c r="H273" s="2">
        <f>Table5[[#This Row],[SFC2]]*1000+4</f>
        <v>754</v>
      </c>
      <c r="I273" s="2">
        <f>Table5[[#This Row],[SFC]]*1000+4</f>
        <v>754</v>
      </c>
      <c r="J273" s="2">
        <f>Table5[[#This Row],[HP]]*1</f>
        <v>754</v>
      </c>
      <c r="K273" s="2">
        <f>Table5[[#This Row],[HP2]]*1</f>
        <v>754</v>
      </c>
      <c r="L273" s="2">
        <f>Table5[[#This Row],[0-100]]*Table5[[#This Row],[HP]]</f>
        <v>2857.6600000000076</v>
      </c>
      <c r="M273" s="2">
        <f>Table5[[#This Row],[0-100]]*Table5[[#This Row],[HP2]]</f>
        <v>2857.6600000000076</v>
      </c>
      <c r="N273" s="1">
        <f>Table5[[#This Row],[HP]]/Table5[[#This Row],[TON]]</f>
        <v>263.85224274406261</v>
      </c>
      <c r="O273" s="1">
        <f>Table5[[#This Row],[HP2]]/Table5[[#This Row],[TON2]]</f>
        <v>263.85224274406261</v>
      </c>
      <c r="P273" s="1">
        <f>Table5[[#This Row],[KG]]/1000</f>
        <v>2.8576600000000076</v>
      </c>
      <c r="Q273" s="1">
        <f>Table5[[#This Row],[KG2]]/1000</f>
        <v>2.8576600000000076</v>
      </c>
      <c r="U273" s="1"/>
      <c r="V273" s="1"/>
      <c r="W273" s="1"/>
      <c r="X273" s="1"/>
      <c r="Y273" s="1"/>
    </row>
    <row r="274" spans="1:25" ht="12.75" thickTop="1" thickBot="1" x14ac:dyDescent="0.3">
      <c r="A274" s="1">
        <f t="shared" si="4"/>
        <v>3.78000000000001</v>
      </c>
      <c r="B274" s="1">
        <v>0.75</v>
      </c>
      <c r="C274" s="1">
        <v>0.75</v>
      </c>
      <c r="D274" s="1">
        <f>Table5[[#This Row],[0-100]]/2</f>
        <v>1.890000000000005</v>
      </c>
      <c r="E274" s="1">
        <f>Table5[[#This Row],[0-100]]/2</f>
        <v>1.890000000000005</v>
      </c>
      <c r="F274" s="2">
        <f>1000*(Table5[[#This Row],[KWH]]/Table5[[#This Row],[C]])</f>
        <v>398941.79894179787</v>
      </c>
      <c r="G274" s="2">
        <f>1000*(Table5[[#This Row],[KWH2]]/Table5[[#This Row],[C2]])</f>
        <v>398941.79894179787</v>
      </c>
      <c r="H274" s="2">
        <f>Table5[[#This Row],[SFC2]]*1000+4</f>
        <v>754</v>
      </c>
      <c r="I274" s="2">
        <f>Table5[[#This Row],[SFC]]*1000+4</f>
        <v>754</v>
      </c>
      <c r="J274" s="2">
        <f>Table5[[#This Row],[HP]]*1</f>
        <v>754</v>
      </c>
      <c r="K274" s="2">
        <f>Table5[[#This Row],[HP2]]*1</f>
        <v>754</v>
      </c>
      <c r="L274" s="2">
        <f>Table5[[#This Row],[0-100]]*Table5[[#This Row],[HP]]</f>
        <v>2850.1200000000076</v>
      </c>
      <c r="M274" s="2">
        <f>Table5[[#This Row],[0-100]]*Table5[[#This Row],[HP2]]</f>
        <v>2850.1200000000076</v>
      </c>
      <c r="N274" s="1">
        <f>Table5[[#This Row],[HP]]/Table5[[#This Row],[TON]]</f>
        <v>264.55026455026388</v>
      </c>
      <c r="O274" s="1">
        <f>Table5[[#This Row],[HP2]]/Table5[[#This Row],[TON2]]</f>
        <v>264.55026455026388</v>
      </c>
      <c r="P274" s="1">
        <f>Table5[[#This Row],[KG]]/1000</f>
        <v>2.8501200000000075</v>
      </c>
      <c r="Q274" s="1">
        <f>Table5[[#This Row],[KG2]]/1000</f>
        <v>2.8501200000000075</v>
      </c>
      <c r="U274" s="1"/>
      <c r="V274" s="1"/>
      <c r="W274" s="1"/>
      <c r="X274" s="1"/>
      <c r="Y274" s="1"/>
    </row>
    <row r="275" spans="1:25" ht="12.75" thickTop="1" thickBot="1" x14ac:dyDescent="0.3">
      <c r="A275" s="1">
        <f t="shared" si="4"/>
        <v>3.7700000000000102</v>
      </c>
      <c r="B275" s="1">
        <v>0.76</v>
      </c>
      <c r="C275" s="1">
        <v>0.76</v>
      </c>
      <c r="D275" s="1">
        <f>Table5[[#This Row],[0-100]]/2</f>
        <v>1.8850000000000051</v>
      </c>
      <c r="E275" s="1">
        <f>Table5[[#This Row],[0-100]]/2</f>
        <v>1.8850000000000051</v>
      </c>
      <c r="F275" s="2">
        <f>1000*(Table5[[#This Row],[KWH]]/Table5[[#This Row],[C]])</f>
        <v>405305.03978779726</v>
      </c>
      <c r="G275" s="2">
        <f>1000*(Table5[[#This Row],[KWH2]]/Table5[[#This Row],[C2]])</f>
        <v>405305.03978779726</v>
      </c>
      <c r="H275" s="2">
        <f>Table5[[#This Row],[SFC2]]*1000+4</f>
        <v>764</v>
      </c>
      <c r="I275" s="2">
        <f>Table5[[#This Row],[SFC]]*1000+4</f>
        <v>764</v>
      </c>
      <c r="J275" s="2">
        <f>Table5[[#This Row],[HP]]*1</f>
        <v>764</v>
      </c>
      <c r="K275" s="2">
        <f>Table5[[#This Row],[HP2]]*1</f>
        <v>764</v>
      </c>
      <c r="L275" s="2">
        <f>Table5[[#This Row],[0-100]]*Table5[[#This Row],[HP]]</f>
        <v>2880.2800000000079</v>
      </c>
      <c r="M275" s="2">
        <f>Table5[[#This Row],[0-100]]*Table5[[#This Row],[HP2]]</f>
        <v>2880.2800000000079</v>
      </c>
      <c r="N275" s="1">
        <f>Table5[[#This Row],[HP]]/Table5[[#This Row],[TON]]</f>
        <v>265.25198938991969</v>
      </c>
      <c r="O275" s="1">
        <f>Table5[[#This Row],[HP2]]/Table5[[#This Row],[TON2]]</f>
        <v>265.25198938991969</v>
      </c>
      <c r="P275" s="1">
        <f>Table5[[#This Row],[KG]]/1000</f>
        <v>2.8802800000000079</v>
      </c>
      <c r="Q275" s="1">
        <f>Table5[[#This Row],[KG2]]/1000</f>
        <v>2.8802800000000079</v>
      </c>
      <c r="U275" s="1"/>
      <c r="V275" s="1"/>
      <c r="W275" s="1"/>
      <c r="X275" s="1"/>
      <c r="Y275" s="1"/>
    </row>
    <row r="276" spans="1:25" ht="12.75" thickTop="1" thickBot="1" x14ac:dyDescent="0.3">
      <c r="A276" s="1">
        <f t="shared" si="4"/>
        <v>3.7600000000000104</v>
      </c>
      <c r="B276" s="1">
        <v>0.76</v>
      </c>
      <c r="C276" s="1">
        <v>0.76</v>
      </c>
      <c r="D276" s="1">
        <f>Table5[[#This Row],[0-100]]/2</f>
        <v>1.8800000000000052</v>
      </c>
      <c r="E276" s="1">
        <f>Table5[[#This Row],[0-100]]/2</f>
        <v>1.8800000000000052</v>
      </c>
      <c r="F276" s="2">
        <f>1000*(Table5[[#This Row],[KWH]]/Table5[[#This Row],[C]])</f>
        <v>406382.97872340312</v>
      </c>
      <c r="G276" s="2">
        <f>1000*(Table5[[#This Row],[KWH2]]/Table5[[#This Row],[C2]])</f>
        <v>406382.97872340312</v>
      </c>
      <c r="H276" s="2">
        <f>Table5[[#This Row],[SFC2]]*1000+4</f>
        <v>764</v>
      </c>
      <c r="I276" s="2">
        <f>Table5[[#This Row],[SFC]]*1000+4</f>
        <v>764</v>
      </c>
      <c r="J276" s="2">
        <f>Table5[[#This Row],[HP]]*1</f>
        <v>764</v>
      </c>
      <c r="K276" s="2">
        <f>Table5[[#This Row],[HP2]]*1</f>
        <v>764</v>
      </c>
      <c r="L276" s="2">
        <f>Table5[[#This Row],[0-100]]*Table5[[#This Row],[HP]]</f>
        <v>2872.6400000000081</v>
      </c>
      <c r="M276" s="2">
        <f>Table5[[#This Row],[0-100]]*Table5[[#This Row],[HP2]]</f>
        <v>2872.6400000000081</v>
      </c>
      <c r="N276" s="1">
        <f>Table5[[#This Row],[HP]]/Table5[[#This Row],[TON]]</f>
        <v>265.95744680850987</v>
      </c>
      <c r="O276" s="1">
        <f>Table5[[#This Row],[HP2]]/Table5[[#This Row],[TON2]]</f>
        <v>265.95744680850987</v>
      </c>
      <c r="P276" s="1">
        <f>Table5[[#This Row],[KG]]/1000</f>
        <v>2.8726400000000081</v>
      </c>
      <c r="Q276" s="1">
        <f>Table5[[#This Row],[KG2]]/1000</f>
        <v>2.8726400000000081</v>
      </c>
      <c r="U276" s="1"/>
      <c r="V276" s="1"/>
      <c r="W276" s="1"/>
      <c r="X276" s="1"/>
      <c r="Y276" s="1"/>
    </row>
    <row r="277" spans="1:25" ht="12.75" thickTop="1" thickBot="1" x14ac:dyDescent="0.3">
      <c r="A277" s="1">
        <f t="shared" si="4"/>
        <v>3.7500000000000107</v>
      </c>
      <c r="B277" s="1">
        <v>0.76</v>
      </c>
      <c r="C277" s="1">
        <v>0.76</v>
      </c>
      <c r="D277" s="1">
        <f>Table5[[#This Row],[0-100]]/2</f>
        <v>1.8750000000000053</v>
      </c>
      <c r="E277" s="1">
        <f>Table5[[#This Row],[0-100]]/2</f>
        <v>1.8750000000000053</v>
      </c>
      <c r="F277" s="2">
        <f>1000*(Table5[[#This Row],[KWH]]/Table5[[#This Row],[C]])</f>
        <v>407466.66666666552</v>
      </c>
      <c r="G277" s="2">
        <f>1000*(Table5[[#This Row],[KWH2]]/Table5[[#This Row],[C2]])</f>
        <v>407466.66666666552</v>
      </c>
      <c r="H277" s="2">
        <f>Table5[[#This Row],[SFC2]]*1000+4</f>
        <v>764</v>
      </c>
      <c r="I277" s="2">
        <f>Table5[[#This Row],[SFC]]*1000+4</f>
        <v>764</v>
      </c>
      <c r="J277" s="2">
        <f>Table5[[#This Row],[HP]]*1</f>
        <v>764</v>
      </c>
      <c r="K277" s="2">
        <f>Table5[[#This Row],[HP2]]*1</f>
        <v>764</v>
      </c>
      <c r="L277" s="2">
        <f>Table5[[#This Row],[0-100]]*Table5[[#This Row],[HP]]</f>
        <v>2865.0000000000082</v>
      </c>
      <c r="M277" s="2">
        <f>Table5[[#This Row],[0-100]]*Table5[[#This Row],[HP2]]</f>
        <v>2865.0000000000082</v>
      </c>
      <c r="N277" s="1">
        <f>Table5[[#This Row],[HP]]/Table5[[#This Row],[TON]]</f>
        <v>266.66666666666589</v>
      </c>
      <c r="O277" s="1">
        <f>Table5[[#This Row],[HP2]]/Table5[[#This Row],[TON2]]</f>
        <v>266.66666666666589</v>
      </c>
      <c r="P277" s="1">
        <f>Table5[[#This Row],[KG]]/1000</f>
        <v>2.8650000000000082</v>
      </c>
      <c r="Q277" s="1">
        <f>Table5[[#This Row],[KG2]]/1000</f>
        <v>2.8650000000000082</v>
      </c>
      <c r="U277" s="1"/>
      <c r="V277" s="1"/>
      <c r="W277" s="1"/>
      <c r="X277" s="1"/>
      <c r="Y277" s="1"/>
    </row>
    <row r="278" spans="1:25" ht="12.75" thickTop="1" thickBot="1" x14ac:dyDescent="0.3">
      <c r="A278" s="1">
        <f t="shared" si="4"/>
        <v>3.7400000000000109</v>
      </c>
      <c r="B278" s="1">
        <v>0.76</v>
      </c>
      <c r="C278" s="1">
        <v>0.76</v>
      </c>
      <c r="D278" s="1">
        <f>Table5[[#This Row],[0-100]]/2</f>
        <v>1.8700000000000054</v>
      </c>
      <c r="E278" s="1">
        <f>Table5[[#This Row],[0-100]]/2</f>
        <v>1.8700000000000054</v>
      </c>
      <c r="F278" s="2">
        <f>1000*(Table5[[#This Row],[KWH]]/Table5[[#This Row],[C]])</f>
        <v>408556.14973261912</v>
      </c>
      <c r="G278" s="2">
        <f>1000*(Table5[[#This Row],[KWH2]]/Table5[[#This Row],[C2]])</f>
        <v>408556.14973261912</v>
      </c>
      <c r="H278" s="2">
        <f>Table5[[#This Row],[SFC2]]*1000+4</f>
        <v>764</v>
      </c>
      <c r="I278" s="2">
        <f>Table5[[#This Row],[SFC]]*1000+4</f>
        <v>764</v>
      </c>
      <c r="J278" s="2">
        <f>Table5[[#This Row],[HP]]*1</f>
        <v>764</v>
      </c>
      <c r="K278" s="2">
        <f>Table5[[#This Row],[HP2]]*1</f>
        <v>764</v>
      </c>
      <c r="L278" s="2">
        <f>Table5[[#This Row],[0-100]]*Table5[[#This Row],[HP]]</f>
        <v>2857.3600000000083</v>
      </c>
      <c r="M278" s="2">
        <f>Table5[[#This Row],[0-100]]*Table5[[#This Row],[HP2]]</f>
        <v>2857.3600000000083</v>
      </c>
      <c r="N278" s="1">
        <f>Table5[[#This Row],[HP]]/Table5[[#This Row],[TON]]</f>
        <v>267.37967914438423</v>
      </c>
      <c r="O278" s="1">
        <f>Table5[[#This Row],[HP2]]/Table5[[#This Row],[TON2]]</f>
        <v>267.37967914438423</v>
      </c>
      <c r="P278" s="1">
        <f>Table5[[#This Row],[KG]]/1000</f>
        <v>2.8573600000000083</v>
      </c>
      <c r="Q278" s="1">
        <f>Table5[[#This Row],[KG2]]/1000</f>
        <v>2.8573600000000083</v>
      </c>
      <c r="U278" s="1"/>
      <c r="V278" s="1"/>
      <c r="W278" s="1"/>
      <c r="X278" s="1"/>
      <c r="Y278" s="1"/>
    </row>
    <row r="279" spans="1:25" ht="12.75" thickTop="1" thickBot="1" x14ac:dyDescent="0.3">
      <c r="A279" s="1">
        <f t="shared" si="4"/>
        <v>3.7300000000000111</v>
      </c>
      <c r="B279" s="1">
        <v>0.76</v>
      </c>
      <c r="C279" s="1">
        <v>0.76</v>
      </c>
      <c r="D279" s="1">
        <f>Table5[[#This Row],[0-100]]/2</f>
        <v>1.8650000000000055</v>
      </c>
      <c r="E279" s="1">
        <f>Table5[[#This Row],[0-100]]/2</f>
        <v>1.8650000000000055</v>
      </c>
      <c r="F279" s="2">
        <f>1000*(Table5[[#This Row],[KWH]]/Table5[[#This Row],[C]])</f>
        <v>409651.47453082987</v>
      </c>
      <c r="G279" s="2">
        <f>1000*(Table5[[#This Row],[KWH2]]/Table5[[#This Row],[C2]])</f>
        <v>409651.47453082987</v>
      </c>
      <c r="H279" s="2">
        <f>Table5[[#This Row],[SFC2]]*1000+4</f>
        <v>764</v>
      </c>
      <c r="I279" s="2">
        <f>Table5[[#This Row],[SFC]]*1000+4</f>
        <v>764</v>
      </c>
      <c r="J279" s="2">
        <f>Table5[[#This Row],[HP]]*1</f>
        <v>764</v>
      </c>
      <c r="K279" s="2">
        <f>Table5[[#This Row],[HP2]]*1</f>
        <v>764</v>
      </c>
      <c r="L279" s="2">
        <f>Table5[[#This Row],[0-100]]*Table5[[#This Row],[HP]]</f>
        <v>2849.7200000000084</v>
      </c>
      <c r="M279" s="2">
        <f>Table5[[#This Row],[0-100]]*Table5[[#This Row],[HP2]]</f>
        <v>2849.7200000000084</v>
      </c>
      <c r="N279" s="1">
        <f>Table5[[#This Row],[HP]]/Table5[[#This Row],[TON]]</f>
        <v>268.0965147453075</v>
      </c>
      <c r="O279" s="1">
        <f>Table5[[#This Row],[HP2]]/Table5[[#This Row],[TON2]]</f>
        <v>268.0965147453075</v>
      </c>
      <c r="P279" s="1">
        <f>Table5[[#This Row],[KG]]/1000</f>
        <v>2.8497200000000085</v>
      </c>
      <c r="Q279" s="1">
        <f>Table5[[#This Row],[KG2]]/1000</f>
        <v>2.8497200000000085</v>
      </c>
      <c r="U279" s="1"/>
      <c r="V279" s="1"/>
      <c r="W279" s="1"/>
      <c r="X279" s="1"/>
      <c r="Y279" s="1"/>
    </row>
    <row r="280" spans="1:25" ht="12.75" thickTop="1" thickBot="1" x14ac:dyDescent="0.3">
      <c r="A280" s="1">
        <f t="shared" si="4"/>
        <v>3.7200000000000113</v>
      </c>
      <c r="B280" s="1">
        <v>0.77</v>
      </c>
      <c r="C280" s="1">
        <v>0.77</v>
      </c>
      <c r="D280" s="1">
        <f>Table5[[#This Row],[0-100]]/2</f>
        <v>1.8600000000000056</v>
      </c>
      <c r="E280" s="1">
        <f>Table5[[#This Row],[0-100]]/2</f>
        <v>1.8600000000000056</v>
      </c>
      <c r="F280" s="2">
        <f>1000*(Table5[[#This Row],[KWH]]/Table5[[#This Row],[C]])</f>
        <v>416129.03225806326</v>
      </c>
      <c r="G280" s="2">
        <f>1000*(Table5[[#This Row],[KWH2]]/Table5[[#This Row],[C2]])</f>
        <v>416129.03225806326</v>
      </c>
      <c r="H280" s="2">
        <f>Table5[[#This Row],[SFC2]]*1000+4</f>
        <v>774</v>
      </c>
      <c r="I280" s="2">
        <f>Table5[[#This Row],[SFC]]*1000+4</f>
        <v>774</v>
      </c>
      <c r="J280" s="2">
        <f>Table5[[#This Row],[HP]]*1</f>
        <v>774</v>
      </c>
      <c r="K280" s="2">
        <f>Table5[[#This Row],[HP2]]*1</f>
        <v>774</v>
      </c>
      <c r="L280" s="2">
        <f>Table5[[#This Row],[0-100]]*Table5[[#This Row],[HP]]</f>
        <v>2879.2800000000088</v>
      </c>
      <c r="M280" s="2">
        <f>Table5[[#This Row],[0-100]]*Table5[[#This Row],[HP2]]</f>
        <v>2879.2800000000088</v>
      </c>
      <c r="N280" s="1">
        <f>Table5[[#This Row],[HP]]/Table5[[#This Row],[TON]]</f>
        <v>268.81720430107441</v>
      </c>
      <c r="O280" s="1">
        <f>Table5[[#This Row],[HP2]]/Table5[[#This Row],[TON2]]</f>
        <v>268.81720430107441</v>
      </c>
      <c r="P280" s="1">
        <f>Table5[[#This Row],[KG]]/1000</f>
        <v>2.8792800000000089</v>
      </c>
      <c r="Q280" s="1">
        <f>Table5[[#This Row],[KG2]]/1000</f>
        <v>2.8792800000000089</v>
      </c>
      <c r="U280" s="1"/>
      <c r="V280" s="1"/>
      <c r="W280" s="1"/>
      <c r="X280" s="1"/>
      <c r="Y280" s="1"/>
    </row>
    <row r="281" spans="1:25" ht="12.75" thickTop="1" thickBot="1" x14ac:dyDescent="0.3">
      <c r="A281" s="1">
        <f t="shared" ref="A281:A344" si="5">A280-0.01</f>
        <v>3.7100000000000115</v>
      </c>
      <c r="B281" s="1">
        <v>0.77</v>
      </c>
      <c r="C281" s="1">
        <v>0.77</v>
      </c>
      <c r="D281" s="1">
        <f>Table5[[#This Row],[0-100]]/2</f>
        <v>1.8550000000000058</v>
      </c>
      <c r="E281" s="1">
        <f>Table5[[#This Row],[0-100]]/2</f>
        <v>1.8550000000000058</v>
      </c>
      <c r="F281" s="2">
        <f>1000*(Table5[[#This Row],[KWH]]/Table5[[#This Row],[C]])</f>
        <v>417250.6738544461</v>
      </c>
      <c r="G281" s="2">
        <f>1000*(Table5[[#This Row],[KWH2]]/Table5[[#This Row],[C2]])</f>
        <v>417250.6738544461</v>
      </c>
      <c r="H281" s="2">
        <f>Table5[[#This Row],[SFC2]]*1000+4</f>
        <v>774</v>
      </c>
      <c r="I281" s="2">
        <f>Table5[[#This Row],[SFC]]*1000+4</f>
        <v>774</v>
      </c>
      <c r="J281" s="2">
        <f>Table5[[#This Row],[HP]]*1</f>
        <v>774</v>
      </c>
      <c r="K281" s="2">
        <f>Table5[[#This Row],[HP2]]*1</f>
        <v>774</v>
      </c>
      <c r="L281" s="2">
        <f>Table5[[#This Row],[0-100]]*Table5[[#This Row],[HP]]</f>
        <v>2871.5400000000091</v>
      </c>
      <c r="M281" s="2">
        <f>Table5[[#This Row],[0-100]]*Table5[[#This Row],[HP2]]</f>
        <v>2871.5400000000091</v>
      </c>
      <c r="N281" s="1">
        <f>Table5[[#This Row],[HP]]/Table5[[#This Row],[TON]]</f>
        <v>269.54177897574039</v>
      </c>
      <c r="O281" s="1">
        <f>Table5[[#This Row],[HP2]]/Table5[[#This Row],[TON2]]</f>
        <v>269.54177897574039</v>
      </c>
      <c r="P281" s="1">
        <f>Table5[[#This Row],[KG]]/1000</f>
        <v>2.8715400000000089</v>
      </c>
      <c r="Q281" s="1">
        <f>Table5[[#This Row],[KG2]]/1000</f>
        <v>2.8715400000000089</v>
      </c>
      <c r="U281" s="1"/>
      <c r="V281" s="1"/>
      <c r="W281" s="1"/>
      <c r="X281" s="1"/>
      <c r="Y281" s="1"/>
    </row>
    <row r="282" spans="1:25" ht="12.75" thickTop="1" thickBot="1" x14ac:dyDescent="0.3">
      <c r="A282" s="1">
        <f t="shared" si="5"/>
        <v>3.7000000000000117</v>
      </c>
      <c r="B282" s="1">
        <v>0.77</v>
      </c>
      <c r="C282" s="1">
        <v>0.77</v>
      </c>
      <c r="D282" s="1">
        <f>Table5[[#This Row],[0-100]]/2</f>
        <v>1.8500000000000059</v>
      </c>
      <c r="E282" s="1">
        <f>Table5[[#This Row],[0-100]]/2</f>
        <v>1.8500000000000059</v>
      </c>
      <c r="F282" s="2">
        <f>1000*(Table5[[#This Row],[KWH]]/Table5[[#This Row],[C]])</f>
        <v>418378.37837837706</v>
      </c>
      <c r="G282" s="2">
        <f>1000*(Table5[[#This Row],[KWH2]]/Table5[[#This Row],[C2]])</f>
        <v>418378.37837837706</v>
      </c>
      <c r="H282" s="2">
        <f>Table5[[#This Row],[SFC2]]*1000+4</f>
        <v>774</v>
      </c>
      <c r="I282" s="2">
        <f>Table5[[#This Row],[SFC]]*1000+4</f>
        <v>774</v>
      </c>
      <c r="J282" s="2">
        <f>Table5[[#This Row],[HP]]*1</f>
        <v>774</v>
      </c>
      <c r="K282" s="2">
        <f>Table5[[#This Row],[HP2]]*1</f>
        <v>774</v>
      </c>
      <c r="L282" s="2">
        <f>Table5[[#This Row],[0-100]]*Table5[[#This Row],[HP]]</f>
        <v>2863.8000000000093</v>
      </c>
      <c r="M282" s="2">
        <f>Table5[[#This Row],[0-100]]*Table5[[#This Row],[HP2]]</f>
        <v>2863.8000000000093</v>
      </c>
      <c r="N282" s="1">
        <f>Table5[[#This Row],[HP]]/Table5[[#This Row],[TON]]</f>
        <v>270.27027027026941</v>
      </c>
      <c r="O282" s="1">
        <f>Table5[[#This Row],[HP2]]/Table5[[#This Row],[TON2]]</f>
        <v>270.27027027026941</v>
      </c>
      <c r="P282" s="1">
        <f>Table5[[#This Row],[KG]]/1000</f>
        <v>2.8638000000000092</v>
      </c>
      <c r="Q282" s="1">
        <f>Table5[[#This Row],[KG2]]/1000</f>
        <v>2.8638000000000092</v>
      </c>
      <c r="U282" s="1"/>
      <c r="V282" s="1"/>
      <c r="W282" s="1"/>
      <c r="X282" s="1"/>
      <c r="Y282" s="1"/>
    </row>
    <row r="283" spans="1:25" ht="12.75" thickTop="1" thickBot="1" x14ac:dyDescent="0.3">
      <c r="A283" s="1">
        <f t="shared" si="5"/>
        <v>3.6900000000000119</v>
      </c>
      <c r="B283" s="1">
        <v>0.77</v>
      </c>
      <c r="C283" s="1">
        <v>0.77</v>
      </c>
      <c r="D283" s="1">
        <f>Table5[[#This Row],[0-100]]/2</f>
        <v>1.845000000000006</v>
      </c>
      <c r="E283" s="1">
        <f>Table5[[#This Row],[0-100]]/2</f>
        <v>1.845000000000006</v>
      </c>
      <c r="F283" s="2">
        <f>1000*(Table5[[#This Row],[KWH]]/Table5[[#This Row],[C]])</f>
        <v>419512.19512194983</v>
      </c>
      <c r="G283" s="2">
        <f>1000*(Table5[[#This Row],[KWH2]]/Table5[[#This Row],[C2]])</f>
        <v>419512.19512194983</v>
      </c>
      <c r="H283" s="2">
        <f>Table5[[#This Row],[SFC2]]*1000+4</f>
        <v>774</v>
      </c>
      <c r="I283" s="2">
        <f>Table5[[#This Row],[SFC]]*1000+4</f>
        <v>774</v>
      </c>
      <c r="J283" s="2">
        <f>Table5[[#This Row],[HP]]*1</f>
        <v>774</v>
      </c>
      <c r="K283" s="2">
        <f>Table5[[#This Row],[HP2]]*1</f>
        <v>774</v>
      </c>
      <c r="L283" s="2">
        <f>Table5[[#This Row],[0-100]]*Table5[[#This Row],[HP]]</f>
        <v>2856.060000000009</v>
      </c>
      <c r="M283" s="2">
        <f>Table5[[#This Row],[0-100]]*Table5[[#This Row],[HP2]]</f>
        <v>2856.060000000009</v>
      </c>
      <c r="N283" s="1">
        <f>Table5[[#This Row],[HP]]/Table5[[#This Row],[TON]]</f>
        <v>271.0027100270994</v>
      </c>
      <c r="O283" s="1">
        <f>Table5[[#This Row],[HP2]]/Table5[[#This Row],[TON2]]</f>
        <v>271.0027100270994</v>
      </c>
      <c r="P283" s="1">
        <f>Table5[[#This Row],[KG]]/1000</f>
        <v>2.8560600000000091</v>
      </c>
      <c r="Q283" s="1">
        <f>Table5[[#This Row],[KG2]]/1000</f>
        <v>2.8560600000000091</v>
      </c>
      <c r="U283" s="1"/>
      <c r="V283" s="1"/>
      <c r="W283" s="1"/>
      <c r="X283" s="1"/>
      <c r="Y283" s="1"/>
    </row>
    <row r="284" spans="1:25" ht="12.75" thickTop="1" thickBot="1" x14ac:dyDescent="0.3">
      <c r="A284" s="1">
        <f t="shared" si="5"/>
        <v>3.6800000000000122</v>
      </c>
      <c r="B284" s="1">
        <v>0.77</v>
      </c>
      <c r="C284" s="1">
        <v>0.77</v>
      </c>
      <c r="D284" s="1">
        <f>Table5[[#This Row],[0-100]]/2</f>
        <v>1.8400000000000061</v>
      </c>
      <c r="E284" s="1">
        <f>Table5[[#This Row],[0-100]]/2</f>
        <v>1.8400000000000061</v>
      </c>
      <c r="F284" s="2">
        <f>1000*(Table5[[#This Row],[KWH]]/Table5[[#This Row],[C]])</f>
        <v>420652.17391304206</v>
      </c>
      <c r="G284" s="2">
        <f>1000*(Table5[[#This Row],[KWH2]]/Table5[[#This Row],[C2]])</f>
        <v>420652.17391304206</v>
      </c>
      <c r="H284" s="2">
        <f>Table5[[#This Row],[SFC2]]*1000+4</f>
        <v>774</v>
      </c>
      <c r="I284" s="2">
        <f>Table5[[#This Row],[SFC]]*1000+4</f>
        <v>774</v>
      </c>
      <c r="J284" s="2">
        <f>Table5[[#This Row],[HP]]*1</f>
        <v>774</v>
      </c>
      <c r="K284" s="2">
        <f>Table5[[#This Row],[HP2]]*1</f>
        <v>774</v>
      </c>
      <c r="L284" s="2">
        <f>Table5[[#This Row],[0-100]]*Table5[[#This Row],[HP]]</f>
        <v>2848.3200000000093</v>
      </c>
      <c r="M284" s="2">
        <f>Table5[[#This Row],[0-100]]*Table5[[#This Row],[HP2]]</f>
        <v>2848.3200000000093</v>
      </c>
      <c r="N284" s="1">
        <f>Table5[[#This Row],[HP]]/Table5[[#This Row],[TON]]</f>
        <v>271.73913043478177</v>
      </c>
      <c r="O284" s="1">
        <f>Table5[[#This Row],[HP2]]/Table5[[#This Row],[TON2]]</f>
        <v>271.73913043478177</v>
      </c>
      <c r="P284" s="1">
        <f>Table5[[#This Row],[KG]]/1000</f>
        <v>2.8483200000000091</v>
      </c>
      <c r="Q284" s="1">
        <f>Table5[[#This Row],[KG2]]/1000</f>
        <v>2.8483200000000091</v>
      </c>
      <c r="U284" s="1"/>
      <c r="V284" s="1"/>
      <c r="W284" s="1"/>
      <c r="X284" s="1"/>
      <c r="Y284" s="1"/>
    </row>
    <row r="285" spans="1:25" ht="12.75" thickTop="1" thickBot="1" x14ac:dyDescent="0.3">
      <c r="A285" s="1">
        <f t="shared" si="5"/>
        <v>3.6700000000000124</v>
      </c>
      <c r="B285" s="1">
        <v>0.78</v>
      </c>
      <c r="C285" s="1">
        <v>0.78</v>
      </c>
      <c r="D285" s="1">
        <f>Table5[[#This Row],[0-100]]/2</f>
        <v>1.8350000000000062</v>
      </c>
      <c r="E285" s="1">
        <f>Table5[[#This Row],[0-100]]/2</f>
        <v>1.8350000000000062</v>
      </c>
      <c r="F285" s="2">
        <f>1000*(Table5[[#This Row],[KWH]]/Table5[[#This Row],[C]])</f>
        <v>427247.95640326827</v>
      </c>
      <c r="G285" s="2">
        <f>1000*(Table5[[#This Row],[KWH2]]/Table5[[#This Row],[C2]])</f>
        <v>427247.95640326827</v>
      </c>
      <c r="H285" s="2">
        <f>Table5[[#This Row],[SFC2]]*1000+4</f>
        <v>784</v>
      </c>
      <c r="I285" s="2">
        <f>Table5[[#This Row],[SFC]]*1000+4</f>
        <v>784</v>
      </c>
      <c r="J285" s="2">
        <f>Table5[[#This Row],[HP]]*1</f>
        <v>784</v>
      </c>
      <c r="K285" s="2">
        <f>Table5[[#This Row],[HP2]]*1</f>
        <v>784</v>
      </c>
      <c r="L285" s="2">
        <f>Table5[[#This Row],[0-100]]*Table5[[#This Row],[HP]]</f>
        <v>2877.2800000000097</v>
      </c>
      <c r="M285" s="2">
        <f>Table5[[#This Row],[0-100]]*Table5[[#This Row],[HP2]]</f>
        <v>2877.2800000000097</v>
      </c>
      <c r="N285" s="1">
        <f>Table5[[#This Row],[HP]]/Table5[[#This Row],[TON]]</f>
        <v>272.47956403269666</v>
      </c>
      <c r="O285" s="1">
        <f>Table5[[#This Row],[HP2]]/Table5[[#This Row],[TON2]]</f>
        <v>272.47956403269666</v>
      </c>
      <c r="P285" s="1">
        <f>Table5[[#This Row],[KG]]/1000</f>
        <v>2.8772800000000096</v>
      </c>
      <c r="Q285" s="1">
        <f>Table5[[#This Row],[KG2]]/1000</f>
        <v>2.8772800000000096</v>
      </c>
      <c r="U285" s="1"/>
      <c r="V285" s="1"/>
      <c r="W285" s="1"/>
      <c r="X285" s="1"/>
      <c r="Y285" s="1"/>
    </row>
    <row r="286" spans="1:25" ht="12.75" thickTop="1" thickBot="1" x14ac:dyDescent="0.3">
      <c r="A286" s="1">
        <f t="shared" si="5"/>
        <v>3.6600000000000126</v>
      </c>
      <c r="B286" s="1">
        <v>0.78</v>
      </c>
      <c r="C286" s="1">
        <v>0.78</v>
      </c>
      <c r="D286" s="1">
        <f>Table5[[#This Row],[0-100]]/2</f>
        <v>1.8300000000000063</v>
      </c>
      <c r="E286" s="1">
        <f>Table5[[#This Row],[0-100]]/2</f>
        <v>1.8300000000000063</v>
      </c>
      <c r="F286" s="2">
        <f>1000*(Table5[[#This Row],[KWH]]/Table5[[#This Row],[C]])</f>
        <v>428415.30054644658</v>
      </c>
      <c r="G286" s="2">
        <f>1000*(Table5[[#This Row],[KWH2]]/Table5[[#This Row],[C2]])</f>
        <v>428415.30054644658</v>
      </c>
      <c r="H286" s="2">
        <f>Table5[[#This Row],[SFC2]]*1000+4</f>
        <v>784</v>
      </c>
      <c r="I286" s="2">
        <f>Table5[[#This Row],[SFC]]*1000+4</f>
        <v>784</v>
      </c>
      <c r="J286" s="2">
        <f>Table5[[#This Row],[HP]]*1</f>
        <v>784</v>
      </c>
      <c r="K286" s="2">
        <f>Table5[[#This Row],[HP2]]*1</f>
        <v>784</v>
      </c>
      <c r="L286" s="2">
        <f>Table5[[#This Row],[0-100]]*Table5[[#This Row],[HP]]</f>
        <v>2869.4400000000101</v>
      </c>
      <c r="M286" s="2">
        <f>Table5[[#This Row],[0-100]]*Table5[[#This Row],[HP2]]</f>
        <v>2869.4400000000101</v>
      </c>
      <c r="N286" s="1">
        <f>Table5[[#This Row],[HP]]/Table5[[#This Row],[TON]]</f>
        <v>273.22404371584605</v>
      </c>
      <c r="O286" s="1">
        <f>Table5[[#This Row],[HP2]]/Table5[[#This Row],[TON2]]</f>
        <v>273.22404371584605</v>
      </c>
      <c r="P286" s="1">
        <f>Table5[[#This Row],[KG]]/1000</f>
        <v>2.8694400000000102</v>
      </c>
      <c r="Q286" s="1">
        <f>Table5[[#This Row],[KG2]]/1000</f>
        <v>2.8694400000000102</v>
      </c>
      <c r="U286" s="1"/>
      <c r="V286" s="1"/>
      <c r="W286" s="1"/>
      <c r="X286" s="1"/>
      <c r="Y286" s="1"/>
    </row>
    <row r="287" spans="1:25" ht="12.75" thickTop="1" thickBot="1" x14ac:dyDescent="0.3">
      <c r="A287" s="1">
        <f t="shared" si="5"/>
        <v>3.6500000000000128</v>
      </c>
      <c r="B287" s="1">
        <v>0.78</v>
      </c>
      <c r="C287" s="1">
        <v>0.78</v>
      </c>
      <c r="D287" s="1">
        <f>Table5[[#This Row],[0-100]]/2</f>
        <v>1.8250000000000064</v>
      </c>
      <c r="E287" s="1">
        <f>Table5[[#This Row],[0-100]]/2</f>
        <v>1.8250000000000064</v>
      </c>
      <c r="F287" s="2">
        <f>1000*(Table5[[#This Row],[KWH]]/Table5[[#This Row],[C]])</f>
        <v>429589.04109588888</v>
      </c>
      <c r="G287" s="2">
        <f>1000*(Table5[[#This Row],[KWH2]]/Table5[[#This Row],[C2]])</f>
        <v>429589.04109588888</v>
      </c>
      <c r="H287" s="2">
        <f>Table5[[#This Row],[SFC2]]*1000+4</f>
        <v>784</v>
      </c>
      <c r="I287" s="2">
        <f>Table5[[#This Row],[SFC]]*1000+4</f>
        <v>784</v>
      </c>
      <c r="J287" s="2">
        <f>Table5[[#This Row],[HP]]*1</f>
        <v>784</v>
      </c>
      <c r="K287" s="2">
        <f>Table5[[#This Row],[HP2]]*1</f>
        <v>784</v>
      </c>
      <c r="L287" s="2">
        <f>Table5[[#This Row],[0-100]]*Table5[[#This Row],[HP]]</f>
        <v>2861.6000000000099</v>
      </c>
      <c r="M287" s="2">
        <f>Table5[[#This Row],[0-100]]*Table5[[#This Row],[HP2]]</f>
        <v>2861.6000000000099</v>
      </c>
      <c r="N287" s="1">
        <f>Table5[[#This Row],[HP]]/Table5[[#This Row],[TON]]</f>
        <v>273.97260273972506</v>
      </c>
      <c r="O287" s="1">
        <f>Table5[[#This Row],[HP2]]/Table5[[#This Row],[TON2]]</f>
        <v>273.97260273972506</v>
      </c>
      <c r="P287" s="1">
        <f>Table5[[#This Row],[KG]]/1000</f>
        <v>2.8616000000000099</v>
      </c>
      <c r="Q287" s="1">
        <f>Table5[[#This Row],[KG2]]/1000</f>
        <v>2.8616000000000099</v>
      </c>
      <c r="U287" s="1"/>
      <c r="V287" s="1"/>
      <c r="W287" s="1"/>
      <c r="X287" s="1"/>
      <c r="Y287" s="1"/>
    </row>
    <row r="288" spans="1:25" ht="12.75" thickTop="1" thickBot="1" x14ac:dyDescent="0.3">
      <c r="A288" s="1">
        <f t="shared" si="5"/>
        <v>3.640000000000013</v>
      </c>
      <c r="B288" s="1">
        <v>0.78</v>
      </c>
      <c r="C288" s="1">
        <v>0.78</v>
      </c>
      <c r="D288" s="1">
        <f>Table5[[#This Row],[0-100]]/2</f>
        <v>1.8200000000000065</v>
      </c>
      <c r="E288" s="1">
        <f>Table5[[#This Row],[0-100]]/2</f>
        <v>1.8200000000000065</v>
      </c>
      <c r="F288" s="2">
        <f>1000*(Table5[[#This Row],[KWH]]/Table5[[#This Row],[C]])</f>
        <v>430769.23076922924</v>
      </c>
      <c r="G288" s="2">
        <f>1000*(Table5[[#This Row],[KWH2]]/Table5[[#This Row],[C2]])</f>
        <v>430769.23076922924</v>
      </c>
      <c r="H288" s="2">
        <f>Table5[[#This Row],[SFC2]]*1000+4</f>
        <v>784</v>
      </c>
      <c r="I288" s="2">
        <f>Table5[[#This Row],[SFC]]*1000+4</f>
        <v>784</v>
      </c>
      <c r="J288" s="2">
        <f>Table5[[#This Row],[HP]]*1</f>
        <v>784</v>
      </c>
      <c r="K288" s="2">
        <f>Table5[[#This Row],[HP2]]*1</f>
        <v>784</v>
      </c>
      <c r="L288" s="2">
        <f>Table5[[#This Row],[0-100]]*Table5[[#This Row],[HP]]</f>
        <v>2853.7600000000102</v>
      </c>
      <c r="M288" s="2">
        <f>Table5[[#This Row],[0-100]]*Table5[[#This Row],[HP2]]</f>
        <v>2853.7600000000102</v>
      </c>
      <c r="N288" s="1">
        <f>Table5[[#This Row],[HP]]/Table5[[#This Row],[TON]]</f>
        <v>274.72527472527378</v>
      </c>
      <c r="O288" s="1">
        <f>Table5[[#This Row],[HP2]]/Table5[[#This Row],[TON2]]</f>
        <v>274.72527472527378</v>
      </c>
      <c r="P288" s="1">
        <f>Table5[[#This Row],[KG]]/1000</f>
        <v>2.8537600000000101</v>
      </c>
      <c r="Q288" s="1">
        <f>Table5[[#This Row],[KG2]]/1000</f>
        <v>2.8537600000000101</v>
      </c>
      <c r="U288" s="1"/>
      <c r="V288" s="1"/>
      <c r="W288" s="1"/>
      <c r="X288" s="1"/>
      <c r="Y288" s="1"/>
    </row>
    <row r="289" spans="1:25" ht="12.75" thickTop="1" thickBot="1" x14ac:dyDescent="0.3">
      <c r="A289" s="1">
        <f t="shared" si="5"/>
        <v>3.6300000000000132</v>
      </c>
      <c r="B289" s="1">
        <v>0.79</v>
      </c>
      <c r="C289" s="1">
        <v>0.79</v>
      </c>
      <c r="D289" s="1">
        <f>Table5[[#This Row],[0-100]]/2</f>
        <v>1.8150000000000066</v>
      </c>
      <c r="E289" s="1">
        <f>Table5[[#This Row],[0-100]]/2</f>
        <v>1.8150000000000066</v>
      </c>
      <c r="F289" s="2">
        <f>1000*(Table5[[#This Row],[KWH]]/Table5[[#This Row],[C]])</f>
        <v>437465.56473829044</v>
      </c>
      <c r="G289" s="2">
        <f>1000*(Table5[[#This Row],[KWH2]]/Table5[[#This Row],[C2]])</f>
        <v>437465.56473829044</v>
      </c>
      <c r="H289" s="2">
        <f>Table5[[#This Row],[SFC2]]*1000+4</f>
        <v>794</v>
      </c>
      <c r="I289" s="2">
        <f>Table5[[#This Row],[SFC]]*1000+4</f>
        <v>794</v>
      </c>
      <c r="J289" s="2">
        <f>Table5[[#This Row],[HP]]*1</f>
        <v>794</v>
      </c>
      <c r="K289" s="2">
        <f>Table5[[#This Row],[HP2]]*1</f>
        <v>794</v>
      </c>
      <c r="L289" s="2">
        <f>Table5[[#This Row],[0-100]]*Table5[[#This Row],[HP]]</f>
        <v>2882.2200000000107</v>
      </c>
      <c r="M289" s="2">
        <f>Table5[[#This Row],[0-100]]*Table5[[#This Row],[HP2]]</f>
        <v>2882.2200000000107</v>
      </c>
      <c r="N289" s="1">
        <f>Table5[[#This Row],[HP]]/Table5[[#This Row],[TON]]</f>
        <v>275.4820936639108</v>
      </c>
      <c r="O289" s="1">
        <f>Table5[[#This Row],[HP2]]/Table5[[#This Row],[TON2]]</f>
        <v>275.4820936639108</v>
      </c>
      <c r="P289" s="1">
        <f>Table5[[#This Row],[KG]]/1000</f>
        <v>2.8822200000000109</v>
      </c>
      <c r="Q289" s="1">
        <f>Table5[[#This Row],[KG2]]/1000</f>
        <v>2.8822200000000109</v>
      </c>
      <c r="U289" s="1"/>
      <c r="V289" s="1"/>
      <c r="W289" s="1"/>
      <c r="X289" s="1"/>
      <c r="Y289" s="1"/>
    </row>
    <row r="290" spans="1:25" ht="12.75" thickTop="1" thickBot="1" x14ac:dyDescent="0.3">
      <c r="A290" s="1">
        <f t="shared" si="5"/>
        <v>3.6200000000000134</v>
      </c>
      <c r="B290" s="1">
        <v>0.79</v>
      </c>
      <c r="C290" s="1">
        <v>0.79</v>
      </c>
      <c r="D290" s="1">
        <f>Table5[[#This Row],[0-100]]/2</f>
        <v>1.8100000000000067</v>
      </c>
      <c r="E290" s="1">
        <f>Table5[[#This Row],[0-100]]/2</f>
        <v>1.8100000000000067</v>
      </c>
      <c r="F290" s="2">
        <f>1000*(Table5[[#This Row],[KWH]]/Table5[[#This Row],[C]])</f>
        <v>438674.03314916964</v>
      </c>
      <c r="G290" s="2">
        <f>1000*(Table5[[#This Row],[KWH2]]/Table5[[#This Row],[C2]])</f>
        <v>438674.03314916964</v>
      </c>
      <c r="H290" s="2">
        <f>Table5[[#This Row],[SFC2]]*1000+4</f>
        <v>794</v>
      </c>
      <c r="I290" s="2">
        <f>Table5[[#This Row],[SFC]]*1000+4</f>
        <v>794</v>
      </c>
      <c r="J290" s="2">
        <f>Table5[[#This Row],[HP]]*1</f>
        <v>794</v>
      </c>
      <c r="K290" s="2">
        <f>Table5[[#This Row],[HP2]]*1</f>
        <v>794</v>
      </c>
      <c r="L290" s="2">
        <f>Table5[[#This Row],[0-100]]*Table5[[#This Row],[HP]]</f>
        <v>2874.2800000000107</v>
      </c>
      <c r="M290" s="2">
        <f>Table5[[#This Row],[0-100]]*Table5[[#This Row],[HP2]]</f>
        <v>2874.2800000000107</v>
      </c>
      <c r="N290" s="1">
        <f>Table5[[#This Row],[HP]]/Table5[[#This Row],[TON]]</f>
        <v>276.24309392265087</v>
      </c>
      <c r="O290" s="1">
        <f>Table5[[#This Row],[HP2]]/Table5[[#This Row],[TON2]]</f>
        <v>276.24309392265087</v>
      </c>
      <c r="P290" s="1">
        <f>Table5[[#This Row],[KG]]/1000</f>
        <v>2.8742800000000108</v>
      </c>
      <c r="Q290" s="1">
        <f>Table5[[#This Row],[KG2]]/1000</f>
        <v>2.8742800000000108</v>
      </c>
      <c r="U290" s="1"/>
      <c r="V290" s="1"/>
      <c r="W290" s="1"/>
      <c r="X290" s="1"/>
      <c r="Y290" s="1"/>
    </row>
    <row r="291" spans="1:25" ht="12.75" thickTop="1" thickBot="1" x14ac:dyDescent="0.3">
      <c r="A291" s="1">
        <f t="shared" si="5"/>
        <v>3.6100000000000136</v>
      </c>
      <c r="B291" s="1">
        <v>0.79</v>
      </c>
      <c r="C291" s="1">
        <v>0.79</v>
      </c>
      <c r="D291" s="1">
        <f>Table5[[#This Row],[0-100]]/2</f>
        <v>1.8050000000000068</v>
      </c>
      <c r="E291" s="1">
        <f>Table5[[#This Row],[0-100]]/2</f>
        <v>1.8050000000000068</v>
      </c>
      <c r="F291" s="2">
        <f>1000*(Table5[[#This Row],[KWH]]/Table5[[#This Row],[C]])</f>
        <v>439889.19667589862</v>
      </c>
      <c r="G291" s="2">
        <f>1000*(Table5[[#This Row],[KWH2]]/Table5[[#This Row],[C2]])</f>
        <v>439889.19667589862</v>
      </c>
      <c r="H291" s="2">
        <f>Table5[[#This Row],[SFC2]]*1000+4</f>
        <v>794</v>
      </c>
      <c r="I291" s="2">
        <f>Table5[[#This Row],[SFC]]*1000+4</f>
        <v>794</v>
      </c>
      <c r="J291" s="2">
        <f>Table5[[#This Row],[HP]]*1</f>
        <v>794</v>
      </c>
      <c r="K291" s="2">
        <f>Table5[[#This Row],[HP2]]*1</f>
        <v>794</v>
      </c>
      <c r="L291" s="2">
        <f>Table5[[#This Row],[0-100]]*Table5[[#This Row],[HP]]</f>
        <v>2866.3400000000111</v>
      </c>
      <c r="M291" s="2">
        <f>Table5[[#This Row],[0-100]]*Table5[[#This Row],[HP2]]</f>
        <v>2866.3400000000111</v>
      </c>
      <c r="N291" s="1">
        <f>Table5[[#This Row],[HP]]/Table5[[#This Row],[TON]]</f>
        <v>277.00831024930642</v>
      </c>
      <c r="O291" s="1">
        <f>Table5[[#This Row],[HP2]]/Table5[[#This Row],[TON2]]</f>
        <v>277.00831024930642</v>
      </c>
      <c r="P291" s="1">
        <f>Table5[[#This Row],[KG]]/1000</f>
        <v>2.8663400000000112</v>
      </c>
      <c r="Q291" s="1">
        <f>Table5[[#This Row],[KG2]]/1000</f>
        <v>2.8663400000000112</v>
      </c>
      <c r="U291" s="1"/>
      <c r="V291" s="1"/>
      <c r="W291" s="1"/>
      <c r="X291" s="1"/>
      <c r="Y291" s="1"/>
    </row>
    <row r="292" spans="1:25" ht="12.75" thickTop="1" thickBot="1" x14ac:dyDescent="0.3">
      <c r="A292" s="1">
        <f t="shared" si="5"/>
        <v>3.6000000000000139</v>
      </c>
      <c r="B292" s="1">
        <v>0.79</v>
      </c>
      <c r="C292" s="1">
        <v>0.79</v>
      </c>
      <c r="D292" s="1">
        <f>Table5[[#This Row],[0-100]]/2</f>
        <v>1.8000000000000069</v>
      </c>
      <c r="E292" s="1">
        <f>Table5[[#This Row],[0-100]]/2</f>
        <v>1.8000000000000069</v>
      </c>
      <c r="F292" s="2">
        <f>1000*(Table5[[#This Row],[KWH]]/Table5[[#This Row],[C]])</f>
        <v>441111.11111110944</v>
      </c>
      <c r="G292" s="2">
        <f>1000*(Table5[[#This Row],[KWH2]]/Table5[[#This Row],[C2]])</f>
        <v>441111.11111110944</v>
      </c>
      <c r="H292" s="2">
        <f>Table5[[#This Row],[SFC2]]*1000+4</f>
        <v>794</v>
      </c>
      <c r="I292" s="2">
        <f>Table5[[#This Row],[SFC]]*1000+4</f>
        <v>794</v>
      </c>
      <c r="J292" s="2">
        <f>Table5[[#This Row],[HP]]*1</f>
        <v>794</v>
      </c>
      <c r="K292" s="2">
        <f>Table5[[#This Row],[HP2]]*1</f>
        <v>794</v>
      </c>
      <c r="L292" s="2">
        <f>Table5[[#This Row],[0-100]]*Table5[[#This Row],[HP]]</f>
        <v>2858.400000000011</v>
      </c>
      <c r="M292" s="2">
        <f>Table5[[#This Row],[0-100]]*Table5[[#This Row],[HP2]]</f>
        <v>2858.400000000011</v>
      </c>
      <c r="N292" s="1">
        <f>Table5[[#This Row],[HP]]/Table5[[#This Row],[TON]]</f>
        <v>277.77777777777669</v>
      </c>
      <c r="O292" s="1">
        <f>Table5[[#This Row],[HP2]]/Table5[[#This Row],[TON2]]</f>
        <v>277.77777777777669</v>
      </c>
      <c r="P292" s="1">
        <f>Table5[[#This Row],[KG]]/1000</f>
        <v>2.8584000000000112</v>
      </c>
      <c r="Q292" s="1">
        <f>Table5[[#This Row],[KG2]]/1000</f>
        <v>2.8584000000000112</v>
      </c>
      <c r="U292" s="1"/>
      <c r="V292" s="1"/>
      <c r="W292" s="1"/>
      <c r="X292" s="1"/>
      <c r="Y292" s="1"/>
    </row>
    <row r="293" spans="1:25" ht="12.75" thickTop="1" thickBot="1" x14ac:dyDescent="0.3">
      <c r="A293" s="1">
        <f t="shared" si="5"/>
        <v>3.5900000000000141</v>
      </c>
      <c r="B293" s="1">
        <v>0.79</v>
      </c>
      <c r="C293" s="1">
        <v>0.79</v>
      </c>
      <c r="D293" s="1">
        <f>Table5[[#This Row],[0-100]]/2</f>
        <v>1.795000000000007</v>
      </c>
      <c r="E293" s="1">
        <f>Table5[[#This Row],[0-100]]/2</f>
        <v>1.795000000000007</v>
      </c>
      <c r="F293" s="2">
        <f>1000*(Table5[[#This Row],[KWH]]/Table5[[#This Row],[C]])</f>
        <v>442339.83286907902</v>
      </c>
      <c r="G293" s="2">
        <f>1000*(Table5[[#This Row],[KWH2]]/Table5[[#This Row],[C2]])</f>
        <v>442339.83286907902</v>
      </c>
      <c r="H293" s="2">
        <f>Table5[[#This Row],[SFC2]]*1000+4</f>
        <v>794</v>
      </c>
      <c r="I293" s="2">
        <f>Table5[[#This Row],[SFC]]*1000+4</f>
        <v>794</v>
      </c>
      <c r="J293" s="2">
        <f>Table5[[#This Row],[HP]]*1</f>
        <v>794</v>
      </c>
      <c r="K293" s="2">
        <f>Table5[[#This Row],[HP2]]*1</f>
        <v>794</v>
      </c>
      <c r="L293" s="2">
        <f>Table5[[#This Row],[0-100]]*Table5[[#This Row],[HP]]</f>
        <v>2850.460000000011</v>
      </c>
      <c r="M293" s="2">
        <f>Table5[[#This Row],[0-100]]*Table5[[#This Row],[HP2]]</f>
        <v>2850.460000000011</v>
      </c>
      <c r="N293" s="1">
        <f>Table5[[#This Row],[HP]]/Table5[[#This Row],[TON]]</f>
        <v>278.55153203342508</v>
      </c>
      <c r="O293" s="1">
        <f>Table5[[#This Row],[HP2]]/Table5[[#This Row],[TON2]]</f>
        <v>278.55153203342508</v>
      </c>
      <c r="P293" s="1">
        <f>Table5[[#This Row],[KG]]/1000</f>
        <v>2.8504600000000111</v>
      </c>
      <c r="Q293" s="1">
        <f>Table5[[#This Row],[KG2]]/1000</f>
        <v>2.8504600000000111</v>
      </c>
      <c r="U293" s="1"/>
      <c r="V293" s="1"/>
      <c r="W293" s="1"/>
      <c r="X293" s="1"/>
      <c r="Y293" s="1"/>
    </row>
    <row r="294" spans="1:25" ht="12.75" thickTop="1" thickBot="1" x14ac:dyDescent="0.3">
      <c r="A294" s="1">
        <f t="shared" si="5"/>
        <v>3.5800000000000143</v>
      </c>
      <c r="B294" s="1">
        <v>0.8</v>
      </c>
      <c r="C294" s="1">
        <v>0.8</v>
      </c>
      <c r="D294" s="1">
        <f>Table5[[#This Row],[0-100]]/2</f>
        <v>1.7900000000000071</v>
      </c>
      <c r="E294" s="1">
        <f>Table5[[#This Row],[0-100]]/2</f>
        <v>1.7900000000000071</v>
      </c>
      <c r="F294" s="2">
        <f>1000*(Table5[[#This Row],[KWH]]/Table5[[#This Row],[C]])</f>
        <v>449162.01117318257</v>
      </c>
      <c r="G294" s="2">
        <f>1000*(Table5[[#This Row],[KWH2]]/Table5[[#This Row],[C2]])</f>
        <v>449162.01117318257</v>
      </c>
      <c r="H294" s="2">
        <f>Table5[[#This Row],[SFC2]]*1000+4</f>
        <v>804</v>
      </c>
      <c r="I294" s="2">
        <f>Table5[[#This Row],[SFC]]*1000+4</f>
        <v>804</v>
      </c>
      <c r="J294" s="2">
        <f>Table5[[#This Row],[HP]]*1</f>
        <v>804</v>
      </c>
      <c r="K294" s="2">
        <f>Table5[[#This Row],[HP2]]*1</f>
        <v>804</v>
      </c>
      <c r="L294" s="2">
        <f>Table5[[#This Row],[0-100]]*Table5[[#This Row],[HP]]</f>
        <v>2878.3200000000115</v>
      </c>
      <c r="M294" s="2">
        <f>Table5[[#This Row],[0-100]]*Table5[[#This Row],[HP2]]</f>
        <v>2878.3200000000115</v>
      </c>
      <c r="N294" s="1">
        <f>Table5[[#This Row],[HP]]/Table5[[#This Row],[TON]]</f>
        <v>279.32960893854636</v>
      </c>
      <c r="O294" s="1">
        <f>Table5[[#This Row],[HP2]]/Table5[[#This Row],[TON2]]</f>
        <v>279.32960893854636</v>
      </c>
      <c r="P294" s="1">
        <f>Table5[[#This Row],[KG]]/1000</f>
        <v>2.8783200000000115</v>
      </c>
      <c r="Q294" s="1">
        <f>Table5[[#This Row],[KG2]]/1000</f>
        <v>2.8783200000000115</v>
      </c>
      <c r="U294" s="1"/>
      <c r="V294" s="1"/>
      <c r="W294" s="1"/>
      <c r="X294" s="1"/>
      <c r="Y294" s="1"/>
    </row>
    <row r="295" spans="1:25" ht="12.75" thickTop="1" thickBot="1" x14ac:dyDescent="0.3">
      <c r="A295" s="1">
        <f t="shared" si="5"/>
        <v>3.5700000000000145</v>
      </c>
      <c r="B295" s="1">
        <v>0.8</v>
      </c>
      <c r="C295" s="1">
        <v>0.8</v>
      </c>
      <c r="D295" s="1">
        <f>Table5[[#This Row],[0-100]]/2</f>
        <v>1.7850000000000072</v>
      </c>
      <c r="E295" s="1">
        <f>Table5[[#This Row],[0-100]]/2</f>
        <v>1.7850000000000072</v>
      </c>
      <c r="F295" s="2">
        <f>1000*(Table5[[#This Row],[KWH]]/Table5[[#This Row],[C]])</f>
        <v>450420.16806722508</v>
      </c>
      <c r="G295" s="2">
        <f>1000*(Table5[[#This Row],[KWH2]]/Table5[[#This Row],[C2]])</f>
        <v>450420.16806722508</v>
      </c>
      <c r="H295" s="2">
        <f>Table5[[#This Row],[SFC2]]*1000+4</f>
        <v>804</v>
      </c>
      <c r="I295" s="2">
        <f>Table5[[#This Row],[SFC]]*1000+4</f>
        <v>804</v>
      </c>
      <c r="J295" s="2">
        <f>Table5[[#This Row],[HP]]*1</f>
        <v>804</v>
      </c>
      <c r="K295" s="2">
        <f>Table5[[#This Row],[HP2]]*1</f>
        <v>804</v>
      </c>
      <c r="L295" s="2">
        <f>Table5[[#This Row],[0-100]]*Table5[[#This Row],[HP]]</f>
        <v>2870.2800000000116</v>
      </c>
      <c r="M295" s="2">
        <f>Table5[[#This Row],[0-100]]*Table5[[#This Row],[HP2]]</f>
        <v>2870.2800000000116</v>
      </c>
      <c r="N295" s="1">
        <f>Table5[[#This Row],[HP]]/Table5[[#This Row],[TON]]</f>
        <v>280.11204481792601</v>
      </c>
      <c r="O295" s="1">
        <f>Table5[[#This Row],[HP2]]/Table5[[#This Row],[TON2]]</f>
        <v>280.11204481792601</v>
      </c>
      <c r="P295" s="1">
        <f>Table5[[#This Row],[KG]]/1000</f>
        <v>2.8702800000000117</v>
      </c>
      <c r="Q295" s="1">
        <f>Table5[[#This Row],[KG2]]/1000</f>
        <v>2.8702800000000117</v>
      </c>
      <c r="U295" s="1"/>
      <c r="V295" s="1"/>
      <c r="W295" s="1"/>
      <c r="X295" s="1"/>
      <c r="Y295" s="1"/>
    </row>
    <row r="296" spans="1:25" ht="12.75" thickTop="1" thickBot="1" x14ac:dyDescent="0.3">
      <c r="A296" s="1">
        <f t="shared" si="5"/>
        <v>3.5600000000000147</v>
      </c>
      <c r="B296" s="1">
        <v>0.8</v>
      </c>
      <c r="C296" s="1">
        <v>0.8</v>
      </c>
      <c r="D296" s="1">
        <f>Table5[[#This Row],[0-100]]/2</f>
        <v>1.7800000000000074</v>
      </c>
      <c r="E296" s="1">
        <f>Table5[[#This Row],[0-100]]/2</f>
        <v>1.7800000000000074</v>
      </c>
      <c r="F296" s="2">
        <f>1000*(Table5[[#This Row],[KWH]]/Table5[[#This Row],[C]])</f>
        <v>451685.39325842512</v>
      </c>
      <c r="G296" s="2">
        <f>1000*(Table5[[#This Row],[KWH2]]/Table5[[#This Row],[C2]])</f>
        <v>451685.39325842512</v>
      </c>
      <c r="H296" s="2">
        <f>Table5[[#This Row],[SFC2]]*1000+4</f>
        <v>804</v>
      </c>
      <c r="I296" s="2">
        <f>Table5[[#This Row],[SFC]]*1000+4</f>
        <v>804</v>
      </c>
      <c r="J296" s="2">
        <f>Table5[[#This Row],[HP]]*1</f>
        <v>804</v>
      </c>
      <c r="K296" s="2">
        <f>Table5[[#This Row],[HP2]]*1</f>
        <v>804</v>
      </c>
      <c r="L296" s="2">
        <f>Table5[[#This Row],[0-100]]*Table5[[#This Row],[HP]]</f>
        <v>2862.2400000000116</v>
      </c>
      <c r="M296" s="2">
        <f>Table5[[#This Row],[0-100]]*Table5[[#This Row],[HP2]]</f>
        <v>2862.2400000000116</v>
      </c>
      <c r="N296" s="1">
        <f>Table5[[#This Row],[HP]]/Table5[[#This Row],[TON]]</f>
        <v>280.89887640449325</v>
      </c>
      <c r="O296" s="1">
        <f>Table5[[#This Row],[HP2]]/Table5[[#This Row],[TON2]]</f>
        <v>280.89887640449325</v>
      </c>
      <c r="P296" s="1">
        <f>Table5[[#This Row],[KG]]/1000</f>
        <v>2.8622400000000114</v>
      </c>
      <c r="Q296" s="1">
        <f>Table5[[#This Row],[KG2]]/1000</f>
        <v>2.8622400000000114</v>
      </c>
      <c r="U296" s="1"/>
      <c r="V296" s="1"/>
      <c r="W296" s="1"/>
      <c r="X296" s="1"/>
      <c r="Y296" s="1"/>
    </row>
    <row r="297" spans="1:25" ht="12.75" thickTop="1" thickBot="1" x14ac:dyDescent="0.3">
      <c r="A297" s="1">
        <f t="shared" si="5"/>
        <v>3.5500000000000149</v>
      </c>
      <c r="B297" s="1">
        <v>0.8</v>
      </c>
      <c r="C297" s="1">
        <v>0.8</v>
      </c>
      <c r="D297" s="1">
        <f>Table5[[#This Row],[0-100]]/2</f>
        <v>1.7750000000000075</v>
      </c>
      <c r="E297" s="1">
        <f>Table5[[#This Row],[0-100]]/2</f>
        <v>1.7750000000000075</v>
      </c>
      <c r="F297" s="2">
        <f>1000*(Table5[[#This Row],[KWH]]/Table5[[#This Row],[C]])</f>
        <v>452957.74647887133</v>
      </c>
      <c r="G297" s="2">
        <f>1000*(Table5[[#This Row],[KWH2]]/Table5[[#This Row],[C2]])</f>
        <v>452957.74647887133</v>
      </c>
      <c r="H297" s="2">
        <f>Table5[[#This Row],[SFC2]]*1000+4</f>
        <v>804</v>
      </c>
      <c r="I297" s="2">
        <f>Table5[[#This Row],[SFC]]*1000+4</f>
        <v>804</v>
      </c>
      <c r="J297" s="2">
        <f>Table5[[#This Row],[HP]]*1</f>
        <v>804</v>
      </c>
      <c r="K297" s="2">
        <f>Table5[[#This Row],[HP2]]*1</f>
        <v>804</v>
      </c>
      <c r="L297" s="2">
        <f>Table5[[#This Row],[0-100]]*Table5[[#This Row],[HP]]</f>
        <v>2854.2000000000121</v>
      </c>
      <c r="M297" s="2">
        <f>Table5[[#This Row],[0-100]]*Table5[[#This Row],[HP2]]</f>
        <v>2854.2000000000121</v>
      </c>
      <c r="N297" s="1">
        <f>Table5[[#This Row],[HP]]/Table5[[#This Row],[TON]]</f>
        <v>281.69014084506921</v>
      </c>
      <c r="O297" s="1">
        <f>Table5[[#This Row],[HP2]]/Table5[[#This Row],[TON2]]</f>
        <v>281.69014084506921</v>
      </c>
      <c r="P297" s="1">
        <f>Table5[[#This Row],[KG]]/1000</f>
        <v>2.8542000000000121</v>
      </c>
      <c r="Q297" s="1">
        <f>Table5[[#This Row],[KG2]]/1000</f>
        <v>2.8542000000000121</v>
      </c>
      <c r="U297" s="1"/>
      <c r="V297" s="1"/>
      <c r="W297" s="1"/>
      <c r="X297" s="1"/>
      <c r="Y297" s="1"/>
    </row>
    <row r="298" spans="1:25" ht="12.75" thickTop="1" thickBot="1" x14ac:dyDescent="0.3">
      <c r="A298" s="1">
        <f t="shared" si="5"/>
        <v>3.5400000000000151</v>
      </c>
      <c r="B298" s="1">
        <v>0.81</v>
      </c>
      <c r="C298" s="1">
        <v>0.81</v>
      </c>
      <c r="D298" s="1">
        <f>Table5[[#This Row],[0-100]]/2</f>
        <v>1.7700000000000076</v>
      </c>
      <c r="E298" s="1">
        <f>Table5[[#This Row],[0-100]]/2</f>
        <v>1.7700000000000076</v>
      </c>
      <c r="F298" s="2">
        <f>1000*(Table5[[#This Row],[KWH]]/Table5[[#This Row],[C]])</f>
        <v>459887.00564971555</v>
      </c>
      <c r="G298" s="2">
        <f>1000*(Table5[[#This Row],[KWH2]]/Table5[[#This Row],[C2]])</f>
        <v>459887.00564971555</v>
      </c>
      <c r="H298" s="2">
        <f>Table5[[#This Row],[SFC2]]*1000+4</f>
        <v>814</v>
      </c>
      <c r="I298" s="2">
        <f>Table5[[#This Row],[SFC]]*1000+4</f>
        <v>814</v>
      </c>
      <c r="J298" s="2">
        <f>Table5[[#This Row],[HP]]*1</f>
        <v>814</v>
      </c>
      <c r="K298" s="2">
        <f>Table5[[#This Row],[HP2]]*1</f>
        <v>814</v>
      </c>
      <c r="L298" s="2">
        <f>Table5[[#This Row],[0-100]]*Table5[[#This Row],[HP]]</f>
        <v>2881.5600000000122</v>
      </c>
      <c r="M298" s="2">
        <f>Table5[[#This Row],[0-100]]*Table5[[#This Row],[HP2]]</f>
        <v>2881.5600000000122</v>
      </c>
      <c r="N298" s="1">
        <f>Table5[[#This Row],[HP]]/Table5[[#This Row],[TON]]</f>
        <v>282.48587570621351</v>
      </c>
      <c r="O298" s="1">
        <f>Table5[[#This Row],[HP2]]/Table5[[#This Row],[TON2]]</f>
        <v>282.48587570621351</v>
      </c>
      <c r="P298" s="1">
        <f>Table5[[#This Row],[KG]]/1000</f>
        <v>2.8815600000000123</v>
      </c>
      <c r="Q298" s="1">
        <f>Table5[[#This Row],[KG2]]/1000</f>
        <v>2.8815600000000123</v>
      </c>
      <c r="U298" s="1"/>
      <c r="V298" s="1"/>
      <c r="W298" s="1"/>
      <c r="X298" s="1"/>
      <c r="Y298" s="1"/>
    </row>
    <row r="299" spans="1:25" ht="12.75" thickTop="1" thickBot="1" x14ac:dyDescent="0.3">
      <c r="A299" s="1">
        <f t="shared" si="5"/>
        <v>3.5300000000000153</v>
      </c>
      <c r="B299" s="1">
        <v>0.81</v>
      </c>
      <c r="C299" s="1">
        <v>0.81</v>
      </c>
      <c r="D299" s="1">
        <f>Table5[[#This Row],[0-100]]/2</f>
        <v>1.7650000000000077</v>
      </c>
      <c r="E299" s="1">
        <f>Table5[[#This Row],[0-100]]/2</f>
        <v>1.7650000000000077</v>
      </c>
      <c r="F299" s="2">
        <f>1000*(Table5[[#This Row],[KWH]]/Table5[[#This Row],[C]])</f>
        <v>461189.80169971474</v>
      </c>
      <c r="G299" s="2">
        <f>1000*(Table5[[#This Row],[KWH2]]/Table5[[#This Row],[C2]])</f>
        <v>461189.80169971474</v>
      </c>
      <c r="H299" s="2">
        <f>Table5[[#This Row],[SFC2]]*1000+4</f>
        <v>814</v>
      </c>
      <c r="I299" s="2">
        <f>Table5[[#This Row],[SFC]]*1000+4</f>
        <v>814</v>
      </c>
      <c r="J299" s="2">
        <f>Table5[[#This Row],[HP]]*1</f>
        <v>814</v>
      </c>
      <c r="K299" s="2">
        <f>Table5[[#This Row],[HP2]]*1</f>
        <v>814</v>
      </c>
      <c r="L299" s="2">
        <f>Table5[[#This Row],[0-100]]*Table5[[#This Row],[HP]]</f>
        <v>2873.4200000000124</v>
      </c>
      <c r="M299" s="2">
        <f>Table5[[#This Row],[0-100]]*Table5[[#This Row],[HP2]]</f>
        <v>2873.4200000000124</v>
      </c>
      <c r="N299" s="1">
        <f>Table5[[#This Row],[HP]]/Table5[[#This Row],[TON]]</f>
        <v>283.28611898016874</v>
      </c>
      <c r="O299" s="1">
        <f>Table5[[#This Row],[HP2]]/Table5[[#This Row],[TON2]]</f>
        <v>283.28611898016874</v>
      </c>
      <c r="P299" s="1">
        <f>Table5[[#This Row],[KG]]/1000</f>
        <v>2.8734200000000123</v>
      </c>
      <c r="Q299" s="1">
        <f>Table5[[#This Row],[KG2]]/1000</f>
        <v>2.8734200000000123</v>
      </c>
      <c r="U299" s="1"/>
      <c r="V299" s="1"/>
      <c r="W299" s="1"/>
      <c r="X299" s="1"/>
      <c r="Y299" s="1"/>
    </row>
    <row r="300" spans="1:25" ht="12.75" thickTop="1" thickBot="1" x14ac:dyDescent="0.3">
      <c r="A300" s="1">
        <f t="shared" si="5"/>
        <v>3.5200000000000156</v>
      </c>
      <c r="B300" s="1">
        <v>0.81</v>
      </c>
      <c r="C300" s="1">
        <v>0.81</v>
      </c>
      <c r="D300" s="1">
        <f>Table5[[#This Row],[0-100]]/2</f>
        <v>1.7600000000000078</v>
      </c>
      <c r="E300" s="1">
        <f>Table5[[#This Row],[0-100]]/2</f>
        <v>1.7600000000000078</v>
      </c>
      <c r="F300" s="2">
        <f>1000*(Table5[[#This Row],[KWH]]/Table5[[#This Row],[C]])</f>
        <v>462499.99999999796</v>
      </c>
      <c r="G300" s="2">
        <f>1000*(Table5[[#This Row],[KWH2]]/Table5[[#This Row],[C2]])</f>
        <v>462499.99999999796</v>
      </c>
      <c r="H300" s="2">
        <f>Table5[[#This Row],[SFC2]]*1000+4</f>
        <v>814</v>
      </c>
      <c r="I300" s="2">
        <f>Table5[[#This Row],[SFC]]*1000+4</f>
        <v>814</v>
      </c>
      <c r="J300" s="2">
        <f>Table5[[#This Row],[HP]]*1</f>
        <v>814</v>
      </c>
      <c r="K300" s="2">
        <f>Table5[[#This Row],[HP2]]*1</f>
        <v>814</v>
      </c>
      <c r="L300" s="2">
        <f>Table5[[#This Row],[0-100]]*Table5[[#This Row],[HP]]</f>
        <v>2865.2800000000125</v>
      </c>
      <c r="M300" s="2">
        <f>Table5[[#This Row],[0-100]]*Table5[[#This Row],[HP2]]</f>
        <v>2865.2800000000125</v>
      </c>
      <c r="N300" s="1">
        <f>Table5[[#This Row],[HP]]/Table5[[#This Row],[TON]]</f>
        <v>284.09090909090787</v>
      </c>
      <c r="O300" s="1">
        <f>Table5[[#This Row],[HP2]]/Table5[[#This Row],[TON2]]</f>
        <v>284.09090909090787</v>
      </c>
      <c r="P300" s="1">
        <f>Table5[[#This Row],[KG]]/1000</f>
        <v>2.8652800000000123</v>
      </c>
      <c r="Q300" s="1">
        <f>Table5[[#This Row],[KG2]]/1000</f>
        <v>2.8652800000000123</v>
      </c>
      <c r="U300" s="1"/>
      <c r="V300" s="1"/>
      <c r="W300" s="1"/>
      <c r="X300" s="1"/>
      <c r="Y300" s="1"/>
    </row>
    <row r="301" spans="1:25" ht="12.75" thickTop="1" thickBot="1" x14ac:dyDescent="0.3">
      <c r="A301" s="1">
        <f t="shared" si="5"/>
        <v>3.5100000000000158</v>
      </c>
      <c r="B301" s="1">
        <v>0.81</v>
      </c>
      <c r="C301" s="1">
        <v>0.81</v>
      </c>
      <c r="D301" s="1">
        <f>Table5[[#This Row],[0-100]]/2</f>
        <v>1.7550000000000079</v>
      </c>
      <c r="E301" s="1">
        <f>Table5[[#This Row],[0-100]]/2</f>
        <v>1.7550000000000079</v>
      </c>
      <c r="F301" s="2">
        <f>1000*(Table5[[#This Row],[KWH]]/Table5[[#This Row],[C]])</f>
        <v>463817.66381766176</v>
      </c>
      <c r="G301" s="2">
        <f>1000*(Table5[[#This Row],[KWH2]]/Table5[[#This Row],[C2]])</f>
        <v>463817.66381766176</v>
      </c>
      <c r="H301" s="2">
        <f>Table5[[#This Row],[SFC2]]*1000+4</f>
        <v>814</v>
      </c>
      <c r="I301" s="2">
        <f>Table5[[#This Row],[SFC]]*1000+4</f>
        <v>814</v>
      </c>
      <c r="J301" s="2">
        <f>Table5[[#This Row],[HP]]*1</f>
        <v>814</v>
      </c>
      <c r="K301" s="2">
        <f>Table5[[#This Row],[HP2]]*1</f>
        <v>814</v>
      </c>
      <c r="L301" s="2">
        <f>Table5[[#This Row],[0-100]]*Table5[[#This Row],[HP]]</f>
        <v>2857.1400000000131</v>
      </c>
      <c r="M301" s="2">
        <f>Table5[[#This Row],[0-100]]*Table5[[#This Row],[HP2]]</f>
        <v>2857.1400000000131</v>
      </c>
      <c r="N301" s="1">
        <f>Table5[[#This Row],[HP]]/Table5[[#This Row],[TON]]</f>
        <v>284.90028490028357</v>
      </c>
      <c r="O301" s="1">
        <f>Table5[[#This Row],[HP2]]/Table5[[#This Row],[TON2]]</f>
        <v>284.90028490028357</v>
      </c>
      <c r="P301" s="1">
        <f>Table5[[#This Row],[KG]]/1000</f>
        <v>2.8571400000000131</v>
      </c>
      <c r="Q301" s="1">
        <f>Table5[[#This Row],[KG2]]/1000</f>
        <v>2.8571400000000131</v>
      </c>
      <c r="U301" s="1"/>
      <c r="V301" s="1"/>
      <c r="W301" s="1"/>
      <c r="X301" s="1"/>
      <c r="Y301" s="1"/>
    </row>
    <row r="302" spans="1:25" ht="12.75" thickTop="1" thickBot="1" x14ac:dyDescent="0.3">
      <c r="A302" s="1">
        <f t="shared" si="5"/>
        <v>3.500000000000016</v>
      </c>
      <c r="B302" s="1">
        <v>0.81</v>
      </c>
      <c r="C302" s="1">
        <v>0.81</v>
      </c>
      <c r="D302" s="1">
        <f>Table5[[#This Row],[0-100]]/2</f>
        <v>1.750000000000008</v>
      </c>
      <c r="E302" s="1">
        <f>Table5[[#This Row],[0-100]]/2</f>
        <v>1.750000000000008</v>
      </c>
      <c r="F302" s="2">
        <f>1000*(Table5[[#This Row],[KWH]]/Table5[[#This Row],[C]])</f>
        <v>465142.85714285501</v>
      </c>
      <c r="G302" s="2">
        <f>1000*(Table5[[#This Row],[KWH2]]/Table5[[#This Row],[C2]])</f>
        <v>465142.85714285501</v>
      </c>
      <c r="H302" s="2">
        <f>Table5[[#This Row],[SFC2]]*1000+4</f>
        <v>814</v>
      </c>
      <c r="I302" s="2">
        <f>Table5[[#This Row],[SFC]]*1000+4</f>
        <v>814</v>
      </c>
      <c r="J302" s="2">
        <f>Table5[[#This Row],[HP]]*1</f>
        <v>814</v>
      </c>
      <c r="K302" s="2">
        <f>Table5[[#This Row],[HP2]]*1</f>
        <v>814</v>
      </c>
      <c r="L302" s="2">
        <f>Table5[[#This Row],[0-100]]*Table5[[#This Row],[HP]]</f>
        <v>2849.0000000000132</v>
      </c>
      <c r="M302" s="2">
        <f>Table5[[#This Row],[0-100]]*Table5[[#This Row],[HP2]]</f>
        <v>2849.0000000000132</v>
      </c>
      <c r="N302" s="1">
        <f>Table5[[#This Row],[HP]]/Table5[[#This Row],[TON]]</f>
        <v>285.71428571428442</v>
      </c>
      <c r="O302" s="1">
        <f>Table5[[#This Row],[HP2]]/Table5[[#This Row],[TON2]]</f>
        <v>285.71428571428442</v>
      </c>
      <c r="P302" s="1">
        <f>Table5[[#This Row],[KG]]/1000</f>
        <v>2.8490000000000131</v>
      </c>
      <c r="Q302" s="1">
        <f>Table5[[#This Row],[KG2]]/1000</f>
        <v>2.8490000000000131</v>
      </c>
      <c r="U302" s="1"/>
      <c r="V302" s="1"/>
      <c r="W302" s="1"/>
      <c r="X302" s="1"/>
      <c r="Y302" s="1"/>
    </row>
    <row r="303" spans="1:25" ht="12.75" thickTop="1" thickBot="1" x14ac:dyDescent="0.3">
      <c r="A303" s="1">
        <f t="shared" si="5"/>
        <v>3.4900000000000162</v>
      </c>
      <c r="B303" s="1">
        <v>0.82</v>
      </c>
      <c r="C303" s="1">
        <v>0.82</v>
      </c>
      <c r="D303" s="1">
        <f>Table5[[#This Row],[0-100]]/2</f>
        <v>1.7450000000000081</v>
      </c>
      <c r="E303" s="1">
        <f>Table5[[#This Row],[0-100]]/2</f>
        <v>1.7450000000000081</v>
      </c>
      <c r="F303" s="2">
        <f>1000*(Table5[[#This Row],[KWH]]/Table5[[#This Row],[C]])</f>
        <v>472206.30372492614</v>
      </c>
      <c r="G303" s="2">
        <f>1000*(Table5[[#This Row],[KWH2]]/Table5[[#This Row],[C2]])</f>
        <v>472206.30372492614</v>
      </c>
      <c r="H303" s="2">
        <f>Table5[[#This Row],[SFC2]]*1000+4</f>
        <v>824</v>
      </c>
      <c r="I303" s="2">
        <f>Table5[[#This Row],[SFC]]*1000+4</f>
        <v>824</v>
      </c>
      <c r="J303" s="2">
        <f>Table5[[#This Row],[HP]]*1</f>
        <v>824</v>
      </c>
      <c r="K303" s="2">
        <f>Table5[[#This Row],[HP2]]*1</f>
        <v>824</v>
      </c>
      <c r="L303" s="2">
        <f>Table5[[#This Row],[0-100]]*Table5[[#This Row],[HP]]</f>
        <v>2875.7600000000134</v>
      </c>
      <c r="M303" s="2">
        <f>Table5[[#This Row],[0-100]]*Table5[[#This Row],[HP2]]</f>
        <v>2875.7600000000134</v>
      </c>
      <c r="N303" s="1">
        <f>Table5[[#This Row],[HP]]/Table5[[#This Row],[TON]]</f>
        <v>286.53295128939692</v>
      </c>
      <c r="O303" s="1">
        <f>Table5[[#This Row],[HP2]]/Table5[[#This Row],[TON2]]</f>
        <v>286.53295128939692</v>
      </c>
      <c r="P303" s="1">
        <f>Table5[[#This Row],[KG]]/1000</f>
        <v>2.8757600000000134</v>
      </c>
      <c r="Q303" s="1">
        <f>Table5[[#This Row],[KG2]]/1000</f>
        <v>2.8757600000000134</v>
      </c>
      <c r="U303" s="1"/>
      <c r="V303" s="1"/>
      <c r="W303" s="1"/>
      <c r="X303" s="1"/>
      <c r="Y303" s="1"/>
    </row>
    <row r="304" spans="1:25" ht="12.75" thickTop="1" thickBot="1" x14ac:dyDescent="0.3">
      <c r="A304" s="1">
        <f t="shared" si="5"/>
        <v>3.4800000000000164</v>
      </c>
      <c r="B304" s="1">
        <v>0.82</v>
      </c>
      <c r="C304" s="1">
        <v>0.82</v>
      </c>
      <c r="D304" s="1">
        <f>Table5[[#This Row],[0-100]]/2</f>
        <v>1.7400000000000082</v>
      </c>
      <c r="E304" s="1">
        <f>Table5[[#This Row],[0-100]]/2</f>
        <v>1.7400000000000082</v>
      </c>
      <c r="F304" s="2">
        <f>1000*(Table5[[#This Row],[KWH]]/Table5[[#This Row],[C]])</f>
        <v>473563.21839080239</v>
      </c>
      <c r="G304" s="2">
        <f>1000*(Table5[[#This Row],[KWH2]]/Table5[[#This Row],[C2]])</f>
        <v>473563.21839080239</v>
      </c>
      <c r="H304" s="2">
        <f>Table5[[#This Row],[SFC2]]*1000+4</f>
        <v>824</v>
      </c>
      <c r="I304" s="2">
        <f>Table5[[#This Row],[SFC]]*1000+4</f>
        <v>824</v>
      </c>
      <c r="J304" s="2">
        <f>Table5[[#This Row],[HP]]*1</f>
        <v>824</v>
      </c>
      <c r="K304" s="2">
        <f>Table5[[#This Row],[HP2]]*1</f>
        <v>824</v>
      </c>
      <c r="L304" s="2">
        <f>Table5[[#This Row],[0-100]]*Table5[[#This Row],[HP]]</f>
        <v>2867.5200000000136</v>
      </c>
      <c r="M304" s="2">
        <f>Table5[[#This Row],[0-100]]*Table5[[#This Row],[HP2]]</f>
        <v>2867.5200000000136</v>
      </c>
      <c r="N304" s="1">
        <f>Table5[[#This Row],[HP]]/Table5[[#This Row],[TON]]</f>
        <v>287.3563218390791</v>
      </c>
      <c r="O304" s="1">
        <f>Table5[[#This Row],[HP2]]/Table5[[#This Row],[TON2]]</f>
        <v>287.3563218390791</v>
      </c>
      <c r="P304" s="1">
        <f>Table5[[#This Row],[KG]]/1000</f>
        <v>2.8675200000000136</v>
      </c>
      <c r="Q304" s="1">
        <f>Table5[[#This Row],[KG2]]/1000</f>
        <v>2.8675200000000136</v>
      </c>
      <c r="U304" s="1"/>
      <c r="V304" s="1"/>
      <c r="W304" s="1"/>
      <c r="X304" s="1"/>
      <c r="Y304" s="1"/>
    </row>
    <row r="305" spans="1:25" ht="12.75" thickTop="1" thickBot="1" x14ac:dyDescent="0.3">
      <c r="A305" s="1">
        <f t="shared" si="5"/>
        <v>3.4700000000000166</v>
      </c>
      <c r="B305" s="1">
        <v>0.82</v>
      </c>
      <c r="C305" s="1">
        <v>0.82</v>
      </c>
      <c r="D305" s="1">
        <f>Table5[[#This Row],[0-100]]/2</f>
        <v>1.7350000000000083</v>
      </c>
      <c r="E305" s="1">
        <f>Table5[[#This Row],[0-100]]/2</f>
        <v>1.7350000000000083</v>
      </c>
      <c r="F305" s="2">
        <f>1000*(Table5[[#This Row],[KWH]]/Table5[[#This Row],[C]])</f>
        <v>474927.95389048761</v>
      </c>
      <c r="G305" s="2">
        <f>1000*(Table5[[#This Row],[KWH2]]/Table5[[#This Row],[C2]])</f>
        <v>474927.95389048761</v>
      </c>
      <c r="H305" s="2">
        <f>Table5[[#This Row],[SFC2]]*1000+4</f>
        <v>824</v>
      </c>
      <c r="I305" s="2">
        <f>Table5[[#This Row],[SFC]]*1000+4</f>
        <v>824</v>
      </c>
      <c r="J305" s="2">
        <f>Table5[[#This Row],[HP]]*1</f>
        <v>824</v>
      </c>
      <c r="K305" s="2">
        <f>Table5[[#This Row],[HP2]]*1</f>
        <v>824</v>
      </c>
      <c r="L305" s="2">
        <f>Table5[[#This Row],[0-100]]*Table5[[#This Row],[HP]]</f>
        <v>2859.2800000000138</v>
      </c>
      <c r="M305" s="2">
        <f>Table5[[#This Row],[0-100]]*Table5[[#This Row],[HP2]]</f>
        <v>2859.2800000000138</v>
      </c>
      <c r="N305" s="1">
        <f>Table5[[#This Row],[HP]]/Table5[[#This Row],[TON]]</f>
        <v>288.18443804034445</v>
      </c>
      <c r="O305" s="1">
        <f>Table5[[#This Row],[HP2]]/Table5[[#This Row],[TON2]]</f>
        <v>288.18443804034445</v>
      </c>
      <c r="P305" s="1">
        <f>Table5[[#This Row],[KG]]/1000</f>
        <v>2.8592800000000138</v>
      </c>
      <c r="Q305" s="1">
        <f>Table5[[#This Row],[KG2]]/1000</f>
        <v>2.8592800000000138</v>
      </c>
      <c r="U305" s="1"/>
      <c r="V305" s="1"/>
      <c r="W305" s="1"/>
      <c r="X305" s="1"/>
      <c r="Y305" s="1"/>
    </row>
    <row r="306" spans="1:25" ht="12.75" thickTop="1" thickBot="1" x14ac:dyDescent="0.3">
      <c r="A306" s="1">
        <f t="shared" si="5"/>
        <v>3.4600000000000168</v>
      </c>
      <c r="B306" s="1">
        <v>0.82</v>
      </c>
      <c r="C306" s="1">
        <v>0.82</v>
      </c>
      <c r="D306" s="1">
        <f>Table5[[#This Row],[0-100]]/2</f>
        <v>1.7300000000000084</v>
      </c>
      <c r="E306" s="1">
        <f>Table5[[#This Row],[0-100]]/2</f>
        <v>1.7300000000000084</v>
      </c>
      <c r="F306" s="2">
        <f>1000*(Table5[[#This Row],[KWH]]/Table5[[#This Row],[C]])</f>
        <v>476300.57803467975</v>
      </c>
      <c r="G306" s="2">
        <f>1000*(Table5[[#This Row],[KWH2]]/Table5[[#This Row],[C2]])</f>
        <v>476300.57803467975</v>
      </c>
      <c r="H306" s="2">
        <f>Table5[[#This Row],[SFC2]]*1000+4</f>
        <v>824</v>
      </c>
      <c r="I306" s="2">
        <f>Table5[[#This Row],[SFC]]*1000+4</f>
        <v>824</v>
      </c>
      <c r="J306" s="2">
        <f>Table5[[#This Row],[HP]]*1</f>
        <v>824</v>
      </c>
      <c r="K306" s="2">
        <f>Table5[[#This Row],[HP2]]*1</f>
        <v>824</v>
      </c>
      <c r="L306" s="2">
        <f>Table5[[#This Row],[0-100]]*Table5[[#This Row],[HP]]</f>
        <v>2851.0400000000141</v>
      </c>
      <c r="M306" s="2">
        <f>Table5[[#This Row],[0-100]]*Table5[[#This Row],[HP2]]</f>
        <v>2851.0400000000141</v>
      </c>
      <c r="N306" s="1">
        <f>Table5[[#This Row],[HP]]/Table5[[#This Row],[TON]]</f>
        <v>289.01734104046102</v>
      </c>
      <c r="O306" s="1">
        <f>Table5[[#This Row],[HP2]]/Table5[[#This Row],[TON2]]</f>
        <v>289.01734104046102</v>
      </c>
      <c r="P306" s="1">
        <f>Table5[[#This Row],[KG]]/1000</f>
        <v>2.851040000000014</v>
      </c>
      <c r="Q306" s="1">
        <f>Table5[[#This Row],[KG2]]/1000</f>
        <v>2.851040000000014</v>
      </c>
      <c r="U306" s="1"/>
      <c r="V306" s="1"/>
      <c r="W306" s="1"/>
      <c r="X306" s="1"/>
      <c r="Y306" s="1"/>
    </row>
    <row r="307" spans="1:25" ht="12.75" thickTop="1" thickBot="1" x14ac:dyDescent="0.3">
      <c r="A307" s="1">
        <f t="shared" si="5"/>
        <v>3.4500000000000171</v>
      </c>
      <c r="B307" s="1">
        <v>0.83</v>
      </c>
      <c r="C307" s="1">
        <v>0.83</v>
      </c>
      <c r="D307" s="1">
        <f>Table5[[#This Row],[0-100]]/2</f>
        <v>1.7250000000000085</v>
      </c>
      <c r="E307" s="1">
        <f>Table5[[#This Row],[0-100]]/2</f>
        <v>1.7250000000000085</v>
      </c>
      <c r="F307" s="2">
        <f>1000*(Table5[[#This Row],[KWH]]/Table5[[#This Row],[C]])</f>
        <v>483478.2608695628</v>
      </c>
      <c r="G307" s="2">
        <f>1000*(Table5[[#This Row],[KWH2]]/Table5[[#This Row],[C2]])</f>
        <v>483478.2608695628</v>
      </c>
      <c r="H307" s="2">
        <f>Table5[[#This Row],[SFC2]]*1000+4</f>
        <v>834</v>
      </c>
      <c r="I307" s="2">
        <f>Table5[[#This Row],[SFC]]*1000+4</f>
        <v>834</v>
      </c>
      <c r="J307" s="2">
        <f>Table5[[#This Row],[HP]]*1</f>
        <v>834</v>
      </c>
      <c r="K307" s="2">
        <f>Table5[[#This Row],[HP2]]*1</f>
        <v>834</v>
      </c>
      <c r="L307" s="2">
        <f>Table5[[#This Row],[0-100]]*Table5[[#This Row],[HP]]</f>
        <v>2877.3000000000143</v>
      </c>
      <c r="M307" s="2">
        <f>Table5[[#This Row],[0-100]]*Table5[[#This Row],[HP2]]</f>
        <v>2877.3000000000143</v>
      </c>
      <c r="N307" s="1">
        <f>Table5[[#This Row],[HP]]/Table5[[#This Row],[TON]]</f>
        <v>289.8550724637667</v>
      </c>
      <c r="O307" s="1">
        <f>Table5[[#This Row],[HP2]]/Table5[[#This Row],[TON2]]</f>
        <v>289.8550724637667</v>
      </c>
      <c r="P307" s="1">
        <f>Table5[[#This Row],[KG]]/1000</f>
        <v>2.8773000000000142</v>
      </c>
      <c r="Q307" s="1">
        <f>Table5[[#This Row],[KG2]]/1000</f>
        <v>2.8773000000000142</v>
      </c>
      <c r="U307" s="1"/>
      <c r="V307" s="1"/>
      <c r="W307" s="1"/>
      <c r="X307" s="1"/>
      <c r="Y307" s="1"/>
    </row>
    <row r="308" spans="1:25" ht="12.75" thickTop="1" thickBot="1" x14ac:dyDescent="0.3">
      <c r="A308" s="1">
        <f t="shared" si="5"/>
        <v>3.4400000000000173</v>
      </c>
      <c r="B308" s="1">
        <v>0.83</v>
      </c>
      <c r="C308" s="1">
        <v>0.83</v>
      </c>
      <c r="D308" s="1">
        <f>Table5[[#This Row],[0-100]]/2</f>
        <v>1.7200000000000086</v>
      </c>
      <c r="E308" s="1">
        <f>Table5[[#This Row],[0-100]]/2</f>
        <v>1.7200000000000086</v>
      </c>
      <c r="F308" s="2">
        <f>1000*(Table5[[#This Row],[KWH]]/Table5[[#This Row],[C]])</f>
        <v>484883.72093023016</v>
      </c>
      <c r="G308" s="2">
        <f>1000*(Table5[[#This Row],[KWH2]]/Table5[[#This Row],[C2]])</f>
        <v>484883.72093023016</v>
      </c>
      <c r="H308" s="2">
        <f>Table5[[#This Row],[SFC2]]*1000+4</f>
        <v>834</v>
      </c>
      <c r="I308" s="2">
        <f>Table5[[#This Row],[SFC]]*1000+4</f>
        <v>834</v>
      </c>
      <c r="J308" s="2">
        <f>Table5[[#This Row],[HP]]*1</f>
        <v>834</v>
      </c>
      <c r="K308" s="2">
        <f>Table5[[#This Row],[HP2]]*1</f>
        <v>834</v>
      </c>
      <c r="L308" s="2">
        <f>Table5[[#This Row],[0-100]]*Table5[[#This Row],[HP]]</f>
        <v>2868.9600000000146</v>
      </c>
      <c r="M308" s="2">
        <f>Table5[[#This Row],[0-100]]*Table5[[#This Row],[HP2]]</f>
        <v>2868.9600000000146</v>
      </c>
      <c r="N308" s="1">
        <f>Table5[[#This Row],[HP]]/Table5[[#This Row],[TON]]</f>
        <v>290.69767441860319</v>
      </c>
      <c r="O308" s="1">
        <f>Table5[[#This Row],[HP2]]/Table5[[#This Row],[TON2]]</f>
        <v>290.69767441860319</v>
      </c>
      <c r="P308" s="1">
        <f>Table5[[#This Row],[KG]]/1000</f>
        <v>2.8689600000000146</v>
      </c>
      <c r="Q308" s="1">
        <f>Table5[[#This Row],[KG2]]/1000</f>
        <v>2.8689600000000146</v>
      </c>
      <c r="U308" s="1"/>
      <c r="V308" s="1"/>
      <c r="W308" s="1"/>
      <c r="X308" s="1"/>
      <c r="Y308" s="1"/>
    </row>
    <row r="309" spans="1:25" ht="12.75" thickTop="1" thickBot="1" x14ac:dyDescent="0.3">
      <c r="A309" s="1">
        <f t="shared" si="5"/>
        <v>3.4300000000000175</v>
      </c>
      <c r="B309" s="1">
        <v>0.83</v>
      </c>
      <c r="C309" s="1">
        <v>0.83</v>
      </c>
      <c r="D309" s="1">
        <f>Table5[[#This Row],[0-100]]/2</f>
        <v>1.7150000000000087</v>
      </c>
      <c r="E309" s="1">
        <f>Table5[[#This Row],[0-100]]/2</f>
        <v>1.7150000000000087</v>
      </c>
      <c r="F309" s="2">
        <f>1000*(Table5[[#This Row],[KWH]]/Table5[[#This Row],[C]])</f>
        <v>486297.37609329197</v>
      </c>
      <c r="G309" s="2">
        <f>1000*(Table5[[#This Row],[KWH2]]/Table5[[#This Row],[C2]])</f>
        <v>486297.37609329197</v>
      </c>
      <c r="H309" s="2">
        <f>Table5[[#This Row],[SFC2]]*1000+4</f>
        <v>834</v>
      </c>
      <c r="I309" s="2">
        <f>Table5[[#This Row],[SFC]]*1000+4</f>
        <v>834</v>
      </c>
      <c r="J309" s="2">
        <f>Table5[[#This Row],[HP]]*1</f>
        <v>834</v>
      </c>
      <c r="K309" s="2">
        <f>Table5[[#This Row],[HP2]]*1</f>
        <v>834</v>
      </c>
      <c r="L309" s="2">
        <f>Table5[[#This Row],[0-100]]*Table5[[#This Row],[HP]]</f>
        <v>2860.6200000000144</v>
      </c>
      <c r="M309" s="2">
        <f>Table5[[#This Row],[0-100]]*Table5[[#This Row],[HP2]]</f>
        <v>2860.6200000000144</v>
      </c>
      <c r="N309" s="1">
        <f>Table5[[#This Row],[HP]]/Table5[[#This Row],[TON]]</f>
        <v>291.54518950437171</v>
      </c>
      <c r="O309" s="1">
        <f>Table5[[#This Row],[HP2]]/Table5[[#This Row],[TON2]]</f>
        <v>291.54518950437171</v>
      </c>
      <c r="P309" s="1">
        <f>Table5[[#This Row],[KG]]/1000</f>
        <v>2.8606200000000146</v>
      </c>
      <c r="Q309" s="1">
        <f>Table5[[#This Row],[KG2]]/1000</f>
        <v>2.8606200000000146</v>
      </c>
      <c r="U309" s="1"/>
      <c r="V309" s="1"/>
      <c r="W309" s="1"/>
      <c r="X309" s="1"/>
      <c r="Y309" s="1"/>
    </row>
    <row r="310" spans="1:25" ht="12.75" thickTop="1" thickBot="1" x14ac:dyDescent="0.3">
      <c r="A310" s="1">
        <f t="shared" si="5"/>
        <v>3.4200000000000177</v>
      </c>
      <c r="B310" s="1">
        <v>0.83</v>
      </c>
      <c r="C310" s="1">
        <v>0.83</v>
      </c>
      <c r="D310" s="1">
        <f>Table5[[#This Row],[0-100]]/2</f>
        <v>1.7100000000000088</v>
      </c>
      <c r="E310" s="1">
        <f>Table5[[#This Row],[0-100]]/2</f>
        <v>1.7100000000000088</v>
      </c>
      <c r="F310" s="2">
        <f>1000*(Table5[[#This Row],[KWH]]/Table5[[#This Row],[C]])</f>
        <v>487719.29824561154</v>
      </c>
      <c r="G310" s="2">
        <f>1000*(Table5[[#This Row],[KWH2]]/Table5[[#This Row],[C2]])</f>
        <v>487719.29824561154</v>
      </c>
      <c r="H310" s="2">
        <f>Table5[[#This Row],[SFC2]]*1000+4</f>
        <v>834</v>
      </c>
      <c r="I310" s="2">
        <f>Table5[[#This Row],[SFC]]*1000+4</f>
        <v>834</v>
      </c>
      <c r="J310" s="2">
        <f>Table5[[#This Row],[HP]]*1</f>
        <v>834</v>
      </c>
      <c r="K310" s="2">
        <f>Table5[[#This Row],[HP2]]*1</f>
        <v>834</v>
      </c>
      <c r="L310" s="2">
        <f>Table5[[#This Row],[0-100]]*Table5[[#This Row],[HP]]</f>
        <v>2852.2800000000148</v>
      </c>
      <c r="M310" s="2">
        <f>Table5[[#This Row],[0-100]]*Table5[[#This Row],[HP2]]</f>
        <v>2852.2800000000148</v>
      </c>
      <c r="N310" s="1">
        <f>Table5[[#This Row],[HP]]/Table5[[#This Row],[TON]]</f>
        <v>292.39766081871198</v>
      </c>
      <c r="O310" s="1">
        <f>Table5[[#This Row],[HP2]]/Table5[[#This Row],[TON2]]</f>
        <v>292.39766081871198</v>
      </c>
      <c r="P310" s="1">
        <f>Table5[[#This Row],[KG]]/1000</f>
        <v>2.8522800000000146</v>
      </c>
      <c r="Q310" s="1">
        <f>Table5[[#This Row],[KG2]]/1000</f>
        <v>2.8522800000000146</v>
      </c>
      <c r="U310" s="1"/>
      <c r="V310" s="1"/>
      <c r="W310" s="1"/>
      <c r="X310" s="1"/>
      <c r="Y310" s="1"/>
    </row>
    <row r="311" spans="1:25" ht="12.75" thickTop="1" thickBot="1" x14ac:dyDescent="0.3">
      <c r="A311" s="1">
        <f t="shared" si="5"/>
        <v>3.4100000000000179</v>
      </c>
      <c r="B311" s="1">
        <v>0.84</v>
      </c>
      <c r="C311" s="1">
        <v>0.84</v>
      </c>
      <c r="D311" s="1">
        <f>Table5[[#This Row],[0-100]]/2</f>
        <v>1.705000000000009</v>
      </c>
      <c r="E311" s="1">
        <f>Table5[[#This Row],[0-100]]/2</f>
        <v>1.705000000000009</v>
      </c>
      <c r="F311" s="2">
        <f>1000*(Table5[[#This Row],[KWH]]/Table5[[#This Row],[C]])</f>
        <v>495014.66275659564</v>
      </c>
      <c r="G311" s="2">
        <f>1000*(Table5[[#This Row],[KWH2]]/Table5[[#This Row],[C2]])</f>
        <v>495014.66275659564</v>
      </c>
      <c r="H311" s="2">
        <f>Table5[[#This Row],[SFC2]]*1000+4</f>
        <v>844</v>
      </c>
      <c r="I311" s="2">
        <f>Table5[[#This Row],[SFC]]*1000+4</f>
        <v>844</v>
      </c>
      <c r="J311" s="2">
        <f>Table5[[#This Row],[HP]]*1</f>
        <v>844</v>
      </c>
      <c r="K311" s="2">
        <f>Table5[[#This Row],[HP2]]*1</f>
        <v>844</v>
      </c>
      <c r="L311" s="2">
        <f>Table5[[#This Row],[0-100]]*Table5[[#This Row],[HP]]</f>
        <v>2878.040000000015</v>
      </c>
      <c r="M311" s="2">
        <f>Table5[[#This Row],[0-100]]*Table5[[#This Row],[HP2]]</f>
        <v>2878.040000000015</v>
      </c>
      <c r="N311" s="1">
        <f>Table5[[#This Row],[HP]]/Table5[[#This Row],[TON]]</f>
        <v>293.25513196480784</v>
      </c>
      <c r="O311" s="1">
        <f>Table5[[#This Row],[HP2]]/Table5[[#This Row],[TON2]]</f>
        <v>293.25513196480784</v>
      </c>
      <c r="P311" s="1">
        <f>Table5[[#This Row],[KG]]/1000</f>
        <v>2.878040000000015</v>
      </c>
      <c r="Q311" s="1">
        <f>Table5[[#This Row],[KG2]]/1000</f>
        <v>2.878040000000015</v>
      </c>
      <c r="U311" s="1"/>
      <c r="V311" s="1"/>
      <c r="W311" s="1"/>
      <c r="X311" s="1"/>
      <c r="Y311" s="1"/>
    </row>
    <row r="312" spans="1:25" ht="12.75" thickTop="1" thickBot="1" x14ac:dyDescent="0.3">
      <c r="A312" s="1">
        <f t="shared" si="5"/>
        <v>3.4000000000000181</v>
      </c>
      <c r="B312" s="1">
        <v>0.84</v>
      </c>
      <c r="C312" s="1">
        <v>0.84</v>
      </c>
      <c r="D312" s="1">
        <f>Table5[[#This Row],[0-100]]/2</f>
        <v>1.7000000000000091</v>
      </c>
      <c r="E312" s="1">
        <f>Table5[[#This Row],[0-100]]/2</f>
        <v>1.7000000000000091</v>
      </c>
      <c r="F312" s="2">
        <f>1000*(Table5[[#This Row],[KWH]]/Table5[[#This Row],[C]])</f>
        <v>496470.58823529148</v>
      </c>
      <c r="G312" s="2">
        <f>1000*(Table5[[#This Row],[KWH2]]/Table5[[#This Row],[C2]])</f>
        <v>496470.58823529148</v>
      </c>
      <c r="H312" s="2">
        <f>Table5[[#This Row],[SFC2]]*1000+4</f>
        <v>844</v>
      </c>
      <c r="I312" s="2">
        <f>Table5[[#This Row],[SFC]]*1000+4</f>
        <v>844</v>
      </c>
      <c r="J312" s="2">
        <f>Table5[[#This Row],[HP]]*1</f>
        <v>844</v>
      </c>
      <c r="K312" s="2">
        <f>Table5[[#This Row],[HP2]]*1</f>
        <v>844</v>
      </c>
      <c r="L312" s="2">
        <f>Table5[[#This Row],[0-100]]*Table5[[#This Row],[HP]]</f>
        <v>2869.6000000000154</v>
      </c>
      <c r="M312" s="2">
        <f>Table5[[#This Row],[0-100]]*Table5[[#This Row],[HP2]]</f>
        <v>2869.6000000000154</v>
      </c>
      <c r="N312" s="1">
        <f>Table5[[#This Row],[HP]]/Table5[[#This Row],[TON]]</f>
        <v>294.11764705882194</v>
      </c>
      <c r="O312" s="1">
        <f>Table5[[#This Row],[HP2]]/Table5[[#This Row],[TON2]]</f>
        <v>294.11764705882194</v>
      </c>
      <c r="P312" s="1">
        <f>Table5[[#This Row],[KG]]/1000</f>
        <v>2.8696000000000152</v>
      </c>
      <c r="Q312" s="1">
        <f>Table5[[#This Row],[KG2]]/1000</f>
        <v>2.8696000000000152</v>
      </c>
      <c r="U312" s="1"/>
      <c r="V312" s="1"/>
      <c r="W312" s="1"/>
      <c r="X312" s="1"/>
      <c r="Y312" s="1"/>
    </row>
    <row r="313" spans="1:25" ht="12.75" thickTop="1" thickBot="1" x14ac:dyDescent="0.3">
      <c r="A313" s="1">
        <f t="shared" si="5"/>
        <v>3.3900000000000183</v>
      </c>
      <c r="B313" s="1">
        <v>0.84</v>
      </c>
      <c r="C313" s="1">
        <v>0.84</v>
      </c>
      <c r="D313" s="1">
        <f>Table5[[#This Row],[0-100]]/2</f>
        <v>1.6950000000000092</v>
      </c>
      <c r="E313" s="1">
        <f>Table5[[#This Row],[0-100]]/2</f>
        <v>1.6950000000000092</v>
      </c>
      <c r="F313" s="2">
        <f>1000*(Table5[[#This Row],[KWH]]/Table5[[#This Row],[C]])</f>
        <v>497935.1032448351</v>
      </c>
      <c r="G313" s="2">
        <f>1000*(Table5[[#This Row],[KWH2]]/Table5[[#This Row],[C2]])</f>
        <v>497935.1032448351</v>
      </c>
      <c r="H313" s="2">
        <f>Table5[[#This Row],[SFC2]]*1000+4</f>
        <v>844</v>
      </c>
      <c r="I313" s="2">
        <f>Table5[[#This Row],[SFC]]*1000+4</f>
        <v>844</v>
      </c>
      <c r="J313" s="2">
        <f>Table5[[#This Row],[HP]]*1</f>
        <v>844</v>
      </c>
      <c r="K313" s="2">
        <f>Table5[[#This Row],[HP2]]*1</f>
        <v>844</v>
      </c>
      <c r="L313" s="2">
        <f>Table5[[#This Row],[0-100]]*Table5[[#This Row],[HP]]</f>
        <v>2861.1600000000153</v>
      </c>
      <c r="M313" s="2">
        <f>Table5[[#This Row],[0-100]]*Table5[[#This Row],[HP2]]</f>
        <v>2861.1600000000153</v>
      </c>
      <c r="N313" s="1">
        <f>Table5[[#This Row],[HP]]/Table5[[#This Row],[TON]]</f>
        <v>294.98525073746151</v>
      </c>
      <c r="O313" s="1">
        <f>Table5[[#This Row],[HP2]]/Table5[[#This Row],[TON2]]</f>
        <v>294.98525073746151</v>
      </c>
      <c r="P313" s="1">
        <f>Table5[[#This Row],[KG]]/1000</f>
        <v>2.8611600000000155</v>
      </c>
      <c r="Q313" s="1">
        <f>Table5[[#This Row],[KG2]]/1000</f>
        <v>2.8611600000000155</v>
      </c>
      <c r="U313" s="1"/>
      <c r="V313" s="1"/>
      <c r="W313" s="1"/>
      <c r="X313" s="1"/>
      <c r="Y313" s="1"/>
    </row>
    <row r="314" spans="1:25" ht="12.75" thickTop="1" thickBot="1" x14ac:dyDescent="0.3">
      <c r="A314" s="1">
        <f t="shared" si="5"/>
        <v>3.3800000000000185</v>
      </c>
      <c r="B314" s="1">
        <v>0.84</v>
      </c>
      <c r="C314" s="1">
        <v>0.84</v>
      </c>
      <c r="D314" s="1">
        <f>Table5[[#This Row],[0-100]]/2</f>
        <v>1.6900000000000093</v>
      </c>
      <c r="E314" s="1">
        <f>Table5[[#This Row],[0-100]]/2</f>
        <v>1.6900000000000093</v>
      </c>
      <c r="F314" s="2">
        <f>1000*(Table5[[#This Row],[KWH]]/Table5[[#This Row],[C]])</f>
        <v>499408.28402366588</v>
      </c>
      <c r="G314" s="2">
        <f>1000*(Table5[[#This Row],[KWH2]]/Table5[[#This Row],[C2]])</f>
        <v>499408.28402366588</v>
      </c>
      <c r="H314" s="2">
        <f>Table5[[#This Row],[SFC2]]*1000+4</f>
        <v>844</v>
      </c>
      <c r="I314" s="2">
        <f>Table5[[#This Row],[SFC]]*1000+4</f>
        <v>844</v>
      </c>
      <c r="J314" s="2">
        <f>Table5[[#This Row],[HP]]*1</f>
        <v>844</v>
      </c>
      <c r="K314" s="2">
        <f>Table5[[#This Row],[HP2]]*1</f>
        <v>844</v>
      </c>
      <c r="L314" s="2">
        <f>Table5[[#This Row],[0-100]]*Table5[[#This Row],[HP]]</f>
        <v>2852.7200000000157</v>
      </c>
      <c r="M314" s="2">
        <f>Table5[[#This Row],[0-100]]*Table5[[#This Row],[HP2]]</f>
        <v>2852.7200000000157</v>
      </c>
      <c r="N314" s="1">
        <f>Table5[[#This Row],[HP]]/Table5[[#This Row],[TON]]</f>
        <v>295.85798816567882</v>
      </c>
      <c r="O314" s="1">
        <f>Table5[[#This Row],[HP2]]/Table5[[#This Row],[TON2]]</f>
        <v>295.85798816567882</v>
      </c>
      <c r="P314" s="1">
        <f>Table5[[#This Row],[KG]]/1000</f>
        <v>2.8527200000000157</v>
      </c>
      <c r="Q314" s="1">
        <f>Table5[[#This Row],[KG2]]/1000</f>
        <v>2.8527200000000157</v>
      </c>
      <c r="U314" s="1"/>
      <c r="V314" s="1"/>
      <c r="W314" s="1"/>
      <c r="X314" s="1"/>
      <c r="Y314" s="1"/>
    </row>
    <row r="315" spans="1:25" ht="12.75" thickTop="1" thickBot="1" x14ac:dyDescent="0.3">
      <c r="A315" s="1">
        <f t="shared" si="5"/>
        <v>3.3700000000000188</v>
      </c>
      <c r="B315" s="1">
        <v>0.85</v>
      </c>
      <c r="C315" s="1">
        <v>0.85</v>
      </c>
      <c r="D315" s="1">
        <f>Table5[[#This Row],[0-100]]/2</f>
        <v>1.6850000000000094</v>
      </c>
      <c r="E315" s="1">
        <f>Table5[[#This Row],[0-100]]/2</f>
        <v>1.6850000000000094</v>
      </c>
      <c r="F315" s="2">
        <f>1000*(Table5[[#This Row],[KWH]]/Table5[[#This Row],[C]])</f>
        <v>506824.92581602093</v>
      </c>
      <c r="G315" s="2">
        <f>1000*(Table5[[#This Row],[KWH2]]/Table5[[#This Row],[C2]])</f>
        <v>506824.92581602093</v>
      </c>
      <c r="H315" s="2">
        <f>Table5[[#This Row],[SFC2]]*1000+4</f>
        <v>854</v>
      </c>
      <c r="I315" s="2">
        <f>Table5[[#This Row],[SFC]]*1000+4</f>
        <v>854</v>
      </c>
      <c r="J315" s="2">
        <f>Table5[[#This Row],[HP]]*1</f>
        <v>854</v>
      </c>
      <c r="K315" s="2">
        <f>Table5[[#This Row],[HP2]]*1</f>
        <v>854</v>
      </c>
      <c r="L315" s="2">
        <f>Table5[[#This Row],[0-100]]*Table5[[#This Row],[HP]]</f>
        <v>2877.9800000000159</v>
      </c>
      <c r="M315" s="2">
        <f>Table5[[#This Row],[0-100]]*Table5[[#This Row],[HP2]]</f>
        <v>2877.9800000000159</v>
      </c>
      <c r="N315" s="1">
        <f>Table5[[#This Row],[HP]]/Table5[[#This Row],[TON]]</f>
        <v>296.73590504450874</v>
      </c>
      <c r="O315" s="1">
        <f>Table5[[#This Row],[HP2]]/Table5[[#This Row],[TON2]]</f>
        <v>296.73590504450874</v>
      </c>
      <c r="P315" s="1">
        <f>Table5[[#This Row],[KG]]/1000</f>
        <v>2.877980000000016</v>
      </c>
      <c r="Q315" s="1">
        <f>Table5[[#This Row],[KG2]]/1000</f>
        <v>2.877980000000016</v>
      </c>
      <c r="U315" s="1"/>
      <c r="V315" s="1"/>
      <c r="W315" s="1"/>
      <c r="X315" s="1"/>
      <c r="Y315" s="1"/>
    </row>
    <row r="316" spans="1:25" ht="12.75" thickTop="1" thickBot="1" x14ac:dyDescent="0.3">
      <c r="A316" s="1">
        <f t="shared" si="5"/>
        <v>3.360000000000019</v>
      </c>
      <c r="B316" s="1">
        <v>0.85</v>
      </c>
      <c r="C316" s="1">
        <v>0.85</v>
      </c>
      <c r="D316" s="1">
        <f>Table5[[#This Row],[0-100]]/2</f>
        <v>1.6800000000000095</v>
      </c>
      <c r="E316" s="1">
        <f>Table5[[#This Row],[0-100]]/2</f>
        <v>1.6800000000000095</v>
      </c>
      <c r="F316" s="2">
        <f>1000*(Table5[[#This Row],[KWH]]/Table5[[#This Row],[C]])</f>
        <v>508333.33333333046</v>
      </c>
      <c r="G316" s="2">
        <f>1000*(Table5[[#This Row],[KWH2]]/Table5[[#This Row],[C2]])</f>
        <v>508333.33333333046</v>
      </c>
      <c r="H316" s="2">
        <f>Table5[[#This Row],[SFC2]]*1000+4</f>
        <v>854</v>
      </c>
      <c r="I316" s="2">
        <f>Table5[[#This Row],[SFC]]*1000+4</f>
        <v>854</v>
      </c>
      <c r="J316" s="2">
        <f>Table5[[#This Row],[HP]]*1</f>
        <v>854</v>
      </c>
      <c r="K316" s="2">
        <f>Table5[[#This Row],[HP2]]*1</f>
        <v>854</v>
      </c>
      <c r="L316" s="2">
        <f>Table5[[#This Row],[0-100]]*Table5[[#This Row],[HP]]</f>
        <v>2869.4400000000164</v>
      </c>
      <c r="M316" s="2">
        <f>Table5[[#This Row],[0-100]]*Table5[[#This Row],[HP2]]</f>
        <v>2869.4400000000164</v>
      </c>
      <c r="N316" s="1">
        <f>Table5[[#This Row],[HP]]/Table5[[#This Row],[TON]]</f>
        <v>297.61904761904594</v>
      </c>
      <c r="O316" s="1">
        <f>Table5[[#This Row],[HP2]]/Table5[[#This Row],[TON2]]</f>
        <v>297.61904761904594</v>
      </c>
      <c r="P316" s="1">
        <f>Table5[[#This Row],[KG]]/1000</f>
        <v>2.8694400000000164</v>
      </c>
      <c r="Q316" s="1">
        <f>Table5[[#This Row],[KG2]]/1000</f>
        <v>2.8694400000000164</v>
      </c>
      <c r="U316" s="1"/>
      <c r="V316" s="1"/>
      <c r="W316" s="1"/>
      <c r="X316" s="1"/>
      <c r="Y316" s="1"/>
    </row>
    <row r="317" spans="1:25" ht="12.75" thickTop="1" thickBot="1" x14ac:dyDescent="0.3">
      <c r="A317" s="1">
        <f t="shared" si="5"/>
        <v>3.3500000000000192</v>
      </c>
      <c r="B317" s="1">
        <v>0.85</v>
      </c>
      <c r="C317" s="1">
        <v>0.85</v>
      </c>
      <c r="D317" s="1">
        <f>Table5[[#This Row],[0-100]]/2</f>
        <v>1.6750000000000096</v>
      </c>
      <c r="E317" s="1">
        <f>Table5[[#This Row],[0-100]]/2</f>
        <v>1.6750000000000096</v>
      </c>
      <c r="F317" s="2">
        <f>1000*(Table5[[#This Row],[KWH]]/Table5[[#This Row],[C]])</f>
        <v>509850.74626865378</v>
      </c>
      <c r="G317" s="2">
        <f>1000*(Table5[[#This Row],[KWH2]]/Table5[[#This Row],[C2]])</f>
        <v>509850.74626865378</v>
      </c>
      <c r="H317" s="2">
        <f>Table5[[#This Row],[SFC2]]*1000+4</f>
        <v>854</v>
      </c>
      <c r="I317" s="2">
        <f>Table5[[#This Row],[SFC]]*1000+4</f>
        <v>854</v>
      </c>
      <c r="J317" s="2">
        <f>Table5[[#This Row],[HP]]*1</f>
        <v>854</v>
      </c>
      <c r="K317" s="2">
        <f>Table5[[#This Row],[HP2]]*1</f>
        <v>854</v>
      </c>
      <c r="L317" s="2">
        <f>Table5[[#This Row],[0-100]]*Table5[[#This Row],[HP]]</f>
        <v>2860.9000000000165</v>
      </c>
      <c r="M317" s="2">
        <f>Table5[[#This Row],[0-100]]*Table5[[#This Row],[HP2]]</f>
        <v>2860.9000000000165</v>
      </c>
      <c r="N317" s="1">
        <f>Table5[[#This Row],[HP]]/Table5[[#This Row],[TON]]</f>
        <v>298.50746268656547</v>
      </c>
      <c r="O317" s="1">
        <f>Table5[[#This Row],[HP2]]/Table5[[#This Row],[TON2]]</f>
        <v>298.50746268656547</v>
      </c>
      <c r="P317" s="1">
        <f>Table5[[#This Row],[KG]]/1000</f>
        <v>2.8609000000000164</v>
      </c>
      <c r="Q317" s="1">
        <f>Table5[[#This Row],[KG2]]/1000</f>
        <v>2.8609000000000164</v>
      </c>
      <c r="U317" s="1"/>
      <c r="V317" s="1"/>
      <c r="W317" s="1"/>
      <c r="X317" s="1"/>
      <c r="Y317" s="1"/>
    </row>
    <row r="318" spans="1:25" ht="12.75" thickTop="1" thickBot="1" x14ac:dyDescent="0.3">
      <c r="A318" s="1">
        <f t="shared" si="5"/>
        <v>3.3400000000000194</v>
      </c>
      <c r="B318" s="1">
        <v>0.85</v>
      </c>
      <c r="C318" s="1">
        <v>0.85</v>
      </c>
      <c r="D318" s="1">
        <f>Table5[[#This Row],[0-100]]/2</f>
        <v>1.6700000000000097</v>
      </c>
      <c r="E318" s="1">
        <f>Table5[[#This Row],[0-100]]/2</f>
        <v>1.6700000000000097</v>
      </c>
      <c r="F318" s="2">
        <f>1000*(Table5[[#This Row],[KWH]]/Table5[[#This Row],[C]])</f>
        <v>511377.24550897907</v>
      </c>
      <c r="G318" s="2">
        <f>1000*(Table5[[#This Row],[KWH2]]/Table5[[#This Row],[C2]])</f>
        <v>511377.24550897907</v>
      </c>
      <c r="H318" s="2">
        <f>Table5[[#This Row],[SFC2]]*1000+4</f>
        <v>854</v>
      </c>
      <c r="I318" s="2">
        <f>Table5[[#This Row],[SFC]]*1000+4</f>
        <v>854</v>
      </c>
      <c r="J318" s="2">
        <f>Table5[[#This Row],[HP]]*1</f>
        <v>854</v>
      </c>
      <c r="K318" s="2">
        <f>Table5[[#This Row],[HP2]]*1</f>
        <v>854</v>
      </c>
      <c r="L318" s="2">
        <f>Table5[[#This Row],[0-100]]*Table5[[#This Row],[HP]]</f>
        <v>2852.3600000000165</v>
      </c>
      <c r="M318" s="2">
        <f>Table5[[#This Row],[0-100]]*Table5[[#This Row],[HP2]]</f>
        <v>2852.3600000000165</v>
      </c>
      <c r="N318" s="1">
        <f>Table5[[#This Row],[HP]]/Table5[[#This Row],[TON]]</f>
        <v>299.40119760478871</v>
      </c>
      <c r="O318" s="1">
        <f>Table5[[#This Row],[HP2]]/Table5[[#This Row],[TON2]]</f>
        <v>299.40119760478871</v>
      </c>
      <c r="P318" s="1">
        <f>Table5[[#This Row],[KG]]/1000</f>
        <v>2.8523600000000164</v>
      </c>
      <c r="Q318" s="1">
        <f>Table5[[#This Row],[KG2]]/1000</f>
        <v>2.8523600000000164</v>
      </c>
      <c r="U318" s="1"/>
      <c r="V318" s="1"/>
      <c r="W318" s="1"/>
      <c r="X318" s="1"/>
      <c r="Y318" s="1"/>
    </row>
    <row r="319" spans="1:25" ht="12.75" thickTop="1" thickBot="1" x14ac:dyDescent="0.3">
      <c r="A319" s="1">
        <f t="shared" si="5"/>
        <v>3.3300000000000196</v>
      </c>
      <c r="B319" s="1">
        <v>0.86</v>
      </c>
      <c r="C319" s="1">
        <v>0.86</v>
      </c>
      <c r="D319" s="1">
        <f>Table5[[#This Row],[0-100]]/2</f>
        <v>1.6650000000000098</v>
      </c>
      <c r="E319" s="1">
        <f>Table5[[#This Row],[0-100]]/2</f>
        <v>1.6650000000000098</v>
      </c>
      <c r="F319" s="2">
        <f>1000*(Table5[[#This Row],[KWH]]/Table5[[#This Row],[C]])</f>
        <v>518918.91891891591</v>
      </c>
      <c r="G319" s="2">
        <f>1000*(Table5[[#This Row],[KWH2]]/Table5[[#This Row],[C2]])</f>
        <v>518918.91891891591</v>
      </c>
      <c r="H319" s="2">
        <f>Table5[[#This Row],[SFC2]]*1000+4</f>
        <v>864</v>
      </c>
      <c r="I319" s="2">
        <f>Table5[[#This Row],[SFC]]*1000+4</f>
        <v>864</v>
      </c>
      <c r="J319" s="2">
        <f>Table5[[#This Row],[HP]]*1</f>
        <v>864</v>
      </c>
      <c r="K319" s="2">
        <f>Table5[[#This Row],[HP2]]*1</f>
        <v>864</v>
      </c>
      <c r="L319" s="2">
        <f>Table5[[#This Row],[0-100]]*Table5[[#This Row],[HP]]</f>
        <v>2877.1200000000172</v>
      </c>
      <c r="M319" s="2">
        <f>Table5[[#This Row],[0-100]]*Table5[[#This Row],[HP2]]</f>
        <v>2877.1200000000172</v>
      </c>
      <c r="N319" s="1">
        <f>Table5[[#This Row],[HP]]/Table5[[#This Row],[TON]]</f>
        <v>300.30030030029855</v>
      </c>
      <c r="O319" s="1">
        <f>Table5[[#This Row],[HP2]]/Table5[[#This Row],[TON2]]</f>
        <v>300.30030030029855</v>
      </c>
      <c r="P319" s="1">
        <f>Table5[[#This Row],[KG]]/1000</f>
        <v>2.877120000000017</v>
      </c>
      <c r="Q319" s="1">
        <f>Table5[[#This Row],[KG2]]/1000</f>
        <v>2.877120000000017</v>
      </c>
      <c r="U319" s="1"/>
      <c r="V319" s="1"/>
      <c r="W319" s="1"/>
      <c r="X319" s="1"/>
      <c r="Y319" s="1"/>
    </row>
    <row r="320" spans="1:25" ht="12.75" thickTop="1" thickBot="1" x14ac:dyDescent="0.3">
      <c r="A320" s="1">
        <f t="shared" si="5"/>
        <v>3.3200000000000198</v>
      </c>
      <c r="B320" s="1">
        <v>0.86</v>
      </c>
      <c r="C320" s="1">
        <v>0.86</v>
      </c>
      <c r="D320" s="1">
        <f>Table5[[#This Row],[0-100]]/2</f>
        <v>1.6600000000000099</v>
      </c>
      <c r="E320" s="1">
        <f>Table5[[#This Row],[0-100]]/2</f>
        <v>1.6600000000000099</v>
      </c>
      <c r="F320" s="2">
        <f>1000*(Table5[[#This Row],[KWH]]/Table5[[#This Row],[C]])</f>
        <v>520481.9277108403</v>
      </c>
      <c r="G320" s="2">
        <f>1000*(Table5[[#This Row],[KWH2]]/Table5[[#This Row],[C2]])</f>
        <v>520481.9277108403</v>
      </c>
      <c r="H320" s="2">
        <f>Table5[[#This Row],[SFC2]]*1000+4</f>
        <v>864</v>
      </c>
      <c r="I320" s="2">
        <f>Table5[[#This Row],[SFC]]*1000+4</f>
        <v>864</v>
      </c>
      <c r="J320" s="2">
        <f>Table5[[#This Row],[HP]]*1</f>
        <v>864</v>
      </c>
      <c r="K320" s="2">
        <f>Table5[[#This Row],[HP2]]*1</f>
        <v>864</v>
      </c>
      <c r="L320" s="2">
        <f>Table5[[#This Row],[0-100]]*Table5[[#This Row],[HP]]</f>
        <v>2868.4800000000173</v>
      </c>
      <c r="M320" s="2">
        <f>Table5[[#This Row],[0-100]]*Table5[[#This Row],[HP2]]</f>
        <v>2868.4800000000173</v>
      </c>
      <c r="N320" s="1">
        <f>Table5[[#This Row],[HP]]/Table5[[#This Row],[TON]]</f>
        <v>301.20481927710665</v>
      </c>
      <c r="O320" s="1">
        <f>Table5[[#This Row],[HP2]]/Table5[[#This Row],[TON2]]</f>
        <v>301.20481927710665</v>
      </c>
      <c r="P320" s="1">
        <f>Table5[[#This Row],[KG]]/1000</f>
        <v>2.8684800000000172</v>
      </c>
      <c r="Q320" s="1">
        <f>Table5[[#This Row],[KG2]]/1000</f>
        <v>2.8684800000000172</v>
      </c>
      <c r="U320" s="1"/>
      <c r="V320" s="1"/>
      <c r="W320" s="1"/>
      <c r="X320" s="1"/>
      <c r="Y320" s="1"/>
    </row>
    <row r="321" spans="1:25" ht="12.75" thickTop="1" thickBot="1" x14ac:dyDescent="0.3">
      <c r="A321" s="1">
        <f t="shared" si="5"/>
        <v>3.31000000000002</v>
      </c>
      <c r="B321" s="1">
        <v>0.86</v>
      </c>
      <c r="C321" s="1">
        <v>0.86</v>
      </c>
      <c r="D321" s="1">
        <f>Table5[[#This Row],[0-100]]/2</f>
        <v>1.65500000000001</v>
      </c>
      <c r="E321" s="1">
        <f>Table5[[#This Row],[0-100]]/2</f>
        <v>1.65500000000001</v>
      </c>
      <c r="F321" s="2">
        <f>1000*(Table5[[#This Row],[KWH]]/Table5[[#This Row],[C]])</f>
        <v>522054.38066464942</v>
      </c>
      <c r="G321" s="2">
        <f>1000*(Table5[[#This Row],[KWH2]]/Table5[[#This Row],[C2]])</f>
        <v>522054.38066464942</v>
      </c>
      <c r="H321" s="2">
        <f>Table5[[#This Row],[SFC2]]*1000+4</f>
        <v>864</v>
      </c>
      <c r="I321" s="2">
        <f>Table5[[#This Row],[SFC]]*1000+4</f>
        <v>864</v>
      </c>
      <c r="J321" s="2">
        <f>Table5[[#This Row],[HP]]*1</f>
        <v>864</v>
      </c>
      <c r="K321" s="2">
        <f>Table5[[#This Row],[HP2]]*1</f>
        <v>864</v>
      </c>
      <c r="L321" s="2">
        <f>Table5[[#This Row],[0-100]]*Table5[[#This Row],[HP]]</f>
        <v>2859.8400000000174</v>
      </c>
      <c r="M321" s="2">
        <f>Table5[[#This Row],[0-100]]*Table5[[#This Row],[HP2]]</f>
        <v>2859.8400000000174</v>
      </c>
      <c r="N321" s="1">
        <f>Table5[[#This Row],[HP]]/Table5[[#This Row],[TON]]</f>
        <v>302.11480362537577</v>
      </c>
      <c r="O321" s="1">
        <f>Table5[[#This Row],[HP2]]/Table5[[#This Row],[TON2]]</f>
        <v>302.11480362537577</v>
      </c>
      <c r="P321" s="1">
        <f>Table5[[#This Row],[KG]]/1000</f>
        <v>2.8598400000000175</v>
      </c>
      <c r="Q321" s="1">
        <f>Table5[[#This Row],[KG2]]/1000</f>
        <v>2.8598400000000175</v>
      </c>
      <c r="U321" s="1"/>
      <c r="V321" s="1"/>
      <c r="W321" s="1"/>
      <c r="X321" s="1"/>
      <c r="Y321" s="1"/>
    </row>
    <row r="322" spans="1:25" ht="12.75" thickTop="1" thickBot="1" x14ac:dyDescent="0.3">
      <c r="A322" s="1">
        <f t="shared" si="5"/>
        <v>3.3000000000000203</v>
      </c>
      <c r="B322" s="1">
        <v>0.86</v>
      </c>
      <c r="C322" s="1">
        <v>0.86</v>
      </c>
      <c r="D322" s="1">
        <f>Table5[[#This Row],[0-100]]/2</f>
        <v>1.6500000000000101</v>
      </c>
      <c r="E322" s="1">
        <f>Table5[[#This Row],[0-100]]/2</f>
        <v>1.6500000000000101</v>
      </c>
      <c r="F322" s="2">
        <f>1000*(Table5[[#This Row],[KWH]]/Table5[[#This Row],[C]])</f>
        <v>523636.36363636045</v>
      </c>
      <c r="G322" s="2">
        <f>1000*(Table5[[#This Row],[KWH2]]/Table5[[#This Row],[C2]])</f>
        <v>523636.36363636045</v>
      </c>
      <c r="H322" s="2">
        <f>Table5[[#This Row],[SFC2]]*1000+4</f>
        <v>864</v>
      </c>
      <c r="I322" s="2">
        <f>Table5[[#This Row],[SFC]]*1000+4</f>
        <v>864</v>
      </c>
      <c r="J322" s="2">
        <f>Table5[[#This Row],[HP]]*1</f>
        <v>864</v>
      </c>
      <c r="K322" s="2">
        <f>Table5[[#This Row],[HP2]]*1</f>
        <v>864</v>
      </c>
      <c r="L322" s="2">
        <f>Table5[[#This Row],[0-100]]*Table5[[#This Row],[HP]]</f>
        <v>2851.2000000000176</v>
      </c>
      <c r="M322" s="2">
        <f>Table5[[#This Row],[0-100]]*Table5[[#This Row],[HP2]]</f>
        <v>2851.2000000000176</v>
      </c>
      <c r="N322" s="1">
        <f>Table5[[#This Row],[HP]]/Table5[[#This Row],[TON]]</f>
        <v>303.03030303030113</v>
      </c>
      <c r="O322" s="1">
        <f>Table5[[#This Row],[HP2]]/Table5[[#This Row],[TON2]]</f>
        <v>303.03030303030113</v>
      </c>
      <c r="P322" s="1">
        <f>Table5[[#This Row],[KG]]/1000</f>
        <v>2.8512000000000177</v>
      </c>
      <c r="Q322" s="1">
        <f>Table5[[#This Row],[KG2]]/1000</f>
        <v>2.8512000000000177</v>
      </c>
      <c r="U322" s="1"/>
      <c r="V322" s="1"/>
      <c r="W322" s="1"/>
      <c r="X322" s="1"/>
      <c r="Y322" s="1"/>
    </row>
    <row r="323" spans="1:25" ht="12.75" thickTop="1" thickBot="1" x14ac:dyDescent="0.3">
      <c r="A323" s="1">
        <f t="shared" si="5"/>
        <v>3.2900000000000205</v>
      </c>
      <c r="B323" s="1">
        <v>0.87</v>
      </c>
      <c r="C323" s="1">
        <v>0.87</v>
      </c>
      <c r="D323" s="1">
        <f>Table5[[#This Row],[0-100]]/2</f>
        <v>1.6450000000000102</v>
      </c>
      <c r="E323" s="1">
        <f>Table5[[#This Row],[0-100]]/2</f>
        <v>1.6450000000000102</v>
      </c>
      <c r="F323" s="2">
        <f>1000*(Table5[[#This Row],[KWH]]/Table5[[#This Row],[C]])</f>
        <v>531306.99088145571</v>
      </c>
      <c r="G323" s="2">
        <f>1000*(Table5[[#This Row],[KWH2]]/Table5[[#This Row],[C2]])</f>
        <v>531306.99088145571</v>
      </c>
      <c r="H323" s="2">
        <f>Table5[[#This Row],[SFC2]]*1000+4</f>
        <v>874</v>
      </c>
      <c r="I323" s="2">
        <f>Table5[[#This Row],[SFC]]*1000+4</f>
        <v>874</v>
      </c>
      <c r="J323" s="2">
        <f>Table5[[#This Row],[HP]]*1</f>
        <v>874</v>
      </c>
      <c r="K323" s="2">
        <f>Table5[[#This Row],[HP2]]*1</f>
        <v>874</v>
      </c>
      <c r="L323" s="2">
        <f>Table5[[#This Row],[0-100]]*Table5[[#This Row],[HP]]</f>
        <v>2875.4600000000178</v>
      </c>
      <c r="M323" s="2">
        <f>Table5[[#This Row],[0-100]]*Table5[[#This Row],[HP2]]</f>
        <v>2875.4600000000178</v>
      </c>
      <c r="N323" s="1">
        <f>Table5[[#This Row],[HP]]/Table5[[#This Row],[TON]]</f>
        <v>303.95136778115312</v>
      </c>
      <c r="O323" s="1">
        <f>Table5[[#This Row],[HP2]]/Table5[[#This Row],[TON2]]</f>
        <v>303.95136778115312</v>
      </c>
      <c r="P323" s="1">
        <f>Table5[[#This Row],[KG]]/1000</f>
        <v>2.8754600000000177</v>
      </c>
      <c r="Q323" s="1">
        <f>Table5[[#This Row],[KG2]]/1000</f>
        <v>2.8754600000000177</v>
      </c>
      <c r="U323" s="1"/>
      <c r="V323" s="1"/>
      <c r="W323" s="1"/>
      <c r="X323" s="1"/>
      <c r="Y323" s="1"/>
    </row>
    <row r="324" spans="1:25" ht="12.75" thickTop="1" thickBot="1" x14ac:dyDescent="0.3">
      <c r="A324" s="1">
        <f t="shared" si="5"/>
        <v>3.2800000000000207</v>
      </c>
      <c r="B324" s="1">
        <v>0.87</v>
      </c>
      <c r="C324" s="1">
        <v>0.87</v>
      </c>
      <c r="D324" s="1">
        <f>Table5[[#This Row],[0-100]]/2</f>
        <v>1.6400000000000103</v>
      </c>
      <c r="E324" s="1">
        <f>Table5[[#This Row],[0-100]]/2</f>
        <v>1.6400000000000103</v>
      </c>
      <c r="F324" s="2">
        <f>1000*(Table5[[#This Row],[KWH]]/Table5[[#This Row],[C]])</f>
        <v>532926.82926828938</v>
      </c>
      <c r="G324" s="2">
        <f>1000*(Table5[[#This Row],[KWH2]]/Table5[[#This Row],[C2]])</f>
        <v>532926.82926828938</v>
      </c>
      <c r="H324" s="2">
        <f>Table5[[#This Row],[SFC2]]*1000+4</f>
        <v>874</v>
      </c>
      <c r="I324" s="2">
        <f>Table5[[#This Row],[SFC]]*1000+4</f>
        <v>874</v>
      </c>
      <c r="J324" s="2">
        <f>Table5[[#This Row],[HP]]*1</f>
        <v>874</v>
      </c>
      <c r="K324" s="2">
        <f>Table5[[#This Row],[HP2]]*1</f>
        <v>874</v>
      </c>
      <c r="L324" s="2">
        <f>Table5[[#This Row],[0-100]]*Table5[[#This Row],[HP]]</f>
        <v>2866.720000000018</v>
      </c>
      <c r="M324" s="2">
        <f>Table5[[#This Row],[0-100]]*Table5[[#This Row],[HP2]]</f>
        <v>2866.720000000018</v>
      </c>
      <c r="N324" s="1">
        <f>Table5[[#This Row],[HP]]/Table5[[#This Row],[TON]]</f>
        <v>304.87804878048587</v>
      </c>
      <c r="O324" s="1">
        <f>Table5[[#This Row],[HP2]]/Table5[[#This Row],[TON2]]</f>
        <v>304.87804878048587</v>
      </c>
      <c r="P324" s="1">
        <f>Table5[[#This Row],[KG]]/1000</f>
        <v>2.8667200000000181</v>
      </c>
      <c r="Q324" s="1">
        <f>Table5[[#This Row],[KG2]]/1000</f>
        <v>2.8667200000000181</v>
      </c>
      <c r="U324" s="1"/>
      <c r="V324" s="1"/>
      <c r="W324" s="1"/>
      <c r="X324" s="1"/>
      <c r="Y324" s="1"/>
    </row>
    <row r="325" spans="1:25" ht="12.75" thickTop="1" thickBot="1" x14ac:dyDescent="0.3">
      <c r="A325" s="1">
        <f t="shared" si="5"/>
        <v>3.2700000000000209</v>
      </c>
      <c r="B325" s="1">
        <v>0.87</v>
      </c>
      <c r="C325" s="1">
        <v>0.87</v>
      </c>
      <c r="D325" s="1">
        <f>Table5[[#This Row],[0-100]]/2</f>
        <v>1.6350000000000104</v>
      </c>
      <c r="E325" s="1">
        <f>Table5[[#This Row],[0-100]]/2</f>
        <v>1.6350000000000104</v>
      </c>
      <c r="F325" s="2">
        <f>1000*(Table5[[#This Row],[KWH]]/Table5[[#This Row],[C]])</f>
        <v>534556.57492354396</v>
      </c>
      <c r="G325" s="2">
        <f>1000*(Table5[[#This Row],[KWH2]]/Table5[[#This Row],[C2]])</f>
        <v>534556.57492354396</v>
      </c>
      <c r="H325" s="2">
        <f>Table5[[#This Row],[SFC2]]*1000+4</f>
        <v>874</v>
      </c>
      <c r="I325" s="2">
        <f>Table5[[#This Row],[SFC]]*1000+4</f>
        <v>874</v>
      </c>
      <c r="J325" s="2">
        <f>Table5[[#This Row],[HP]]*1</f>
        <v>874</v>
      </c>
      <c r="K325" s="2">
        <f>Table5[[#This Row],[HP2]]*1</f>
        <v>874</v>
      </c>
      <c r="L325" s="2">
        <f>Table5[[#This Row],[0-100]]*Table5[[#This Row],[HP]]</f>
        <v>2857.9800000000182</v>
      </c>
      <c r="M325" s="2">
        <f>Table5[[#This Row],[0-100]]*Table5[[#This Row],[HP2]]</f>
        <v>2857.9800000000182</v>
      </c>
      <c r="N325" s="1">
        <f>Table5[[#This Row],[HP]]/Table5[[#This Row],[TON]]</f>
        <v>305.81039755351486</v>
      </c>
      <c r="O325" s="1">
        <f>Table5[[#This Row],[HP2]]/Table5[[#This Row],[TON2]]</f>
        <v>305.81039755351486</v>
      </c>
      <c r="P325" s="1">
        <f>Table5[[#This Row],[KG]]/1000</f>
        <v>2.8579800000000182</v>
      </c>
      <c r="Q325" s="1">
        <f>Table5[[#This Row],[KG2]]/1000</f>
        <v>2.8579800000000182</v>
      </c>
      <c r="U325" s="1"/>
      <c r="V325" s="1"/>
      <c r="W325" s="1"/>
      <c r="X325" s="1"/>
      <c r="Y325" s="1"/>
    </row>
    <row r="326" spans="1:25" ht="12.75" thickTop="1" thickBot="1" x14ac:dyDescent="0.3">
      <c r="A326" s="1">
        <f t="shared" si="5"/>
        <v>3.2600000000000211</v>
      </c>
      <c r="B326" s="1">
        <v>0.87</v>
      </c>
      <c r="C326" s="1">
        <v>0.87</v>
      </c>
      <c r="D326" s="1">
        <f>Table5[[#This Row],[0-100]]/2</f>
        <v>1.6300000000000106</v>
      </c>
      <c r="E326" s="1">
        <f>Table5[[#This Row],[0-100]]/2</f>
        <v>1.6300000000000106</v>
      </c>
      <c r="F326" s="2">
        <f>1000*(Table5[[#This Row],[KWH]]/Table5[[#This Row],[C]])</f>
        <v>536196.31901840144</v>
      </c>
      <c r="G326" s="2">
        <f>1000*(Table5[[#This Row],[KWH2]]/Table5[[#This Row],[C2]])</f>
        <v>536196.31901840144</v>
      </c>
      <c r="H326" s="2">
        <f>Table5[[#This Row],[SFC2]]*1000+4</f>
        <v>874</v>
      </c>
      <c r="I326" s="2">
        <f>Table5[[#This Row],[SFC]]*1000+4</f>
        <v>874</v>
      </c>
      <c r="J326" s="2">
        <f>Table5[[#This Row],[HP]]*1</f>
        <v>874</v>
      </c>
      <c r="K326" s="2">
        <f>Table5[[#This Row],[HP2]]*1</f>
        <v>874</v>
      </c>
      <c r="L326" s="2">
        <f>Table5[[#This Row],[0-100]]*Table5[[#This Row],[HP]]</f>
        <v>2849.2400000000184</v>
      </c>
      <c r="M326" s="2">
        <f>Table5[[#This Row],[0-100]]*Table5[[#This Row],[HP2]]</f>
        <v>2849.2400000000184</v>
      </c>
      <c r="N326" s="1">
        <f>Table5[[#This Row],[HP]]/Table5[[#This Row],[TON]]</f>
        <v>306.74846625766668</v>
      </c>
      <c r="O326" s="1">
        <f>Table5[[#This Row],[HP2]]/Table5[[#This Row],[TON2]]</f>
        <v>306.74846625766668</v>
      </c>
      <c r="P326" s="1">
        <f>Table5[[#This Row],[KG]]/1000</f>
        <v>2.8492400000000186</v>
      </c>
      <c r="Q326" s="1">
        <f>Table5[[#This Row],[KG2]]/1000</f>
        <v>2.8492400000000186</v>
      </c>
      <c r="U326" s="1"/>
      <c r="V326" s="1"/>
      <c r="W326" s="1"/>
      <c r="X326" s="1"/>
      <c r="Y326" s="1"/>
    </row>
    <row r="327" spans="1:25" ht="12.75" thickTop="1" thickBot="1" x14ac:dyDescent="0.3">
      <c r="A327" s="1">
        <f t="shared" si="5"/>
        <v>3.2500000000000213</v>
      </c>
      <c r="B327" s="1">
        <v>0.88</v>
      </c>
      <c r="C327" s="1">
        <v>0.88</v>
      </c>
      <c r="D327" s="1">
        <f>Table5[[#This Row],[0-100]]/2</f>
        <v>1.6250000000000107</v>
      </c>
      <c r="E327" s="1">
        <f>Table5[[#This Row],[0-100]]/2</f>
        <v>1.6250000000000107</v>
      </c>
      <c r="F327" s="2">
        <f>1000*(Table5[[#This Row],[KWH]]/Table5[[#This Row],[C]])</f>
        <v>543999.99999999651</v>
      </c>
      <c r="G327" s="2">
        <f>1000*(Table5[[#This Row],[KWH2]]/Table5[[#This Row],[C2]])</f>
        <v>543999.99999999651</v>
      </c>
      <c r="H327" s="2">
        <f>Table5[[#This Row],[SFC2]]*1000+4</f>
        <v>884</v>
      </c>
      <c r="I327" s="2">
        <f>Table5[[#This Row],[SFC]]*1000+4</f>
        <v>884</v>
      </c>
      <c r="J327" s="2">
        <f>Table5[[#This Row],[HP]]*1</f>
        <v>884</v>
      </c>
      <c r="K327" s="2">
        <f>Table5[[#This Row],[HP2]]*1</f>
        <v>884</v>
      </c>
      <c r="L327" s="2">
        <f>Table5[[#This Row],[0-100]]*Table5[[#This Row],[HP]]</f>
        <v>2873.0000000000186</v>
      </c>
      <c r="M327" s="2">
        <f>Table5[[#This Row],[0-100]]*Table5[[#This Row],[HP2]]</f>
        <v>2873.0000000000186</v>
      </c>
      <c r="N327" s="1">
        <f>Table5[[#This Row],[HP]]/Table5[[#This Row],[TON]]</f>
        <v>307.69230769230575</v>
      </c>
      <c r="O327" s="1">
        <f>Table5[[#This Row],[HP2]]/Table5[[#This Row],[TON2]]</f>
        <v>307.69230769230575</v>
      </c>
      <c r="P327" s="1">
        <f>Table5[[#This Row],[KG]]/1000</f>
        <v>2.8730000000000184</v>
      </c>
      <c r="Q327" s="1">
        <f>Table5[[#This Row],[KG2]]/1000</f>
        <v>2.8730000000000184</v>
      </c>
      <c r="U327" s="1"/>
      <c r="V327" s="1"/>
      <c r="W327" s="1"/>
      <c r="X327" s="1"/>
      <c r="Y327" s="1"/>
    </row>
    <row r="328" spans="1:25" ht="12.75" thickTop="1" thickBot="1" x14ac:dyDescent="0.3">
      <c r="A328" s="1">
        <f t="shared" si="5"/>
        <v>3.2400000000000215</v>
      </c>
      <c r="B328" s="1">
        <v>0.88</v>
      </c>
      <c r="C328" s="1">
        <v>0.88</v>
      </c>
      <c r="D328" s="1">
        <f>Table5[[#This Row],[0-100]]/2</f>
        <v>1.6200000000000108</v>
      </c>
      <c r="E328" s="1">
        <f>Table5[[#This Row],[0-100]]/2</f>
        <v>1.6200000000000108</v>
      </c>
      <c r="F328" s="2">
        <f>1000*(Table5[[#This Row],[KWH]]/Table5[[#This Row],[C]])</f>
        <v>545679.01234567538</v>
      </c>
      <c r="G328" s="2">
        <f>1000*(Table5[[#This Row],[KWH2]]/Table5[[#This Row],[C2]])</f>
        <v>545679.01234567538</v>
      </c>
      <c r="H328" s="2">
        <f>Table5[[#This Row],[SFC2]]*1000+4</f>
        <v>884</v>
      </c>
      <c r="I328" s="2">
        <f>Table5[[#This Row],[SFC]]*1000+4</f>
        <v>884</v>
      </c>
      <c r="J328" s="2">
        <f>Table5[[#This Row],[HP]]*1</f>
        <v>884</v>
      </c>
      <c r="K328" s="2">
        <f>Table5[[#This Row],[HP2]]*1</f>
        <v>884</v>
      </c>
      <c r="L328" s="2">
        <f>Table5[[#This Row],[0-100]]*Table5[[#This Row],[HP]]</f>
        <v>2864.160000000019</v>
      </c>
      <c r="M328" s="2">
        <f>Table5[[#This Row],[0-100]]*Table5[[#This Row],[HP2]]</f>
        <v>2864.160000000019</v>
      </c>
      <c r="N328" s="1">
        <f>Table5[[#This Row],[HP]]/Table5[[#This Row],[TON]]</f>
        <v>308.64197530863993</v>
      </c>
      <c r="O328" s="1">
        <f>Table5[[#This Row],[HP2]]/Table5[[#This Row],[TON2]]</f>
        <v>308.64197530863993</v>
      </c>
      <c r="P328" s="1">
        <f>Table5[[#This Row],[KG]]/1000</f>
        <v>2.8641600000000191</v>
      </c>
      <c r="Q328" s="1">
        <f>Table5[[#This Row],[KG2]]/1000</f>
        <v>2.8641600000000191</v>
      </c>
      <c r="U328" s="1"/>
      <c r="V328" s="1"/>
      <c r="W328" s="1"/>
      <c r="X328" s="1"/>
      <c r="Y328" s="1"/>
    </row>
    <row r="329" spans="1:25" ht="12.75" thickTop="1" thickBot="1" x14ac:dyDescent="0.3">
      <c r="A329" s="1">
        <f t="shared" si="5"/>
        <v>3.2300000000000217</v>
      </c>
      <c r="B329" s="1">
        <v>0.88</v>
      </c>
      <c r="C329" s="1">
        <v>0.88</v>
      </c>
      <c r="D329" s="1">
        <f>Table5[[#This Row],[0-100]]/2</f>
        <v>1.6150000000000109</v>
      </c>
      <c r="E329" s="1">
        <f>Table5[[#This Row],[0-100]]/2</f>
        <v>1.6150000000000109</v>
      </c>
      <c r="F329" s="2">
        <f>1000*(Table5[[#This Row],[KWH]]/Table5[[#This Row],[C]])</f>
        <v>547368.42105262796</v>
      </c>
      <c r="G329" s="2">
        <f>1000*(Table5[[#This Row],[KWH2]]/Table5[[#This Row],[C2]])</f>
        <v>547368.42105262796</v>
      </c>
      <c r="H329" s="2">
        <f>Table5[[#This Row],[SFC2]]*1000+4</f>
        <v>884</v>
      </c>
      <c r="I329" s="2">
        <f>Table5[[#This Row],[SFC]]*1000+4</f>
        <v>884</v>
      </c>
      <c r="J329" s="2">
        <f>Table5[[#This Row],[HP]]*1</f>
        <v>884</v>
      </c>
      <c r="K329" s="2">
        <f>Table5[[#This Row],[HP2]]*1</f>
        <v>884</v>
      </c>
      <c r="L329" s="2">
        <f>Table5[[#This Row],[0-100]]*Table5[[#This Row],[HP]]</f>
        <v>2855.3200000000193</v>
      </c>
      <c r="M329" s="2">
        <f>Table5[[#This Row],[0-100]]*Table5[[#This Row],[HP2]]</f>
        <v>2855.3200000000193</v>
      </c>
      <c r="N329" s="1">
        <f>Table5[[#This Row],[HP]]/Table5[[#This Row],[TON]]</f>
        <v>309.59752321981216</v>
      </c>
      <c r="O329" s="1">
        <f>Table5[[#This Row],[HP2]]/Table5[[#This Row],[TON2]]</f>
        <v>309.59752321981216</v>
      </c>
      <c r="P329" s="1">
        <f>Table5[[#This Row],[KG]]/1000</f>
        <v>2.8553200000000194</v>
      </c>
      <c r="Q329" s="1">
        <f>Table5[[#This Row],[KG2]]/1000</f>
        <v>2.8553200000000194</v>
      </c>
      <c r="U329" s="1"/>
      <c r="V329" s="1"/>
      <c r="W329" s="1"/>
      <c r="X329" s="1"/>
      <c r="Y329" s="1"/>
    </row>
    <row r="330" spans="1:25" ht="12.75" thickTop="1" thickBot="1" x14ac:dyDescent="0.3">
      <c r="A330" s="1">
        <f t="shared" si="5"/>
        <v>3.220000000000022</v>
      </c>
      <c r="B330" s="1">
        <v>0.88</v>
      </c>
      <c r="C330" s="1">
        <v>0.88</v>
      </c>
      <c r="D330" s="1">
        <f>Table5[[#This Row],[0-100]]/2</f>
        <v>1.610000000000011</v>
      </c>
      <c r="E330" s="1">
        <f>Table5[[#This Row],[0-100]]/2</f>
        <v>1.610000000000011</v>
      </c>
      <c r="F330" s="2">
        <f>1000*(Table5[[#This Row],[KWH]]/Table5[[#This Row],[C]])</f>
        <v>549068.3229813627</v>
      </c>
      <c r="G330" s="2">
        <f>1000*(Table5[[#This Row],[KWH2]]/Table5[[#This Row],[C2]])</f>
        <v>549068.3229813627</v>
      </c>
      <c r="H330" s="2">
        <f>Table5[[#This Row],[SFC2]]*1000+4</f>
        <v>884</v>
      </c>
      <c r="I330" s="2">
        <f>Table5[[#This Row],[SFC]]*1000+4</f>
        <v>884</v>
      </c>
      <c r="J330" s="2">
        <f>Table5[[#This Row],[HP]]*1</f>
        <v>884</v>
      </c>
      <c r="K330" s="2">
        <f>Table5[[#This Row],[HP2]]*1</f>
        <v>884</v>
      </c>
      <c r="L330" s="2">
        <f>Table5[[#This Row],[0-100]]*Table5[[#This Row],[HP]]</f>
        <v>2846.4800000000196</v>
      </c>
      <c r="M330" s="2">
        <f>Table5[[#This Row],[0-100]]*Table5[[#This Row],[HP2]]</f>
        <v>2846.4800000000196</v>
      </c>
      <c r="N330" s="1">
        <f>Table5[[#This Row],[HP]]/Table5[[#This Row],[TON]]</f>
        <v>310.55900621117797</v>
      </c>
      <c r="O330" s="1">
        <f>Table5[[#This Row],[HP2]]/Table5[[#This Row],[TON2]]</f>
        <v>310.55900621117797</v>
      </c>
      <c r="P330" s="1">
        <f>Table5[[#This Row],[KG]]/1000</f>
        <v>2.8464800000000197</v>
      </c>
      <c r="Q330" s="1">
        <f>Table5[[#This Row],[KG2]]/1000</f>
        <v>2.8464800000000197</v>
      </c>
      <c r="U330" s="1"/>
      <c r="V330" s="1"/>
      <c r="W330" s="1"/>
      <c r="X330" s="1"/>
      <c r="Y330" s="1"/>
    </row>
    <row r="331" spans="1:25" ht="12.75" thickTop="1" thickBot="1" x14ac:dyDescent="0.3">
      <c r="A331" s="1">
        <f t="shared" si="5"/>
        <v>3.2100000000000222</v>
      </c>
      <c r="B331" s="1">
        <v>0.89</v>
      </c>
      <c r="C331" s="1">
        <v>0.89</v>
      </c>
      <c r="D331" s="1">
        <f>Table5[[#This Row],[0-100]]/2</f>
        <v>1.6050000000000111</v>
      </c>
      <c r="E331" s="1">
        <f>Table5[[#This Row],[0-100]]/2</f>
        <v>1.6050000000000111</v>
      </c>
      <c r="F331" s="2">
        <f>1000*(Table5[[#This Row],[KWH]]/Table5[[#This Row],[C]])</f>
        <v>557009.34579438868</v>
      </c>
      <c r="G331" s="2">
        <f>1000*(Table5[[#This Row],[KWH2]]/Table5[[#This Row],[C2]])</f>
        <v>557009.34579438868</v>
      </c>
      <c r="H331" s="2">
        <f>Table5[[#This Row],[SFC2]]*1000+4</f>
        <v>894</v>
      </c>
      <c r="I331" s="2">
        <f>Table5[[#This Row],[SFC]]*1000+4</f>
        <v>894</v>
      </c>
      <c r="J331" s="2">
        <f>Table5[[#This Row],[HP]]*1</f>
        <v>894</v>
      </c>
      <c r="K331" s="2">
        <f>Table5[[#This Row],[HP2]]*1</f>
        <v>894</v>
      </c>
      <c r="L331" s="2">
        <f>Table5[[#This Row],[0-100]]*Table5[[#This Row],[HP]]</f>
        <v>2869.7400000000198</v>
      </c>
      <c r="M331" s="2">
        <f>Table5[[#This Row],[0-100]]*Table5[[#This Row],[HP2]]</f>
        <v>2869.7400000000198</v>
      </c>
      <c r="N331" s="1">
        <f>Table5[[#This Row],[HP]]/Table5[[#This Row],[TON]]</f>
        <v>311.52647975077667</v>
      </c>
      <c r="O331" s="1">
        <f>Table5[[#This Row],[HP2]]/Table5[[#This Row],[TON2]]</f>
        <v>311.52647975077667</v>
      </c>
      <c r="P331" s="1">
        <f>Table5[[#This Row],[KG]]/1000</f>
        <v>2.8697400000000197</v>
      </c>
      <c r="Q331" s="1">
        <f>Table5[[#This Row],[KG2]]/1000</f>
        <v>2.8697400000000197</v>
      </c>
      <c r="U331" s="1"/>
      <c r="V331" s="1"/>
      <c r="W331" s="1"/>
      <c r="X331" s="1"/>
      <c r="Y331" s="1"/>
    </row>
    <row r="332" spans="1:25" ht="12.75" thickTop="1" thickBot="1" x14ac:dyDescent="0.3">
      <c r="A332" s="1">
        <f t="shared" si="5"/>
        <v>3.2000000000000224</v>
      </c>
      <c r="B332" s="1">
        <v>0.89</v>
      </c>
      <c r="C332" s="1">
        <v>0.89</v>
      </c>
      <c r="D332" s="1">
        <f>Table5[[#This Row],[0-100]]/2</f>
        <v>1.6000000000000112</v>
      </c>
      <c r="E332" s="1">
        <f>Table5[[#This Row],[0-100]]/2</f>
        <v>1.6000000000000112</v>
      </c>
      <c r="F332" s="2">
        <f>1000*(Table5[[#This Row],[KWH]]/Table5[[#This Row],[C]])</f>
        <v>558749.99999999616</v>
      </c>
      <c r="G332" s="2">
        <f>1000*(Table5[[#This Row],[KWH2]]/Table5[[#This Row],[C2]])</f>
        <v>558749.99999999616</v>
      </c>
      <c r="H332" s="2">
        <f>Table5[[#This Row],[SFC2]]*1000+4</f>
        <v>894</v>
      </c>
      <c r="I332" s="2">
        <f>Table5[[#This Row],[SFC]]*1000+4</f>
        <v>894</v>
      </c>
      <c r="J332" s="2">
        <f>Table5[[#This Row],[HP]]*1</f>
        <v>894</v>
      </c>
      <c r="K332" s="2">
        <f>Table5[[#This Row],[HP2]]*1</f>
        <v>894</v>
      </c>
      <c r="L332" s="2">
        <f>Table5[[#This Row],[0-100]]*Table5[[#This Row],[HP]]</f>
        <v>2860.8000000000202</v>
      </c>
      <c r="M332" s="2">
        <f>Table5[[#This Row],[0-100]]*Table5[[#This Row],[HP2]]</f>
        <v>2860.8000000000202</v>
      </c>
      <c r="N332" s="1">
        <f>Table5[[#This Row],[HP]]/Table5[[#This Row],[TON]]</f>
        <v>312.49999999999778</v>
      </c>
      <c r="O332" s="1">
        <f>Table5[[#This Row],[HP2]]/Table5[[#This Row],[TON2]]</f>
        <v>312.49999999999778</v>
      </c>
      <c r="P332" s="1">
        <f>Table5[[#This Row],[KG]]/1000</f>
        <v>2.8608000000000202</v>
      </c>
      <c r="Q332" s="1">
        <f>Table5[[#This Row],[KG2]]/1000</f>
        <v>2.8608000000000202</v>
      </c>
      <c r="U332" s="1"/>
      <c r="V332" s="1"/>
      <c r="W332" s="1"/>
      <c r="X332" s="1"/>
      <c r="Y332" s="1"/>
    </row>
    <row r="333" spans="1:25" ht="12.75" thickTop="1" thickBot="1" x14ac:dyDescent="0.3">
      <c r="A333" s="1">
        <f t="shared" si="5"/>
        <v>3.1900000000000226</v>
      </c>
      <c r="B333" s="1">
        <v>0.89</v>
      </c>
      <c r="C333" s="1">
        <v>0.89</v>
      </c>
      <c r="D333" s="1">
        <f>Table5[[#This Row],[0-100]]/2</f>
        <v>1.5950000000000113</v>
      </c>
      <c r="E333" s="1">
        <f>Table5[[#This Row],[0-100]]/2</f>
        <v>1.5950000000000113</v>
      </c>
      <c r="F333" s="2">
        <f>1000*(Table5[[#This Row],[KWH]]/Table5[[#This Row],[C]])</f>
        <v>560501.56739811518</v>
      </c>
      <c r="G333" s="2">
        <f>1000*(Table5[[#This Row],[KWH2]]/Table5[[#This Row],[C2]])</f>
        <v>560501.56739811518</v>
      </c>
      <c r="H333" s="2">
        <f>Table5[[#This Row],[SFC2]]*1000+4</f>
        <v>894</v>
      </c>
      <c r="I333" s="2">
        <f>Table5[[#This Row],[SFC]]*1000+4</f>
        <v>894</v>
      </c>
      <c r="J333" s="2">
        <f>Table5[[#This Row],[HP]]*1</f>
        <v>894</v>
      </c>
      <c r="K333" s="2">
        <f>Table5[[#This Row],[HP2]]*1</f>
        <v>894</v>
      </c>
      <c r="L333" s="2">
        <f>Table5[[#This Row],[0-100]]*Table5[[#This Row],[HP]]</f>
        <v>2851.8600000000201</v>
      </c>
      <c r="M333" s="2">
        <f>Table5[[#This Row],[0-100]]*Table5[[#This Row],[HP2]]</f>
        <v>2851.8600000000201</v>
      </c>
      <c r="N333" s="1">
        <f>Table5[[#This Row],[HP]]/Table5[[#This Row],[TON]]</f>
        <v>313.47962382444916</v>
      </c>
      <c r="O333" s="1">
        <f>Table5[[#This Row],[HP2]]/Table5[[#This Row],[TON2]]</f>
        <v>313.47962382444916</v>
      </c>
      <c r="P333" s="1">
        <f>Table5[[#This Row],[KG]]/1000</f>
        <v>2.8518600000000203</v>
      </c>
      <c r="Q333" s="1">
        <f>Table5[[#This Row],[KG2]]/1000</f>
        <v>2.8518600000000203</v>
      </c>
      <c r="U333" s="1"/>
      <c r="V333" s="1"/>
      <c r="W333" s="1"/>
      <c r="X333" s="1"/>
      <c r="Y333" s="1"/>
    </row>
    <row r="334" spans="1:25" ht="12.75" thickTop="1" thickBot="1" x14ac:dyDescent="0.3">
      <c r="A334" s="1">
        <f t="shared" si="5"/>
        <v>3.1800000000000228</v>
      </c>
      <c r="B334" s="1">
        <v>0.9</v>
      </c>
      <c r="C334" s="1">
        <v>0.9</v>
      </c>
      <c r="D334" s="1">
        <f>Table5[[#This Row],[0-100]]/2</f>
        <v>1.5900000000000114</v>
      </c>
      <c r="E334" s="1">
        <f>Table5[[#This Row],[0-100]]/2</f>
        <v>1.5900000000000114</v>
      </c>
      <c r="F334" s="2">
        <f>1000*(Table5[[#This Row],[KWH]]/Table5[[#This Row],[C]])</f>
        <v>568553.45911949279</v>
      </c>
      <c r="G334" s="2">
        <f>1000*(Table5[[#This Row],[KWH2]]/Table5[[#This Row],[C2]])</f>
        <v>568553.45911949279</v>
      </c>
      <c r="H334" s="2">
        <f>Table5[[#This Row],[SFC2]]*1000+4</f>
        <v>904</v>
      </c>
      <c r="I334" s="2">
        <f>Table5[[#This Row],[SFC]]*1000+4</f>
        <v>904</v>
      </c>
      <c r="J334" s="2">
        <f>Table5[[#This Row],[HP]]*1</f>
        <v>904</v>
      </c>
      <c r="K334" s="2">
        <f>Table5[[#This Row],[HP2]]*1</f>
        <v>904</v>
      </c>
      <c r="L334" s="2">
        <f>Table5[[#This Row],[0-100]]*Table5[[#This Row],[HP]]</f>
        <v>2874.7200000000207</v>
      </c>
      <c r="M334" s="2">
        <f>Table5[[#This Row],[0-100]]*Table5[[#This Row],[HP2]]</f>
        <v>2874.7200000000207</v>
      </c>
      <c r="N334" s="1">
        <f>Table5[[#This Row],[HP]]/Table5[[#This Row],[TON]]</f>
        <v>314.46540880502914</v>
      </c>
      <c r="O334" s="1">
        <f>Table5[[#This Row],[HP2]]/Table5[[#This Row],[TON2]]</f>
        <v>314.46540880502914</v>
      </c>
      <c r="P334" s="1">
        <f>Table5[[#This Row],[KG]]/1000</f>
        <v>2.8747200000000208</v>
      </c>
      <c r="Q334" s="1">
        <f>Table5[[#This Row],[KG2]]/1000</f>
        <v>2.8747200000000208</v>
      </c>
      <c r="U334" s="1"/>
      <c r="V334" s="1"/>
      <c r="W334" s="1"/>
      <c r="X334" s="1"/>
      <c r="Y334" s="1"/>
    </row>
    <row r="335" spans="1:25" ht="12.75" thickTop="1" thickBot="1" x14ac:dyDescent="0.3">
      <c r="A335" s="1">
        <f t="shared" si="5"/>
        <v>3.170000000000023</v>
      </c>
      <c r="B335" s="1">
        <v>0.9</v>
      </c>
      <c r="C335" s="1">
        <v>0.9</v>
      </c>
      <c r="D335" s="1">
        <f>Table5[[#This Row],[0-100]]/2</f>
        <v>1.5850000000000115</v>
      </c>
      <c r="E335" s="1">
        <f>Table5[[#This Row],[0-100]]/2</f>
        <v>1.5850000000000115</v>
      </c>
      <c r="F335" s="2">
        <f>1000*(Table5[[#This Row],[KWH]]/Table5[[#This Row],[C]])</f>
        <v>570347.00315457</v>
      </c>
      <c r="G335" s="2">
        <f>1000*(Table5[[#This Row],[KWH2]]/Table5[[#This Row],[C2]])</f>
        <v>570347.00315457</v>
      </c>
      <c r="H335" s="2">
        <f>Table5[[#This Row],[SFC2]]*1000+4</f>
        <v>904</v>
      </c>
      <c r="I335" s="2">
        <f>Table5[[#This Row],[SFC]]*1000+4</f>
        <v>904</v>
      </c>
      <c r="J335" s="2">
        <f>Table5[[#This Row],[HP]]*1</f>
        <v>904</v>
      </c>
      <c r="K335" s="2">
        <f>Table5[[#This Row],[HP2]]*1</f>
        <v>904</v>
      </c>
      <c r="L335" s="2">
        <f>Table5[[#This Row],[0-100]]*Table5[[#This Row],[HP]]</f>
        <v>2865.6800000000208</v>
      </c>
      <c r="M335" s="2">
        <f>Table5[[#This Row],[0-100]]*Table5[[#This Row],[HP2]]</f>
        <v>2865.6800000000208</v>
      </c>
      <c r="N335" s="1">
        <f>Table5[[#This Row],[HP]]/Table5[[#This Row],[TON]]</f>
        <v>315.45741324920908</v>
      </c>
      <c r="O335" s="1">
        <f>Table5[[#This Row],[HP2]]/Table5[[#This Row],[TON2]]</f>
        <v>315.45741324920908</v>
      </c>
      <c r="P335" s="1">
        <f>Table5[[#This Row],[KG]]/1000</f>
        <v>2.8656800000000207</v>
      </c>
      <c r="Q335" s="1">
        <f>Table5[[#This Row],[KG2]]/1000</f>
        <v>2.8656800000000207</v>
      </c>
      <c r="U335" s="1"/>
      <c r="V335" s="1"/>
      <c r="W335" s="1"/>
      <c r="X335" s="1"/>
      <c r="Y335" s="1"/>
    </row>
    <row r="336" spans="1:25" ht="12.75" thickTop="1" thickBot="1" x14ac:dyDescent="0.3">
      <c r="A336" s="1">
        <f t="shared" si="5"/>
        <v>3.1600000000000232</v>
      </c>
      <c r="B336" s="1">
        <v>0.9</v>
      </c>
      <c r="C336" s="1">
        <v>0.9</v>
      </c>
      <c r="D336" s="1">
        <f>Table5[[#This Row],[0-100]]/2</f>
        <v>1.5800000000000116</v>
      </c>
      <c r="E336" s="1">
        <f>Table5[[#This Row],[0-100]]/2</f>
        <v>1.5800000000000116</v>
      </c>
      <c r="F336" s="2">
        <f>1000*(Table5[[#This Row],[KWH]]/Table5[[#This Row],[C]])</f>
        <v>572151.89873417292</v>
      </c>
      <c r="G336" s="2">
        <f>1000*(Table5[[#This Row],[KWH2]]/Table5[[#This Row],[C2]])</f>
        <v>572151.89873417292</v>
      </c>
      <c r="H336" s="2">
        <f>Table5[[#This Row],[SFC2]]*1000+4</f>
        <v>904</v>
      </c>
      <c r="I336" s="2">
        <f>Table5[[#This Row],[SFC]]*1000+4</f>
        <v>904</v>
      </c>
      <c r="J336" s="2">
        <f>Table5[[#This Row],[HP]]*1</f>
        <v>904</v>
      </c>
      <c r="K336" s="2">
        <f>Table5[[#This Row],[HP2]]*1</f>
        <v>904</v>
      </c>
      <c r="L336" s="2">
        <f>Table5[[#This Row],[0-100]]*Table5[[#This Row],[HP]]</f>
        <v>2856.6400000000208</v>
      </c>
      <c r="M336" s="2">
        <f>Table5[[#This Row],[0-100]]*Table5[[#This Row],[HP2]]</f>
        <v>2856.6400000000208</v>
      </c>
      <c r="N336" s="1">
        <f>Table5[[#This Row],[HP]]/Table5[[#This Row],[TON]]</f>
        <v>316.45569620252934</v>
      </c>
      <c r="O336" s="1">
        <f>Table5[[#This Row],[HP2]]/Table5[[#This Row],[TON2]]</f>
        <v>316.45569620252934</v>
      </c>
      <c r="P336" s="1">
        <f>Table5[[#This Row],[KG]]/1000</f>
        <v>2.8566400000000209</v>
      </c>
      <c r="Q336" s="1">
        <f>Table5[[#This Row],[KG2]]/1000</f>
        <v>2.8566400000000209</v>
      </c>
      <c r="U336" s="1"/>
      <c r="V336" s="1"/>
      <c r="W336" s="1"/>
      <c r="X336" s="1"/>
      <c r="Y336" s="1"/>
    </row>
    <row r="337" spans="1:25" ht="12.75" thickTop="1" thickBot="1" x14ac:dyDescent="0.3">
      <c r="A337" s="1">
        <f t="shared" si="5"/>
        <v>3.1500000000000234</v>
      </c>
      <c r="B337" s="1">
        <v>0.9</v>
      </c>
      <c r="C337" s="1">
        <v>0.9</v>
      </c>
      <c r="D337" s="1">
        <f>Table5[[#This Row],[0-100]]/2</f>
        <v>1.5750000000000117</v>
      </c>
      <c r="E337" s="1">
        <f>Table5[[#This Row],[0-100]]/2</f>
        <v>1.5750000000000117</v>
      </c>
      <c r="F337" s="2">
        <f>1000*(Table5[[#This Row],[KWH]]/Table5[[#This Row],[C]])</f>
        <v>573968.25396824966</v>
      </c>
      <c r="G337" s="2">
        <f>1000*(Table5[[#This Row],[KWH2]]/Table5[[#This Row],[C2]])</f>
        <v>573968.25396824966</v>
      </c>
      <c r="H337" s="2">
        <f>Table5[[#This Row],[SFC2]]*1000+4</f>
        <v>904</v>
      </c>
      <c r="I337" s="2">
        <f>Table5[[#This Row],[SFC]]*1000+4</f>
        <v>904</v>
      </c>
      <c r="J337" s="2">
        <f>Table5[[#This Row],[HP]]*1</f>
        <v>904</v>
      </c>
      <c r="K337" s="2">
        <f>Table5[[#This Row],[HP2]]*1</f>
        <v>904</v>
      </c>
      <c r="L337" s="2">
        <f>Table5[[#This Row],[0-100]]*Table5[[#This Row],[HP]]</f>
        <v>2847.6000000000213</v>
      </c>
      <c r="M337" s="2">
        <f>Table5[[#This Row],[0-100]]*Table5[[#This Row],[HP2]]</f>
        <v>2847.6000000000213</v>
      </c>
      <c r="N337" s="1">
        <f>Table5[[#This Row],[HP]]/Table5[[#This Row],[TON]]</f>
        <v>317.46031746031508</v>
      </c>
      <c r="O337" s="1">
        <f>Table5[[#This Row],[HP2]]/Table5[[#This Row],[TON2]]</f>
        <v>317.46031746031508</v>
      </c>
      <c r="P337" s="1">
        <f>Table5[[#This Row],[KG]]/1000</f>
        <v>2.8476000000000212</v>
      </c>
      <c r="Q337" s="1">
        <f>Table5[[#This Row],[KG2]]/1000</f>
        <v>2.8476000000000212</v>
      </c>
      <c r="U337" s="1"/>
      <c r="V337" s="1"/>
      <c r="W337" s="1"/>
      <c r="X337" s="1"/>
      <c r="Y337" s="1"/>
    </row>
    <row r="338" spans="1:25" ht="12.75" thickTop="1" thickBot="1" x14ac:dyDescent="0.3">
      <c r="A338" s="1">
        <f t="shared" si="5"/>
        <v>3.1400000000000237</v>
      </c>
      <c r="B338" s="1">
        <v>0.91</v>
      </c>
      <c r="C338" s="1">
        <v>0.91</v>
      </c>
      <c r="D338" s="1">
        <f>Table5[[#This Row],[0-100]]/2</f>
        <v>1.5700000000000118</v>
      </c>
      <c r="E338" s="1">
        <f>Table5[[#This Row],[0-100]]/2</f>
        <v>1.5700000000000118</v>
      </c>
      <c r="F338" s="2">
        <f>1000*(Table5[[#This Row],[KWH]]/Table5[[#This Row],[C]])</f>
        <v>582165.60509553703</v>
      </c>
      <c r="G338" s="2">
        <f>1000*(Table5[[#This Row],[KWH2]]/Table5[[#This Row],[C2]])</f>
        <v>582165.60509553703</v>
      </c>
      <c r="H338" s="2">
        <f>Table5[[#This Row],[SFC2]]*1000+4</f>
        <v>914</v>
      </c>
      <c r="I338" s="2">
        <f>Table5[[#This Row],[SFC]]*1000+4</f>
        <v>914</v>
      </c>
      <c r="J338" s="2">
        <f>Table5[[#This Row],[HP]]*1</f>
        <v>914</v>
      </c>
      <c r="K338" s="2">
        <f>Table5[[#This Row],[HP2]]*1</f>
        <v>914</v>
      </c>
      <c r="L338" s="2">
        <f>Table5[[#This Row],[0-100]]*Table5[[#This Row],[HP]]</f>
        <v>2869.9600000000214</v>
      </c>
      <c r="M338" s="2">
        <f>Table5[[#This Row],[0-100]]*Table5[[#This Row],[HP2]]</f>
        <v>2869.9600000000214</v>
      </c>
      <c r="N338" s="1">
        <f>Table5[[#This Row],[HP]]/Table5[[#This Row],[TON]]</f>
        <v>318.47133757961547</v>
      </c>
      <c r="O338" s="1">
        <f>Table5[[#This Row],[HP2]]/Table5[[#This Row],[TON2]]</f>
        <v>318.47133757961547</v>
      </c>
      <c r="P338" s="1">
        <f>Table5[[#This Row],[KG]]/1000</f>
        <v>2.8699600000000216</v>
      </c>
      <c r="Q338" s="1">
        <f>Table5[[#This Row],[KG2]]/1000</f>
        <v>2.8699600000000216</v>
      </c>
      <c r="U338" s="1"/>
      <c r="V338" s="1"/>
      <c r="W338" s="1"/>
      <c r="X338" s="1"/>
      <c r="Y338" s="1"/>
    </row>
    <row r="339" spans="1:25" ht="12.75" thickTop="1" thickBot="1" x14ac:dyDescent="0.3">
      <c r="A339" s="1">
        <f t="shared" si="5"/>
        <v>3.1300000000000239</v>
      </c>
      <c r="B339" s="1">
        <v>0.91</v>
      </c>
      <c r="C339" s="1">
        <v>0.91</v>
      </c>
      <c r="D339" s="1">
        <f>Table5[[#This Row],[0-100]]/2</f>
        <v>1.5650000000000119</v>
      </c>
      <c r="E339" s="1">
        <f>Table5[[#This Row],[0-100]]/2</f>
        <v>1.5650000000000119</v>
      </c>
      <c r="F339" s="2">
        <f>1000*(Table5[[#This Row],[KWH]]/Table5[[#This Row],[C]])</f>
        <v>584025.55910542689</v>
      </c>
      <c r="G339" s="2">
        <f>1000*(Table5[[#This Row],[KWH2]]/Table5[[#This Row],[C2]])</f>
        <v>584025.55910542689</v>
      </c>
      <c r="H339" s="2">
        <f>Table5[[#This Row],[SFC2]]*1000+4</f>
        <v>914</v>
      </c>
      <c r="I339" s="2">
        <f>Table5[[#This Row],[SFC]]*1000+4</f>
        <v>914</v>
      </c>
      <c r="J339" s="2">
        <f>Table5[[#This Row],[HP]]*1</f>
        <v>914</v>
      </c>
      <c r="K339" s="2">
        <f>Table5[[#This Row],[HP2]]*1</f>
        <v>914</v>
      </c>
      <c r="L339" s="2">
        <f>Table5[[#This Row],[0-100]]*Table5[[#This Row],[HP]]</f>
        <v>2860.820000000022</v>
      </c>
      <c r="M339" s="2">
        <f>Table5[[#This Row],[0-100]]*Table5[[#This Row],[HP2]]</f>
        <v>2860.820000000022</v>
      </c>
      <c r="N339" s="1">
        <f>Table5[[#This Row],[HP]]/Table5[[#This Row],[TON]]</f>
        <v>319.48881789137135</v>
      </c>
      <c r="O339" s="1">
        <f>Table5[[#This Row],[HP2]]/Table5[[#This Row],[TON2]]</f>
        <v>319.48881789137135</v>
      </c>
      <c r="P339" s="1">
        <f>Table5[[#This Row],[KG]]/1000</f>
        <v>2.8608200000000221</v>
      </c>
      <c r="Q339" s="1">
        <f>Table5[[#This Row],[KG2]]/1000</f>
        <v>2.8608200000000221</v>
      </c>
      <c r="U339" s="1"/>
      <c r="V339" s="1"/>
      <c r="W339" s="1"/>
      <c r="X339" s="1"/>
      <c r="Y339" s="1"/>
    </row>
    <row r="340" spans="1:25" ht="12.75" thickTop="1" thickBot="1" x14ac:dyDescent="0.3">
      <c r="A340" s="1">
        <f t="shared" si="5"/>
        <v>3.1200000000000241</v>
      </c>
      <c r="B340" s="1">
        <v>0.91</v>
      </c>
      <c r="C340" s="1">
        <v>0.91</v>
      </c>
      <c r="D340" s="1">
        <f>Table5[[#This Row],[0-100]]/2</f>
        <v>1.560000000000012</v>
      </c>
      <c r="E340" s="1">
        <f>Table5[[#This Row],[0-100]]/2</f>
        <v>1.560000000000012</v>
      </c>
      <c r="F340" s="2">
        <f>1000*(Table5[[#This Row],[KWH]]/Table5[[#This Row],[C]])</f>
        <v>585897.43589743134</v>
      </c>
      <c r="G340" s="2">
        <f>1000*(Table5[[#This Row],[KWH2]]/Table5[[#This Row],[C2]])</f>
        <v>585897.43589743134</v>
      </c>
      <c r="H340" s="2">
        <f>Table5[[#This Row],[SFC2]]*1000+4</f>
        <v>914</v>
      </c>
      <c r="I340" s="2">
        <f>Table5[[#This Row],[SFC]]*1000+4</f>
        <v>914</v>
      </c>
      <c r="J340" s="2">
        <f>Table5[[#This Row],[HP]]*1</f>
        <v>914</v>
      </c>
      <c r="K340" s="2">
        <f>Table5[[#This Row],[HP2]]*1</f>
        <v>914</v>
      </c>
      <c r="L340" s="2">
        <f>Table5[[#This Row],[0-100]]*Table5[[#This Row],[HP]]</f>
        <v>2851.6800000000221</v>
      </c>
      <c r="M340" s="2">
        <f>Table5[[#This Row],[0-100]]*Table5[[#This Row],[HP2]]</f>
        <v>2851.6800000000221</v>
      </c>
      <c r="N340" s="1">
        <f>Table5[[#This Row],[HP]]/Table5[[#This Row],[TON]]</f>
        <v>320.512820512818</v>
      </c>
      <c r="O340" s="1">
        <f>Table5[[#This Row],[HP2]]/Table5[[#This Row],[TON2]]</f>
        <v>320.512820512818</v>
      </c>
      <c r="P340" s="1">
        <f>Table5[[#This Row],[KG]]/1000</f>
        <v>2.8516800000000222</v>
      </c>
      <c r="Q340" s="1">
        <f>Table5[[#This Row],[KG2]]/1000</f>
        <v>2.8516800000000222</v>
      </c>
      <c r="U340" s="1"/>
      <c r="V340" s="1"/>
      <c r="W340" s="1"/>
      <c r="X340" s="1"/>
      <c r="Y340" s="1"/>
    </row>
    <row r="341" spans="1:25" ht="12.75" thickTop="1" thickBot="1" x14ac:dyDescent="0.3">
      <c r="A341" s="1">
        <f t="shared" si="5"/>
        <v>3.1100000000000243</v>
      </c>
      <c r="B341" s="1">
        <v>0.92</v>
      </c>
      <c r="C341" s="1">
        <v>0.92</v>
      </c>
      <c r="D341" s="1">
        <f>Table5[[#This Row],[0-100]]/2</f>
        <v>1.5550000000000122</v>
      </c>
      <c r="E341" s="1">
        <f>Table5[[#This Row],[0-100]]/2</f>
        <v>1.5550000000000122</v>
      </c>
      <c r="F341" s="2">
        <f>1000*(Table5[[#This Row],[KWH]]/Table5[[#This Row],[C]])</f>
        <v>594212.21864951309</v>
      </c>
      <c r="G341" s="2">
        <f>1000*(Table5[[#This Row],[KWH2]]/Table5[[#This Row],[C2]])</f>
        <v>594212.21864951309</v>
      </c>
      <c r="H341" s="2">
        <f>Table5[[#This Row],[SFC2]]*1000+4</f>
        <v>924</v>
      </c>
      <c r="I341" s="2">
        <f>Table5[[#This Row],[SFC]]*1000+4</f>
        <v>924</v>
      </c>
      <c r="J341" s="2">
        <f>Table5[[#This Row],[HP]]*1</f>
        <v>924</v>
      </c>
      <c r="K341" s="2">
        <f>Table5[[#This Row],[HP2]]*1</f>
        <v>924</v>
      </c>
      <c r="L341" s="2">
        <f>Table5[[#This Row],[0-100]]*Table5[[#This Row],[HP]]</f>
        <v>2873.6400000000226</v>
      </c>
      <c r="M341" s="2">
        <f>Table5[[#This Row],[0-100]]*Table5[[#This Row],[HP2]]</f>
        <v>2873.6400000000226</v>
      </c>
      <c r="N341" s="1">
        <f>Table5[[#This Row],[HP]]/Table5[[#This Row],[TON]]</f>
        <v>321.54340836012608</v>
      </c>
      <c r="O341" s="1">
        <f>Table5[[#This Row],[HP2]]/Table5[[#This Row],[TON2]]</f>
        <v>321.54340836012608</v>
      </c>
      <c r="P341" s="1">
        <f>Table5[[#This Row],[KG]]/1000</f>
        <v>2.8736400000000226</v>
      </c>
      <c r="Q341" s="1">
        <f>Table5[[#This Row],[KG2]]/1000</f>
        <v>2.8736400000000226</v>
      </c>
      <c r="U341" s="1"/>
      <c r="V341" s="1"/>
      <c r="W341" s="1"/>
      <c r="X341" s="1"/>
      <c r="Y341" s="1"/>
    </row>
    <row r="342" spans="1:25" ht="12.75" thickTop="1" thickBot="1" x14ac:dyDescent="0.3">
      <c r="A342" s="1">
        <f t="shared" si="5"/>
        <v>3.1000000000000245</v>
      </c>
      <c r="B342" s="1">
        <v>0.92</v>
      </c>
      <c r="C342" s="1">
        <v>0.92</v>
      </c>
      <c r="D342" s="1">
        <f>Table5[[#This Row],[0-100]]/2</f>
        <v>1.5500000000000123</v>
      </c>
      <c r="E342" s="1">
        <f>Table5[[#This Row],[0-100]]/2</f>
        <v>1.5500000000000123</v>
      </c>
      <c r="F342" s="2">
        <f>1000*(Table5[[#This Row],[KWH]]/Table5[[#This Row],[C]])</f>
        <v>596129.03225805983</v>
      </c>
      <c r="G342" s="2">
        <f>1000*(Table5[[#This Row],[KWH2]]/Table5[[#This Row],[C2]])</f>
        <v>596129.03225805983</v>
      </c>
      <c r="H342" s="2">
        <f>Table5[[#This Row],[SFC2]]*1000+4</f>
        <v>924</v>
      </c>
      <c r="I342" s="2">
        <f>Table5[[#This Row],[SFC]]*1000+4</f>
        <v>924</v>
      </c>
      <c r="J342" s="2">
        <f>Table5[[#This Row],[HP]]*1</f>
        <v>924</v>
      </c>
      <c r="K342" s="2">
        <f>Table5[[#This Row],[HP2]]*1</f>
        <v>924</v>
      </c>
      <c r="L342" s="2">
        <f>Table5[[#This Row],[0-100]]*Table5[[#This Row],[HP]]</f>
        <v>2864.4000000000228</v>
      </c>
      <c r="M342" s="2">
        <f>Table5[[#This Row],[0-100]]*Table5[[#This Row],[HP2]]</f>
        <v>2864.4000000000228</v>
      </c>
      <c r="N342" s="1">
        <f>Table5[[#This Row],[HP]]/Table5[[#This Row],[TON]]</f>
        <v>322.58064516128775</v>
      </c>
      <c r="O342" s="1">
        <f>Table5[[#This Row],[HP2]]/Table5[[#This Row],[TON2]]</f>
        <v>322.58064516128775</v>
      </c>
      <c r="P342" s="1">
        <f>Table5[[#This Row],[KG]]/1000</f>
        <v>2.8644000000000229</v>
      </c>
      <c r="Q342" s="1">
        <f>Table5[[#This Row],[KG2]]/1000</f>
        <v>2.8644000000000229</v>
      </c>
      <c r="U342" s="1"/>
      <c r="V342" s="1"/>
      <c r="W342" s="1"/>
      <c r="X342" s="1"/>
      <c r="Y342" s="1"/>
    </row>
    <row r="343" spans="1:25" ht="12.75" thickTop="1" thickBot="1" x14ac:dyDescent="0.3">
      <c r="A343" s="1">
        <f t="shared" si="5"/>
        <v>3.0900000000000247</v>
      </c>
      <c r="B343" s="1">
        <v>0.92</v>
      </c>
      <c r="C343" s="1">
        <v>0.92</v>
      </c>
      <c r="D343" s="1">
        <f>Table5[[#This Row],[0-100]]/2</f>
        <v>1.5450000000000124</v>
      </c>
      <c r="E343" s="1">
        <f>Table5[[#This Row],[0-100]]/2</f>
        <v>1.5450000000000124</v>
      </c>
      <c r="F343" s="2">
        <f>1000*(Table5[[#This Row],[KWH]]/Table5[[#This Row],[C]])</f>
        <v>598058.25242717972</v>
      </c>
      <c r="G343" s="2">
        <f>1000*(Table5[[#This Row],[KWH2]]/Table5[[#This Row],[C2]])</f>
        <v>598058.25242717972</v>
      </c>
      <c r="H343" s="2">
        <f>Table5[[#This Row],[SFC2]]*1000+4</f>
        <v>924</v>
      </c>
      <c r="I343" s="2">
        <f>Table5[[#This Row],[SFC]]*1000+4</f>
        <v>924</v>
      </c>
      <c r="J343" s="2">
        <f>Table5[[#This Row],[HP]]*1</f>
        <v>924</v>
      </c>
      <c r="K343" s="2">
        <f>Table5[[#This Row],[HP2]]*1</f>
        <v>924</v>
      </c>
      <c r="L343" s="2">
        <f>Table5[[#This Row],[0-100]]*Table5[[#This Row],[HP]]</f>
        <v>2855.160000000023</v>
      </c>
      <c r="M343" s="2">
        <f>Table5[[#This Row],[0-100]]*Table5[[#This Row],[HP2]]</f>
        <v>2855.160000000023</v>
      </c>
      <c r="N343" s="1">
        <f>Table5[[#This Row],[HP]]/Table5[[#This Row],[TON]]</f>
        <v>323.62459546925305</v>
      </c>
      <c r="O343" s="1">
        <f>Table5[[#This Row],[HP2]]/Table5[[#This Row],[TON2]]</f>
        <v>323.62459546925305</v>
      </c>
      <c r="P343" s="1">
        <f>Table5[[#This Row],[KG]]/1000</f>
        <v>2.8551600000000232</v>
      </c>
      <c r="Q343" s="1">
        <f>Table5[[#This Row],[KG2]]/1000</f>
        <v>2.8551600000000232</v>
      </c>
      <c r="U343" s="1"/>
      <c r="V343" s="1"/>
      <c r="W343" s="1"/>
      <c r="X343" s="1"/>
      <c r="Y343" s="1"/>
    </row>
    <row r="344" spans="1:25" ht="12.75" thickTop="1" thickBot="1" x14ac:dyDescent="0.3">
      <c r="A344" s="1">
        <f t="shared" si="5"/>
        <v>3.0800000000000249</v>
      </c>
      <c r="B344" s="1">
        <v>0.92</v>
      </c>
      <c r="C344" s="1">
        <v>0.92</v>
      </c>
      <c r="D344" s="1">
        <f>Table5[[#This Row],[0-100]]/2</f>
        <v>1.5400000000000125</v>
      </c>
      <c r="E344" s="1">
        <f>Table5[[#This Row],[0-100]]/2</f>
        <v>1.5400000000000125</v>
      </c>
      <c r="F344" s="2">
        <f>1000*(Table5[[#This Row],[KWH]]/Table5[[#This Row],[C]])</f>
        <v>599999.99999999511</v>
      </c>
      <c r="G344" s="2">
        <f>1000*(Table5[[#This Row],[KWH2]]/Table5[[#This Row],[C2]])</f>
        <v>599999.99999999511</v>
      </c>
      <c r="H344" s="2">
        <f>Table5[[#This Row],[SFC2]]*1000+4</f>
        <v>924</v>
      </c>
      <c r="I344" s="2">
        <f>Table5[[#This Row],[SFC]]*1000+4</f>
        <v>924</v>
      </c>
      <c r="J344" s="2">
        <f>Table5[[#This Row],[HP]]*1</f>
        <v>924</v>
      </c>
      <c r="K344" s="2">
        <f>Table5[[#This Row],[HP2]]*1</f>
        <v>924</v>
      </c>
      <c r="L344" s="2">
        <f>Table5[[#This Row],[0-100]]*Table5[[#This Row],[HP]]</f>
        <v>2845.9200000000233</v>
      </c>
      <c r="M344" s="2">
        <f>Table5[[#This Row],[0-100]]*Table5[[#This Row],[HP2]]</f>
        <v>2845.9200000000233</v>
      </c>
      <c r="N344" s="1">
        <f>Table5[[#This Row],[HP]]/Table5[[#This Row],[TON]]</f>
        <v>324.67532467532203</v>
      </c>
      <c r="O344" s="1">
        <f>Table5[[#This Row],[HP2]]/Table5[[#This Row],[TON2]]</f>
        <v>324.67532467532203</v>
      </c>
      <c r="P344" s="1">
        <f>Table5[[#This Row],[KG]]/1000</f>
        <v>2.8459200000000231</v>
      </c>
      <c r="Q344" s="1">
        <f>Table5[[#This Row],[KG2]]/1000</f>
        <v>2.8459200000000231</v>
      </c>
      <c r="U344" s="1"/>
      <c r="V344" s="1"/>
      <c r="W344" s="1"/>
      <c r="X344" s="1"/>
      <c r="Y344" s="1"/>
    </row>
    <row r="345" spans="1:25" ht="12.75" thickTop="1" thickBot="1" x14ac:dyDescent="0.3">
      <c r="A345" s="1">
        <f t="shared" ref="A345:A367" si="6">A344-0.01</f>
        <v>3.0700000000000252</v>
      </c>
      <c r="B345" s="1">
        <v>0.93</v>
      </c>
      <c r="C345" s="1">
        <v>0.93</v>
      </c>
      <c r="D345" s="1">
        <f>Table5[[#This Row],[0-100]]/2</f>
        <v>1.5350000000000126</v>
      </c>
      <c r="E345" s="1">
        <f>Table5[[#This Row],[0-100]]/2</f>
        <v>1.5350000000000126</v>
      </c>
      <c r="F345" s="2">
        <f>1000*(Table5[[#This Row],[KWH]]/Table5[[#This Row],[C]])</f>
        <v>608469.05537458777</v>
      </c>
      <c r="G345" s="2">
        <f>1000*(Table5[[#This Row],[KWH2]]/Table5[[#This Row],[C2]])</f>
        <v>608469.05537458777</v>
      </c>
      <c r="H345" s="2">
        <f>Table5[[#This Row],[SFC2]]*1000+4</f>
        <v>934</v>
      </c>
      <c r="I345" s="2">
        <f>Table5[[#This Row],[SFC]]*1000+4</f>
        <v>934</v>
      </c>
      <c r="J345" s="2">
        <f>Table5[[#This Row],[HP]]*1</f>
        <v>934</v>
      </c>
      <c r="K345" s="2">
        <f>Table5[[#This Row],[HP2]]*1</f>
        <v>934</v>
      </c>
      <c r="L345" s="2">
        <f>Table5[[#This Row],[0-100]]*Table5[[#This Row],[HP]]</f>
        <v>2867.3800000000233</v>
      </c>
      <c r="M345" s="2">
        <f>Table5[[#This Row],[0-100]]*Table5[[#This Row],[HP2]]</f>
        <v>2867.3800000000233</v>
      </c>
      <c r="N345" s="1">
        <f>Table5[[#This Row],[HP]]/Table5[[#This Row],[TON]]</f>
        <v>325.73289902279868</v>
      </c>
      <c r="O345" s="1">
        <f>Table5[[#This Row],[HP2]]/Table5[[#This Row],[TON2]]</f>
        <v>325.73289902279868</v>
      </c>
      <c r="P345" s="1">
        <f>Table5[[#This Row],[KG]]/1000</f>
        <v>2.8673800000000234</v>
      </c>
      <c r="Q345" s="1">
        <f>Table5[[#This Row],[KG2]]/1000</f>
        <v>2.8673800000000234</v>
      </c>
      <c r="U345" s="1"/>
      <c r="V345" s="1"/>
      <c r="W345" s="1"/>
      <c r="X345" s="1"/>
      <c r="Y345" s="1"/>
    </row>
    <row r="346" spans="1:25" ht="12.75" thickTop="1" thickBot="1" x14ac:dyDescent="0.3">
      <c r="A346" s="1">
        <f t="shared" si="6"/>
        <v>3.0600000000000254</v>
      </c>
      <c r="B346" s="1">
        <v>0.93</v>
      </c>
      <c r="C346" s="1">
        <v>0.93</v>
      </c>
      <c r="D346" s="1">
        <f>Table5[[#This Row],[0-100]]/2</f>
        <v>1.5300000000000127</v>
      </c>
      <c r="E346" s="1">
        <f>Table5[[#This Row],[0-100]]/2</f>
        <v>1.5300000000000127</v>
      </c>
      <c r="F346" s="2">
        <f>1000*(Table5[[#This Row],[KWH]]/Table5[[#This Row],[C]])</f>
        <v>610457.51633986423</v>
      </c>
      <c r="G346" s="2">
        <f>1000*(Table5[[#This Row],[KWH2]]/Table5[[#This Row],[C2]])</f>
        <v>610457.51633986423</v>
      </c>
      <c r="H346" s="2">
        <f>Table5[[#This Row],[SFC2]]*1000+4</f>
        <v>934</v>
      </c>
      <c r="I346" s="2">
        <f>Table5[[#This Row],[SFC]]*1000+4</f>
        <v>934</v>
      </c>
      <c r="J346" s="2">
        <f>Table5[[#This Row],[HP]]*1</f>
        <v>934</v>
      </c>
      <c r="K346" s="2">
        <f>Table5[[#This Row],[HP2]]*1</f>
        <v>934</v>
      </c>
      <c r="L346" s="2">
        <f>Table5[[#This Row],[0-100]]*Table5[[#This Row],[HP]]</f>
        <v>2858.0400000000236</v>
      </c>
      <c r="M346" s="2">
        <f>Table5[[#This Row],[0-100]]*Table5[[#This Row],[HP2]]</f>
        <v>2858.0400000000236</v>
      </c>
      <c r="N346" s="1">
        <f>Table5[[#This Row],[HP]]/Table5[[#This Row],[TON]]</f>
        <v>326.79738562091234</v>
      </c>
      <c r="O346" s="1">
        <f>Table5[[#This Row],[HP2]]/Table5[[#This Row],[TON2]]</f>
        <v>326.79738562091234</v>
      </c>
      <c r="P346" s="1">
        <f>Table5[[#This Row],[KG]]/1000</f>
        <v>2.8580400000000235</v>
      </c>
      <c r="Q346" s="1">
        <f>Table5[[#This Row],[KG2]]/1000</f>
        <v>2.8580400000000235</v>
      </c>
      <c r="U346" s="1"/>
      <c r="V346" s="1"/>
      <c r="W346" s="1"/>
      <c r="X346" s="1"/>
      <c r="Y346" s="1"/>
    </row>
    <row r="347" spans="1:25" ht="12.75" thickTop="1" thickBot="1" x14ac:dyDescent="0.3">
      <c r="A347" s="1">
        <f t="shared" si="6"/>
        <v>3.0500000000000256</v>
      </c>
      <c r="B347" s="1">
        <v>0.93</v>
      </c>
      <c r="C347" s="1">
        <v>0.93</v>
      </c>
      <c r="D347" s="1">
        <f>Table5[[#This Row],[0-100]]/2</f>
        <v>1.5250000000000128</v>
      </c>
      <c r="E347" s="1">
        <f>Table5[[#This Row],[0-100]]/2</f>
        <v>1.5250000000000128</v>
      </c>
      <c r="F347" s="2">
        <f>1000*(Table5[[#This Row],[KWH]]/Table5[[#This Row],[C]])</f>
        <v>612459.01639343752</v>
      </c>
      <c r="G347" s="2">
        <f>1000*(Table5[[#This Row],[KWH2]]/Table5[[#This Row],[C2]])</f>
        <v>612459.01639343752</v>
      </c>
      <c r="H347" s="2">
        <f>Table5[[#This Row],[SFC2]]*1000+4</f>
        <v>934</v>
      </c>
      <c r="I347" s="2">
        <f>Table5[[#This Row],[SFC]]*1000+4</f>
        <v>934</v>
      </c>
      <c r="J347" s="2">
        <f>Table5[[#This Row],[HP]]*1</f>
        <v>934</v>
      </c>
      <c r="K347" s="2">
        <f>Table5[[#This Row],[HP2]]*1</f>
        <v>934</v>
      </c>
      <c r="L347" s="2">
        <f>Table5[[#This Row],[0-100]]*Table5[[#This Row],[HP]]</f>
        <v>2848.7000000000239</v>
      </c>
      <c r="M347" s="2">
        <f>Table5[[#This Row],[0-100]]*Table5[[#This Row],[HP2]]</f>
        <v>2848.7000000000239</v>
      </c>
      <c r="N347" s="1">
        <f>Table5[[#This Row],[HP]]/Table5[[#This Row],[TON]]</f>
        <v>327.86885245901362</v>
      </c>
      <c r="O347" s="1">
        <f>Table5[[#This Row],[HP2]]/Table5[[#This Row],[TON2]]</f>
        <v>327.86885245901362</v>
      </c>
      <c r="P347" s="1">
        <f>Table5[[#This Row],[KG]]/1000</f>
        <v>2.848700000000024</v>
      </c>
      <c r="Q347" s="1">
        <f>Table5[[#This Row],[KG2]]/1000</f>
        <v>2.848700000000024</v>
      </c>
      <c r="U347" s="1"/>
      <c r="V347" s="1"/>
      <c r="W347" s="1"/>
      <c r="X347" s="1"/>
      <c r="Y347" s="1"/>
    </row>
    <row r="348" spans="1:25" ht="12.75" thickTop="1" thickBot="1" x14ac:dyDescent="0.3">
      <c r="A348" s="1">
        <f t="shared" si="6"/>
        <v>3.0400000000000258</v>
      </c>
      <c r="B348" s="1">
        <v>0.94</v>
      </c>
      <c r="C348" s="1">
        <v>0.94</v>
      </c>
      <c r="D348" s="1">
        <f>Table5[[#This Row],[0-100]]/2</f>
        <v>1.5200000000000129</v>
      </c>
      <c r="E348" s="1">
        <f>Table5[[#This Row],[0-100]]/2</f>
        <v>1.5200000000000129</v>
      </c>
      <c r="F348" s="2">
        <f>1000*(Table5[[#This Row],[KWH]]/Table5[[#This Row],[C]])</f>
        <v>621052.63157894206</v>
      </c>
      <c r="G348" s="2">
        <f>1000*(Table5[[#This Row],[KWH2]]/Table5[[#This Row],[C2]])</f>
        <v>621052.63157894206</v>
      </c>
      <c r="H348" s="2">
        <f>Table5[[#This Row],[SFC2]]*1000+4</f>
        <v>944</v>
      </c>
      <c r="I348" s="2">
        <f>Table5[[#This Row],[SFC]]*1000+4</f>
        <v>944</v>
      </c>
      <c r="J348" s="2">
        <f>Table5[[#This Row],[HP]]*1</f>
        <v>944</v>
      </c>
      <c r="K348" s="2">
        <f>Table5[[#This Row],[HP2]]*1</f>
        <v>944</v>
      </c>
      <c r="L348" s="2">
        <f>Table5[[#This Row],[0-100]]*Table5[[#This Row],[HP]]</f>
        <v>2869.7600000000243</v>
      </c>
      <c r="M348" s="2">
        <f>Table5[[#This Row],[0-100]]*Table5[[#This Row],[HP2]]</f>
        <v>2869.7600000000243</v>
      </c>
      <c r="N348" s="1">
        <f>Table5[[#This Row],[HP]]/Table5[[#This Row],[TON]]</f>
        <v>328.94736842104987</v>
      </c>
      <c r="O348" s="1">
        <f>Table5[[#This Row],[HP2]]/Table5[[#This Row],[TON2]]</f>
        <v>328.94736842104987</v>
      </c>
      <c r="P348" s="1">
        <f>Table5[[#This Row],[KG]]/1000</f>
        <v>2.8697600000000243</v>
      </c>
      <c r="Q348" s="1">
        <f>Table5[[#This Row],[KG2]]/1000</f>
        <v>2.8697600000000243</v>
      </c>
      <c r="U348" s="1"/>
      <c r="V348" s="1"/>
      <c r="W348" s="1"/>
      <c r="X348" s="1"/>
      <c r="Y348" s="1"/>
    </row>
    <row r="349" spans="1:25" ht="12.75" thickTop="1" thickBot="1" x14ac:dyDescent="0.3">
      <c r="A349" s="1">
        <f t="shared" si="6"/>
        <v>3.030000000000026</v>
      </c>
      <c r="B349" s="1">
        <v>0.94</v>
      </c>
      <c r="C349" s="1">
        <v>0.94</v>
      </c>
      <c r="D349" s="1">
        <f>Table5[[#This Row],[0-100]]/2</f>
        <v>1.515000000000013</v>
      </c>
      <c r="E349" s="1">
        <f>Table5[[#This Row],[0-100]]/2</f>
        <v>1.515000000000013</v>
      </c>
      <c r="F349" s="2">
        <f>1000*(Table5[[#This Row],[KWH]]/Table5[[#This Row],[C]])</f>
        <v>623102.31023101776</v>
      </c>
      <c r="G349" s="2">
        <f>1000*(Table5[[#This Row],[KWH2]]/Table5[[#This Row],[C2]])</f>
        <v>623102.31023101776</v>
      </c>
      <c r="H349" s="2">
        <f>Table5[[#This Row],[SFC2]]*1000+4</f>
        <v>944</v>
      </c>
      <c r="I349" s="2">
        <f>Table5[[#This Row],[SFC]]*1000+4</f>
        <v>944</v>
      </c>
      <c r="J349" s="2">
        <f>Table5[[#This Row],[HP]]*1</f>
        <v>944</v>
      </c>
      <c r="K349" s="2">
        <f>Table5[[#This Row],[HP2]]*1</f>
        <v>944</v>
      </c>
      <c r="L349" s="2">
        <f>Table5[[#This Row],[0-100]]*Table5[[#This Row],[HP]]</f>
        <v>2860.3200000000247</v>
      </c>
      <c r="M349" s="2">
        <f>Table5[[#This Row],[0-100]]*Table5[[#This Row],[HP2]]</f>
        <v>2860.3200000000247</v>
      </c>
      <c r="N349" s="1">
        <f>Table5[[#This Row],[HP]]/Table5[[#This Row],[TON]]</f>
        <v>330.03300330032721</v>
      </c>
      <c r="O349" s="1">
        <f>Table5[[#This Row],[HP2]]/Table5[[#This Row],[TON2]]</f>
        <v>330.03300330032721</v>
      </c>
      <c r="P349" s="1">
        <f>Table5[[#This Row],[KG]]/1000</f>
        <v>2.8603200000000246</v>
      </c>
      <c r="Q349" s="1">
        <f>Table5[[#This Row],[KG2]]/1000</f>
        <v>2.8603200000000246</v>
      </c>
      <c r="U349" s="1"/>
      <c r="V349" s="1"/>
      <c r="W349" s="1"/>
      <c r="X349" s="1"/>
      <c r="Y349" s="1"/>
    </row>
    <row r="350" spans="1:25" ht="12.75" thickTop="1" thickBot="1" x14ac:dyDescent="0.3">
      <c r="A350" s="1">
        <f t="shared" si="6"/>
        <v>3.0200000000000262</v>
      </c>
      <c r="B350" s="1">
        <v>0.94</v>
      </c>
      <c r="C350" s="1">
        <v>0.94</v>
      </c>
      <c r="D350" s="1">
        <f>Table5[[#This Row],[0-100]]/2</f>
        <v>1.5100000000000131</v>
      </c>
      <c r="E350" s="1">
        <f>Table5[[#This Row],[0-100]]/2</f>
        <v>1.5100000000000131</v>
      </c>
      <c r="F350" s="2">
        <f>1000*(Table5[[#This Row],[KWH]]/Table5[[#This Row],[C]])</f>
        <v>625165.56291390187</v>
      </c>
      <c r="G350" s="2">
        <f>1000*(Table5[[#This Row],[KWH2]]/Table5[[#This Row],[C2]])</f>
        <v>625165.56291390187</v>
      </c>
      <c r="H350" s="2">
        <f>Table5[[#This Row],[SFC2]]*1000+4</f>
        <v>944</v>
      </c>
      <c r="I350" s="2">
        <f>Table5[[#This Row],[SFC]]*1000+4</f>
        <v>944</v>
      </c>
      <c r="J350" s="2">
        <f>Table5[[#This Row],[HP]]*1</f>
        <v>944</v>
      </c>
      <c r="K350" s="2">
        <f>Table5[[#This Row],[HP2]]*1</f>
        <v>944</v>
      </c>
      <c r="L350" s="2">
        <f>Table5[[#This Row],[0-100]]*Table5[[#This Row],[HP]]</f>
        <v>2850.8800000000247</v>
      </c>
      <c r="M350" s="2">
        <f>Table5[[#This Row],[0-100]]*Table5[[#This Row],[HP2]]</f>
        <v>2850.8800000000247</v>
      </c>
      <c r="N350" s="1">
        <f>Table5[[#This Row],[HP]]/Table5[[#This Row],[TON]]</f>
        <v>331.12582781456666</v>
      </c>
      <c r="O350" s="1">
        <f>Table5[[#This Row],[HP2]]/Table5[[#This Row],[TON2]]</f>
        <v>331.12582781456666</v>
      </c>
      <c r="P350" s="1">
        <f>Table5[[#This Row],[KG]]/1000</f>
        <v>2.8508800000000245</v>
      </c>
      <c r="Q350" s="1">
        <f>Table5[[#This Row],[KG2]]/1000</f>
        <v>2.8508800000000245</v>
      </c>
      <c r="U350" s="1"/>
      <c r="V350" s="1"/>
      <c r="W350" s="1"/>
      <c r="X350" s="1"/>
      <c r="Y350" s="1"/>
    </row>
    <row r="351" spans="1:25" ht="12.75" thickTop="1" thickBot="1" x14ac:dyDescent="0.3">
      <c r="A351" s="1">
        <f t="shared" si="6"/>
        <v>3.0100000000000264</v>
      </c>
      <c r="B351" s="1">
        <v>0.95</v>
      </c>
      <c r="C351" s="1">
        <v>0.95</v>
      </c>
      <c r="D351" s="1">
        <f>Table5[[#This Row],[0-100]]/2</f>
        <v>1.5050000000000132</v>
      </c>
      <c r="E351" s="1">
        <f>Table5[[#This Row],[0-100]]/2</f>
        <v>1.5050000000000132</v>
      </c>
      <c r="F351" s="2">
        <f>1000*(Table5[[#This Row],[KWH]]/Table5[[#This Row],[C]])</f>
        <v>633887.0431893632</v>
      </c>
      <c r="G351" s="2">
        <f>1000*(Table5[[#This Row],[KWH2]]/Table5[[#This Row],[C2]])</f>
        <v>633887.0431893632</v>
      </c>
      <c r="H351" s="2">
        <f>Table5[[#This Row],[SFC2]]*1000+4</f>
        <v>954</v>
      </c>
      <c r="I351" s="2">
        <f>Table5[[#This Row],[SFC]]*1000+4</f>
        <v>954</v>
      </c>
      <c r="J351" s="2">
        <f>Table5[[#This Row],[HP]]*1</f>
        <v>954</v>
      </c>
      <c r="K351" s="2">
        <f>Table5[[#This Row],[HP2]]*1</f>
        <v>954</v>
      </c>
      <c r="L351" s="2">
        <f>Table5[[#This Row],[0-100]]*Table5[[#This Row],[HP]]</f>
        <v>2871.5400000000254</v>
      </c>
      <c r="M351" s="2">
        <f>Table5[[#This Row],[0-100]]*Table5[[#This Row],[HP2]]</f>
        <v>2871.5400000000254</v>
      </c>
      <c r="N351" s="1">
        <f>Table5[[#This Row],[HP]]/Table5[[#This Row],[TON]]</f>
        <v>332.22591362125951</v>
      </c>
      <c r="O351" s="1">
        <f>Table5[[#This Row],[HP2]]/Table5[[#This Row],[TON2]]</f>
        <v>332.22591362125951</v>
      </c>
      <c r="P351" s="1">
        <f>Table5[[#This Row],[KG]]/1000</f>
        <v>2.8715400000000253</v>
      </c>
      <c r="Q351" s="1">
        <f>Table5[[#This Row],[KG2]]/1000</f>
        <v>2.8715400000000253</v>
      </c>
      <c r="U351" s="1"/>
      <c r="V351" s="1"/>
      <c r="W351" s="1"/>
      <c r="X351" s="1"/>
      <c r="Y351" s="1"/>
    </row>
    <row r="352" spans="1:25" ht="12.75" thickTop="1" thickBot="1" x14ac:dyDescent="0.3">
      <c r="A352" s="1">
        <f t="shared" si="6"/>
        <v>3.0000000000000266</v>
      </c>
      <c r="B352" s="1">
        <v>0.95</v>
      </c>
      <c r="C352" s="1">
        <v>0.95</v>
      </c>
      <c r="D352" s="1">
        <f>Table5[[#This Row],[0-100]]/2</f>
        <v>1.5000000000000133</v>
      </c>
      <c r="E352" s="1">
        <f>Table5[[#This Row],[0-100]]/2</f>
        <v>1.5000000000000133</v>
      </c>
      <c r="F352" s="2">
        <f>1000*(Table5[[#This Row],[KWH]]/Table5[[#This Row],[C]])</f>
        <v>635999.9999999943</v>
      </c>
      <c r="G352" s="2">
        <f>1000*(Table5[[#This Row],[KWH2]]/Table5[[#This Row],[C2]])</f>
        <v>635999.9999999943</v>
      </c>
      <c r="H352" s="2">
        <f>Table5[[#This Row],[SFC2]]*1000+4</f>
        <v>954</v>
      </c>
      <c r="I352" s="2">
        <f>Table5[[#This Row],[SFC]]*1000+4</f>
        <v>954</v>
      </c>
      <c r="J352" s="2">
        <f>Table5[[#This Row],[HP]]*1</f>
        <v>954</v>
      </c>
      <c r="K352" s="2">
        <f>Table5[[#This Row],[HP2]]*1</f>
        <v>954</v>
      </c>
      <c r="L352" s="2">
        <f>Table5[[#This Row],[0-100]]*Table5[[#This Row],[HP]]</f>
        <v>2862.0000000000255</v>
      </c>
      <c r="M352" s="2">
        <f>Table5[[#This Row],[0-100]]*Table5[[#This Row],[HP2]]</f>
        <v>2862.0000000000255</v>
      </c>
      <c r="N352" s="1">
        <f>Table5[[#This Row],[HP]]/Table5[[#This Row],[TON]]</f>
        <v>333.33333333333036</v>
      </c>
      <c r="O352" s="1">
        <f>Table5[[#This Row],[HP2]]/Table5[[#This Row],[TON2]]</f>
        <v>333.33333333333036</v>
      </c>
      <c r="P352" s="1">
        <f>Table5[[#This Row],[KG]]/1000</f>
        <v>2.8620000000000254</v>
      </c>
      <c r="Q352" s="1">
        <f>Table5[[#This Row],[KG2]]/1000</f>
        <v>2.8620000000000254</v>
      </c>
      <c r="U352" s="1"/>
      <c r="V352" s="1"/>
      <c r="W352" s="1"/>
      <c r="X352" s="1"/>
      <c r="Y352" s="1"/>
    </row>
    <row r="353" spans="1:25" ht="12.75" thickTop="1" thickBot="1" x14ac:dyDescent="0.3">
      <c r="A353" s="1">
        <f t="shared" si="6"/>
        <v>2.9900000000000269</v>
      </c>
      <c r="B353" s="1">
        <v>0.95</v>
      </c>
      <c r="C353" s="1">
        <v>0.95</v>
      </c>
      <c r="D353" s="1">
        <f>Table5[[#This Row],[0-100]]/2</f>
        <v>1.4950000000000134</v>
      </c>
      <c r="E353" s="1">
        <f>Table5[[#This Row],[0-100]]/2</f>
        <v>1.4950000000000134</v>
      </c>
      <c r="F353" s="2">
        <f>1000*(Table5[[#This Row],[KWH]]/Table5[[#This Row],[C]])</f>
        <v>638127.0903009976</v>
      </c>
      <c r="G353" s="2">
        <f>1000*(Table5[[#This Row],[KWH2]]/Table5[[#This Row],[C2]])</f>
        <v>638127.0903009976</v>
      </c>
      <c r="H353" s="2">
        <f>Table5[[#This Row],[SFC2]]*1000+4</f>
        <v>954</v>
      </c>
      <c r="I353" s="2">
        <f>Table5[[#This Row],[SFC]]*1000+4</f>
        <v>954</v>
      </c>
      <c r="J353" s="2">
        <f>Table5[[#This Row],[HP]]*1</f>
        <v>954</v>
      </c>
      <c r="K353" s="2">
        <f>Table5[[#This Row],[HP2]]*1</f>
        <v>954</v>
      </c>
      <c r="L353" s="2">
        <f>Table5[[#This Row],[0-100]]*Table5[[#This Row],[HP]]</f>
        <v>2852.4600000000255</v>
      </c>
      <c r="M353" s="2">
        <f>Table5[[#This Row],[0-100]]*Table5[[#This Row],[HP2]]</f>
        <v>2852.4600000000255</v>
      </c>
      <c r="N353" s="1">
        <f>Table5[[#This Row],[HP]]/Table5[[#This Row],[TON]]</f>
        <v>334.44816053511408</v>
      </c>
      <c r="O353" s="1">
        <f>Table5[[#This Row],[HP2]]/Table5[[#This Row],[TON2]]</f>
        <v>334.44816053511408</v>
      </c>
      <c r="P353" s="1">
        <f>Table5[[#This Row],[KG]]/1000</f>
        <v>2.8524600000000255</v>
      </c>
      <c r="Q353" s="1">
        <f>Table5[[#This Row],[KG2]]/1000</f>
        <v>2.8524600000000255</v>
      </c>
      <c r="U353" s="1"/>
      <c r="V353" s="1"/>
      <c r="W353" s="1"/>
      <c r="X353" s="1"/>
      <c r="Y353" s="1"/>
    </row>
    <row r="354" spans="1:25" ht="12.75" thickTop="1" thickBot="1" x14ac:dyDescent="0.3">
      <c r="A354" s="1">
        <f t="shared" si="6"/>
        <v>2.9800000000000271</v>
      </c>
      <c r="B354" s="1">
        <v>0.96</v>
      </c>
      <c r="C354" s="1">
        <v>0.96</v>
      </c>
      <c r="D354" s="1">
        <f>Table5[[#This Row],[0-100]]/2</f>
        <v>1.4900000000000135</v>
      </c>
      <c r="E354" s="1">
        <f>Table5[[#This Row],[0-100]]/2</f>
        <v>1.4900000000000135</v>
      </c>
      <c r="F354" s="2">
        <f>1000*(Table5[[#This Row],[KWH]]/Table5[[#This Row],[C]])</f>
        <v>646979.86577180622</v>
      </c>
      <c r="G354" s="2">
        <f>1000*(Table5[[#This Row],[KWH2]]/Table5[[#This Row],[C2]])</f>
        <v>646979.86577180622</v>
      </c>
      <c r="H354" s="2">
        <f>Table5[[#This Row],[SFC2]]*1000+4</f>
        <v>964</v>
      </c>
      <c r="I354" s="2">
        <f>Table5[[#This Row],[SFC]]*1000+4</f>
        <v>964</v>
      </c>
      <c r="J354" s="2">
        <f>Table5[[#This Row],[HP]]*1</f>
        <v>964</v>
      </c>
      <c r="K354" s="2">
        <f>Table5[[#This Row],[HP2]]*1</f>
        <v>964</v>
      </c>
      <c r="L354" s="2">
        <f>Table5[[#This Row],[0-100]]*Table5[[#This Row],[HP]]</f>
        <v>2872.7200000000262</v>
      </c>
      <c r="M354" s="2">
        <f>Table5[[#This Row],[0-100]]*Table5[[#This Row],[HP2]]</f>
        <v>2872.7200000000262</v>
      </c>
      <c r="N354" s="1">
        <f>Table5[[#This Row],[HP]]/Table5[[#This Row],[TON]]</f>
        <v>335.57046979865464</v>
      </c>
      <c r="O354" s="1">
        <f>Table5[[#This Row],[HP2]]/Table5[[#This Row],[TON2]]</f>
        <v>335.57046979865464</v>
      </c>
      <c r="P354" s="1">
        <f>Table5[[#This Row],[KG]]/1000</f>
        <v>2.8727200000000264</v>
      </c>
      <c r="Q354" s="1">
        <f>Table5[[#This Row],[KG2]]/1000</f>
        <v>2.8727200000000264</v>
      </c>
      <c r="U354" s="1"/>
      <c r="V354" s="1"/>
      <c r="W354" s="1"/>
      <c r="X354" s="1"/>
      <c r="Y354" s="1"/>
    </row>
    <row r="355" spans="1:25" ht="12.75" thickTop="1" thickBot="1" x14ac:dyDescent="0.3">
      <c r="A355" s="1">
        <f t="shared" si="6"/>
        <v>2.9700000000000273</v>
      </c>
      <c r="B355" s="1">
        <v>0.96</v>
      </c>
      <c r="C355" s="1">
        <v>0.96</v>
      </c>
      <c r="D355" s="1">
        <f>Table5[[#This Row],[0-100]]/2</f>
        <v>1.4850000000000136</v>
      </c>
      <c r="E355" s="1">
        <f>Table5[[#This Row],[0-100]]/2</f>
        <v>1.4850000000000136</v>
      </c>
      <c r="F355" s="2">
        <f>1000*(Table5[[#This Row],[KWH]]/Table5[[#This Row],[C]])</f>
        <v>649158.24915824318</v>
      </c>
      <c r="G355" s="2">
        <f>1000*(Table5[[#This Row],[KWH2]]/Table5[[#This Row],[C2]])</f>
        <v>649158.24915824318</v>
      </c>
      <c r="H355" s="2">
        <f>Table5[[#This Row],[SFC2]]*1000+4</f>
        <v>964</v>
      </c>
      <c r="I355" s="2">
        <f>Table5[[#This Row],[SFC]]*1000+4</f>
        <v>964</v>
      </c>
      <c r="J355" s="2">
        <f>Table5[[#This Row],[HP]]*1</f>
        <v>964</v>
      </c>
      <c r="K355" s="2">
        <f>Table5[[#This Row],[HP2]]*1</f>
        <v>964</v>
      </c>
      <c r="L355" s="2">
        <f>Table5[[#This Row],[0-100]]*Table5[[#This Row],[HP]]</f>
        <v>2863.0800000000263</v>
      </c>
      <c r="M355" s="2">
        <f>Table5[[#This Row],[0-100]]*Table5[[#This Row],[HP2]]</f>
        <v>2863.0800000000263</v>
      </c>
      <c r="N355" s="1">
        <f>Table5[[#This Row],[HP]]/Table5[[#This Row],[TON]]</f>
        <v>336.70033670033359</v>
      </c>
      <c r="O355" s="1">
        <f>Table5[[#This Row],[HP2]]/Table5[[#This Row],[TON2]]</f>
        <v>336.70033670033359</v>
      </c>
      <c r="P355" s="1">
        <f>Table5[[#This Row],[KG]]/1000</f>
        <v>2.8630800000000263</v>
      </c>
      <c r="Q355" s="1">
        <f>Table5[[#This Row],[KG2]]/1000</f>
        <v>2.8630800000000263</v>
      </c>
      <c r="U355" s="1"/>
      <c r="V355" s="1"/>
      <c r="W355" s="1"/>
      <c r="X355" s="1"/>
      <c r="Y355" s="1"/>
    </row>
    <row r="356" spans="1:25" ht="12.75" thickTop="1" thickBot="1" x14ac:dyDescent="0.3">
      <c r="A356" s="1">
        <f t="shared" si="6"/>
        <v>2.9600000000000275</v>
      </c>
      <c r="B356" s="1">
        <v>0.96</v>
      </c>
      <c r="C356" s="1">
        <v>0.96</v>
      </c>
      <c r="D356" s="1">
        <f>Table5[[#This Row],[0-100]]/2</f>
        <v>1.4800000000000137</v>
      </c>
      <c r="E356" s="1">
        <f>Table5[[#This Row],[0-100]]/2</f>
        <v>1.4800000000000137</v>
      </c>
      <c r="F356" s="2">
        <f>1000*(Table5[[#This Row],[KWH]]/Table5[[#This Row],[C]])</f>
        <v>651351.35135134531</v>
      </c>
      <c r="G356" s="2">
        <f>1000*(Table5[[#This Row],[KWH2]]/Table5[[#This Row],[C2]])</f>
        <v>651351.35135134531</v>
      </c>
      <c r="H356" s="2">
        <f>Table5[[#This Row],[SFC2]]*1000+4</f>
        <v>964</v>
      </c>
      <c r="I356" s="2">
        <f>Table5[[#This Row],[SFC]]*1000+4</f>
        <v>964</v>
      </c>
      <c r="J356" s="2">
        <f>Table5[[#This Row],[HP]]*1</f>
        <v>964</v>
      </c>
      <c r="K356" s="2">
        <f>Table5[[#This Row],[HP2]]*1</f>
        <v>964</v>
      </c>
      <c r="L356" s="2">
        <f>Table5[[#This Row],[0-100]]*Table5[[#This Row],[HP]]</f>
        <v>2853.4400000000264</v>
      </c>
      <c r="M356" s="2">
        <f>Table5[[#This Row],[0-100]]*Table5[[#This Row],[HP2]]</f>
        <v>2853.4400000000264</v>
      </c>
      <c r="N356" s="1">
        <f>Table5[[#This Row],[HP]]/Table5[[#This Row],[TON]]</f>
        <v>337.83783783783468</v>
      </c>
      <c r="O356" s="1">
        <f>Table5[[#This Row],[HP2]]/Table5[[#This Row],[TON2]]</f>
        <v>337.83783783783468</v>
      </c>
      <c r="P356" s="1">
        <f>Table5[[#This Row],[KG]]/1000</f>
        <v>2.8534400000000266</v>
      </c>
      <c r="Q356" s="1">
        <f>Table5[[#This Row],[KG2]]/1000</f>
        <v>2.8534400000000266</v>
      </c>
      <c r="U356" s="1"/>
      <c r="V356" s="1"/>
      <c r="W356" s="1"/>
      <c r="X356" s="1"/>
      <c r="Y356" s="1"/>
    </row>
    <row r="357" spans="1:25" ht="12.75" thickTop="1" thickBot="1" x14ac:dyDescent="0.3">
      <c r="A357" s="1">
        <f t="shared" si="6"/>
        <v>2.9500000000000277</v>
      </c>
      <c r="B357" s="1">
        <v>0.97</v>
      </c>
      <c r="C357" s="1">
        <v>0.97</v>
      </c>
      <c r="D357" s="1">
        <f>Table5[[#This Row],[0-100]]/2</f>
        <v>1.4750000000000139</v>
      </c>
      <c r="E357" s="1">
        <f>Table5[[#This Row],[0-100]]/2</f>
        <v>1.4750000000000139</v>
      </c>
      <c r="F357" s="2">
        <f>1000*(Table5[[#This Row],[KWH]]/Table5[[#This Row],[C]])</f>
        <v>660338.98305084126</v>
      </c>
      <c r="G357" s="2">
        <f>1000*(Table5[[#This Row],[KWH2]]/Table5[[#This Row],[C2]])</f>
        <v>660338.98305084126</v>
      </c>
      <c r="H357" s="2">
        <f>Table5[[#This Row],[SFC2]]*1000+4</f>
        <v>974</v>
      </c>
      <c r="I357" s="2">
        <f>Table5[[#This Row],[SFC]]*1000+4</f>
        <v>974</v>
      </c>
      <c r="J357" s="2">
        <f>Table5[[#This Row],[HP]]*1</f>
        <v>974</v>
      </c>
      <c r="K357" s="2">
        <f>Table5[[#This Row],[HP2]]*1</f>
        <v>974</v>
      </c>
      <c r="L357" s="2">
        <f>Table5[[#This Row],[0-100]]*Table5[[#This Row],[HP]]</f>
        <v>2873.300000000027</v>
      </c>
      <c r="M357" s="2">
        <f>Table5[[#This Row],[0-100]]*Table5[[#This Row],[HP2]]</f>
        <v>2873.300000000027</v>
      </c>
      <c r="N357" s="1">
        <f>Table5[[#This Row],[HP]]/Table5[[#This Row],[TON]]</f>
        <v>338.98305084745442</v>
      </c>
      <c r="O357" s="1">
        <f>Table5[[#This Row],[HP2]]/Table5[[#This Row],[TON2]]</f>
        <v>338.98305084745442</v>
      </c>
      <c r="P357" s="1">
        <f>Table5[[#This Row],[KG]]/1000</f>
        <v>2.8733000000000271</v>
      </c>
      <c r="Q357" s="1">
        <f>Table5[[#This Row],[KG2]]/1000</f>
        <v>2.8733000000000271</v>
      </c>
      <c r="U357" s="1"/>
      <c r="V357" s="1"/>
      <c r="W357" s="1"/>
      <c r="X357" s="1"/>
      <c r="Y357" s="1"/>
    </row>
    <row r="358" spans="1:25" ht="12.75" thickTop="1" thickBot="1" x14ac:dyDescent="0.3">
      <c r="A358" s="1">
        <f t="shared" si="6"/>
        <v>2.9400000000000279</v>
      </c>
      <c r="B358" s="1">
        <v>0.97</v>
      </c>
      <c r="C358" s="1">
        <v>0.97</v>
      </c>
      <c r="D358" s="1">
        <f>Table5[[#This Row],[0-100]]/2</f>
        <v>1.470000000000014</v>
      </c>
      <c r="E358" s="1">
        <f>Table5[[#This Row],[0-100]]/2</f>
        <v>1.470000000000014</v>
      </c>
      <c r="F358" s="2">
        <f>1000*(Table5[[#This Row],[KWH]]/Table5[[#This Row],[C]])</f>
        <v>662585.03401359916</v>
      </c>
      <c r="G358" s="2">
        <f>1000*(Table5[[#This Row],[KWH2]]/Table5[[#This Row],[C2]])</f>
        <v>662585.03401359916</v>
      </c>
      <c r="H358" s="2">
        <f>Table5[[#This Row],[SFC2]]*1000+4</f>
        <v>974</v>
      </c>
      <c r="I358" s="2">
        <f>Table5[[#This Row],[SFC]]*1000+4</f>
        <v>974</v>
      </c>
      <c r="J358" s="2">
        <f>Table5[[#This Row],[HP]]*1</f>
        <v>974</v>
      </c>
      <c r="K358" s="2">
        <f>Table5[[#This Row],[HP2]]*1</f>
        <v>974</v>
      </c>
      <c r="L358" s="2">
        <f>Table5[[#This Row],[0-100]]*Table5[[#This Row],[HP]]</f>
        <v>2863.5600000000272</v>
      </c>
      <c r="M358" s="2">
        <f>Table5[[#This Row],[0-100]]*Table5[[#This Row],[HP2]]</f>
        <v>2863.5600000000272</v>
      </c>
      <c r="N358" s="1">
        <f>Table5[[#This Row],[HP]]/Table5[[#This Row],[TON]]</f>
        <v>340.13605442176549</v>
      </c>
      <c r="O358" s="1">
        <f>Table5[[#This Row],[HP2]]/Table5[[#This Row],[TON2]]</f>
        <v>340.13605442176549</v>
      </c>
      <c r="P358" s="1">
        <f>Table5[[#This Row],[KG]]/1000</f>
        <v>2.8635600000000272</v>
      </c>
      <c r="Q358" s="1">
        <f>Table5[[#This Row],[KG2]]/1000</f>
        <v>2.8635600000000272</v>
      </c>
      <c r="U358" s="1"/>
      <c r="V358" s="1"/>
      <c r="W358" s="1"/>
      <c r="X358" s="1"/>
      <c r="Y358" s="1"/>
    </row>
    <row r="359" spans="1:25" ht="12.75" thickTop="1" thickBot="1" x14ac:dyDescent="0.3">
      <c r="A359" s="1">
        <f t="shared" si="6"/>
        <v>2.9300000000000281</v>
      </c>
      <c r="B359" s="1">
        <v>0.97</v>
      </c>
      <c r="C359" s="1">
        <v>0.97</v>
      </c>
      <c r="D359" s="1">
        <f>Table5[[#This Row],[0-100]]/2</f>
        <v>1.4650000000000141</v>
      </c>
      <c r="E359" s="1">
        <f>Table5[[#This Row],[0-100]]/2</f>
        <v>1.4650000000000141</v>
      </c>
      <c r="F359" s="2">
        <f>1000*(Table5[[#This Row],[KWH]]/Table5[[#This Row],[C]])</f>
        <v>664846.41638224619</v>
      </c>
      <c r="G359" s="2">
        <f>1000*(Table5[[#This Row],[KWH2]]/Table5[[#This Row],[C2]])</f>
        <v>664846.41638224619</v>
      </c>
      <c r="H359" s="2">
        <f>Table5[[#This Row],[SFC2]]*1000+4</f>
        <v>974</v>
      </c>
      <c r="I359" s="2">
        <f>Table5[[#This Row],[SFC]]*1000+4</f>
        <v>974</v>
      </c>
      <c r="J359" s="2">
        <f>Table5[[#This Row],[HP]]*1</f>
        <v>974</v>
      </c>
      <c r="K359" s="2">
        <f>Table5[[#This Row],[HP2]]*1</f>
        <v>974</v>
      </c>
      <c r="L359" s="2">
        <f>Table5[[#This Row],[0-100]]*Table5[[#This Row],[HP]]</f>
        <v>2853.8200000000274</v>
      </c>
      <c r="M359" s="2">
        <f>Table5[[#This Row],[0-100]]*Table5[[#This Row],[HP2]]</f>
        <v>2853.8200000000274</v>
      </c>
      <c r="N359" s="1">
        <f>Table5[[#This Row],[HP]]/Table5[[#This Row],[TON]]</f>
        <v>341.29692832764181</v>
      </c>
      <c r="O359" s="1">
        <f>Table5[[#This Row],[HP2]]/Table5[[#This Row],[TON2]]</f>
        <v>341.29692832764181</v>
      </c>
      <c r="P359" s="1">
        <f>Table5[[#This Row],[KG]]/1000</f>
        <v>2.8538200000000273</v>
      </c>
      <c r="Q359" s="1">
        <f>Table5[[#This Row],[KG2]]/1000</f>
        <v>2.8538200000000273</v>
      </c>
      <c r="U359" s="1"/>
      <c r="V359" s="1"/>
      <c r="W359" s="1"/>
      <c r="X359" s="1"/>
      <c r="Y359" s="1"/>
    </row>
    <row r="360" spans="1:25" ht="12.75" thickTop="1" thickBot="1" x14ac:dyDescent="0.3">
      <c r="A360" s="1">
        <f t="shared" si="6"/>
        <v>2.9200000000000284</v>
      </c>
      <c r="B360" s="1">
        <v>0.98</v>
      </c>
      <c r="C360" s="1">
        <v>0.98</v>
      </c>
      <c r="D360" s="1">
        <f>Table5[[#This Row],[0-100]]/2</f>
        <v>1.4600000000000142</v>
      </c>
      <c r="E360" s="1">
        <f>Table5[[#This Row],[0-100]]/2</f>
        <v>1.4600000000000142</v>
      </c>
      <c r="F360" s="2">
        <f>1000*(Table5[[#This Row],[KWH]]/Table5[[#This Row],[C]])</f>
        <v>673972.60273971944</v>
      </c>
      <c r="G360" s="2">
        <f>1000*(Table5[[#This Row],[KWH2]]/Table5[[#This Row],[C2]])</f>
        <v>673972.60273971944</v>
      </c>
      <c r="H360" s="2">
        <f>Table5[[#This Row],[SFC2]]*1000+4</f>
        <v>984</v>
      </c>
      <c r="I360" s="2">
        <f>Table5[[#This Row],[SFC]]*1000+4</f>
        <v>984</v>
      </c>
      <c r="J360" s="2">
        <f>Table5[[#This Row],[HP]]*1</f>
        <v>984</v>
      </c>
      <c r="K360" s="2">
        <f>Table5[[#This Row],[HP2]]*1</f>
        <v>984</v>
      </c>
      <c r="L360" s="2">
        <f>Table5[[#This Row],[0-100]]*Table5[[#This Row],[HP]]</f>
        <v>2873.2800000000279</v>
      </c>
      <c r="M360" s="2">
        <f>Table5[[#This Row],[0-100]]*Table5[[#This Row],[HP2]]</f>
        <v>2873.2800000000279</v>
      </c>
      <c r="N360" s="1">
        <f>Table5[[#This Row],[HP]]/Table5[[#This Row],[TON]]</f>
        <v>342.46575342465422</v>
      </c>
      <c r="O360" s="1">
        <f>Table5[[#This Row],[HP2]]/Table5[[#This Row],[TON2]]</f>
        <v>342.46575342465422</v>
      </c>
      <c r="P360" s="1">
        <f>Table5[[#This Row],[KG]]/1000</f>
        <v>2.8732800000000278</v>
      </c>
      <c r="Q360" s="1">
        <f>Table5[[#This Row],[KG2]]/1000</f>
        <v>2.8732800000000278</v>
      </c>
      <c r="U360" s="1"/>
      <c r="V360" s="1"/>
      <c r="W360" s="1"/>
      <c r="X360" s="1"/>
      <c r="Y360" s="1"/>
    </row>
    <row r="361" spans="1:25" ht="12.75" thickTop="1" thickBot="1" x14ac:dyDescent="0.3">
      <c r="A361" s="1">
        <f t="shared" si="6"/>
        <v>2.9100000000000286</v>
      </c>
      <c r="B361" s="1">
        <v>0.98</v>
      </c>
      <c r="C361" s="1">
        <v>0.98</v>
      </c>
      <c r="D361" s="1">
        <f>Table5[[#This Row],[0-100]]/2</f>
        <v>1.4550000000000143</v>
      </c>
      <c r="E361" s="1">
        <f>Table5[[#This Row],[0-100]]/2</f>
        <v>1.4550000000000143</v>
      </c>
      <c r="F361" s="2">
        <f>1000*(Table5[[#This Row],[KWH]]/Table5[[#This Row],[C]])</f>
        <v>676288.65979380778</v>
      </c>
      <c r="G361" s="2">
        <f>1000*(Table5[[#This Row],[KWH2]]/Table5[[#This Row],[C2]])</f>
        <v>676288.65979380778</v>
      </c>
      <c r="H361" s="2">
        <f>Table5[[#This Row],[SFC2]]*1000+4</f>
        <v>984</v>
      </c>
      <c r="I361" s="2">
        <f>Table5[[#This Row],[SFC]]*1000+4</f>
        <v>984</v>
      </c>
      <c r="J361" s="2">
        <f>Table5[[#This Row],[HP]]*1</f>
        <v>984</v>
      </c>
      <c r="K361" s="2">
        <f>Table5[[#This Row],[HP2]]*1</f>
        <v>984</v>
      </c>
      <c r="L361" s="2">
        <f>Table5[[#This Row],[0-100]]*Table5[[#This Row],[HP]]</f>
        <v>2863.4400000000282</v>
      </c>
      <c r="M361" s="2">
        <f>Table5[[#This Row],[0-100]]*Table5[[#This Row],[HP2]]</f>
        <v>2863.4400000000282</v>
      </c>
      <c r="N361" s="1">
        <f>Table5[[#This Row],[HP]]/Table5[[#This Row],[TON]]</f>
        <v>343.64261168384542</v>
      </c>
      <c r="O361" s="1">
        <f>Table5[[#This Row],[HP2]]/Table5[[#This Row],[TON2]]</f>
        <v>343.64261168384542</v>
      </c>
      <c r="P361" s="1">
        <f>Table5[[#This Row],[KG]]/1000</f>
        <v>2.8634400000000282</v>
      </c>
      <c r="Q361" s="1">
        <f>Table5[[#This Row],[KG2]]/1000</f>
        <v>2.8634400000000282</v>
      </c>
      <c r="U361" s="1"/>
      <c r="V361" s="1"/>
      <c r="W361" s="1"/>
      <c r="X361" s="1"/>
      <c r="Y361" s="1"/>
    </row>
    <row r="362" spans="1:25" ht="12.75" thickTop="1" thickBot="1" x14ac:dyDescent="0.3">
      <c r="A362" s="1">
        <f t="shared" si="6"/>
        <v>2.9000000000000288</v>
      </c>
      <c r="B362" s="1">
        <v>0.98</v>
      </c>
      <c r="C362" s="1">
        <v>0.98</v>
      </c>
      <c r="D362" s="1">
        <f>Table5[[#This Row],[0-100]]/2</f>
        <v>1.4500000000000144</v>
      </c>
      <c r="E362" s="1">
        <f>Table5[[#This Row],[0-100]]/2</f>
        <v>1.4500000000000144</v>
      </c>
      <c r="F362" s="2">
        <f>1000*(Table5[[#This Row],[KWH]]/Table5[[#This Row],[C]])</f>
        <v>678620.68965516577</v>
      </c>
      <c r="G362" s="2">
        <f>1000*(Table5[[#This Row],[KWH2]]/Table5[[#This Row],[C2]])</f>
        <v>678620.68965516577</v>
      </c>
      <c r="H362" s="2">
        <f>Table5[[#This Row],[SFC2]]*1000+4</f>
        <v>984</v>
      </c>
      <c r="I362" s="2">
        <f>Table5[[#This Row],[SFC]]*1000+4</f>
        <v>984</v>
      </c>
      <c r="J362" s="2">
        <f>Table5[[#This Row],[HP]]*1</f>
        <v>984</v>
      </c>
      <c r="K362" s="2">
        <f>Table5[[#This Row],[HP2]]*1</f>
        <v>984</v>
      </c>
      <c r="L362" s="2">
        <f>Table5[[#This Row],[0-100]]*Table5[[#This Row],[HP]]</f>
        <v>2853.6000000000281</v>
      </c>
      <c r="M362" s="2">
        <f>Table5[[#This Row],[0-100]]*Table5[[#This Row],[HP2]]</f>
        <v>2853.6000000000281</v>
      </c>
      <c r="N362" s="1">
        <f>Table5[[#This Row],[HP]]/Table5[[#This Row],[TON]]</f>
        <v>344.82758620689316</v>
      </c>
      <c r="O362" s="1">
        <f>Table5[[#This Row],[HP2]]/Table5[[#This Row],[TON2]]</f>
        <v>344.82758620689316</v>
      </c>
      <c r="P362" s="1">
        <f>Table5[[#This Row],[KG]]/1000</f>
        <v>2.8536000000000281</v>
      </c>
      <c r="Q362" s="1">
        <f>Table5[[#This Row],[KG2]]/1000</f>
        <v>2.8536000000000281</v>
      </c>
      <c r="U362" s="1"/>
      <c r="V362" s="1"/>
      <c r="W362" s="1"/>
      <c r="X362" s="1"/>
      <c r="Y362" s="1"/>
    </row>
    <row r="363" spans="1:25" ht="12.75" thickTop="1" thickBot="1" x14ac:dyDescent="0.3">
      <c r="A363" s="1">
        <f t="shared" si="6"/>
        <v>2.890000000000029</v>
      </c>
      <c r="B363" s="1">
        <v>0.99</v>
      </c>
      <c r="C363" s="1">
        <v>0.99</v>
      </c>
      <c r="D363" s="1">
        <f>Table5[[#This Row],[0-100]]/2</f>
        <v>1.4450000000000145</v>
      </c>
      <c r="E363" s="1">
        <f>Table5[[#This Row],[0-100]]/2</f>
        <v>1.4450000000000145</v>
      </c>
      <c r="F363" s="2">
        <f>1000*(Table5[[#This Row],[KWH]]/Table5[[#This Row],[C]])</f>
        <v>687889.27335639449</v>
      </c>
      <c r="G363" s="2">
        <f>1000*(Table5[[#This Row],[KWH2]]/Table5[[#This Row],[C2]])</f>
        <v>687889.27335639449</v>
      </c>
      <c r="H363" s="2">
        <f>Table5[[#This Row],[SFC2]]*1000+4</f>
        <v>994</v>
      </c>
      <c r="I363" s="2">
        <f>Table5[[#This Row],[SFC]]*1000+4</f>
        <v>994</v>
      </c>
      <c r="J363" s="2">
        <f>Table5[[#This Row],[HP]]*1</f>
        <v>994</v>
      </c>
      <c r="K363" s="2">
        <f>Table5[[#This Row],[HP2]]*1</f>
        <v>994</v>
      </c>
      <c r="L363" s="2">
        <f>Table5[[#This Row],[0-100]]*Table5[[#This Row],[HP]]</f>
        <v>2872.660000000029</v>
      </c>
      <c r="M363" s="2">
        <f>Table5[[#This Row],[0-100]]*Table5[[#This Row],[HP2]]</f>
        <v>2872.660000000029</v>
      </c>
      <c r="N363" s="1">
        <f>Table5[[#This Row],[HP]]/Table5[[#This Row],[TON]]</f>
        <v>346.02076124567122</v>
      </c>
      <c r="O363" s="1">
        <f>Table5[[#This Row],[HP2]]/Table5[[#This Row],[TON2]]</f>
        <v>346.02076124567122</v>
      </c>
      <c r="P363" s="1">
        <f>Table5[[#This Row],[KG]]/1000</f>
        <v>2.8726600000000291</v>
      </c>
      <c r="Q363" s="1">
        <f>Table5[[#This Row],[KG2]]/1000</f>
        <v>2.8726600000000291</v>
      </c>
      <c r="U363" s="1"/>
      <c r="V363" s="1"/>
      <c r="W363" s="1"/>
      <c r="X363" s="1"/>
      <c r="Y363" s="1"/>
    </row>
    <row r="364" spans="1:25" ht="12.75" thickTop="1" thickBot="1" x14ac:dyDescent="0.3">
      <c r="A364" s="1">
        <f t="shared" si="6"/>
        <v>2.8800000000000292</v>
      </c>
      <c r="B364" s="1">
        <v>0.99</v>
      </c>
      <c r="C364" s="1">
        <v>0.99</v>
      </c>
      <c r="D364" s="1">
        <f>Table5[[#This Row],[0-100]]/2</f>
        <v>1.4400000000000146</v>
      </c>
      <c r="E364" s="1">
        <f>Table5[[#This Row],[0-100]]/2</f>
        <v>1.4400000000000146</v>
      </c>
      <c r="F364" s="2">
        <f>1000*(Table5[[#This Row],[KWH]]/Table5[[#This Row],[C]])</f>
        <v>690277.77777777077</v>
      </c>
      <c r="G364" s="2">
        <f>1000*(Table5[[#This Row],[KWH2]]/Table5[[#This Row],[C2]])</f>
        <v>690277.77777777077</v>
      </c>
      <c r="H364" s="2">
        <f>Table5[[#This Row],[SFC2]]*1000+4</f>
        <v>994</v>
      </c>
      <c r="I364" s="2">
        <f>Table5[[#This Row],[SFC]]*1000+4</f>
        <v>994</v>
      </c>
      <c r="J364" s="2">
        <f>Table5[[#This Row],[HP]]*1</f>
        <v>994</v>
      </c>
      <c r="K364" s="2">
        <f>Table5[[#This Row],[HP2]]*1</f>
        <v>994</v>
      </c>
      <c r="L364" s="2">
        <f>Table5[[#This Row],[0-100]]*Table5[[#This Row],[HP]]</f>
        <v>2862.7200000000289</v>
      </c>
      <c r="M364" s="2">
        <f>Table5[[#This Row],[0-100]]*Table5[[#This Row],[HP2]]</f>
        <v>2862.7200000000289</v>
      </c>
      <c r="N364" s="1">
        <f>Table5[[#This Row],[HP]]/Table5[[#This Row],[TON]]</f>
        <v>347.2222222222187</v>
      </c>
      <c r="O364" s="1">
        <f>Table5[[#This Row],[HP2]]/Table5[[#This Row],[TON2]]</f>
        <v>347.2222222222187</v>
      </c>
      <c r="P364" s="1">
        <f>Table5[[#This Row],[KG]]/1000</f>
        <v>2.8627200000000288</v>
      </c>
      <c r="Q364" s="1">
        <f>Table5[[#This Row],[KG2]]/1000</f>
        <v>2.8627200000000288</v>
      </c>
      <c r="U364" s="1"/>
      <c r="V364" s="1"/>
      <c r="W364" s="1"/>
      <c r="X364" s="1"/>
      <c r="Y364" s="1"/>
    </row>
    <row r="365" spans="1:25" ht="12.75" thickTop="1" thickBot="1" x14ac:dyDescent="0.3">
      <c r="A365" s="1">
        <f t="shared" si="6"/>
        <v>2.8700000000000294</v>
      </c>
      <c r="B365" s="1">
        <v>0.99</v>
      </c>
      <c r="C365" s="1">
        <v>0.99</v>
      </c>
      <c r="D365" s="1">
        <f>Table5[[#This Row],[0-100]]/2</f>
        <v>1.4350000000000147</v>
      </c>
      <c r="E365" s="1">
        <f>Table5[[#This Row],[0-100]]/2</f>
        <v>1.4350000000000147</v>
      </c>
      <c r="F365" s="2">
        <f>1000*(Table5[[#This Row],[KWH]]/Table5[[#This Row],[C]])</f>
        <v>692682.92682926124</v>
      </c>
      <c r="G365" s="2">
        <f>1000*(Table5[[#This Row],[KWH2]]/Table5[[#This Row],[C2]])</f>
        <v>692682.92682926124</v>
      </c>
      <c r="H365" s="2">
        <f>Table5[[#This Row],[SFC2]]*1000+4</f>
        <v>994</v>
      </c>
      <c r="I365" s="2">
        <f>Table5[[#This Row],[SFC]]*1000+4</f>
        <v>994</v>
      </c>
      <c r="J365" s="2">
        <f>Table5[[#This Row],[HP]]*1</f>
        <v>994</v>
      </c>
      <c r="K365" s="2">
        <f>Table5[[#This Row],[HP2]]*1</f>
        <v>994</v>
      </c>
      <c r="L365" s="2">
        <f>Table5[[#This Row],[0-100]]*Table5[[#This Row],[HP]]</f>
        <v>2852.7800000000293</v>
      </c>
      <c r="M365" s="2">
        <f>Table5[[#This Row],[0-100]]*Table5[[#This Row],[HP2]]</f>
        <v>2852.7800000000293</v>
      </c>
      <c r="N365" s="1">
        <f>Table5[[#This Row],[HP]]/Table5[[#This Row],[TON]]</f>
        <v>348.43205574912531</v>
      </c>
      <c r="O365" s="1">
        <f>Table5[[#This Row],[HP2]]/Table5[[#This Row],[TON2]]</f>
        <v>348.43205574912531</v>
      </c>
      <c r="P365" s="1">
        <f>Table5[[#This Row],[KG]]/1000</f>
        <v>2.8527800000000294</v>
      </c>
      <c r="Q365" s="1">
        <f>Table5[[#This Row],[KG2]]/1000</f>
        <v>2.8527800000000294</v>
      </c>
      <c r="U365" s="1"/>
      <c r="V365" s="1"/>
      <c r="W365" s="1"/>
      <c r="X365" s="1"/>
      <c r="Y365" s="1"/>
    </row>
    <row r="366" spans="1:25" ht="12.75" thickTop="1" thickBot="1" x14ac:dyDescent="0.3">
      <c r="A366" s="1">
        <f t="shared" si="6"/>
        <v>2.8600000000000296</v>
      </c>
      <c r="B366" s="3">
        <v>1</v>
      </c>
      <c r="C366" s="3">
        <v>1</v>
      </c>
      <c r="D366" s="3">
        <f>Table5[[#This Row],[0-100]]/2</f>
        <v>1.4300000000000148</v>
      </c>
      <c r="E366" s="3">
        <f>Table5[[#This Row],[0-100]]/2</f>
        <v>1.4300000000000148</v>
      </c>
      <c r="F366" s="15">
        <f>1000*(Table5[[#This Row],[KWH]]/Table5[[#This Row],[C]])</f>
        <v>702097.90209789481</v>
      </c>
      <c r="G366" s="15">
        <f>1000*(Table5[[#This Row],[KWH2]]/Table5[[#This Row],[C2]])</f>
        <v>702097.90209789481</v>
      </c>
      <c r="H366" s="2">
        <f>Table5[[#This Row],[SFC2]]*1000+4</f>
        <v>1004</v>
      </c>
      <c r="I366" s="2">
        <f>Table5[[#This Row],[SFC]]*1000+4</f>
        <v>1004</v>
      </c>
      <c r="J366" s="2">
        <f>Table5[[#This Row],[HP]]*1</f>
        <v>1004</v>
      </c>
      <c r="K366" s="2">
        <f>Table5[[#This Row],[HP2]]*1</f>
        <v>1004</v>
      </c>
      <c r="L366" s="2">
        <f>Table5[[#This Row],[0-100]]*Table5[[#This Row],[HP]]</f>
        <v>2871.4400000000296</v>
      </c>
      <c r="M366" s="2">
        <f>Table5[[#This Row],[0-100]]*Table5[[#This Row],[HP2]]</f>
        <v>2871.4400000000296</v>
      </c>
      <c r="N366" s="1">
        <f>Table5[[#This Row],[HP]]/Table5[[#This Row],[TON]]</f>
        <v>349.65034965034607</v>
      </c>
      <c r="O366" s="1">
        <f>Table5[[#This Row],[HP2]]/Table5[[#This Row],[TON2]]</f>
        <v>349.65034965034607</v>
      </c>
      <c r="P366" s="1">
        <f>Table5[[#This Row],[KG]]/1000</f>
        <v>2.8714400000000295</v>
      </c>
      <c r="Q366" s="1">
        <f>Table5[[#This Row],[KG2]]/1000</f>
        <v>2.8714400000000295</v>
      </c>
      <c r="U366" s="1"/>
      <c r="V366" s="1"/>
      <c r="W366" s="1"/>
      <c r="X366" s="1"/>
      <c r="Y366" s="1"/>
    </row>
    <row r="367" spans="1:25" ht="12.75" thickTop="1" thickBot="1" x14ac:dyDescent="0.3">
      <c r="A367" s="1">
        <f t="shared" si="6"/>
        <v>2.8500000000000298</v>
      </c>
      <c r="B367" s="3">
        <v>1</v>
      </c>
      <c r="C367" s="3">
        <v>1</v>
      </c>
      <c r="D367" s="3">
        <f>Table5[[#This Row],[0-100]]/2</f>
        <v>1.4250000000000149</v>
      </c>
      <c r="E367" s="3">
        <f>Table5[[#This Row],[0-100]]/2</f>
        <v>1.4250000000000149</v>
      </c>
      <c r="F367" s="15">
        <f>1000*(Table5[[#This Row],[KWH]]/Table5[[#This Row],[C]])</f>
        <v>704561.40350876458</v>
      </c>
      <c r="G367" s="15">
        <f>1000*(Table5[[#This Row],[KWH2]]/Table5[[#This Row],[C2]])</f>
        <v>704561.40350876458</v>
      </c>
      <c r="H367" s="2">
        <f>Table5[[#This Row],[SFC2]]*1000+4</f>
        <v>1004</v>
      </c>
      <c r="I367" s="2">
        <f>Table5[[#This Row],[SFC]]*1000+4</f>
        <v>1004</v>
      </c>
      <c r="J367" s="2">
        <f>Table5[[#This Row],[HP]]*1</f>
        <v>1004</v>
      </c>
      <c r="K367" s="2">
        <f>Table5[[#This Row],[HP2]]*1</f>
        <v>1004</v>
      </c>
      <c r="L367" s="2">
        <f>Table5[[#This Row],[0-100]]*Table5[[#This Row],[HP]]</f>
        <v>2861.4000000000301</v>
      </c>
      <c r="M367" s="2">
        <f>Table5[[#This Row],[0-100]]*Table5[[#This Row],[HP2]]</f>
        <v>2861.4000000000301</v>
      </c>
      <c r="N367" s="1">
        <f>Table5[[#This Row],[HP]]/Table5[[#This Row],[TON]]</f>
        <v>350.87719298245247</v>
      </c>
      <c r="O367" s="1">
        <f>Table5[[#This Row],[HP2]]/Table5[[#This Row],[TON2]]</f>
        <v>350.87719298245247</v>
      </c>
      <c r="P367" s="1">
        <f>Table5[[#This Row],[KG]]/1000</f>
        <v>2.8614000000000299</v>
      </c>
      <c r="Q367" s="1">
        <f>Table5[[#This Row],[KG2]]/1000</f>
        <v>2.8614000000000299</v>
      </c>
      <c r="U367" s="1"/>
      <c r="V367" s="1"/>
      <c r="W367" s="1"/>
      <c r="X367" s="1"/>
      <c r="Y367" s="1"/>
    </row>
    <row r="368" spans="1:25" ht="12.75" thickTop="1" thickBot="1" x14ac:dyDescent="0.3">
      <c r="A368" s="3">
        <v>2.84</v>
      </c>
      <c r="B368" s="3">
        <v>1</v>
      </c>
      <c r="C368" s="3">
        <v>1</v>
      </c>
      <c r="D368" s="3">
        <f>Table5[[#This Row],[0-100]]/2</f>
        <v>1.42</v>
      </c>
      <c r="E368" s="3">
        <f>Table5[[#This Row],[0-100]]/2</f>
        <v>1.42</v>
      </c>
      <c r="F368" s="15">
        <f>1000*(Table5[[#This Row],[KWH]]/Table5[[#This Row],[C]])</f>
        <v>707042.25352112681</v>
      </c>
      <c r="G368" s="15">
        <f>1000*(Table5[[#This Row],[KWH2]]/Table5[[#This Row],[C2]])</f>
        <v>707042.25352112681</v>
      </c>
      <c r="H368" s="2">
        <f>Table5[[#This Row],[SFC2]]*1000+4</f>
        <v>1004</v>
      </c>
      <c r="I368" s="2">
        <f>Table5[[#This Row],[SFC]]*1000+4</f>
        <v>1004</v>
      </c>
      <c r="J368" s="2">
        <f>Table5[[#This Row],[HP]]*1</f>
        <v>1004</v>
      </c>
      <c r="K368" s="2">
        <f>Table5[[#This Row],[HP2]]*1</f>
        <v>1004</v>
      </c>
      <c r="L368" s="2">
        <f>Table5[[#This Row],[0-100]]*Table5[[#This Row],[HP]]</f>
        <v>2851.3599999999997</v>
      </c>
      <c r="M368" s="2">
        <f>Table5[[#This Row],[0-100]]*Table5[[#This Row],[HP2]]</f>
        <v>2851.3599999999997</v>
      </c>
      <c r="N368" s="1">
        <f>Table5[[#This Row],[HP]]/Table5[[#This Row],[TON]]</f>
        <v>352.11267605633805</v>
      </c>
      <c r="O368" s="1">
        <f>Table5[[#This Row],[HP2]]/Table5[[#This Row],[TON2]]</f>
        <v>352.11267605633805</v>
      </c>
      <c r="P368" s="1">
        <f>Table5[[#This Row],[KG]]/1000</f>
        <v>2.8513599999999997</v>
      </c>
      <c r="Q368" s="1">
        <f>Table5[[#This Row],[KG2]]/1000</f>
        <v>2.8513599999999997</v>
      </c>
      <c r="U368" s="1"/>
      <c r="V368" s="1"/>
      <c r="W368" s="1"/>
      <c r="X368" s="1"/>
      <c r="Y368" s="1"/>
    </row>
    <row r="369" spans="1:25" ht="12.75" thickTop="1" thickBot="1" x14ac:dyDescent="0.3">
      <c r="A369" s="3">
        <v>2.81</v>
      </c>
      <c r="B369" s="3">
        <v>1.01</v>
      </c>
      <c r="C369" s="3">
        <v>1.01</v>
      </c>
      <c r="D369" s="3">
        <f>Table5[[#This Row],[0-100]]/2</f>
        <v>1.405</v>
      </c>
      <c r="E369" s="3">
        <f>Table5[[#This Row],[0-100]]/2</f>
        <v>1.405</v>
      </c>
      <c r="F369" s="15">
        <f>1000*(Table5[[#This Row],[KWH]]/Table5[[#This Row],[C]])</f>
        <v>721708.18505338079</v>
      </c>
      <c r="G369" s="15">
        <f>1000*(Table5[[#This Row],[KWH2]]/Table5[[#This Row],[C2]])</f>
        <v>721708.18505338079</v>
      </c>
      <c r="H369" s="2">
        <f>Table5[[#This Row],[SFC2]]*1000+4</f>
        <v>1014</v>
      </c>
      <c r="I369" s="2">
        <f>Table5[[#This Row],[SFC]]*1000+4</f>
        <v>1014</v>
      </c>
      <c r="J369" s="2">
        <f>Table5[[#This Row],[HP]]*1</f>
        <v>1014</v>
      </c>
      <c r="K369" s="2">
        <f>Table5[[#This Row],[HP2]]*1</f>
        <v>1014</v>
      </c>
      <c r="L369" s="2">
        <f>Table5[[#This Row],[0-100]]*Table5[[#This Row],[HP]]</f>
        <v>2849.34</v>
      </c>
      <c r="M369" s="2">
        <f>Table5[[#This Row],[0-100]]*Table5[[#This Row],[HP2]]</f>
        <v>2849.34</v>
      </c>
      <c r="N369" s="1">
        <f>Table5[[#This Row],[HP]]/Table5[[#This Row],[TON]]</f>
        <v>355.87188612099641</v>
      </c>
      <c r="O369" s="1">
        <f>Table5[[#This Row],[HP2]]/Table5[[#This Row],[TON2]]</f>
        <v>355.87188612099641</v>
      </c>
      <c r="P369" s="1">
        <f>Table5[[#This Row],[KG]]/1000</f>
        <v>2.8493400000000002</v>
      </c>
      <c r="Q369" s="1">
        <f>Table5[[#This Row],[KG2]]/1000</f>
        <v>2.8493400000000002</v>
      </c>
      <c r="U369" s="1"/>
      <c r="V369" s="1"/>
      <c r="W369" s="1"/>
      <c r="X369" s="1"/>
      <c r="Y369" s="1"/>
    </row>
    <row r="370" spans="1:25" ht="12.75" thickTop="1" thickBot="1" x14ac:dyDescent="0.3">
      <c r="A370" s="3">
        <v>2.78</v>
      </c>
      <c r="B370" s="3">
        <v>1.02</v>
      </c>
      <c r="C370" s="3">
        <v>1.02</v>
      </c>
      <c r="D370" s="3">
        <f>Table5[[#This Row],[0-100]]/2</f>
        <v>1.39</v>
      </c>
      <c r="E370" s="3">
        <f>Table5[[#This Row],[0-100]]/2</f>
        <v>1.39</v>
      </c>
      <c r="F370" s="15">
        <f>1000*(Table5[[#This Row],[KWH]]/Table5[[#This Row],[C]])</f>
        <v>736690.64748201449</v>
      </c>
      <c r="G370" s="15">
        <f>1000*(Table5[[#This Row],[KWH2]]/Table5[[#This Row],[C2]])</f>
        <v>736690.64748201449</v>
      </c>
      <c r="H370" s="2">
        <f>Table5[[#This Row],[SFC2]]*1000+4</f>
        <v>1024</v>
      </c>
      <c r="I370" s="2">
        <f>Table5[[#This Row],[SFC]]*1000+4</f>
        <v>1024</v>
      </c>
      <c r="J370" s="2">
        <f>Table5[[#This Row],[HP]]*1</f>
        <v>1024</v>
      </c>
      <c r="K370" s="2">
        <f>Table5[[#This Row],[HP2]]*1</f>
        <v>1024</v>
      </c>
      <c r="L370" s="2">
        <f>Table5[[#This Row],[0-100]]*Table5[[#This Row],[HP]]</f>
        <v>2846.72</v>
      </c>
      <c r="M370" s="2">
        <f>Table5[[#This Row],[0-100]]*Table5[[#This Row],[HP2]]</f>
        <v>2846.72</v>
      </c>
      <c r="N370" s="1">
        <f>Table5[[#This Row],[HP]]/Table5[[#This Row],[TON]]</f>
        <v>359.71223021582733</v>
      </c>
      <c r="O370" s="1">
        <f>Table5[[#This Row],[HP2]]/Table5[[#This Row],[TON2]]</f>
        <v>359.71223021582733</v>
      </c>
      <c r="P370" s="1">
        <f>Table5[[#This Row],[KG]]/1000</f>
        <v>2.8467199999999999</v>
      </c>
      <c r="Q370" s="1">
        <f>Table5[[#This Row],[KG2]]/1000</f>
        <v>2.8467199999999999</v>
      </c>
      <c r="U370" s="1"/>
      <c r="V370" s="1"/>
      <c r="W370" s="1"/>
      <c r="X370" s="1"/>
      <c r="Y370" s="1"/>
    </row>
    <row r="371" spans="1:25" ht="12.75" thickTop="1" thickBot="1" x14ac:dyDescent="0.3">
      <c r="A371" s="3">
        <v>2.76</v>
      </c>
      <c r="B371" s="3">
        <v>1.03</v>
      </c>
      <c r="C371" s="3">
        <v>1.03</v>
      </c>
      <c r="D371" s="3">
        <f>Table5[[#This Row],[0-100]]/2</f>
        <v>1.38</v>
      </c>
      <c r="E371" s="3">
        <f>Table5[[#This Row],[0-100]]/2</f>
        <v>1.38</v>
      </c>
      <c r="F371" s="15">
        <f>1000*(Table5[[#This Row],[KWH]]/Table5[[#This Row],[C]])</f>
        <v>749275.36231884058</v>
      </c>
      <c r="G371" s="15">
        <f>1000*(Table5[[#This Row],[KWH2]]/Table5[[#This Row],[C2]])</f>
        <v>749275.36231884058</v>
      </c>
      <c r="H371" s="2">
        <f>Table5[[#This Row],[SFC2]]*1000+4</f>
        <v>1034</v>
      </c>
      <c r="I371" s="2">
        <f>Table5[[#This Row],[SFC]]*1000+4</f>
        <v>1034</v>
      </c>
      <c r="J371" s="2">
        <f>Table5[[#This Row],[HP]]*1</f>
        <v>1034</v>
      </c>
      <c r="K371" s="2">
        <f>Table5[[#This Row],[HP2]]*1</f>
        <v>1034</v>
      </c>
      <c r="L371" s="2">
        <f>Table5[[#This Row],[0-100]]*Table5[[#This Row],[HP]]</f>
        <v>2853.8399999999997</v>
      </c>
      <c r="M371" s="2">
        <f>Table5[[#This Row],[0-100]]*Table5[[#This Row],[HP2]]</f>
        <v>2853.8399999999997</v>
      </c>
      <c r="N371" s="1">
        <f>Table5[[#This Row],[HP]]/Table5[[#This Row],[TON]]</f>
        <v>362.31884057971018</v>
      </c>
      <c r="O371" s="1">
        <f>Table5[[#This Row],[HP2]]/Table5[[#This Row],[TON2]]</f>
        <v>362.31884057971018</v>
      </c>
      <c r="P371" s="1">
        <f>Table5[[#This Row],[KG]]/1000</f>
        <v>2.8538399999999995</v>
      </c>
      <c r="Q371" s="1">
        <f>Table5[[#This Row],[KG2]]/1000</f>
        <v>2.8538399999999995</v>
      </c>
      <c r="U371" s="1"/>
      <c r="V371" s="1"/>
      <c r="W371" s="1"/>
      <c r="X371" s="1"/>
      <c r="Y371" s="1"/>
    </row>
    <row r="372" spans="1:25" ht="12.75" thickTop="1" thickBot="1" x14ac:dyDescent="0.3">
      <c r="A372" s="3">
        <v>2.73</v>
      </c>
      <c r="B372" s="3">
        <v>1.04</v>
      </c>
      <c r="C372" s="3">
        <v>1.04</v>
      </c>
      <c r="D372" s="3">
        <f>Table5[[#This Row],[0-100]]/2</f>
        <v>1.365</v>
      </c>
      <c r="E372" s="3">
        <f>Table5[[#This Row],[0-100]]/2</f>
        <v>1.365</v>
      </c>
      <c r="F372" s="15">
        <f>1000*(Table5[[#This Row],[KWH]]/Table5[[#This Row],[C]])</f>
        <v>764835.16483516479</v>
      </c>
      <c r="G372" s="15">
        <f>1000*(Table5[[#This Row],[KWH2]]/Table5[[#This Row],[C2]])</f>
        <v>764835.16483516479</v>
      </c>
      <c r="H372" s="2">
        <f>Table5[[#This Row],[SFC2]]*1000+4</f>
        <v>1044</v>
      </c>
      <c r="I372" s="2">
        <f>Table5[[#This Row],[SFC]]*1000+4</f>
        <v>1044</v>
      </c>
      <c r="J372" s="2">
        <f>Table5[[#This Row],[HP]]*1</f>
        <v>1044</v>
      </c>
      <c r="K372" s="2">
        <f>Table5[[#This Row],[HP2]]*1</f>
        <v>1044</v>
      </c>
      <c r="L372" s="2">
        <f>Table5[[#This Row],[0-100]]*Table5[[#This Row],[HP]]</f>
        <v>2850.12</v>
      </c>
      <c r="M372" s="2">
        <f>Table5[[#This Row],[0-100]]*Table5[[#This Row],[HP2]]</f>
        <v>2850.12</v>
      </c>
      <c r="N372" s="1">
        <f>Table5[[#This Row],[HP]]/Table5[[#This Row],[TON]]</f>
        <v>366.30036630036631</v>
      </c>
      <c r="O372" s="1">
        <f>Table5[[#This Row],[HP2]]/Table5[[#This Row],[TON2]]</f>
        <v>366.30036630036631</v>
      </c>
      <c r="P372" s="1">
        <f>Table5[[#This Row],[KG]]/1000</f>
        <v>2.85012</v>
      </c>
      <c r="Q372" s="1">
        <f>Table5[[#This Row],[KG2]]/1000</f>
        <v>2.85012</v>
      </c>
      <c r="U372" s="1"/>
      <c r="V372" s="1"/>
      <c r="W372" s="1"/>
      <c r="X372" s="1"/>
      <c r="Y372" s="1"/>
    </row>
    <row r="373" spans="1:25" ht="12.75" thickTop="1" thickBot="1" x14ac:dyDescent="0.3">
      <c r="A373" s="3">
        <v>2.7</v>
      </c>
      <c r="B373" s="3">
        <v>1.05</v>
      </c>
      <c r="C373" s="3">
        <v>1.05</v>
      </c>
      <c r="D373" s="3">
        <f>Table5[[#This Row],[0-100]]/2</f>
        <v>1.35</v>
      </c>
      <c r="E373" s="3">
        <f>Table5[[#This Row],[0-100]]/2</f>
        <v>1.35</v>
      </c>
      <c r="F373" s="15">
        <f>1000*(Table5[[#This Row],[KWH]]/Table5[[#This Row],[C]])</f>
        <v>780740.74074074067</v>
      </c>
      <c r="G373" s="15">
        <f>1000*(Table5[[#This Row],[KWH2]]/Table5[[#This Row],[C2]])</f>
        <v>780740.74074074067</v>
      </c>
      <c r="H373" s="2">
        <f>Table5[[#This Row],[SFC2]]*1000+4</f>
        <v>1054</v>
      </c>
      <c r="I373" s="2">
        <f>Table5[[#This Row],[SFC]]*1000+4</f>
        <v>1054</v>
      </c>
      <c r="J373" s="2">
        <f>Table5[[#This Row],[HP]]*1</f>
        <v>1054</v>
      </c>
      <c r="K373" s="2">
        <f>Table5[[#This Row],[HP2]]*1</f>
        <v>1054</v>
      </c>
      <c r="L373" s="2">
        <f>Table5[[#This Row],[0-100]]*Table5[[#This Row],[HP]]</f>
        <v>2845.8</v>
      </c>
      <c r="M373" s="2">
        <f>Table5[[#This Row],[0-100]]*Table5[[#This Row],[HP2]]</f>
        <v>2845.8</v>
      </c>
      <c r="N373" s="1">
        <f>Table5[[#This Row],[HP]]/Table5[[#This Row],[TON]]</f>
        <v>370.37037037037038</v>
      </c>
      <c r="O373" s="1">
        <f>Table5[[#This Row],[HP2]]/Table5[[#This Row],[TON2]]</f>
        <v>370.37037037037038</v>
      </c>
      <c r="P373" s="1">
        <f>Table5[[#This Row],[KG]]/1000</f>
        <v>2.8458000000000001</v>
      </c>
      <c r="Q373" s="1">
        <f>Table5[[#This Row],[KG2]]/1000</f>
        <v>2.8458000000000001</v>
      </c>
      <c r="U373" s="1"/>
      <c r="V373" s="1"/>
      <c r="W373" s="1"/>
      <c r="X373" s="1"/>
      <c r="Y373" s="1"/>
    </row>
    <row r="374" spans="1:25" ht="12.75" thickTop="1" thickBot="1" x14ac:dyDescent="0.3">
      <c r="A374" s="3">
        <v>2.68</v>
      </c>
      <c r="B374" s="3">
        <v>1.06</v>
      </c>
      <c r="C374" s="3">
        <v>1.06</v>
      </c>
      <c r="D374" s="3">
        <f>Table5[[#This Row],[0-100]]/2</f>
        <v>1.34</v>
      </c>
      <c r="E374" s="3">
        <f>Table5[[#This Row],[0-100]]/2</f>
        <v>1.34</v>
      </c>
      <c r="F374" s="15">
        <f>1000*(Table5[[#This Row],[KWH]]/Table5[[#This Row],[C]])</f>
        <v>794029.85074626864</v>
      </c>
      <c r="G374" s="15">
        <f>1000*(Table5[[#This Row],[KWH2]]/Table5[[#This Row],[C2]])</f>
        <v>794029.85074626864</v>
      </c>
      <c r="H374" s="2">
        <f>Table5[[#This Row],[SFC2]]*1000+4</f>
        <v>1064</v>
      </c>
      <c r="I374" s="2">
        <f>Table5[[#This Row],[SFC]]*1000+4</f>
        <v>1064</v>
      </c>
      <c r="J374" s="2">
        <f>Table5[[#This Row],[HP]]*1</f>
        <v>1064</v>
      </c>
      <c r="K374" s="2">
        <f>Table5[[#This Row],[HP2]]*1</f>
        <v>1064</v>
      </c>
      <c r="L374" s="2">
        <f>Table5[[#This Row],[0-100]]*Table5[[#This Row],[HP]]</f>
        <v>2851.52</v>
      </c>
      <c r="M374" s="2">
        <f>Table5[[#This Row],[0-100]]*Table5[[#This Row],[HP2]]</f>
        <v>2851.52</v>
      </c>
      <c r="N374" s="1">
        <f>Table5[[#This Row],[HP]]/Table5[[#This Row],[TON]]</f>
        <v>373.13432835820896</v>
      </c>
      <c r="O374" s="1">
        <f>Table5[[#This Row],[HP2]]/Table5[[#This Row],[TON2]]</f>
        <v>373.13432835820896</v>
      </c>
      <c r="P374" s="1">
        <f>Table5[[#This Row],[KG]]/1000</f>
        <v>2.8515199999999998</v>
      </c>
      <c r="Q374" s="1">
        <f>Table5[[#This Row],[KG2]]/1000</f>
        <v>2.8515199999999998</v>
      </c>
      <c r="U374" s="1"/>
      <c r="V374" s="1"/>
      <c r="W374" s="1"/>
      <c r="X374" s="1"/>
      <c r="Y374" s="1"/>
    </row>
    <row r="375" spans="1:25" ht="12.75" thickTop="1" thickBot="1" x14ac:dyDescent="0.3">
      <c r="A375" s="3">
        <v>2.65</v>
      </c>
      <c r="B375" s="3">
        <v>1.07</v>
      </c>
      <c r="C375" s="3">
        <v>1.07</v>
      </c>
      <c r="D375" s="3">
        <f>Table5[[#This Row],[0-100]]/2</f>
        <v>1.325</v>
      </c>
      <c r="E375" s="3">
        <f>Table5[[#This Row],[0-100]]/2</f>
        <v>1.325</v>
      </c>
      <c r="F375" s="15">
        <f>1000*(Table5[[#This Row],[KWH]]/Table5[[#This Row],[C]])</f>
        <v>810566.03773584915</v>
      </c>
      <c r="G375" s="15">
        <f>1000*(Table5[[#This Row],[KWH2]]/Table5[[#This Row],[C2]])</f>
        <v>810566.03773584915</v>
      </c>
      <c r="H375" s="2">
        <f>Table5[[#This Row],[SFC2]]*1000+4</f>
        <v>1074</v>
      </c>
      <c r="I375" s="2">
        <f>Table5[[#This Row],[SFC]]*1000+4</f>
        <v>1074</v>
      </c>
      <c r="J375" s="2">
        <f>Table5[[#This Row],[HP]]*1</f>
        <v>1074</v>
      </c>
      <c r="K375" s="2">
        <f>Table5[[#This Row],[HP2]]*1</f>
        <v>1074</v>
      </c>
      <c r="L375" s="2">
        <f>Table5[[#This Row],[0-100]]*Table5[[#This Row],[HP]]</f>
        <v>2846.1</v>
      </c>
      <c r="M375" s="2">
        <f>Table5[[#This Row],[0-100]]*Table5[[#This Row],[HP2]]</f>
        <v>2846.1</v>
      </c>
      <c r="N375" s="1">
        <f>Table5[[#This Row],[HP]]/Table5[[#This Row],[TON]]</f>
        <v>377.35849056603774</v>
      </c>
      <c r="O375" s="1">
        <f>Table5[[#This Row],[HP2]]/Table5[[#This Row],[TON2]]</f>
        <v>377.35849056603774</v>
      </c>
      <c r="P375" s="1">
        <f>Table5[[#This Row],[KG]]/1000</f>
        <v>2.8460999999999999</v>
      </c>
      <c r="Q375" s="1">
        <f>Table5[[#This Row],[KG2]]/1000</f>
        <v>2.8460999999999999</v>
      </c>
      <c r="U375" s="1"/>
      <c r="V375" s="1"/>
      <c r="W375" s="1"/>
      <c r="X375" s="1"/>
      <c r="Y375" s="1"/>
    </row>
    <row r="376" spans="1:25" ht="12.75" thickTop="1" thickBot="1" x14ac:dyDescent="0.3">
      <c r="A376" s="3">
        <v>2.63</v>
      </c>
      <c r="B376" s="3">
        <v>1.08</v>
      </c>
      <c r="C376" s="3">
        <v>1.08</v>
      </c>
      <c r="D376" s="3">
        <f>Table5[[#This Row],[0-100]]/2</f>
        <v>1.3149999999999999</v>
      </c>
      <c r="E376" s="3">
        <f>Table5[[#This Row],[0-100]]/2</f>
        <v>1.3149999999999999</v>
      </c>
      <c r="F376" s="15">
        <f>1000*(Table5[[#This Row],[KWH]]/Table5[[#This Row],[C]])</f>
        <v>824334.60076045629</v>
      </c>
      <c r="G376" s="15">
        <f>1000*(Table5[[#This Row],[KWH2]]/Table5[[#This Row],[C2]])</f>
        <v>824334.60076045629</v>
      </c>
      <c r="H376" s="2">
        <f>Table5[[#This Row],[SFC2]]*1000+4</f>
        <v>1084</v>
      </c>
      <c r="I376" s="2">
        <f>Table5[[#This Row],[SFC]]*1000+4</f>
        <v>1084</v>
      </c>
      <c r="J376" s="2">
        <f>Table5[[#This Row],[HP]]*1</f>
        <v>1084</v>
      </c>
      <c r="K376" s="2">
        <f>Table5[[#This Row],[HP2]]*1</f>
        <v>1084</v>
      </c>
      <c r="L376" s="2">
        <f>Table5[[#This Row],[0-100]]*Table5[[#This Row],[HP]]</f>
        <v>2850.92</v>
      </c>
      <c r="M376" s="2">
        <f>Table5[[#This Row],[0-100]]*Table5[[#This Row],[HP2]]</f>
        <v>2850.92</v>
      </c>
      <c r="N376" s="1">
        <f>Table5[[#This Row],[HP]]/Table5[[#This Row],[TON]]</f>
        <v>380.22813688212926</v>
      </c>
      <c r="O376" s="1">
        <f>Table5[[#This Row],[HP2]]/Table5[[#This Row],[TON2]]</f>
        <v>380.22813688212926</v>
      </c>
      <c r="P376" s="1">
        <f>Table5[[#This Row],[KG]]/1000</f>
        <v>2.8509199999999999</v>
      </c>
      <c r="Q376" s="1">
        <f>Table5[[#This Row],[KG2]]/1000</f>
        <v>2.8509199999999999</v>
      </c>
      <c r="U376" s="1"/>
      <c r="V376" s="1"/>
      <c r="W376" s="1"/>
      <c r="X376" s="1"/>
      <c r="Y376" s="1"/>
    </row>
    <row r="377" spans="1:25" ht="12.75" thickTop="1" thickBot="1" x14ac:dyDescent="0.3">
      <c r="A377" s="3">
        <v>2.6</v>
      </c>
      <c r="B377" s="3">
        <v>1.0900000000000001</v>
      </c>
      <c r="C377" s="3">
        <v>1.0900000000000001</v>
      </c>
      <c r="D377" s="3">
        <f>Table5[[#This Row],[0-100]]/2</f>
        <v>1.3</v>
      </c>
      <c r="E377" s="3">
        <f>Table5[[#This Row],[0-100]]/2</f>
        <v>1.3</v>
      </c>
      <c r="F377" s="15">
        <f>1000*(Table5[[#This Row],[KWH]]/Table5[[#This Row],[C]])</f>
        <v>841538.4615384615</v>
      </c>
      <c r="G377" s="15">
        <f>1000*(Table5[[#This Row],[KWH2]]/Table5[[#This Row],[C2]])</f>
        <v>841538.4615384615</v>
      </c>
      <c r="H377" s="2">
        <f>Table5[[#This Row],[SFC2]]*1000+4</f>
        <v>1094</v>
      </c>
      <c r="I377" s="2">
        <f>Table5[[#This Row],[SFC]]*1000+4</f>
        <v>1094</v>
      </c>
      <c r="J377" s="2">
        <f>Table5[[#This Row],[HP]]*1</f>
        <v>1094</v>
      </c>
      <c r="K377" s="2">
        <f>Table5[[#This Row],[HP2]]*1</f>
        <v>1094</v>
      </c>
      <c r="L377" s="2">
        <f>Table5[[#This Row],[0-100]]*Table5[[#This Row],[HP]]</f>
        <v>2844.4</v>
      </c>
      <c r="M377" s="2">
        <f>Table5[[#This Row],[0-100]]*Table5[[#This Row],[HP2]]</f>
        <v>2844.4</v>
      </c>
      <c r="N377" s="1">
        <f>Table5[[#This Row],[HP]]/Table5[[#This Row],[TON]]</f>
        <v>384.61538461538458</v>
      </c>
      <c r="O377" s="1">
        <f>Table5[[#This Row],[HP2]]/Table5[[#This Row],[TON2]]</f>
        <v>384.61538461538458</v>
      </c>
      <c r="P377" s="1">
        <f>Table5[[#This Row],[KG]]/1000</f>
        <v>2.8444000000000003</v>
      </c>
      <c r="Q377" s="1">
        <f>Table5[[#This Row],[KG2]]/1000</f>
        <v>2.8444000000000003</v>
      </c>
      <c r="U377" s="1"/>
      <c r="V377" s="1"/>
      <c r="W377" s="1"/>
      <c r="X377" s="1"/>
      <c r="Y377" s="1"/>
    </row>
    <row r="378" spans="1:25" ht="12.75" thickTop="1" thickBot="1" x14ac:dyDescent="0.3">
      <c r="A378" s="3">
        <v>2.58</v>
      </c>
      <c r="B378" s="3">
        <v>1.1000000000000001</v>
      </c>
      <c r="C378" s="3">
        <v>1.1000000000000001</v>
      </c>
      <c r="D378" s="3">
        <f>Table5[[#This Row],[0-100]]/2</f>
        <v>1.29</v>
      </c>
      <c r="E378" s="3">
        <f>Table5[[#This Row],[0-100]]/2</f>
        <v>1.29</v>
      </c>
      <c r="F378" s="15">
        <f>1000*(Table5[[#This Row],[KWH]]/Table5[[#This Row],[C]])</f>
        <v>855813.95348837203</v>
      </c>
      <c r="G378" s="15">
        <f>1000*(Table5[[#This Row],[KWH2]]/Table5[[#This Row],[C2]])</f>
        <v>855813.95348837203</v>
      </c>
      <c r="H378" s="2">
        <f>Table5[[#This Row],[SFC2]]*1000+4</f>
        <v>1104</v>
      </c>
      <c r="I378" s="2">
        <f>Table5[[#This Row],[SFC]]*1000+4</f>
        <v>1104</v>
      </c>
      <c r="J378" s="2">
        <f>Table5[[#This Row],[HP]]*1</f>
        <v>1104</v>
      </c>
      <c r="K378" s="2">
        <f>Table5[[#This Row],[HP2]]*1</f>
        <v>1104</v>
      </c>
      <c r="L378" s="2">
        <f>Table5[[#This Row],[0-100]]*Table5[[#This Row],[HP]]</f>
        <v>2848.32</v>
      </c>
      <c r="M378" s="2">
        <f>Table5[[#This Row],[0-100]]*Table5[[#This Row],[HP2]]</f>
        <v>2848.32</v>
      </c>
      <c r="N378" s="1">
        <f>Table5[[#This Row],[HP]]/Table5[[#This Row],[TON]]</f>
        <v>387.59689922480618</v>
      </c>
      <c r="O378" s="1">
        <f>Table5[[#This Row],[HP2]]/Table5[[#This Row],[TON2]]</f>
        <v>387.59689922480618</v>
      </c>
      <c r="P378" s="1">
        <f>Table5[[#This Row],[KG]]/1000</f>
        <v>2.8483200000000002</v>
      </c>
      <c r="Q378" s="1">
        <f>Table5[[#This Row],[KG2]]/1000</f>
        <v>2.8483200000000002</v>
      </c>
      <c r="U378" s="1"/>
      <c r="V378" s="1"/>
      <c r="W378" s="1"/>
      <c r="X378" s="1"/>
      <c r="Y378" s="1"/>
    </row>
    <row r="379" spans="1:25" ht="12.75" thickTop="1" thickBot="1" x14ac:dyDescent="0.3">
      <c r="A379" s="3">
        <v>2.56</v>
      </c>
      <c r="B379" s="3">
        <v>1.1100000000000001</v>
      </c>
      <c r="C379" s="3">
        <v>1.1100000000000001</v>
      </c>
      <c r="D379" s="3">
        <f>Table5[[#This Row],[0-100]]/2</f>
        <v>1.28</v>
      </c>
      <c r="E379" s="3">
        <f>Table5[[#This Row],[0-100]]/2</f>
        <v>1.28</v>
      </c>
      <c r="F379" s="15">
        <f>1000*(Table5[[#This Row],[KWH]]/Table5[[#This Row],[C]])</f>
        <v>870312.5</v>
      </c>
      <c r="G379" s="15">
        <f>1000*(Table5[[#This Row],[KWH2]]/Table5[[#This Row],[C2]])</f>
        <v>870312.5</v>
      </c>
      <c r="H379" s="2">
        <f>Table5[[#This Row],[SFC2]]*1000+4</f>
        <v>1114</v>
      </c>
      <c r="I379" s="2">
        <f>Table5[[#This Row],[SFC]]*1000+4</f>
        <v>1114</v>
      </c>
      <c r="J379" s="2">
        <f>Table5[[#This Row],[HP]]*1</f>
        <v>1114</v>
      </c>
      <c r="K379" s="2">
        <f>Table5[[#This Row],[HP2]]*1</f>
        <v>1114</v>
      </c>
      <c r="L379" s="2">
        <f>Table5[[#This Row],[0-100]]*Table5[[#This Row],[HP]]</f>
        <v>2851.84</v>
      </c>
      <c r="M379" s="2">
        <f>Table5[[#This Row],[0-100]]*Table5[[#This Row],[HP2]]</f>
        <v>2851.84</v>
      </c>
      <c r="N379" s="1">
        <f>Table5[[#This Row],[HP]]/Table5[[#This Row],[TON]]</f>
        <v>390.625</v>
      </c>
      <c r="O379" s="1">
        <f>Table5[[#This Row],[HP2]]/Table5[[#This Row],[TON2]]</f>
        <v>390.625</v>
      </c>
      <c r="P379" s="1">
        <f>Table5[[#This Row],[KG]]/1000</f>
        <v>2.8518400000000002</v>
      </c>
      <c r="Q379" s="1">
        <f>Table5[[#This Row],[KG2]]/1000</f>
        <v>2.8518400000000002</v>
      </c>
      <c r="U379" s="1"/>
      <c r="V379" s="1"/>
      <c r="W379" s="1"/>
      <c r="X379" s="1"/>
      <c r="Y379" s="1"/>
    </row>
    <row r="380" spans="1:25" ht="12.75" thickTop="1" thickBot="1" x14ac:dyDescent="0.3">
      <c r="A380" s="3">
        <v>2.5299999999999998</v>
      </c>
      <c r="B380" s="3">
        <v>1.1200000000000001</v>
      </c>
      <c r="C380" s="3">
        <v>1.1200000000000001</v>
      </c>
      <c r="D380" s="3">
        <f>Table5[[#This Row],[0-100]]/2</f>
        <v>1.2649999999999999</v>
      </c>
      <c r="E380" s="3">
        <f>Table5[[#This Row],[0-100]]/2</f>
        <v>1.2649999999999999</v>
      </c>
      <c r="F380" s="15">
        <f>1000*(Table5[[#This Row],[KWH]]/Table5[[#This Row],[C]])</f>
        <v>888537.54940711474</v>
      </c>
      <c r="G380" s="15">
        <f>1000*(Table5[[#This Row],[KWH2]]/Table5[[#This Row],[C2]])</f>
        <v>888537.54940711474</v>
      </c>
      <c r="H380" s="2">
        <f>Table5[[#This Row],[SFC2]]*1000+4</f>
        <v>1124</v>
      </c>
      <c r="I380" s="2">
        <f>Table5[[#This Row],[SFC]]*1000+4</f>
        <v>1124</v>
      </c>
      <c r="J380" s="2">
        <f>Table5[[#This Row],[HP]]*1</f>
        <v>1124</v>
      </c>
      <c r="K380" s="2">
        <f>Table5[[#This Row],[HP2]]*1</f>
        <v>1124</v>
      </c>
      <c r="L380" s="2">
        <f>Table5[[#This Row],[0-100]]*Table5[[#This Row],[HP]]</f>
        <v>2843.72</v>
      </c>
      <c r="M380" s="2">
        <f>Table5[[#This Row],[0-100]]*Table5[[#This Row],[HP2]]</f>
        <v>2843.72</v>
      </c>
      <c r="N380" s="1">
        <f>Table5[[#This Row],[HP]]/Table5[[#This Row],[TON]]</f>
        <v>395.25691699604744</v>
      </c>
      <c r="O380" s="1">
        <f>Table5[[#This Row],[HP2]]/Table5[[#This Row],[TON2]]</f>
        <v>395.25691699604744</v>
      </c>
      <c r="P380" s="1">
        <f>Table5[[#This Row],[KG]]/1000</f>
        <v>2.8437199999999998</v>
      </c>
      <c r="Q380" s="1">
        <f>Table5[[#This Row],[KG2]]/1000</f>
        <v>2.8437199999999998</v>
      </c>
      <c r="U380" s="1"/>
      <c r="V380" s="1"/>
      <c r="W380" s="1"/>
      <c r="X380" s="1"/>
      <c r="Y380" s="1"/>
    </row>
    <row r="381" spans="1:25" ht="12.75" thickTop="1" thickBot="1" x14ac:dyDescent="0.3">
      <c r="A381" s="3">
        <v>2.5099999999999998</v>
      </c>
      <c r="B381" s="3">
        <v>1.1299999999999999</v>
      </c>
      <c r="C381" s="3">
        <v>1.1299999999999999</v>
      </c>
      <c r="D381" s="3">
        <f>Table5[[#This Row],[0-100]]/2</f>
        <v>1.2549999999999999</v>
      </c>
      <c r="E381" s="3">
        <f>Table5[[#This Row],[0-100]]/2</f>
        <v>1.2549999999999999</v>
      </c>
      <c r="F381" s="15">
        <f>1000*(Table5[[#This Row],[KWH]]/Table5[[#This Row],[C]])</f>
        <v>903585.65737051796</v>
      </c>
      <c r="G381" s="15">
        <f>1000*(Table5[[#This Row],[KWH2]]/Table5[[#This Row],[C2]])</f>
        <v>903585.65737051796</v>
      </c>
      <c r="H381" s="2">
        <f>Table5[[#This Row],[SFC2]]*1000+4</f>
        <v>1134</v>
      </c>
      <c r="I381" s="2">
        <f>Table5[[#This Row],[SFC]]*1000+4</f>
        <v>1134</v>
      </c>
      <c r="J381" s="2">
        <f>Table5[[#This Row],[HP]]*1</f>
        <v>1134</v>
      </c>
      <c r="K381" s="2">
        <f>Table5[[#This Row],[HP2]]*1</f>
        <v>1134</v>
      </c>
      <c r="L381" s="2">
        <f>Table5[[#This Row],[0-100]]*Table5[[#This Row],[HP]]</f>
        <v>2846.3399999999997</v>
      </c>
      <c r="M381" s="2">
        <f>Table5[[#This Row],[0-100]]*Table5[[#This Row],[HP2]]</f>
        <v>2846.3399999999997</v>
      </c>
      <c r="N381" s="1">
        <f>Table5[[#This Row],[HP]]/Table5[[#This Row],[TON]]</f>
        <v>398.4063745019921</v>
      </c>
      <c r="O381" s="1">
        <f>Table5[[#This Row],[HP2]]/Table5[[#This Row],[TON2]]</f>
        <v>398.4063745019921</v>
      </c>
      <c r="P381" s="1">
        <f>Table5[[#This Row],[KG]]/1000</f>
        <v>2.8463399999999996</v>
      </c>
      <c r="Q381" s="1">
        <f>Table5[[#This Row],[KG2]]/1000</f>
        <v>2.8463399999999996</v>
      </c>
      <c r="U381" s="1"/>
      <c r="V381" s="1"/>
      <c r="W381" s="1"/>
      <c r="X381" s="1"/>
      <c r="Y381" s="1"/>
    </row>
    <row r="382" spans="1:25" ht="12.75" thickTop="1" thickBot="1" x14ac:dyDescent="0.3">
      <c r="A382" s="3">
        <v>2.4900000000000002</v>
      </c>
      <c r="B382" s="3">
        <v>1.1399999999999999</v>
      </c>
      <c r="C382" s="3">
        <v>1.1399999999999999</v>
      </c>
      <c r="D382" s="3">
        <f>Table5[[#This Row],[0-100]]/2</f>
        <v>1.2450000000000001</v>
      </c>
      <c r="E382" s="3">
        <f>Table5[[#This Row],[0-100]]/2</f>
        <v>1.2450000000000001</v>
      </c>
      <c r="F382" s="15">
        <f>1000*(Table5[[#This Row],[KWH]]/Table5[[#This Row],[C]])</f>
        <v>918875.50200803205</v>
      </c>
      <c r="G382" s="15">
        <f>1000*(Table5[[#This Row],[KWH2]]/Table5[[#This Row],[C2]])</f>
        <v>918875.50200803205</v>
      </c>
      <c r="H382" s="2">
        <f>Table5[[#This Row],[SFC2]]*1000+4</f>
        <v>1144</v>
      </c>
      <c r="I382" s="2">
        <f>Table5[[#This Row],[SFC]]*1000+4</f>
        <v>1144</v>
      </c>
      <c r="J382" s="2">
        <f>Table5[[#This Row],[HP]]*1</f>
        <v>1144</v>
      </c>
      <c r="K382" s="2">
        <f>Table5[[#This Row],[HP2]]*1</f>
        <v>1144</v>
      </c>
      <c r="L382" s="2">
        <f>Table5[[#This Row],[0-100]]*Table5[[#This Row],[HP]]</f>
        <v>2848.5600000000004</v>
      </c>
      <c r="M382" s="2">
        <f>Table5[[#This Row],[0-100]]*Table5[[#This Row],[HP2]]</f>
        <v>2848.5600000000004</v>
      </c>
      <c r="N382" s="1">
        <f>Table5[[#This Row],[HP]]/Table5[[#This Row],[TON]]</f>
        <v>401.60642570281118</v>
      </c>
      <c r="O382" s="1">
        <f>Table5[[#This Row],[HP2]]/Table5[[#This Row],[TON2]]</f>
        <v>401.60642570281118</v>
      </c>
      <c r="P382" s="1">
        <f>Table5[[#This Row],[KG]]/1000</f>
        <v>2.8485600000000004</v>
      </c>
      <c r="Q382" s="1">
        <f>Table5[[#This Row],[KG2]]/1000</f>
        <v>2.8485600000000004</v>
      </c>
      <c r="U382" s="1"/>
      <c r="V382" s="1"/>
      <c r="W382" s="1"/>
      <c r="X382" s="1"/>
      <c r="Y382" s="1"/>
    </row>
    <row r="383" spans="1:25" ht="12.75" thickTop="1" thickBot="1" x14ac:dyDescent="0.3">
      <c r="A383" s="3">
        <v>2.4700000000000002</v>
      </c>
      <c r="B383" s="3">
        <v>1.1499999999999999</v>
      </c>
      <c r="C383" s="3">
        <v>1.1499999999999999</v>
      </c>
      <c r="D383" s="3">
        <f>Table5[[#This Row],[0-100]]/2</f>
        <v>1.2350000000000001</v>
      </c>
      <c r="E383" s="3">
        <f>Table5[[#This Row],[0-100]]/2</f>
        <v>1.2350000000000001</v>
      </c>
      <c r="F383" s="15">
        <f>1000*(Table5[[#This Row],[KWH]]/Table5[[#This Row],[C]])</f>
        <v>934412.95546558697</v>
      </c>
      <c r="G383" s="15">
        <f>1000*(Table5[[#This Row],[KWH2]]/Table5[[#This Row],[C2]])</f>
        <v>934412.95546558697</v>
      </c>
      <c r="H383" s="2">
        <f>Table5[[#This Row],[SFC2]]*1000+4</f>
        <v>1154</v>
      </c>
      <c r="I383" s="2">
        <f>Table5[[#This Row],[SFC]]*1000+4</f>
        <v>1154</v>
      </c>
      <c r="J383" s="2">
        <f>Table5[[#This Row],[HP]]*1</f>
        <v>1154</v>
      </c>
      <c r="K383" s="2">
        <f>Table5[[#This Row],[HP2]]*1</f>
        <v>1154</v>
      </c>
      <c r="L383" s="2">
        <f>Table5[[#This Row],[0-100]]*Table5[[#This Row],[HP]]</f>
        <v>2850.38</v>
      </c>
      <c r="M383" s="2">
        <f>Table5[[#This Row],[0-100]]*Table5[[#This Row],[HP2]]</f>
        <v>2850.38</v>
      </c>
      <c r="N383" s="1">
        <f>Table5[[#This Row],[HP]]/Table5[[#This Row],[TON]]</f>
        <v>404.85829959514172</v>
      </c>
      <c r="O383" s="1">
        <f>Table5[[#This Row],[HP2]]/Table5[[#This Row],[TON2]]</f>
        <v>404.85829959514172</v>
      </c>
      <c r="P383" s="1">
        <f>Table5[[#This Row],[KG]]/1000</f>
        <v>2.8503799999999999</v>
      </c>
      <c r="Q383" s="1">
        <f>Table5[[#This Row],[KG2]]/1000</f>
        <v>2.8503799999999999</v>
      </c>
      <c r="U383" s="1"/>
      <c r="V383" s="1"/>
      <c r="W383" s="1"/>
      <c r="X383" s="1"/>
      <c r="Y383" s="1"/>
    </row>
    <row r="384" spans="1:25" ht="12.75" thickTop="1" thickBot="1" x14ac:dyDescent="0.3">
      <c r="A384" s="3">
        <v>2.4500000000000002</v>
      </c>
      <c r="B384" s="3">
        <v>1.1599999999999999</v>
      </c>
      <c r="C384" s="3">
        <v>1.1599999999999999</v>
      </c>
      <c r="D384" s="3">
        <f>Table5[[#This Row],[0-100]]/2</f>
        <v>1.2250000000000001</v>
      </c>
      <c r="E384" s="3">
        <f>Table5[[#This Row],[0-100]]/2</f>
        <v>1.2250000000000001</v>
      </c>
      <c r="F384" s="15">
        <f>1000*(Table5[[#This Row],[KWH]]/Table5[[#This Row],[C]])</f>
        <v>950204.08163265302</v>
      </c>
      <c r="G384" s="15">
        <f>1000*(Table5[[#This Row],[KWH2]]/Table5[[#This Row],[C2]])</f>
        <v>950204.08163265302</v>
      </c>
      <c r="H384" s="2">
        <f>Table5[[#This Row],[SFC2]]*1000+4</f>
        <v>1164</v>
      </c>
      <c r="I384" s="2">
        <f>Table5[[#This Row],[SFC]]*1000+4</f>
        <v>1164</v>
      </c>
      <c r="J384" s="2">
        <f>Table5[[#This Row],[HP]]*1</f>
        <v>1164</v>
      </c>
      <c r="K384" s="2">
        <f>Table5[[#This Row],[HP2]]*1</f>
        <v>1164</v>
      </c>
      <c r="L384" s="2">
        <f>Table5[[#This Row],[0-100]]*Table5[[#This Row],[HP]]</f>
        <v>2851.8</v>
      </c>
      <c r="M384" s="2">
        <f>Table5[[#This Row],[0-100]]*Table5[[#This Row],[HP2]]</f>
        <v>2851.8</v>
      </c>
      <c r="N384" s="1">
        <f>Table5[[#This Row],[HP]]/Table5[[#This Row],[TON]]</f>
        <v>408.16326530612241</v>
      </c>
      <c r="O384" s="1">
        <f>Table5[[#This Row],[HP2]]/Table5[[#This Row],[TON2]]</f>
        <v>408.16326530612241</v>
      </c>
      <c r="P384" s="1">
        <f>Table5[[#This Row],[KG]]/1000</f>
        <v>2.8518000000000003</v>
      </c>
      <c r="Q384" s="1">
        <f>Table5[[#This Row],[KG2]]/1000</f>
        <v>2.8518000000000003</v>
      </c>
      <c r="U384" s="1"/>
      <c r="V384" s="1"/>
      <c r="W384" s="1"/>
      <c r="X384" s="1"/>
      <c r="Y384" s="1"/>
    </row>
    <row r="385" spans="1:25" ht="12.75" thickTop="1" thickBot="1" x14ac:dyDescent="0.3">
      <c r="A385" s="3">
        <v>2.4300000000000002</v>
      </c>
      <c r="B385" s="3">
        <v>1.17</v>
      </c>
      <c r="C385" s="3">
        <v>1.17</v>
      </c>
      <c r="D385" s="3">
        <f>Table5[[#This Row],[0-100]]/2</f>
        <v>1.2150000000000001</v>
      </c>
      <c r="E385" s="3">
        <f>Table5[[#This Row],[0-100]]/2</f>
        <v>1.2150000000000001</v>
      </c>
      <c r="F385" s="15">
        <f>1000*(Table5[[#This Row],[KWH]]/Table5[[#This Row],[C]])</f>
        <v>966255.14403292176</v>
      </c>
      <c r="G385" s="15">
        <f>1000*(Table5[[#This Row],[KWH2]]/Table5[[#This Row],[C2]])</f>
        <v>966255.14403292176</v>
      </c>
      <c r="H385" s="2">
        <f>Table5[[#This Row],[SFC2]]*1000+4</f>
        <v>1174</v>
      </c>
      <c r="I385" s="2">
        <f>Table5[[#This Row],[SFC]]*1000+4</f>
        <v>1174</v>
      </c>
      <c r="J385" s="2">
        <f>Table5[[#This Row],[HP]]*1</f>
        <v>1174</v>
      </c>
      <c r="K385" s="2">
        <f>Table5[[#This Row],[HP2]]*1</f>
        <v>1174</v>
      </c>
      <c r="L385" s="2">
        <f>Table5[[#This Row],[0-100]]*Table5[[#This Row],[HP]]</f>
        <v>2852.82</v>
      </c>
      <c r="M385" s="2">
        <f>Table5[[#This Row],[0-100]]*Table5[[#This Row],[HP2]]</f>
        <v>2852.82</v>
      </c>
      <c r="N385" s="1">
        <f>Table5[[#This Row],[HP]]/Table5[[#This Row],[TON]]</f>
        <v>411.52263374485591</v>
      </c>
      <c r="O385" s="1">
        <f>Table5[[#This Row],[HP2]]/Table5[[#This Row],[TON2]]</f>
        <v>411.52263374485591</v>
      </c>
      <c r="P385" s="1">
        <f>Table5[[#This Row],[KG]]/1000</f>
        <v>2.8528200000000004</v>
      </c>
      <c r="Q385" s="1">
        <f>Table5[[#This Row],[KG2]]/1000</f>
        <v>2.8528200000000004</v>
      </c>
      <c r="U385" s="1"/>
      <c r="V385" s="1"/>
      <c r="W385" s="1"/>
      <c r="X385" s="1"/>
      <c r="Y385" s="1"/>
    </row>
    <row r="386" spans="1:25" ht="12.75" thickTop="1" thickBot="1" x14ac:dyDescent="0.3">
      <c r="A386" s="3">
        <v>2.41</v>
      </c>
      <c r="B386" s="3">
        <v>1.18</v>
      </c>
      <c r="C386" s="3">
        <v>1.18</v>
      </c>
      <c r="D386" s="3">
        <f>Table5[[#This Row],[0-100]]/2</f>
        <v>1.2050000000000001</v>
      </c>
      <c r="E386" s="3">
        <f>Table5[[#This Row],[0-100]]/2</f>
        <v>1.2050000000000001</v>
      </c>
      <c r="F386" s="15">
        <f>1000*(Table5[[#This Row],[KWH]]/Table5[[#This Row],[C]])</f>
        <v>982572.61410788377</v>
      </c>
      <c r="G386" s="15">
        <f>1000*(Table5[[#This Row],[KWH2]]/Table5[[#This Row],[C2]])</f>
        <v>982572.61410788377</v>
      </c>
      <c r="H386" s="2">
        <f>Table5[[#This Row],[SFC2]]*1000+4</f>
        <v>1184</v>
      </c>
      <c r="I386" s="2">
        <f>Table5[[#This Row],[SFC]]*1000+4</f>
        <v>1184</v>
      </c>
      <c r="J386" s="2">
        <f>Table5[[#This Row],[HP]]*1</f>
        <v>1184</v>
      </c>
      <c r="K386" s="2">
        <f>Table5[[#This Row],[HP2]]*1</f>
        <v>1184</v>
      </c>
      <c r="L386" s="2">
        <f>Table5[[#This Row],[0-100]]*Table5[[#This Row],[HP]]</f>
        <v>2853.44</v>
      </c>
      <c r="M386" s="2">
        <f>Table5[[#This Row],[0-100]]*Table5[[#This Row],[HP2]]</f>
        <v>2853.44</v>
      </c>
      <c r="N386" s="1">
        <f>Table5[[#This Row],[HP]]/Table5[[#This Row],[TON]]</f>
        <v>414.93775933609959</v>
      </c>
      <c r="O386" s="1">
        <f>Table5[[#This Row],[HP2]]/Table5[[#This Row],[TON2]]</f>
        <v>414.93775933609959</v>
      </c>
      <c r="P386" s="1">
        <f>Table5[[#This Row],[KG]]/1000</f>
        <v>2.85344</v>
      </c>
      <c r="Q386" s="1">
        <f>Table5[[#This Row],[KG2]]/1000</f>
        <v>2.85344</v>
      </c>
      <c r="U386" s="1"/>
      <c r="V386" s="1"/>
      <c r="W386" s="1"/>
      <c r="X386" s="1"/>
      <c r="Y386" s="1"/>
    </row>
    <row r="387" spans="1:25" ht="12.75" thickTop="1" thickBot="1" x14ac:dyDescent="0.3">
      <c r="A387" s="3">
        <v>2.39</v>
      </c>
      <c r="B387" s="3">
        <v>1.19</v>
      </c>
      <c r="C387" s="3">
        <v>1.19</v>
      </c>
      <c r="D387" s="3">
        <f>Table5[[#This Row],[0-100]]/2</f>
        <v>1.1950000000000001</v>
      </c>
      <c r="E387" s="3">
        <f>Table5[[#This Row],[0-100]]/2</f>
        <v>1.1950000000000001</v>
      </c>
      <c r="F387" s="15">
        <f>1000*(Table5[[#This Row],[KWH]]/Table5[[#This Row],[C]])</f>
        <v>999163.17991631792</v>
      </c>
      <c r="G387" s="15">
        <f>1000*(Table5[[#This Row],[KWH2]]/Table5[[#This Row],[C2]])</f>
        <v>999163.17991631792</v>
      </c>
      <c r="H387" s="2">
        <f>Table5[[#This Row],[SFC2]]*1000+4</f>
        <v>1194</v>
      </c>
      <c r="I387" s="2">
        <f>Table5[[#This Row],[SFC]]*1000+4</f>
        <v>1194</v>
      </c>
      <c r="J387" s="2">
        <f>Table5[[#This Row],[HP]]*1</f>
        <v>1194</v>
      </c>
      <c r="K387" s="2">
        <f>Table5[[#This Row],[HP2]]*1</f>
        <v>1194</v>
      </c>
      <c r="L387" s="2">
        <f>Table5[[#This Row],[0-100]]*Table5[[#This Row],[HP]]</f>
        <v>2853.6600000000003</v>
      </c>
      <c r="M387" s="2">
        <f>Table5[[#This Row],[0-100]]*Table5[[#This Row],[HP2]]</f>
        <v>2853.6600000000003</v>
      </c>
      <c r="N387" s="1">
        <f>Table5[[#This Row],[HP]]/Table5[[#This Row],[TON]]</f>
        <v>418.4100418410041</v>
      </c>
      <c r="O387" s="1">
        <f>Table5[[#This Row],[HP2]]/Table5[[#This Row],[TON2]]</f>
        <v>418.4100418410041</v>
      </c>
      <c r="P387" s="1">
        <f>Table5[[#This Row],[KG]]/1000</f>
        <v>2.8536600000000005</v>
      </c>
      <c r="Q387" s="1">
        <f>Table5[[#This Row],[KG2]]/1000</f>
        <v>2.8536600000000005</v>
      </c>
      <c r="U387" s="1"/>
      <c r="V387" s="1"/>
      <c r="W387" s="1"/>
      <c r="X387" s="1"/>
      <c r="Y387" s="1"/>
    </row>
    <row r="388" spans="1:25" ht="12.75" thickTop="1" thickBot="1" x14ac:dyDescent="0.3">
      <c r="A388" s="3">
        <v>2.37</v>
      </c>
      <c r="B388" s="3">
        <v>1.2</v>
      </c>
      <c r="C388" s="3">
        <v>1.2</v>
      </c>
      <c r="D388" s="3">
        <f>Table5[[#This Row],[0-100]]/2</f>
        <v>1.1850000000000001</v>
      </c>
      <c r="E388" s="3">
        <f>Table5[[#This Row],[0-100]]/2</f>
        <v>1.1850000000000001</v>
      </c>
      <c r="F388" s="15">
        <f>1000*(Table5[[#This Row],[KWH]]/Table5[[#This Row],[C]])</f>
        <v>1016033.7552742616</v>
      </c>
      <c r="G388" s="15">
        <f>1000*(Table5[[#This Row],[KWH2]]/Table5[[#This Row],[C2]])</f>
        <v>1016033.7552742616</v>
      </c>
      <c r="H388" s="2">
        <f>Table5[[#This Row],[SFC2]]*1000+4</f>
        <v>1204</v>
      </c>
      <c r="I388" s="2">
        <f>Table5[[#This Row],[SFC]]*1000+4</f>
        <v>1204</v>
      </c>
      <c r="J388" s="2">
        <f>Table5[[#This Row],[HP]]*1</f>
        <v>1204</v>
      </c>
      <c r="K388" s="2">
        <f>Table5[[#This Row],[HP2]]*1</f>
        <v>1204</v>
      </c>
      <c r="L388" s="2">
        <f>Table5[[#This Row],[0-100]]*Table5[[#This Row],[HP]]</f>
        <v>2853.48</v>
      </c>
      <c r="M388" s="2">
        <f>Table5[[#This Row],[0-100]]*Table5[[#This Row],[HP2]]</f>
        <v>2853.48</v>
      </c>
      <c r="N388" s="1">
        <f>Table5[[#This Row],[HP]]/Table5[[#This Row],[TON]]</f>
        <v>421.94092827004215</v>
      </c>
      <c r="O388" s="1">
        <f>Table5[[#This Row],[HP2]]/Table5[[#This Row],[TON2]]</f>
        <v>421.94092827004215</v>
      </c>
      <c r="P388" s="1">
        <f>Table5[[#This Row],[KG]]/1000</f>
        <v>2.8534800000000002</v>
      </c>
      <c r="Q388" s="1">
        <f>Table5[[#This Row],[KG2]]/1000</f>
        <v>2.8534800000000002</v>
      </c>
      <c r="U388" s="1"/>
      <c r="V388" s="1"/>
      <c r="W388" s="1"/>
      <c r="X388" s="1"/>
      <c r="Y388" s="1"/>
    </row>
    <row r="389" spans="1:25" ht="12.75" thickTop="1" thickBot="1" x14ac:dyDescent="0.3">
      <c r="A389" s="3">
        <v>2.35</v>
      </c>
      <c r="B389" s="3">
        <v>1.21</v>
      </c>
      <c r="C389" s="3">
        <v>1.21</v>
      </c>
      <c r="D389" s="3">
        <f>Table5[[#This Row],[0-100]]/2</f>
        <v>1.175</v>
      </c>
      <c r="E389" s="3">
        <f>Table5[[#This Row],[0-100]]/2</f>
        <v>1.175</v>
      </c>
      <c r="F389" s="15">
        <f>1000*(Table5[[#This Row],[KWH]]/Table5[[#This Row],[C]])</f>
        <v>1033191.489361702</v>
      </c>
      <c r="G389" s="15">
        <f>1000*(Table5[[#This Row],[KWH2]]/Table5[[#This Row],[C2]])</f>
        <v>1033191.489361702</v>
      </c>
      <c r="H389" s="2">
        <f>Table5[[#This Row],[SFC2]]*1000+4</f>
        <v>1214</v>
      </c>
      <c r="I389" s="2">
        <f>Table5[[#This Row],[SFC]]*1000+4</f>
        <v>1214</v>
      </c>
      <c r="J389" s="2">
        <f>Table5[[#This Row],[HP]]*1</f>
        <v>1214</v>
      </c>
      <c r="K389" s="2">
        <f>Table5[[#This Row],[HP2]]*1</f>
        <v>1214</v>
      </c>
      <c r="L389" s="2">
        <f>Table5[[#This Row],[0-100]]*Table5[[#This Row],[HP]]</f>
        <v>2852.9</v>
      </c>
      <c r="M389" s="2">
        <f>Table5[[#This Row],[0-100]]*Table5[[#This Row],[HP2]]</f>
        <v>2852.9</v>
      </c>
      <c r="N389" s="1">
        <f>Table5[[#This Row],[HP]]/Table5[[#This Row],[TON]]</f>
        <v>425.531914893617</v>
      </c>
      <c r="O389" s="1">
        <f>Table5[[#This Row],[HP2]]/Table5[[#This Row],[TON2]]</f>
        <v>425.531914893617</v>
      </c>
      <c r="P389" s="1">
        <f>Table5[[#This Row],[KG]]/1000</f>
        <v>2.8529</v>
      </c>
      <c r="Q389" s="1">
        <f>Table5[[#This Row],[KG2]]/1000</f>
        <v>2.8529</v>
      </c>
      <c r="U389" s="1"/>
      <c r="V389" s="1"/>
      <c r="W389" s="1"/>
      <c r="X389" s="1"/>
      <c r="Y389" s="1"/>
    </row>
    <row r="390" spans="1:25" ht="12.75" thickTop="1" thickBot="1" x14ac:dyDescent="0.3">
      <c r="A390" s="3">
        <v>2.33</v>
      </c>
      <c r="B390" s="3">
        <v>1.22</v>
      </c>
      <c r="C390" s="3">
        <v>1.22</v>
      </c>
      <c r="D390" s="3">
        <f>Table5[[#This Row],[0-100]]/2</f>
        <v>1.165</v>
      </c>
      <c r="E390" s="3">
        <f>Table5[[#This Row],[0-100]]/2</f>
        <v>1.165</v>
      </c>
      <c r="F390" s="15">
        <f>1000*(Table5[[#This Row],[KWH]]/Table5[[#This Row],[C]])</f>
        <v>1050643.7768240343</v>
      </c>
      <c r="G390" s="15">
        <f>1000*(Table5[[#This Row],[KWH2]]/Table5[[#This Row],[C2]])</f>
        <v>1050643.7768240343</v>
      </c>
      <c r="H390" s="2">
        <f>Table5[[#This Row],[SFC2]]*1000+4</f>
        <v>1224</v>
      </c>
      <c r="I390" s="2">
        <f>Table5[[#This Row],[SFC]]*1000+4</f>
        <v>1224</v>
      </c>
      <c r="J390" s="2">
        <f>Table5[[#This Row],[HP]]*1</f>
        <v>1224</v>
      </c>
      <c r="K390" s="2">
        <f>Table5[[#This Row],[HP2]]*1</f>
        <v>1224</v>
      </c>
      <c r="L390" s="2">
        <f>Table5[[#This Row],[0-100]]*Table5[[#This Row],[HP]]</f>
        <v>2851.92</v>
      </c>
      <c r="M390" s="2">
        <f>Table5[[#This Row],[0-100]]*Table5[[#This Row],[HP2]]</f>
        <v>2851.92</v>
      </c>
      <c r="N390" s="1">
        <f>Table5[[#This Row],[HP]]/Table5[[#This Row],[TON]]</f>
        <v>429.18454935622316</v>
      </c>
      <c r="O390" s="1">
        <f>Table5[[#This Row],[HP2]]/Table5[[#This Row],[TON2]]</f>
        <v>429.18454935622316</v>
      </c>
      <c r="P390" s="1">
        <f>Table5[[#This Row],[KG]]/1000</f>
        <v>2.8519200000000002</v>
      </c>
      <c r="Q390" s="1">
        <f>Table5[[#This Row],[KG2]]/1000</f>
        <v>2.8519200000000002</v>
      </c>
      <c r="U390" s="1"/>
      <c r="V390" s="1"/>
      <c r="W390" s="1"/>
      <c r="X390" s="1"/>
      <c r="Y390" s="1"/>
    </row>
    <row r="391" spans="1:25" ht="12.75" thickTop="1" thickBot="1" x14ac:dyDescent="0.3">
      <c r="A391" s="3">
        <v>2.31</v>
      </c>
      <c r="B391" s="3">
        <v>1.23</v>
      </c>
      <c r="C391" s="3">
        <v>1.23</v>
      </c>
      <c r="D391" s="3">
        <f>Table5[[#This Row],[0-100]]/2</f>
        <v>1.155</v>
      </c>
      <c r="E391" s="3">
        <f>Table5[[#This Row],[0-100]]/2</f>
        <v>1.155</v>
      </c>
      <c r="F391" s="15">
        <f>1000*(Table5[[#This Row],[KWH]]/Table5[[#This Row],[C]])</f>
        <v>1068398.2683982684</v>
      </c>
      <c r="G391" s="15">
        <f>1000*(Table5[[#This Row],[KWH2]]/Table5[[#This Row],[C2]])</f>
        <v>1068398.2683982684</v>
      </c>
      <c r="H391" s="2">
        <f>Table5[[#This Row],[SFC2]]*1000+4</f>
        <v>1234</v>
      </c>
      <c r="I391" s="2">
        <f>Table5[[#This Row],[SFC]]*1000+4</f>
        <v>1234</v>
      </c>
      <c r="J391" s="2">
        <f>Table5[[#This Row],[HP]]*1</f>
        <v>1234</v>
      </c>
      <c r="K391" s="2">
        <f>Table5[[#This Row],[HP2]]*1</f>
        <v>1234</v>
      </c>
      <c r="L391" s="2">
        <f>Table5[[#This Row],[0-100]]*Table5[[#This Row],[HP]]</f>
        <v>2850.54</v>
      </c>
      <c r="M391" s="2">
        <f>Table5[[#This Row],[0-100]]*Table5[[#This Row],[HP2]]</f>
        <v>2850.54</v>
      </c>
      <c r="N391" s="1">
        <f>Table5[[#This Row],[HP]]/Table5[[#This Row],[TON]]</f>
        <v>432.90043290043286</v>
      </c>
      <c r="O391" s="1">
        <f>Table5[[#This Row],[HP2]]/Table5[[#This Row],[TON2]]</f>
        <v>432.90043290043286</v>
      </c>
      <c r="P391" s="1">
        <f>Table5[[#This Row],[KG]]/1000</f>
        <v>2.8505400000000001</v>
      </c>
      <c r="Q391" s="1">
        <f>Table5[[#This Row],[KG2]]/1000</f>
        <v>2.8505400000000001</v>
      </c>
      <c r="U391" s="1"/>
      <c r="V391" s="1"/>
      <c r="W391" s="1"/>
      <c r="X391" s="1"/>
      <c r="Y391" s="1"/>
    </row>
    <row r="392" spans="1:25" ht="12.75" thickTop="1" thickBot="1" x14ac:dyDescent="0.3">
      <c r="A392" s="3">
        <v>2.29</v>
      </c>
      <c r="B392" s="3">
        <v>1.24</v>
      </c>
      <c r="C392" s="3">
        <v>1.24</v>
      </c>
      <c r="D392" s="3">
        <f>Table5[[#This Row],[0-100]]/2</f>
        <v>1.145</v>
      </c>
      <c r="E392" s="3">
        <f>Table5[[#This Row],[0-100]]/2</f>
        <v>1.145</v>
      </c>
      <c r="F392" s="15">
        <f>1000*(Table5[[#This Row],[KWH]]/Table5[[#This Row],[C]])</f>
        <v>1086462.8820960699</v>
      </c>
      <c r="G392" s="15">
        <f>1000*(Table5[[#This Row],[KWH2]]/Table5[[#This Row],[C2]])</f>
        <v>1086462.8820960699</v>
      </c>
      <c r="H392" s="2">
        <f>Table5[[#This Row],[SFC2]]*1000+4</f>
        <v>1244</v>
      </c>
      <c r="I392" s="2">
        <f>Table5[[#This Row],[SFC]]*1000+4</f>
        <v>1244</v>
      </c>
      <c r="J392" s="2">
        <f>Table5[[#This Row],[HP]]*1</f>
        <v>1244</v>
      </c>
      <c r="K392" s="2">
        <f>Table5[[#This Row],[HP2]]*1</f>
        <v>1244</v>
      </c>
      <c r="L392" s="2">
        <f>Table5[[#This Row],[0-100]]*Table5[[#This Row],[HP]]</f>
        <v>2848.76</v>
      </c>
      <c r="M392" s="2">
        <f>Table5[[#This Row],[0-100]]*Table5[[#This Row],[HP2]]</f>
        <v>2848.76</v>
      </c>
      <c r="N392" s="1">
        <f>Table5[[#This Row],[HP]]/Table5[[#This Row],[TON]]</f>
        <v>436.6812227074235</v>
      </c>
      <c r="O392" s="1">
        <f>Table5[[#This Row],[HP2]]/Table5[[#This Row],[TON2]]</f>
        <v>436.6812227074235</v>
      </c>
      <c r="P392" s="1">
        <f>Table5[[#This Row],[KG]]/1000</f>
        <v>2.8487600000000004</v>
      </c>
      <c r="Q392" s="1">
        <f>Table5[[#This Row],[KG2]]/1000</f>
        <v>2.8487600000000004</v>
      </c>
      <c r="U392" s="1"/>
      <c r="V392" s="1"/>
      <c r="W392" s="1"/>
      <c r="X392" s="1"/>
      <c r="Y392" s="1"/>
    </row>
    <row r="393" spans="1:25" ht="12.75" thickTop="1" thickBot="1" x14ac:dyDescent="0.3">
      <c r="A393" s="3">
        <v>2.27</v>
      </c>
      <c r="B393" s="3">
        <v>1.25</v>
      </c>
      <c r="C393" s="3">
        <v>1.25</v>
      </c>
      <c r="D393" s="3">
        <f>Table5[[#This Row],[0-100]]/2</f>
        <v>1.135</v>
      </c>
      <c r="E393" s="3">
        <f>Table5[[#This Row],[0-100]]/2</f>
        <v>1.135</v>
      </c>
      <c r="F393" s="15">
        <f>1000*(Table5[[#This Row],[KWH]]/Table5[[#This Row],[C]])</f>
        <v>1104845.8149779735</v>
      </c>
      <c r="G393" s="15">
        <f>1000*(Table5[[#This Row],[KWH2]]/Table5[[#This Row],[C2]])</f>
        <v>1104845.8149779735</v>
      </c>
      <c r="H393" s="2">
        <f>Table5[[#This Row],[SFC2]]*1000+4</f>
        <v>1254</v>
      </c>
      <c r="I393" s="2">
        <f>Table5[[#This Row],[SFC]]*1000+4</f>
        <v>1254</v>
      </c>
      <c r="J393" s="2">
        <f>Table5[[#This Row],[HP]]*1</f>
        <v>1254</v>
      </c>
      <c r="K393" s="2">
        <f>Table5[[#This Row],[HP2]]*1</f>
        <v>1254</v>
      </c>
      <c r="L393" s="2">
        <f>Table5[[#This Row],[0-100]]*Table5[[#This Row],[HP]]</f>
        <v>2846.58</v>
      </c>
      <c r="M393" s="2">
        <f>Table5[[#This Row],[0-100]]*Table5[[#This Row],[HP2]]</f>
        <v>2846.58</v>
      </c>
      <c r="N393" s="1">
        <f>Table5[[#This Row],[HP]]/Table5[[#This Row],[TON]]</f>
        <v>440.52863436123351</v>
      </c>
      <c r="O393" s="1">
        <f>Table5[[#This Row],[HP2]]/Table5[[#This Row],[TON2]]</f>
        <v>440.52863436123351</v>
      </c>
      <c r="P393" s="1">
        <f>Table5[[#This Row],[KG]]/1000</f>
        <v>2.8465799999999999</v>
      </c>
      <c r="Q393" s="1">
        <f>Table5[[#This Row],[KG2]]/1000</f>
        <v>2.8465799999999999</v>
      </c>
      <c r="U393" s="1"/>
      <c r="V393" s="1"/>
      <c r="W393" s="1"/>
      <c r="X393" s="1"/>
      <c r="Y393" s="1"/>
    </row>
    <row r="394" spans="1:25" ht="12.75" thickTop="1" thickBot="1" x14ac:dyDescent="0.3">
      <c r="A394" s="3">
        <v>2.25</v>
      </c>
      <c r="B394" s="3">
        <v>1.26</v>
      </c>
      <c r="C394" s="3">
        <v>1.26</v>
      </c>
      <c r="D394" s="3">
        <f>Table5[[#This Row],[0-100]]/2</f>
        <v>1.125</v>
      </c>
      <c r="E394" s="3">
        <f>Table5[[#This Row],[0-100]]/2</f>
        <v>1.125</v>
      </c>
      <c r="F394" s="15">
        <f>1000*(Table5[[#This Row],[KWH]]/Table5[[#This Row],[C]])</f>
        <v>1123555.5555555557</v>
      </c>
      <c r="G394" s="15">
        <f>1000*(Table5[[#This Row],[KWH2]]/Table5[[#This Row],[C2]])</f>
        <v>1123555.5555555557</v>
      </c>
      <c r="H394" s="2">
        <f>Table5[[#This Row],[SFC2]]*1000+4</f>
        <v>1264</v>
      </c>
      <c r="I394" s="2">
        <f>Table5[[#This Row],[SFC]]*1000+4</f>
        <v>1264</v>
      </c>
      <c r="J394" s="2">
        <f>Table5[[#This Row],[HP]]*1</f>
        <v>1264</v>
      </c>
      <c r="K394" s="2">
        <f>Table5[[#This Row],[HP2]]*1</f>
        <v>1264</v>
      </c>
      <c r="L394" s="2">
        <f>Table5[[#This Row],[0-100]]*Table5[[#This Row],[HP]]</f>
        <v>2844</v>
      </c>
      <c r="M394" s="2">
        <f>Table5[[#This Row],[0-100]]*Table5[[#This Row],[HP2]]</f>
        <v>2844</v>
      </c>
      <c r="N394" s="1">
        <f>Table5[[#This Row],[HP]]/Table5[[#This Row],[TON]]</f>
        <v>444.44444444444446</v>
      </c>
      <c r="O394" s="1">
        <f>Table5[[#This Row],[HP2]]/Table5[[#This Row],[TON2]]</f>
        <v>444.44444444444446</v>
      </c>
      <c r="P394" s="1">
        <f>Table5[[#This Row],[KG]]/1000</f>
        <v>2.8439999999999999</v>
      </c>
      <c r="Q394" s="1">
        <f>Table5[[#This Row],[KG2]]/1000</f>
        <v>2.8439999999999999</v>
      </c>
      <c r="U394" s="1"/>
      <c r="V394" s="1"/>
      <c r="W394" s="1"/>
      <c r="X394" s="1"/>
      <c r="Y394" s="1"/>
    </row>
    <row r="395" spans="1:25" ht="12.75" thickTop="1" thickBot="1" x14ac:dyDescent="0.3">
      <c r="A395" s="3">
        <v>2.23</v>
      </c>
      <c r="B395" s="3">
        <v>1.27</v>
      </c>
      <c r="C395" s="3">
        <v>1.27</v>
      </c>
      <c r="D395" s="3">
        <f>Table5[[#This Row],[0-100]]/2</f>
        <v>1.115</v>
      </c>
      <c r="E395" s="3">
        <f>Table5[[#This Row],[0-100]]/2</f>
        <v>1.115</v>
      </c>
      <c r="F395" s="15">
        <f>1000*(Table5[[#This Row],[KWH]]/Table5[[#This Row],[C]])</f>
        <v>1142600.8968609865</v>
      </c>
      <c r="G395" s="15">
        <f>1000*(Table5[[#This Row],[KWH2]]/Table5[[#This Row],[C2]])</f>
        <v>1142600.8968609865</v>
      </c>
      <c r="H395" s="2">
        <f>Table5[[#This Row],[SFC2]]*1000+4</f>
        <v>1274</v>
      </c>
      <c r="I395" s="2">
        <f>Table5[[#This Row],[SFC]]*1000+4</f>
        <v>1274</v>
      </c>
      <c r="J395" s="2">
        <f>Table5[[#This Row],[HP]]*1</f>
        <v>1274</v>
      </c>
      <c r="K395" s="2">
        <f>Table5[[#This Row],[HP2]]*1</f>
        <v>1274</v>
      </c>
      <c r="L395" s="2">
        <f>Table5[[#This Row],[0-100]]*Table5[[#This Row],[HP]]</f>
        <v>2841.02</v>
      </c>
      <c r="M395" s="2">
        <f>Table5[[#This Row],[0-100]]*Table5[[#This Row],[HP2]]</f>
        <v>2841.02</v>
      </c>
      <c r="N395" s="1">
        <f>Table5[[#This Row],[HP]]/Table5[[#This Row],[TON]]</f>
        <v>448.4304932735426</v>
      </c>
      <c r="O395" s="1">
        <f>Table5[[#This Row],[HP2]]/Table5[[#This Row],[TON2]]</f>
        <v>448.4304932735426</v>
      </c>
      <c r="P395" s="1">
        <f>Table5[[#This Row],[KG]]/1000</f>
        <v>2.8410199999999999</v>
      </c>
      <c r="Q395" s="1">
        <f>Table5[[#This Row],[KG2]]/1000</f>
        <v>2.8410199999999999</v>
      </c>
      <c r="U395" s="1"/>
      <c r="V395" s="1"/>
      <c r="W395" s="1"/>
      <c r="X395" s="1"/>
      <c r="Y395" s="1"/>
    </row>
    <row r="396" spans="1:25" ht="12.75" thickTop="1" thickBot="1" x14ac:dyDescent="0.3">
      <c r="A396" s="3">
        <v>2.2200000000000002</v>
      </c>
      <c r="B396" s="3">
        <v>1.28</v>
      </c>
      <c r="C396" s="3">
        <v>1.28</v>
      </c>
      <c r="D396" s="3">
        <f>Table5[[#This Row],[0-100]]/2</f>
        <v>1.1100000000000001</v>
      </c>
      <c r="E396" s="3">
        <f>Table5[[#This Row],[0-100]]/2</f>
        <v>1.1100000000000001</v>
      </c>
      <c r="F396" s="15">
        <f>1000*(Table5[[#This Row],[KWH]]/Table5[[#This Row],[C]])</f>
        <v>1156756.7567567567</v>
      </c>
      <c r="G396" s="15">
        <f>1000*(Table5[[#This Row],[KWH2]]/Table5[[#This Row],[C2]])</f>
        <v>1156756.7567567567</v>
      </c>
      <c r="H396" s="2">
        <f>Table5[[#This Row],[SFC2]]*1000+4</f>
        <v>1284</v>
      </c>
      <c r="I396" s="2">
        <f>Table5[[#This Row],[SFC]]*1000+4</f>
        <v>1284</v>
      </c>
      <c r="J396" s="2">
        <f>Table5[[#This Row],[HP]]*1</f>
        <v>1284</v>
      </c>
      <c r="K396" s="2">
        <f>Table5[[#This Row],[HP2]]*1</f>
        <v>1284</v>
      </c>
      <c r="L396" s="2">
        <f>Table5[[#This Row],[0-100]]*Table5[[#This Row],[HP]]</f>
        <v>2850.4800000000005</v>
      </c>
      <c r="M396" s="2">
        <f>Table5[[#This Row],[0-100]]*Table5[[#This Row],[HP2]]</f>
        <v>2850.4800000000005</v>
      </c>
      <c r="N396" s="1">
        <f>Table5[[#This Row],[HP]]/Table5[[#This Row],[TON]]</f>
        <v>450.45045045045038</v>
      </c>
      <c r="O396" s="1">
        <f>Table5[[#This Row],[HP2]]/Table5[[#This Row],[TON2]]</f>
        <v>450.45045045045038</v>
      </c>
      <c r="P396" s="1">
        <f>Table5[[#This Row],[KG]]/1000</f>
        <v>2.8504800000000006</v>
      </c>
      <c r="Q396" s="1">
        <f>Table5[[#This Row],[KG2]]/1000</f>
        <v>2.8504800000000006</v>
      </c>
      <c r="U396" s="1"/>
      <c r="V396" s="1"/>
      <c r="W396" s="1"/>
      <c r="X396" s="1"/>
      <c r="Y396" s="1"/>
    </row>
    <row r="397" spans="1:25" ht="12.75" thickTop="1" thickBot="1" x14ac:dyDescent="0.3">
      <c r="A397" s="3">
        <v>2.2000000000000002</v>
      </c>
      <c r="B397" s="3">
        <v>1.29</v>
      </c>
      <c r="C397" s="3">
        <v>1.29</v>
      </c>
      <c r="D397" s="3">
        <f>Table5[[#This Row],[0-100]]/2</f>
        <v>1.1000000000000001</v>
      </c>
      <c r="E397" s="3">
        <f>Table5[[#This Row],[0-100]]/2</f>
        <v>1.1000000000000001</v>
      </c>
      <c r="F397" s="15">
        <f>1000*(Table5[[#This Row],[KWH]]/Table5[[#This Row],[C]])</f>
        <v>1176363.6363636362</v>
      </c>
      <c r="G397" s="15">
        <f>1000*(Table5[[#This Row],[KWH2]]/Table5[[#This Row],[C2]])</f>
        <v>1176363.6363636362</v>
      </c>
      <c r="H397" s="2">
        <f>Table5[[#This Row],[SFC2]]*1000+4</f>
        <v>1294</v>
      </c>
      <c r="I397" s="2">
        <f>Table5[[#This Row],[SFC]]*1000+4</f>
        <v>1294</v>
      </c>
      <c r="J397" s="2">
        <f>Table5[[#This Row],[HP]]*1</f>
        <v>1294</v>
      </c>
      <c r="K397" s="2">
        <f>Table5[[#This Row],[HP2]]*1</f>
        <v>1294</v>
      </c>
      <c r="L397" s="2">
        <f>Table5[[#This Row],[0-100]]*Table5[[#This Row],[HP]]</f>
        <v>2846.8</v>
      </c>
      <c r="M397" s="2">
        <f>Table5[[#This Row],[0-100]]*Table5[[#This Row],[HP2]]</f>
        <v>2846.8</v>
      </c>
      <c r="N397" s="1">
        <f>Table5[[#This Row],[HP]]/Table5[[#This Row],[TON]]</f>
        <v>454.54545454545456</v>
      </c>
      <c r="O397" s="1">
        <f>Table5[[#This Row],[HP2]]/Table5[[#This Row],[TON2]]</f>
        <v>454.54545454545456</v>
      </c>
      <c r="P397" s="1">
        <f>Table5[[#This Row],[KG]]/1000</f>
        <v>2.8468</v>
      </c>
      <c r="Q397" s="1">
        <f>Table5[[#This Row],[KG2]]/1000</f>
        <v>2.8468</v>
      </c>
      <c r="U397" s="1"/>
      <c r="V397" s="1"/>
      <c r="W397" s="1"/>
      <c r="X397" s="1"/>
      <c r="Y397" s="1"/>
    </row>
    <row r="398" spans="1:25" ht="12.75" thickTop="1" thickBot="1" x14ac:dyDescent="0.3">
      <c r="A398" s="3">
        <v>2.1800000000000002</v>
      </c>
      <c r="B398" s="3">
        <v>1.3</v>
      </c>
      <c r="C398" s="3">
        <v>1.3</v>
      </c>
      <c r="D398" s="3">
        <f>Table5[[#This Row],[0-100]]/2</f>
        <v>1.0900000000000001</v>
      </c>
      <c r="E398" s="3">
        <f>Table5[[#This Row],[0-100]]/2</f>
        <v>1.0900000000000001</v>
      </c>
      <c r="F398" s="15">
        <f>1000*(Table5[[#This Row],[KWH]]/Table5[[#This Row],[C]])</f>
        <v>1196330.2752293579</v>
      </c>
      <c r="G398" s="15">
        <f>1000*(Table5[[#This Row],[KWH2]]/Table5[[#This Row],[C2]])</f>
        <v>1196330.2752293579</v>
      </c>
      <c r="H398" s="2">
        <f>Table5[[#This Row],[SFC2]]*1000+4</f>
        <v>1304</v>
      </c>
      <c r="I398" s="2">
        <f>Table5[[#This Row],[SFC]]*1000+4</f>
        <v>1304</v>
      </c>
      <c r="J398" s="2">
        <f>Table5[[#This Row],[HP]]*1</f>
        <v>1304</v>
      </c>
      <c r="K398" s="2">
        <f>Table5[[#This Row],[HP2]]*1</f>
        <v>1304</v>
      </c>
      <c r="L398" s="2">
        <f>Table5[[#This Row],[0-100]]*Table5[[#This Row],[HP]]</f>
        <v>2842.7200000000003</v>
      </c>
      <c r="M398" s="2">
        <f>Table5[[#This Row],[0-100]]*Table5[[#This Row],[HP2]]</f>
        <v>2842.7200000000003</v>
      </c>
      <c r="N398" s="1">
        <f>Table5[[#This Row],[HP]]/Table5[[#This Row],[TON]]</f>
        <v>458.71559633027516</v>
      </c>
      <c r="O398" s="1">
        <f>Table5[[#This Row],[HP2]]/Table5[[#This Row],[TON2]]</f>
        <v>458.71559633027516</v>
      </c>
      <c r="P398" s="1">
        <f>Table5[[#This Row],[KG]]/1000</f>
        <v>2.8427200000000004</v>
      </c>
      <c r="Q398" s="1">
        <f>Table5[[#This Row],[KG2]]/1000</f>
        <v>2.8427200000000004</v>
      </c>
      <c r="U398" s="1"/>
      <c r="V398" s="1"/>
      <c r="W398" s="1"/>
      <c r="X398" s="1"/>
      <c r="Y398" s="1"/>
    </row>
    <row r="399" spans="1:25" ht="12.75" thickTop="1" thickBot="1" x14ac:dyDescent="0.3">
      <c r="A399" s="3">
        <v>2.17</v>
      </c>
      <c r="B399" s="3">
        <v>1.31</v>
      </c>
      <c r="C399" s="3">
        <v>1.31</v>
      </c>
      <c r="D399" s="3">
        <f>Table5[[#This Row],[0-100]]/2</f>
        <v>1.085</v>
      </c>
      <c r="E399" s="3">
        <f>Table5[[#This Row],[0-100]]/2</f>
        <v>1.085</v>
      </c>
      <c r="F399" s="15">
        <f>1000*(Table5[[#This Row],[KWH]]/Table5[[#This Row],[C]])</f>
        <v>1211059.9078341015</v>
      </c>
      <c r="G399" s="15">
        <f>1000*(Table5[[#This Row],[KWH2]]/Table5[[#This Row],[C2]])</f>
        <v>1211059.9078341015</v>
      </c>
      <c r="H399" s="2">
        <f>Table5[[#This Row],[SFC2]]*1000+4</f>
        <v>1314</v>
      </c>
      <c r="I399" s="2">
        <f>Table5[[#This Row],[SFC]]*1000+4</f>
        <v>1314</v>
      </c>
      <c r="J399" s="2">
        <f>Table5[[#This Row],[HP]]*1</f>
        <v>1314</v>
      </c>
      <c r="K399" s="2">
        <f>Table5[[#This Row],[HP2]]*1</f>
        <v>1314</v>
      </c>
      <c r="L399" s="2">
        <f>Table5[[#This Row],[0-100]]*Table5[[#This Row],[HP]]</f>
        <v>2851.38</v>
      </c>
      <c r="M399" s="2">
        <f>Table5[[#This Row],[0-100]]*Table5[[#This Row],[HP2]]</f>
        <v>2851.38</v>
      </c>
      <c r="N399" s="1">
        <f>Table5[[#This Row],[HP]]/Table5[[#This Row],[TON]]</f>
        <v>460.82949308755758</v>
      </c>
      <c r="O399" s="1">
        <f>Table5[[#This Row],[HP2]]/Table5[[#This Row],[TON2]]</f>
        <v>460.82949308755758</v>
      </c>
      <c r="P399" s="1">
        <f>Table5[[#This Row],[KG]]/1000</f>
        <v>2.8513800000000002</v>
      </c>
      <c r="Q399" s="1">
        <f>Table5[[#This Row],[KG2]]/1000</f>
        <v>2.8513800000000002</v>
      </c>
      <c r="U399" s="1"/>
      <c r="V399" s="1"/>
      <c r="W399" s="1"/>
      <c r="X399" s="1"/>
      <c r="Y399" s="1"/>
    </row>
    <row r="400" spans="1:25" ht="12.75" thickTop="1" thickBot="1" x14ac:dyDescent="0.3">
      <c r="A400" s="3">
        <v>2.15</v>
      </c>
      <c r="B400" s="3">
        <v>1.32</v>
      </c>
      <c r="C400" s="3">
        <v>1.32</v>
      </c>
      <c r="D400" s="3">
        <f>Table5[[#This Row],[0-100]]/2</f>
        <v>1.075</v>
      </c>
      <c r="E400" s="3">
        <f>Table5[[#This Row],[0-100]]/2</f>
        <v>1.075</v>
      </c>
      <c r="F400" s="15">
        <f>1000*(Table5[[#This Row],[KWH]]/Table5[[#This Row],[C]])</f>
        <v>1231627.9069767443</v>
      </c>
      <c r="G400" s="15">
        <f>1000*(Table5[[#This Row],[KWH2]]/Table5[[#This Row],[C2]])</f>
        <v>1231627.9069767443</v>
      </c>
      <c r="H400" s="2">
        <f>Table5[[#This Row],[SFC2]]*1000+4</f>
        <v>1324</v>
      </c>
      <c r="I400" s="2">
        <f>Table5[[#This Row],[SFC]]*1000+4</f>
        <v>1324</v>
      </c>
      <c r="J400" s="2">
        <f>Table5[[#This Row],[HP]]*1</f>
        <v>1324</v>
      </c>
      <c r="K400" s="2">
        <f>Table5[[#This Row],[HP2]]*1</f>
        <v>1324</v>
      </c>
      <c r="L400" s="2">
        <f>Table5[[#This Row],[0-100]]*Table5[[#This Row],[HP]]</f>
        <v>2846.6</v>
      </c>
      <c r="M400" s="2">
        <f>Table5[[#This Row],[0-100]]*Table5[[#This Row],[HP2]]</f>
        <v>2846.6</v>
      </c>
      <c r="N400" s="1">
        <f>Table5[[#This Row],[HP]]/Table5[[#This Row],[TON]]</f>
        <v>465.11627906976742</v>
      </c>
      <c r="O400" s="1">
        <f>Table5[[#This Row],[HP2]]/Table5[[#This Row],[TON2]]</f>
        <v>465.11627906976742</v>
      </c>
      <c r="P400" s="1">
        <f>Table5[[#This Row],[KG]]/1000</f>
        <v>2.8466</v>
      </c>
      <c r="Q400" s="1">
        <f>Table5[[#This Row],[KG2]]/1000</f>
        <v>2.8466</v>
      </c>
      <c r="U400" s="1"/>
      <c r="V400" s="1"/>
      <c r="W400" s="1"/>
      <c r="X400" s="1"/>
      <c r="Y400" s="1"/>
    </row>
    <row r="401" spans="1:25" ht="12.75" thickTop="1" thickBot="1" x14ac:dyDescent="0.3">
      <c r="A401" s="3">
        <v>2.14</v>
      </c>
      <c r="B401" s="3">
        <v>1.33</v>
      </c>
      <c r="C401" s="3">
        <v>1.33</v>
      </c>
      <c r="D401" s="3">
        <f>Table5[[#This Row],[0-100]]/2</f>
        <v>1.07</v>
      </c>
      <c r="E401" s="3">
        <f>Table5[[#This Row],[0-100]]/2</f>
        <v>1.07</v>
      </c>
      <c r="F401" s="15">
        <f>1000*(Table5[[#This Row],[KWH]]/Table5[[#This Row],[C]])</f>
        <v>1246728.9719626168</v>
      </c>
      <c r="G401" s="15">
        <f>1000*(Table5[[#This Row],[KWH2]]/Table5[[#This Row],[C2]])</f>
        <v>1246728.9719626168</v>
      </c>
      <c r="H401" s="2">
        <f>Table5[[#This Row],[SFC2]]*1000+4</f>
        <v>1334</v>
      </c>
      <c r="I401" s="2">
        <f>Table5[[#This Row],[SFC]]*1000+4</f>
        <v>1334</v>
      </c>
      <c r="J401" s="2">
        <f>Table5[[#This Row],[HP]]*1</f>
        <v>1334</v>
      </c>
      <c r="K401" s="2">
        <f>Table5[[#This Row],[HP2]]*1</f>
        <v>1334</v>
      </c>
      <c r="L401" s="2">
        <f>Table5[[#This Row],[0-100]]*Table5[[#This Row],[HP]]</f>
        <v>2854.76</v>
      </c>
      <c r="M401" s="2">
        <f>Table5[[#This Row],[0-100]]*Table5[[#This Row],[HP2]]</f>
        <v>2854.76</v>
      </c>
      <c r="N401" s="1">
        <f>Table5[[#This Row],[HP]]/Table5[[#This Row],[TON]]</f>
        <v>467.28971962616822</v>
      </c>
      <c r="O401" s="1">
        <f>Table5[[#This Row],[HP2]]/Table5[[#This Row],[TON2]]</f>
        <v>467.28971962616822</v>
      </c>
      <c r="P401" s="1">
        <f>Table5[[#This Row],[KG]]/1000</f>
        <v>2.8547600000000002</v>
      </c>
      <c r="Q401" s="1">
        <f>Table5[[#This Row],[KG2]]/1000</f>
        <v>2.8547600000000002</v>
      </c>
      <c r="U401" s="1"/>
      <c r="V401" s="1"/>
      <c r="W401" s="1"/>
      <c r="X401" s="1"/>
      <c r="Y401" s="1"/>
    </row>
    <row r="402" spans="1:25" ht="12.75" thickTop="1" thickBot="1" x14ac:dyDescent="0.3">
      <c r="A402" s="3">
        <v>2.12</v>
      </c>
      <c r="B402" s="3">
        <v>1.34</v>
      </c>
      <c r="C402" s="3">
        <v>1.34</v>
      </c>
      <c r="D402" s="3">
        <f>Table5[[#This Row],[0-100]]/2</f>
        <v>1.06</v>
      </c>
      <c r="E402" s="3">
        <f>Table5[[#This Row],[0-100]]/2</f>
        <v>1.06</v>
      </c>
      <c r="F402" s="15">
        <f>1000*(Table5[[#This Row],[KWH]]/Table5[[#This Row],[C]])</f>
        <v>1267924.5283018867</v>
      </c>
      <c r="G402" s="15">
        <f>1000*(Table5[[#This Row],[KWH2]]/Table5[[#This Row],[C2]])</f>
        <v>1267924.5283018867</v>
      </c>
      <c r="H402" s="2">
        <f>Table5[[#This Row],[SFC2]]*1000+4</f>
        <v>1344</v>
      </c>
      <c r="I402" s="2">
        <f>Table5[[#This Row],[SFC]]*1000+4</f>
        <v>1344</v>
      </c>
      <c r="J402" s="2">
        <f>Table5[[#This Row],[HP]]*1</f>
        <v>1344</v>
      </c>
      <c r="K402" s="2">
        <f>Table5[[#This Row],[HP2]]*1</f>
        <v>1344</v>
      </c>
      <c r="L402" s="2">
        <f>Table5[[#This Row],[0-100]]*Table5[[#This Row],[HP]]</f>
        <v>2849.28</v>
      </c>
      <c r="M402" s="2">
        <f>Table5[[#This Row],[0-100]]*Table5[[#This Row],[HP2]]</f>
        <v>2849.28</v>
      </c>
      <c r="N402" s="1">
        <f>Table5[[#This Row],[HP]]/Table5[[#This Row],[TON]]</f>
        <v>471.69811320754712</v>
      </c>
      <c r="O402" s="1">
        <f>Table5[[#This Row],[HP2]]/Table5[[#This Row],[TON2]]</f>
        <v>471.69811320754712</v>
      </c>
      <c r="P402" s="1">
        <f>Table5[[#This Row],[KG]]/1000</f>
        <v>2.8492800000000003</v>
      </c>
      <c r="Q402" s="1">
        <f>Table5[[#This Row],[KG2]]/1000</f>
        <v>2.8492800000000003</v>
      </c>
      <c r="U402" s="1"/>
      <c r="V402" s="1"/>
      <c r="W402" s="1"/>
      <c r="X402" s="1"/>
      <c r="Y402" s="1"/>
    </row>
    <row r="403" spans="1:25" ht="12.75" thickTop="1" thickBot="1" x14ac:dyDescent="0.3">
      <c r="A403" s="3">
        <v>2.1</v>
      </c>
      <c r="B403" s="3">
        <v>1.35</v>
      </c>
      <c r="C403" s="3">
        <v>1.35</v>
      </c>
      <c r="D403" s="3">
        <f>Table5[[#This Row],[0-100]]/2</f>
        <v>1.05</v>
      </c>
      <c r="E403" s="3">
        <f>Table5[[#This Row],[0-100]]/2</f>
        <v>1.05</v>
      </c>
      <c r="F403" s="15">
        <f>1000*(Table5[[#This Row],[KWH]]/Table5[[#This Row],[C]])</f>
        <v>1289523.8095238095</v>
      </c>
      <c r="G403" s="15">
        <f>1000*(Table5[[#This Row],[KWH2]]/Table5[[#This Row],[C2]])</f>
        <v>1289523.8095238095</v>
      </c>
      <c r="H403" s="2">
        <f>Table5[[#This Row],[SFC2]]*1000+4</f>
        <v>1354</v>
      </c>
      <c r="I403" s="2">
        <f>Table5[[#This Row],[SFC]]*1000+4</f>
        <v>1354</v>
      </c>
      <c r="J403" s="2">
        <f>Table5[[#This Row],[HP]]*1</f>
        <v>1354</v>
      </c>
      <c r="K403" s="2">
        <f>Table5[[#This Row],[HP2]]*1</f>
        <v>1354</v>
      </c>
      <c r="L403" s="2">
        <f>Table5[[#This Row],[0-100]]*Table5[[#This Row],[HP]]</f>
        <v>2843.4</v>
      </c>
      <c r="M403" s="2">
        <f>Table5[[#This Row],[0-100]]*Table5[[#This Row],[HP2]]</f>
        <v>2843.4</v>
      </c>
      <c r="N403" s="1">
        <f>Table5[[#This Row],[HP]]/Table5[[#This Row],[TON]]</f>
        <v>476.1904761904762</v>
      </c>
      <c r="O403" s="1">
        <f>Table5[[#This Row],[HP2]]/Table5[[#This Row],[TON2]]</f>
        <v>476.1904761904762</v>
      </c>
      <c r="P403" s="1">
        <f>Table5[[#This Row],[KG]]/1000</f>
        <v>2.8433999999999999</v>
      </c>
      <c r="Q403" s="1">
        <f>Table5[[#This Row],[KG2]]/1000</f>
        <v>2.8433999999999999</v>
      </c>
      <c r="U403" s="1"/>
      <c r="V403" s="1"/>
      <c r="W403" s="1"/>
      <c r="X403" s="1"/>
      <c r="Y403" s="1"/>
    </row>
    <row r="404" spans="1:25" ht="12.75" thickTop="1" thickBot="1" x14ac:dyDescent="0.3">
      <c r="A404" s="3">
        <v>2.09</v>
      </c>
      <c r="B404" s="3">
        <v>1.36</v>
      </c>
      <c r="C404" s="3">
        <v>1.36</v>
      </c>
      <c r="D404" s="3">
        <f>Table5[[#This Row],[0-100]]/2</f>
        <v>1.0449999999999999</v>
      </c>
      <c r="E404" s="3">
        <f>Table5[[#This Row],[0-100]]/2</f>
        <v>1.0449999999999999</v>
      </c>
      <c r="F404" s="15">
        <f>1000*(Table5[[#This Row],[KWH]]/Table5[[#This Row],[C]])</f>
        <v>1305263.1578947369</v>
      </c>
      <c r="G404" s="15">
        <f>1000*(Table5[[#This Row],[KWH2]]/Table5[[#This Row],[C2]])</f>
        <v>1305263.1578947369</v>
      </c>
      <c r="H404" s="2">
        <f>Table5[[#This Row],[SFC2]]*1000+4</f>
        <v>1364</v>
      </c>
      <c r="I404" s="2">
        <f>Table5[[#This Row],[SFC]]*1000+4</f>
        <v>1364</v>
      </c>
      <c r="J404" s="2">
        <f>Table5[[#This Row],[HP]]*1</f>
        <v>1364</v>
      </c>
      <c r="K404" s="2">
        <f>Table5[[#This Row],[HP2]]*1</f>
        <v>1364</v>
      </c>
      <c r="L404" s="2">
        <f>Table5[[#This Row],[0-100]]*Table5[[#This Row],[HP]]</f>
        <v>2850.7599999999998</v>
      </c>
      <c r="M404" s="2">
        <f>Table5[[#This Row],[0-100]]*Table5[[#This Row],[HP2]]</f>
        <v>2850.7599999999998</v>
      </c>
      <c r="N404" s="1">
        <f>Table5[[#This Row],[HP]]/Table5[[#This Row],[TON]]</f>
        <v>478.46889952153117</v>
      </c>
      <c r="O404" s="1">
        <f>Table5[[#This Row],[HP2]]/Table5[[#This Row],[TON2]]</f>
        <v>478.46889952153117</v>
      </c>
      <c r="P404" s="1">
        <f>Table5[[#This Row],[KG]]/1000</f>
        <v>2.8507599999999997</v>
      </c>
      <c r="Q404" s="1">
        <f>Table5[[#This Row],[KG2]]/1000</f>
        <v>2.8507599999999997</v>
      </c>
      <c r="U404" s="1"/>
      <c r="V404" s="1"/>
      <c r="W404" s="1"/>
      <c r="X404" s="1"/>
      <c r="Y404" s="1"/>
    </row>
    <row r="405" spans="1:25" ht="12.75" thickTop="1" thickBot="1" x14ac:dyDescent="0.3">
      <c r="A405" s="3">
        <v>2.0699999999999998</v>
      </c>
      <c r="B405" s="3">
        <v>1.37</v>
      </c>
      <c r="C405" s="3">
        <v>1.37</v>
      </c>
      <c r="D405" s="3">
        <f>Table5[[#This Row],[0-100]]/2</f>
        <v>1.0349999999999999</v>
      </c>
      <c r="E405" s="3">
        <f>Table5[[#This Row],[0-100]]/2</f>
        <v>1.0349999999999999</v>
      </c>
      <c r="F405" s="15">
        <f>1000*(Table5[[#This Row],[KWH]]/Table5[[#This Row],[C]])</f>
        <v>1327536.2318840581</v>
      </c>
      <c r="G405" s="15">
        <f>1000*(Table5[[#This Row],[KWH2]]/Table5[[#This Row],[C2]])</f>
        <v>1327536.2318840581</v>
      </c>
      <c r="H405" s="2">
        <f>Table5[[#This Row],[SFC2]]*1000+4</f>
        <v>1374</v>
      </c>
      <c r="I405" s="2">
        <f>Table5[[#This Row],[SFC]]*1000+4</f>
        <v>1374</v>
      </c>
      <c r="J405" s="2">
        <f>Table5[[#This Row],[HP]]*1</f>
        <v>1374</v>
      </c>
      <c r="K405" s="2">
        <f>Table5[[#This Row],[HP2]]*1</f>
        <v>1374</v>
      </c>
      <c r="L405" s="2">
        <f>Table5[[#This Row],[0-100]]*Table5[[#This Row],[HP]]</f>
        <v>2844.18</v>
      </c>
      <c r="M405" s="2">
        <f>Table5[[#This Row],[0-100]]*Table5[[#This Row],[HP2]]</f>
        <v>2844.18</v>
      </c>
      <c r="N405" s="1">
        <f>Table5[[#This Row],[HP]]/Table5[[#This Row],[TON]]</f>
        <v>483.0917874396136</v>
      </c>
      <c r="O405" s="1">
        <f>Table5[[#This Row],[HP2]]/Table5[[#This Row],[TON2]]</f>
        <v>483.0917874396136</v>
      </c>
      <c r="P405" s="1">
        <f>Table5[[#This Row],[KG]]/1000</f>
        <v>2.8441799999999997</v>
      </c>
      <c r="Q405" s="1">
        <f>Table5[[#This Row],[KG2]]/1000</f>
        <v>2.8441799999999997</v>
      </c>
      <c r="U405" s="1"/>
      <c r="V405" s="1"/>
      <c r="W405" s="1"/>
      <c r="X405" s="1"/>
      <c r="Y405" s="1"/>
    </row>
    <row r="406" spans="1:25" ht="12.75" thickTop="1" thickBot="1" x14ac:dyDescent="0.3">
      <c r="A406" s="3">
        <v>2.06</v>
      </c>
      <c r="B406" s="3">
        <v>1.38</v>
      </c>
      <c r="C406" s="3">
        <v>1.38</v>
      </c>
      <c r="D406" s="3">
        <f>Table5[[#This Row],[0-100]]/2</f>
        <v>1.03</v>
      </c>
      <c r="E406" s="3">
        <f>Table5[[#This Row],[0-100]]/2</f>
        <v>1.03</v>
      </c>
      <c r="F406" s="15">
        <f>1000*(Table5[[#This Row],[KWH]]/Table5[[#This Row],[C]])</f>
        <v>1343689.3203883495</v>
      </c>
      <c r="G406" s="15">
        <f>1000*(Table5[[#This Row],[KWH2]]/Table5[[#This Row],[C2]])</f>
        <v>1343689.3203883495</v>
      </c>
      <c r="H406" s="2">
        <f>Table5[[#This Row],[SFC2]]*1000+4</f>
        <v>1384</v>
      </c>
      <c r="I406" s="2">
        <f>Table5[[#This Row],[SFC]]*1000+4</f>
        <v>1384</v>
      </c>
      <c r="J406" s="2">
        <f>Table5[[#This Row],[HP]]*1</f>
        <v>1384</v>
      </c>
      <c r="K406" s="2">
        <f>Table5[[#This Row],[HP2]]*1</f>
        <v>1384</v>
      </c>
      <c r="L406" s="2">
        <f>Table5[[#This Row],[0-100]]*Table5[[#This Row],[HP]]</f>
        <v>2851.04</v>
      </c>
      <c r="M406" s="2">
        <f>Table5[[#This Row],[0-100]]*Table5[[#This Row],[HP2]]</f>
        <v>2851.04</v>
      </c>
      <c r="N406" s="1">
        <f>Table5[[#This Row],[HP]]/Table5[[#This Row],[TON]]</f>
        <v>485.43689320388353</v>
      </c>
      <c r="O406" s="1">
        <f>Table5[[#This Row],[HP2]]/Table5[[#This Row],[TON2]]</f>
        <v>485.43689320388353</v>
      </c>
      <c r="P406" s="1">
        <f>Table5[[#This Row],[KG]]/1000</f>
        <v>2.8510399999999998</v>
      </c>
      <c r="Q406" s="1">
        <f>Table5[[#This Row],[KG2]]/1000</f>
        <v>2.8510399999999998</v>
      </c>
      <c r="U406" s="1"/>
      <c r="V406" s="1"/>
      <c r="W406" s="1"/>
      <c r="X406" s="1"/>
      <c r="Y406" s="1"/>
    </row>
    <row r="407" spans="1:25" ht="12.75" thickTop="1" thickBot="1" x14ac:dyDescent="0.3">
      <c r="A407" s="3">
        <v>2.04</v>
      </c>
      <c r="B407" s="3">
        <v>1.39</v>
      </c>
      <c r="C407" s="3">
        <v>1.39</v>
      </c>
      <c r="D407" s="3">
        <f>Table5[[#This Row],[0-100]]/2</f>
        <v>1.02</v>
      </c>
      <c r="E407" s="3">
        <f>Table5[[#This Row],[0-100]]/2</f>
        <v>1.02</v>
      </c>
      <c r="F407" s="15">
        <f>1000*(Table5[[#This Row],[KWH]]/Table5[[#This Row],[C]])</f>
        <v>1366666.6666666667</v>
      </c>
      <c r="G407" s="15">
        <f>1000*(Table5[[#This Row],[KWH2]]/Table5[[#This Row],[C2]])</f>
        <v>1366666.6666666667</v>
      </c>
      <c r="H407" s="2">
        <f>Table5[[#This Row],[SFC2]]*1000+4</f>
        <v>1394</v>
      </c>
      <c r="I407" s="2">
        <f>Table5[[#This Row],[SFC]]*1000+4</f>
        <v>1394</v>
      </c>
      <c r="J407" s="2">
        <f>Table5[[#This Row],[HP]]*1</f>
        <v>1394</v>
      </c>
      <c r="K407" s="2">
        <f>Table5[[#This Row],[HP2]]*1</f>
        <v>1394</v>
      </c>
      <c r="L407" s="2">
        <f>Table5[[#This Row],[0-100]]*Table5[[#This Row],[HP]]</f>
        <v>2843.76</v>
      </c>
      <c r="M407" s="2">
        <f>Table5[[#This Row],[0-100]]*Table5[[#This Row],[HP2]]</f>
        <v>2843.76</v>
      </c>
      <c r="N407" s="1">
        <f>Table5[[#This Row],[HP]]/Table5[[#This Row],[TON]]</f>
        <v>490.19607843137254</v>
      </c>
      <c r="O407" s="1">
        <f>Table5[[#This Row],[HP2]]/Table5[[#This Row],[TON2]]</f>
        <v>490.19607843137254</v>
      </c>
      <c r="P407" s="1">
        <f>Table5[[#This Row],[KG]]/1000</f>
        <v>2.8437600000000001</v>
      </c>
      <c r="Q407" s="1">
        <f>Table5[[#This Row],[KG2]]/1000</f>
        <v>2.8437600000000001</v>
      </c>
      <c r="U407" s="1"/>
      <c r="V407" s="1"/>
      <c r="W407" s="1"/>
      <c r="X407" s="1"/>
      <c r="Y407" s="1"/>
    </row>
    <row r="408" spans="1:25" ht="12.75" thickTop="1" thickBot="1" x14ac:dyDescent="0.3">
      <c r="A408" s="3">
        <v>2.0299999999999998</v>
      </c>
      <c r="B408" s="3">
        <v>1.4</v>
      </c>
      <c r="C408" s="3">
        <v>1.4</v>
      </c>
      <c r="D408" s="3">
        <f>Table5[[#This Row],[0-100]]/2</f>
        <v>1.0149999999999999</v>
      </c>
      <c r="E408" s="3">
        <f>Table5[[#This Row],[0-100]]/2</f>
        <v>1.0149999999999999</v>
      </c>
      <c r="F408" s="15">
        <f>1000*(Table5[[#This Row],[KWH]]/Table5[[#This Row],[C]])</f>
        <v>1383251.2315270938</v>
      </c>
      <c r="G408" s="15">
        <f>1000*(Table5[[#This Row],[KWH2]]/Table5[[#This Row],[C2]])</f>
        <v>1383251.2315270938</v>
      </c>
      <c r="H408" s="2">
        <f>Table5[[#This Row],[SFC2]]*1000+4</f>
        <v>1404</v>
      </c>
      <c r="I408" s="2">
        <f>Table5[[#This Row],[SFC]]*1000+4</f>
        <v>1404</v>
      </c>
      <c r="J408" s="2">
        <f>Table5[[#This Row],[HP]]*1</f>
        <v>1404</v>
      </c>
      <c r="K408" s="2">
        <f>Table5[[#This Row],[HP2]]*1</f>
        <v>1404</v>
      </c>
      <c r="L408" s="2">
        <f>Table5[[#This Row],[0-100]]*Table5[[#This Row],[HP]]</f>
        <v>2850.12</v>
      </c>
      <c r="M408" s="2">
        <f>Table5[[#This Row],[0-100]]*Table5[[#This Row],[HP2]]</f>
        <v>2850.12</v>
      </c>
      <c r="N408" s="1">
        <f>Table5[[#This Row],[HP]]/Table5[[#This Row],[TON]]</f>
        <v>492.61083743842363</v>
      </c>
      <c r="O408" s="1">
        <f>Table5[[#This Row],[HP2]]/Table5[[#This Row],[TON2]]</f>
        <v>492.61083743842363</v>
      </c>
      <c r="P408" s="1">
        <f>Table5[[#This Row],[KG]]/1000</f>
        <v>2.85012</v>
      </c>
      <c r="Q408" s="1">
        <f>Table5[[#This Row],[KG2]]/1000</f>
        <v>2.85012</v>
      </c>
      <c r="U408" s="1"/>
      <c r="V408" s="1"/>
      <c r="W408" s="1"/>
      <c r="X408" s="1"/>
      <c r="Y408" s="1"/>
    </row>
    <row r="409" spans="1:25" ht="12.75" thickTop="1" thickBot="1" x14ac:dyDescent="0.3">
      <c r="A409" s="3">
        <v>2.0099999999999998</v>
      </c>
      <c r="B409" s="3">
        <v>1.41</v>
      </c>
      <c r="C409" s="3">
        <v>1.41</v>
      </c>
      <c r="D409" s="3">
        <f>Table5[[#This Row],[0-100]]/2</f>
        <v>1.0049999999999999</v>
      </c>
      <c r="E409" s="3">
        <f>Table5[[#This Row],[0-100]]/2</f>
        <v>1.0049999999999999</v>
      </c>
      <c r="F409" s="15">
        <f>1000*(Table5[[#This Row],[KWH]]/Table5[[#This Row],[C]])</f>
        <v>1406965.1741293534</v>
      </c>
      <c r="G409" s="15">
        <f>1000*(Table5[[#This Row],[KWH2]]/Table5[[#This Row],[C2]])</f>
        <v>1406965.1741293534</v>
      </c>
      <c r="H409" s="2">
        <f>Table5[[#This Row],[SFC2]]*1000+4</f>
        <v>1414</v>
      </c>
      <c r="I409" s="2">
        <f>Table5[[#This Row],[SFC]]*1000+4</f>
        <v>1414</v>
      </c>
      <c r="J409" s="2">
        <f>Table5[[#This Row],[HP]]*1</f>
        <v>1414</v>
      </c>
      <c r="K409" s="2">
        <f>Table5[[#This Row],[HP2]]*1</f>
        <v>1414</v>
      </c>
      <c r="L409" s="2">
        <f>Table5[[#This Row],[0-100]]*Table5[[#This Row],[HP]]</f>
        <v>2842.14</v>
      </c>
      <c r="M409" s="2">
        <f>Table5[[#This Row],[0-100]]*Table5[[#This Row],[HP2]]</f>
        <v>2842.14</v>
      </c>
      <c r="N409" s="1">
        <f>Table5[[#This Row],[HP]]/Table5[[#This Row],[TON]]</f>
        <v>497.51243781094536</v>
      </c>
      <c r="O409" s="1">
        <f>Table5[[#This Row],[HP2]]/Table5[[#This Row],[TON2]]</f>
        <v>497.51243781094536</v>
      </c>
      <c r="P409" s="1">
        <f>Table5[[#This Row],[KG]]/1000</f>
        <v>2.8421399999999997</v>
      </c>
      <c r="Q409" s="1">
        <f>Table5[[#This Row],[KG2]]/1000</f>
        <v>2.8421399999999997</v>
      </c>
      <c r="U409" s="1"/>
      <c r="V409" s="1"/>
      <c r="W409" s="1"/>
      <c r="X409" s="1"/>
      <c r="Y409" s="1"/>
    </row>
    <row r="410" spans="1:25" ht="12.75" thickTop="1" thickBot="1" x14ac:dyDescent="0.3">
      <c r="A410" s="3">
        <v>2</v>
      </c>
      <c r="B410" s="3">
        <v>1.42</v>
      </c>
      <c r="C410" s="3">
        <v>1.42</v>
      </c>
      <c r="D410" s="3">
        <f>Table5[[#This Row],[0-100]]/2</f>
        <v>1</v>
      </c>
      <c r="E410" s="3">
        <f>Table5[[#This Row],[0-100]]/2</f>
        <v>1</v>
      </c>
      <c r="F410" s="15">
        <f>1000*(Table5[[#This Row],[KWH]]/Table5[[#This Row],[C]])</f>
        <v>1424000</v>
      </c>
      <c r="G410" s="15">
        <f>1000*(Table5[[#This Row],[KWH2]]/Table5[[#This Row],[C2]])</f>
        <v>1424000</v>
      </c>
      <c r="H410" s="2">
        <f>Table5[[#This Row],[SFC2]]*1000+4</f>
        <v>1424</v>
      </c>
      <c r="I410" s="2">
        <f>Table5[[#This Row],[SFC]]*1000+4</f>
        <v>1424</v>
      </c>
      <c r="J410" s="2">
        <f>Table5[[#This Row],[HP]]*1</f>
        <v>1424</v>
      </c>
      <c r="K410" s="2">
        <f>Table5[[#This Row],[HP2]]*1</f>
        <v>1424</v>
      </c>
      <c r="L410" s="2">
        <f>Table5[[#This Row],[0-100]]*Table5[[#This Row],[HP]]</f>
        <v>2848</v>
      </c>
      <c r="M410" s="2">
        <f>Table5[[#This Row],[0-100]]*Table5[[#This Row],[HP2]]</f>
        <v>2848</v>
      </c>
      <c r="N410" s="1">
        <f>Table5[[#This Row],[HP]]/Table5[[#This Row],[TON]]</f>
        <v>500</v>
      </c>
      <c r="O410" s="1">
        <f>Table5[[#This Row],[HP2]]/Table5[[#This Row],[TON2]]</f>
        <v>500</v>
      </c>
      <c r="P410" s="1">
        <f>Table5[[#This Row],[KG]]/1000</f>
        <v>2.8479999999999999</v>
      </c>
      <c r="Q410" s="1">
        <f>Table5[[#This Row],[KG2]]/1000</f>
        <v>2.8479999999999999</v>
      </c>
      <c r="U410" s="1"/>
      <c r="V410" s="1"/>
      <c r="W410" s="1"/>
      <c r="X410" s="1"/>
      <c r="Y410" s="1"/>
    </row>
    <row r="411" spans="1:25" ht="12.75" thickTop="1" thickBot="1" x14ac:dyDescent="0.3">
      <c r="A411" s="3">
        <v>1.99</v>
      </c>
      <c r="B411" s="3">
        <v>1.43</v>
      </c>
      <c r="C411" s="3">
        <v>1.43</v>
      </c>
      <c r="D411" s="3">
        <f>Table5[[#This Row],[0-100]]/2</f>
        <v>0.995</v>
      </c>
      <c r="E411" s="3">
        <f>Table5[[#This Row],[0-100]]/2</f>
        <v>0.995</v>
      </c>
      <c r="F411" s="15">
        <f>1000*(Table5[[#This Row],[KWH]]/Table5[[#This Row],[C]])</f>
        <v>1441206.0301507539</v>
      </c>
      <c r="G411" s="15">
        <f>1000*(Table5[[#This Row],[KWH2]]/Table5[[#This Row],[C2]])</f>
        <v>1441206.0301507539</v>
      </c>
      <c r="H411" s="2">
        <f>Table5[[#This Row],[SFC2]]*1000+4</f>
        <v>1434</v>
      </c>
      <c r="I411" s="2">
        <f>Table5[[#This Row],[SFC]]*1000+4</f>
        <v>1434</v>
      </c>
      <c r="J411" s="2">
        <f>Table5[[#This Row],[HP]]*1</f>
        <v>1434</v>
      </c>
      <c r="K411" s="2">
        <f>Table5[[#This Row],[HP2]]*1</f>
        <v>1434</v>
      </c>
      <c r="L411" s="2">
        <f>Table5[[#This Row],[0-100]]*Table5[[#This Row],[HP]]</f>
        <v>2853.66</v>
      </c>
      <c r="M411" s="2">
        <f>Table5[[#This Row],[0-100]]*Table5[[#This Row],[HP2]]</f>
        <v>2853.66</v>
      </c>
      <c r="N411" s="1">
        <f>Table5[[#This Row],[HP]]/Table5[[#This Row],[TON]]</f>
        <v>502.51256281407041</v>
      </c>
      <c r="O411" s="1">
        <f>Table5[[#This Row],[HP2]]/Table5[[#This Row],[TON2]]</f>
        <v>502.51256281407041</v>
      </c>
      <c r="P411" s="1">
        <f>Table5[[#This Row],[KG]]/1000</f>
        <v>2.8536599999999996</v>
      </c>
      <c r="Q411" s="1">
        <f>Table5[[#This Row],[KG2]]/1000</f>
        <v>2.8536599999999996</v>
      </c>
      <c r="U411" s="1"/>
      <c r="V411" s="1"/>
      <c r="W411" s="1"/>
      <c r="X411" s="1"/>
      <c r="Y411" s="1"/>
    </row>
    <row r="412" spans="1:25" ht="12.75" thickTop="1" thickBot="1" x14ac:dyDescent="0.3">
      <c r="A412" s="3">
        <v>1.97</v>
      </c>
      <c r="B412" s="3">
        <v>1.44</v>
      </c>
      <c r="C412" s="3">
        <v>1.44</v>
      </c>
      <c r="D412" s="3">
        <f>Table5[[#This Row],[0-100]]/2</f>
        <v>0.98499999999999999</v>
      </c>
      <c r="E412" s="3">
        <f>Table5[[#This Row],[0-100]]/2</f>
        <v>0.98499999999999999</v>
      </c>
      <c r="F412" s="15">
        <f>1000*(Table5[[#This Row],[KWH]]/Table5[[#This Row],[C]])</f>
        <v>1465989.8477157359</v>
      </c>
      <c r="G412" s="15">
        <f>1000*(Table5[[#This Row],[KWH2]]/Table5[[#This Row],[C2]])</f>
        <v>1465989.8477157359</v>
      </c>
      <c r="H412" s="2">
        <f>Table5[[#This Row],[SFC2]]*1000+4</f>
        <v>1444</v>
      </c>
      <c r="I412" s="2">
        <f>Table5[[#This Row],[SFC]]*1000+4</f>
        <v>1444</v>
      </c>
      <c r="J412" s="2">
        <f>Table5[[#This Row],[HP]]*1</f>
        <v>1444</v>
      </c>
      <c r="K412" s="2">
        <f>Table5[[#This Row],[HP2]]*1</f>
        <v>1444</v>
      </c>
      <c r="L412" s="2">
        <f>Table5[[#This Row],[0-100]]*Table5[[#This Row],[HP]]</f>
        <v>2844.68</v>
      </c>
      <c r="M412" s="2">
        <f>Table5[[#This Row],[0-100]]*Table5[[#This Row],[HP2]]</f>
        <v>2844.68</v>
      </c>
      <c r="N412" s="1">
        <f>Table5[[#This Row],[HP]]/Table5[[#This Row],[TON]]</f>
        <v>507.61421319796955</v>
      </c>
      <c r="O412" s="1">
        <f>Table5[[#This Row],[HP2]]/Table5[[#This Row],[TON2]]</f>
        <v>507.61421319796955</v>
      </c>
      <c r="P412" s="1">
        <f>Table5[[#This Row],[KG]]/1000</f>
        <v>2.8446799999999999</v>
      </c>
      <c r="Q412" s="1">
        <f>Table5[[#This Row],[KG2]]/1000</f>
        <v>2.8446799999999999</v>
      </c>
      <c r="U412" s="1"/>
      <c r="V412" s="1"/>
      <c r="W412" s="1"/>
      <c r="X412" s="1"/>
      <c r="Y412" s="1"/>
    </row>
    <row r="413" spans="1:25" ht="12.75" thickTop="1" thickBot="1" x14ac:dyDescent="0.3">
      <c r="A413" s="3">
        <v>1.96</v>
      </c>
      <c r="B413" s="3">
        <v>1.45</v>
      </c>
      <c r="C413" s="3">
        <v>1.45</v>
      </c>
      <c r="D413" s="3">
        <f>Table5[[#This Row],[0-100]]/2</f>
        <v>0.98</v>
      </c>
      <c r="E413" s="3">
        <f>Table5[[#This Row],[0-100]]/2</f>
        <v>0.98</v>
      </c>
      <c r="F413" s="15">
        <f>1000*(Table5[[#This Row],[KWH]]/Table5[[#This Row],[C]])</f>
        <v>1483673.4693877553</v>
      </c>
      <c r="G413" s="15">
        <f>1000*(Table5[[#This Row],[KWH2]]/Table5[[#This Row],[C2]])</f>
        <v>1483673.4693877553</v>
      </c>
      <c r="H413" s="2">
        <f>Table5[[#This Row],[SFC2]]*1000+4</f>
        <v>1454</v>
      </c>
      <c r="I413" s="2">
        <f>Table5[[#This Row],[SFC]]*1000+4</f>
        <v>1454</v>
      </c>
      <c r="J413" s="2">
        <f>Table5[[#This Row],[HP]]*1</f>
        <v>1454</v>
      </c>
      <c r="K413" s="2">
        <f>Table5[[#This Row],[HP2]]*1</f>
        <v>1454</v>
      </c>
      <c r="L413" s="2">
        <f>Table5[[#This Row],[0-100]]*Table5[[#This Row],[HP]]</f>
        <v>2849.84</v>
      </c>
      <c r="M413" s="2">
        <f>Table5[[#This Row],[0-100]]*Table5[[#This Row],[HP2]]</f>
        <v>2849.84</v>
      </c>
      <c r="N413" s="1">
        <f>Table5[[#This Row],[HP]]/Table5[[#This Row],[TON]]</f>
        <v>510.20408163265307</v>
      </c>
      <c r="O413" s="1">
        <f>Table5[[#This Row],[HP2]]/Table5[[#This Row],[TON2]]</f>
        <v>510.20408163265307</v>
      </c>
      <c r="P413" s="1">
        <f>Table5[[#This Row],[KG]]/1000</f>
        <v>2.8498399999999999</v>
      </c>
      <c r="Q413" s="1">
        <f>Table5[[#This Row],[KG2]]/1000</f>
        <v>2.8498399999999999</v>
      </c>
      <c r="U413" s="1"/>
      <c r="V413" s="1"/>
      <c r="W413" s="1"/>
      <c r="X413" s="1"/>
      <c r="Y413" s="1"/>
    </row>
    <row r="414" spans="1:25" ht="12.75" thickTop="1" thickBot="1" x14ac:dyDescent="0.3">
      <c r="A414" s="3">
        <v>1.95</v>
      </c>
      <c r="B414" s="3">
        <v>1.46</v>
      </c>
      <c r="C414" s="3">
        <v>1.46</v>
      </c>
      <c r="D414" s="3">
        <f>Table5[[#This Row],[0-100]]/2</f>
        <v>0.97499999999999998</v>
      </c>
      <c r="E414" s="3">
        <f>Table5[[#This Row],[0-100]]/2</f>
        <v>0.97499999999999998</v>
      </c>
      <c r="F414" s="15">
        <f>1000*(Table5[[#This Row],[KWH]]/Table5[[#This Row],[C]])</f>
        <v>1501538.4615384617</v>
      </c>
      <c r="G414" s="15">
        <f>1000*(Table5[[#This Row],[KWH2]]/Table5[[#This Row],[C2]])</f>
        <v>1501538.4615384617</v>
      </c>
      <c r="H414" s="2">
        <f>Table5[[#This Row],[SFC2]]*1000+4</f>
        <v>1464</v>
      </c>
      <c r="I414" s="2">
        <f>Table5[[#This Row],[SFC]]*1000+4</f>
        <v>1464</v>
      </c>
      <c r="J414" s="2">
        <f>Table5[[#This Row],[HP]]*1</f>
        <v>1464</v>
      </c>
      <c r="K414" s="2">
        <f>Table5[[#This Row],[HP2]]*1</f>
        <v>1464</v>
      </c>
      <c r="L414" s="2">
        <f>Table5[[#This Row],[0-100]]*Table5[[#This Row],[HP]]</f>
        <v>2854.7999999999997</v>
      </c>
      <c r="M414" s="2">
        <f>Table5[[#This Row],[0-100]]*Table5[[#This Row],[HP2]]</f>
        <v>2854.7999999999997</v>
      </c>
      <c r="N414" s="1">
        <f>Table5[[#This Row],[HP]]/Table5[[#This Row],[TON]]</f>
        <v>512.82051282051293</v>
      </c>
      <c r="O414" s="1">
        <f>Table5[[#This Row],[HP2]]/Table5[[#This Row],[TON2]]</f>
        <v>512.82051282051293</v>
      </c>
      <c r="P414" s="1">
        <f>Table5[[#This Row],[KG]]/1000</f>
        <v>2.8547999999999996</v>
      </c>
      <c r="Q414" s="1">
        <f>Table5[[#This Row],[KG2]]/1000</f>
        <v>2.8547999999999996</v>
      </c>
      <c r="U414" s="1"/>
      <c r="V414" s="1"/>
      <c r="W414" s="1"/>
      <c r="X414" s="1"/>
      <c r="Y414" s="1"/>
    </row>
    <row r="415" spans="1:25" ht="12.75" thickTop="1" thickBot="1" x14ac:dyDescent="0.3">
      <c r="A415" s="3">
        <v>1.93</v>
      </c>
      <c r="B415" s="3">
        <v>1.47</v>
      </c>
      <c r="C415" s="3">
        <v>1.47</v>
      </c>
      <c r="D415" s="3">
        <f>Table5[[#This Row],[0-100]]/2</f>
        <v>0.96499999999999997</v>
      </c>
      <c r="E415" s="3">
        <f>Table5[[#This Row],[0-100]]/2</f>
        <v>0.96499999999999997</v>
      </c>
      <c r="F415" s="15">
        <f>1000*(Table5[[#This Row],[KWH]]/Table5[[#This Row],[C]])</f>
        <v>1527461.1398963733</v>
      </c>
      <c r="G415" s="15">
        <f>1000*(Table5[[#This Row],[KWH2]]/Table5[[#This Row],[C2]])</f>
        <v>1527461.1398963733</v>
      </c>
      <c r="H415" s="2">
        <f>Table5[[#This Row],[SFC2]]*1000+4</f>
        <v>1474</v>
      </c>
      <c r="I415" s="2">
        <f>Table5[[#This Row],[SFC]]*1000+4</f>
        <v>1474</v>
      </c>
      <c r="J415" s="2">
        <f>Table5[[#This Row],[HP]]*1</f>
        <v>1474</v>
      </c>
      <c r="K415" s="2">
        <f>Table5[[#This Row],[HP2]]*1</f>
        <v>1474</v>
      </c>
      <c r="L415" s="2">
        <f>Table5[[#This Row],[0-100]]*Table5[[#This Row],[HP]]</f>
        <v>2844.8199999999997</v>
      </c>
      <c r="M415" s="2">
        <f>Table5[[#This Row],[0-100]]*Table5[[#This Row],[HP2]]</f>
        <v>2844.8199999999997</v>
      </c>
      <c r="N415" s="1">
        <f>Table5[[#This Row],[HP]]/Table5[[#This Row],[TON]]</f>
        <v>518.13471502590676</v>
      </c>
      <c r="O415" s="1">
        <f>Table5[[#This Row],[HP2]]/Table5[[#This Row],[TON2]]</f>
        <v>518.13471502590676</v>
      </c>
      <c r="P415" s="1">
        <f>Table5[[#This Row],[KG]]/1000</f>
        <v>2.8448199999999999</v>
      </c>
      <c r="Q415" s="1">
        <f>Table5[[#This Row],[KG2]]/1000</f>
        <v>2.8448199999999999</v>
      </c>
      <c r="U415" s="1"/>
      <c r="V415" s="1"/>
      <c r="W415" s="1"/>
      <c r="X415" s="1"/>
      <c r="Y415" s="1"/>
    </row>
    <row r="416" spans="1:25" ht="12.75" thickTop="1" thickBot="1" x14ac:dyDescent="0.3">
      <c r="A416" s="3">
        <v>1.92</v>
      </c>
      <c r="B416" s="3">
        <v>1.48</v>
      </c>
      <c r="C416" s="3">
        <v>1.48</v>
      </c>
      <c r="D416" s="3">
        <f>Table5[[#This Row],[0-100]]/2</f>
        <v>0.96</v>
      </c>
      <c r="E416" s="3">
        <f>Table5[[#This Row],[0-100]]/2</f>
        <v>0.96</v>
      </c>
      <c r="F416" s="15">
        <f>1000*(Table5[[#This Row],[KWH]]/Table5[[#This Row],[C]])</f>
        <v>1545833.3333333335</v>
      </c>
      <c r="G416" s="15">
        <f>1000*(Table5[[#This Row],[KWH2]]/Table5[[#This Row],[C2]])</f>
        <v>1545833.3333333335</v>
      </c>
      <c r="H416" s="2">
        <f>Table5[[#This Row],[SFC2]]*1000+4</f>
        <v>1484</v>
      </c>
      <c r="I416" s="2">
        <f>Table5[[#This Row],[SFC]]*1000+4</f>
        <v>1484</v>
      </c>
      <c r="J416" s="2">
        <f>Table5[[#This Row],[HP]]*1</f>
        <v>1484</v>
      </c>
      <c r="K416" s="2">
        <f>Table5[[#This Row],[HP2]]*1</f>
        <v>1484</v>
      </c>
      <c r="L416" s="2">
        <f>Table5[[#This Row],[0-100]]*Table5[[#This Row],[HP]]</f>
        <v>2849.2799999999997</v>
      </c>
      <c r="M416" s="2">
        <f>Table5[[#This Row],[0-100]]*Table5[[#This Row],[HP2]]</f>
        <v>2849.2799999999997</v>
      </c>
      <c r="N416" s="1">
        <f>Table5[[#This Row],[HP]]/Table5[[#This Row],[TON]]</f>
        <v>520.83333333333337</v>
      </c>
      <c r="O416" s="1">
        <f>Table5[[#This Row],[HP2]]/Table5[[#This Row],[TON2]]</f>
        <v>520.83333333333337</v>
      </c>
      <c r="P416" s="1">
        <f>Table5[[#This Row],[KG]]/1000</f>
        <v>2.8492799999999998</v>
      </c>
      <c r="Q416" s="1">
        <f>Table5[[#This Row],[KG2]]/1000</f>
        <v>2.8492799999999998</v>
      </c>
      <c r="U416" s="1"/>
      <c r="V416" s="1"/>
      <c r="W416" s="1"/>
      <c r="X416" s="1"/>
      <c r="Y416" s="1"/>
    </row>
    <row r="417" spans="1:25" ht="12.75" thickTop="1" thickBot="1" x14ac:dyDescent="0.3">
      <c r="A417" s="3">
        <v>1.91</v>
      </c>
      <c r="B417" s="3">
        <v>1.49</v>
      </c>
      <c r="C417" s="3">
        <v>1.49</v>
      </c>
      <c r="D417" s="3">
        <f>Table5[[#This Row],[0-100]]/2</f>
        <v>0.95499999999999996</v>
      </c>
      <c r="E417" s="3">
        <f>Table5[[#This Row],[0-100]]/2</f>
        <v>0.95499999999999996</v>
      </c>
      <c r="F417" s="15">
        <f>1000*(Table5[[#This Row],[KWH]]/Table5[[#This Row],[C]])</f>
        <v>1564397.9057591623</v>
      </c>
      <c r="G417" s="15">
        <f>1000*(Table5[[#This Row],[KWH2]]/Table5[[#This Row],[C2]])</f>
        <v>1564397.9057591623</v>
      </c>
      <c r="H417" s="2">
        <f>Table5[[#This Row],[SFC2]]*1000+4</f>
        <v>1494</v>
      </c>
      <c r="I417" s="2">
        <f>Table5[[#This Row],[SFC]]*1000+4</f>
        <v>1494</v>
      </c>
      <c r="J417" s="2">
        <f>Table5[[#This Row],[HP]]*1</f>
        <v>1494</v>
      </c>
      <c r="K417" s="2">
        <f>Table5[[#This Row],[HP2]]*1</f>
        <v>1494</v>
      </c>
      <c r="L417" s="2">
        <f>Table5[[#This Row],[0-100]]*Table5[[#This Row],[HP]]</f>
        <v>2853.54</v>
      </c>
      <c r="M417" s="2">
        <f>Table5[[#This Row],[0-100]]*Table5[[#This Row],[HP2]]</f>
        <v>2853.54</v>
      </c>
      <c r="N417" s="1">
        <f>Table5[[#This Row],[HP]]/Table5[[#This Row],[TON]]</f>
        <v>523.56020942408384</v>
      </c>
      <c r="O417" s="1">
        <f>Table5[[#This Row],[HP2]]/Table5[[#This Row],[TON2]]</f>
        <v>523.56020942408384</v>
      </c>
      <c r="P417" s="1">
        <f>Table5[[#This Row],[KG]]/1000</f>
        <v>2.8535399999999997</v>
      </c>
      <c r="Q417" s="1">
        <f>Table5[[#This Row],[KG2]]/1000</f>
        <v>2.8535399999999997</v>
      </c>
      <c r="U417" s="1"/>
      <c r="V417" s="1"/>
      <c r="W417" s="1"/>
      <c r="X417" s="1"/>
      <c r="Y417" s="1"/>
    </row>
    <row r="418" spans="1:25" ht="12.75" thickTop="1" thickBot="1" x14ac:dyDescent="0.3">
      <c r="A418" s="3">
        <v>1.89</v>
      </c>
      <c r="B418" s="3">
        <v>1.5</v>
      </c>
      <c r="C418" s="3">
        <v>1.5</v>
      </c>
      <c r="D418" s="3">
        <f>Table5[[#This Row],[0-100]]/2</f>
        <v>0.94499999999999995</v>
      </c>
      <c r="E418" s="3">
        <f>Table5[[#This Row],[0-100]]/2</f>
        <v>0.94499999999999995</v>
      </c>
      <c r="F418" s="15">
        <f>1000*(Table5[[#This Row],[KWH]]/Table5[[#This Row],[C]])</f>
        <v>1591534.3915343918</v>
      </c>
      <c r="G418" s="15">
        <f>1000*(Table5[[#This Row],[KWH2]]/Table5[[#This Row],[C2]])</f>
        <v>1591534.3915343918</v>
      </c>
      <c r="H418" s="2">
        <f>Table5[[#This Row],[SFC2]]*1000+4</f>
        <v>1504</v>
      </c>
      <c r="I418" s="2">
        <f>Table5[[#This Row],[SFC]]*1000+4</f>
        <v>1504</v>
      </c>
      <c r="J418" s="2">
        <f>Table5[[#This Row],[HP]]*1</f>
        <v>1504</v>
      </c>
      <c r="K418" s="2">
        <f>Table5[[#This Row],[HP2]]*1</f>
        <v>1504</v>
      </c>
      <c r="L418" s="2">
        <f>Table5[[#This Row],[0-100]]*Table5[[#This Row],[HP]]</f>
        <v>2842.56</v>
      </c>
      <c r="M418" s="2">
        <f>Table5[[#This Row],[0-100]]*Table5[[#This Row],[HP2]]</f>
        <v>2842.56</v>
      </c>
      <c r="N418" s="1">
        <f>Table5[[#This Row],[HP]]/Table5[[#This Row],[TON]]</f>
        <v>529.10052910052912</v>
      </c>
      <c r="O418" s="1">
        <f>Table5[[#This Row],[HP2]]/Table5[[#This Row],[TON2]]</f>
        <v>529.10052910052912</v>
      </c>
      <c r="P418" s="1">
        <f>Table5[[#This Row],[KG]]/1000</f>
        <v>2.8425599999999998</v>
      </c>
      <c r="Q418" s="1">
        <f>Table5[[#This Row],[KG2]]/1000</f>
        <v>2.8425599999999998</v>
      </c>
      <c r="U418" s="1"/>
      <c r="V418" s="1"/>
      <c r="W418" s="1"/>
      <c r="X418" s="1"/>
      <c r="Y418" s="1"/>
    </row>
    <row r="419" spans="1:25" ht="12.75" thickTop="1" thickBot="1" x14ac:dyDescent="0.3">
      <c r="A419" s="3">
        <v>1.88</v>
      </c>
      <c r="B419" s="3">
        <v>1.51</v>
      </c>
      <c r="C419" s="3">
        <v>1.51</v>
      </c>
      <c r="D419" s="3">
        <f>Table5[[#This Row],[0-100]]/2</f>
        <v>0.94</v>
      </c>
      <c r="E419" s="3">
        <f>Table5[[#This Row],[0-100]]/2</f>
        <v>0.94</v>
      </c>
      <c r="F419" s="15">
        <f>1000*(Table5[[#This Row],[KWH]]/Table5[[#This Row],[C]])</f>
        <v>1610638.2978723405</v>
      </c>
      <c r="G419" s="15">
        <f>1000*(Table5[[#This Row],[KWH2]]/Table5[[#This Row],[C2]])</f>
        <v>1610638.2978723405</v>
      </c>
      <c r="H419" s="2">
        <f>Table5[[#This Row],[SFC2]]*1000+4</f>
        <v>1514</v>
      </c>
      <c r="I419" s="2">
        <f>Table5[[#This Row],[SFC]]*1000+4</f>
        <v>1514</v>
      </c>
      <c r="J419" s="2">
        <f>Table5[[#This Row],[HP]]*1</f>
        <v>1514</v>
      </c>
      <c r="K419" s="2">
        <f>Table5[[#This Row],[HP2]]*1</f>
        <v>1514</v>
      </c>
      <c r="L419" s="2">
        <f>Table5[[#This Row],[0-100]]*Table5[[#This Row],[HP]]</f>
        <v>2846.3199999999997</v>
      </c>
      <c r="M419" s="2">
        <f>Table5[[#This Row],[0-100]]*Table5[[#This Row],[HP2]]</f>
        <v>2846.3199999999997</v>
      </c>
      <c r="N419" s="1">
        <f>Table5[[#This Row],[HP]]/Table5[[#This Row],[TON]]</f>
        <v>531.91489361702133</v>
      </c>
      <c r="O419" s="1">
        <f>Table5[[#This Row],[HP2]]/Table5[[#This Row],[TON2]]</f>
        <v>531.91489361702133</v>
      </c>
      <c r="P419" s="1">
        <f>Table5[[#This Row],[KG]]/1000</f>
        <v>2.8463199999999995</v>
      </c>
      <c r="Q419" s="1">
        <f>Table5[[#This Row],[KG2]]/1000</f>
        <v>2.8463199999999995</v>
      </c>
      <c r="U419" s="1"/>
      <c r="V419" s="1"/>
      <c r="W419" s="1"/>
      <c r="X419" s="1"/>
      <c r="Y419" s="1"/>
    </row>
    <row r="420" spans="1:25" ht="12.75" thickTop="1" thickBot="1" x14ac:dyDescent="0.3">
      <c r="A420" s="3">
        <v>1.87</v>
      </c>
      <c r="B420" s="3">
        <v>1.52</v>
      </c>
      <c r="C420" s="3">
        <v>1.52</v>
      </c>
      <c r="D420" s="3">
        <f>Table5[[#This Row],[0-100]]/2</f>
        <v>0.93500000000000005</v>
      </c>
      <c r="E420" s="3">
        <f>Table5[[#This Row],[0-100]]/2</f>
        <v>0.93500000000000005</v>
      </c>
      <c r="F420" s="15">
        <f>1000*(Table5[[#This Row],[KWH]]/Table5[[#This Row],[C]])</f>
        <v>1629946.5240641709</v>
      </c>
      <c r="G420" s="15">
        <f>1000*(Table5[[#This Row],[KWH2]]/Table5[[#This Row],[C2]])</f>
        <v>1629946.5240641709</v>
      </c>
      <c r="H420" s="2">
        <f>Table5[[#This Row],[SFC2]]*1000+4</f>
        <v>1524</v>
      </c>
      <c r="I420" s="2">
        <f>Table5[[#This Row],[SFC]]*1000+4</f>
        <v>1524</v>
      </c>
      <c r="J420" s="2">
        <f>Table5[[#This Row],[HP]]*1</f>
        <v>1524</v>
      </c>
      <c r="K420" s="2">
        <f>Table5[[#This Row],[HP2]]*1</f>
        <v>1524</v>
      </c>
      <c r="L420" s="2">
        <f>Table5[[#This Row],[0-100]]*Table5[[#This Row],[HP]]</f>
        <v>2849.88</v>
      </c>
      <c r="M420" s="2">
        <f>Table5[[#This Row],[0-100]]*Table5[[#This Row],[HP2]]</f>
        <v>2849.88</v>
      </c>
      <c r="N420" s="1">
        <f>Table5[[#This Row],[HP]]/Table5[[#This Row],[TON]]</f>
        <v>534.75935828877004</v>
      </c>
      <c r="O420" s="1">
        <f>Table5[[#This Row],[HP2]]/Table5[[#This Row],[TON2]]</f>
        <v>534.75935828877004</v>
      </c>
      <c r="P420" s="1">
        <f>Table5[[#This Row],[KG]]/1000</f>
        <v>2.8498800000000002</v>
      </c>
      <c r="Q420" s="1">
        <f>Table5[[#This Row],[KG2]]/1000</f>
        <v>2.8498800000000002</v>
      </c>
      <c r="U420" s="1"/>
      <c r="V420" s="1"/>
      <c r="W420" s="1"/>
      <c r="X420" s="1"/>
      <c r="Y420" s="1"/>
    </row>
    <row r="421" spans="1:25" ht="12.75" thickTop="1" thickBot="1" x14ac:dyDescent="0.3">
      <c r="A421" s="3">
        <v>1.86</v>
      </c>
      <c r="B421" s="3">
        <v>1.53</v>
      </c>
      <c r="C421" s="3">
        <v>1.53</v>
      </c>
      <c r="D421" s="3">
        <f>Table5[[#This Row],[0-100]]/2</f>
        <v>0.93</v>
      </c>
      <c r="E421" s="3">
        <f>Table5[[#This Row],[0-100]]/2</f>
        <v>0.93</v>
      </c>
      <c r="F421" s="15">
        <f>1000*(Table5[[#This Row],[KWH]]/Table5[[#This Row],[C]])</f>
        <v>1649462.3655913977</v>
      </c>
      <c r="G421" s="15">
        <f>1000*(Table5[[#This Row],[KWH2]]/Table5[[#This Row],[C2]])</f>
        <v>1649462.3655913977</v>
      </c>
      <c r="H421" s="2">
        <f>Table5[[#This Row],[SFC2]]*1000+4</f>
        <v>1534</v>
      </c>
      <c r="I421" s="2">
        <f>Table5[[#This Row],[SFC]]*1000+4</f>
        <v>1534</v>
      </c>
      <c r="J421" s="2">
        <f>Table5[[#This Row],[HP]]*1</f>
        <v>1534</v>
      </c>
      <c r="K421" s="2">
        <f>Table5[[#This Row],[HP2]]*1</f>
        <v>1534</v>
      </c>
      <c r="L421" s="2">
        <f>Table5[[#This Row],[0-100]]*Table5[[#This Row],[HP]]</f>
        <v>2853.2400000000002</v>
      </c>
      <c r="M421" s="2">
        <f>Table5[[#This Row],[0-100]]*Table5[[#This Row],[HP2]]</f>
        <v>2853.2400000000002</v>
      </c>
      <c r="N421" s="1">
        <f>Table5[[#This Row],[HP]]/Table5[[#This Row],[TON]]</f>
        <v>537.63440860215042</v>
      </c>
      <c r="O421" s="1">
        <f>Table5[[#This Row],[HP2]]/Table5[[#This Row],[TON2]]</f>
        <v>537.63440860215042</v>
      </c>
      <c r="P421" s="1">
        <f>Table5[[#This Row],[KG]]/1000</f>
        <v>2.8532400000000004</v>
      </c>
      <c r="Q421" s="1">
        <f>Table5[[#This Row],[KG2]]/1000</f>
        <v>2.8532400000000004</v>
      </c>
      <c r="U421" s="1"/>
      <c r="V421" s="1"/>
      <c r="W421" s="1"/>
      <c r="X421" s="1"/>
      <c r="Y421" s="1"/>
    </row>
    <row r="422" spans="1:25" ht="12.75" thickTop="1" thickBot="1" x14ac:dyDescent="0.3">
      <c r="A422" s="3">
        <v>1.84</v>
      </c>
      <c r="B422" s="3">
        <v>1.54</v>
      </c>
      <c r="C422" s="3">
        <v>1.54</v>
      </c>
      <c r="D422" s="3">
        <f>Table5[[#This Row],[0-100]]/2</f>
        <v>0.92</v>
      </c>
      <c r="E422" s="3">
        <f>Table5[[#This Row],[0-100]]/2</f>
        <v>0.92</v>
      </c>
      <c r="F422" s="15">
        <f>1000*(Table5[[#This Row],[KWH]]/Table5[[#This Row],[C]])</f>
        <v>1678260.8695652173</v>
      </c>
      <c r="G422" s="15">
        <f>1000*(Table5[[#This Row],[KWH2]]/Table5[[#This Row],[C2]])</f>
        <v>1678260.8695652173</v>
      </c>
      <c r="H422" s="2">
        <f>Table5[[#This Row],[SFC2]]*1000+4</f>
        <v>1544</v>
      </c>
      <c r="I422" s="2">
        <f>Table5[[#This Row],[SFC]]*1000+4</f>
        <v>1544</v>
      </c>
      <c r="J422" s="2">
        <f>Table5[[#This Row],[HP]]*1</f>
        <v>1544</v>
      </c>
      <c r="K422" s="2">
        <f>Table5[[#This Row],[HP2]]*1</f>
        <v>1544</v>
      </c>
      <c r="L422" s="2">
        <f>Table5[[#This Row],[0-100]]*Table5[[#This Row],[HP]]</f>
        <v>2840.96</v>
      </c>
      <c r="M422" s="2">
        <f>Table5[[#This Row],[0-100]]*Table5[[#This Row],[HP2]]</f>
        <v>2840.96</v>
      </c>
      <c r="N422" s="1">
        <f>Table5[[#This Row],[HP]]/Table5[[#This Row],[TON]]</f>
        <v>543.47826086956525</v>
      </c>
      <c r="O422" s="1">
        <f>Table5[[#This Row],[HP2]]/Table5[[#This Row],[TON2]]</f>
        <v>543.47826086956525</v>
      </c>
      <c r="P422" s="1">
        <f>Table5[[#This Row],[KG]]/1000</f>
        <v>2.8409599999999999</v>
      </c>
      <c r="Q422" s="1">
        <f>Table5[[#This Row],[KG2]]/1000</f>
        <v>2.8409599999999999</v>
      </c>
      <c r="U422" s="1"/>
      <c r="V422" s="1"/>
      <c r="W422" s="1"/>
      <c r="X422" s="1"/>
      <c r="Y422" s="1"/>
    </row>
    <row r="423" spans="1:25" ht="12.75" thickTop="1" thickBot="1" x14ac:dyDescent="0.3">
      <c r="A423" s="3">
        <v>1.83</v>
      </c>
      <c r="B423" s="3">
        <v>1.55</v>
      </c>
      <c r="C423" s="3">
        <v>1.55</v>
      </c>
      <c r="D423" s="3">
        <f>Table5[[#This Row],[0-100]]/2</f>
        <v>0.91500000000000004</v>
      </c>
      <c r="E423" s="3">
        <f>Table5[[#This Row],[0-100]]/2</f>
        <v>0.91500000000000004</v>
      </c>
      <c r="F423" s="15">
        <f>1000*(Table5[[#This Row],[KWH]]/Table5[[#This Row],[C]])</f>
        <v>1698360.6557377048</v>
      </c>
      <c r="G423" s="15">
        <f>1000*(Table5[[#This Row],[KWH2]]/Table5[[#This Row],[C2]])</f>
        <v>1698360.6557377048</v>
      </c>
      <c r="H423" s="2">
        <f>Table5[[#This Row],[SFC2]]*1000+4</f>
        <v>1554</v>
      </c>
      <c r="I423" s="2">
        <f>Table5[[#This Row],[SFC]]*1000+4</f>
        <v>1554</v>
      </c>
      <c r="J423" s="2">
        <f>Table5[[#This Row],[HP]]*1</f>
        <v>1554</v>
      </c>
      <c r="K423" s="2">
        <f>Table5[[#This Row],[HP2]]*1</f>
        <v>1554</v>
      </c>
      <c r="L423" s="2">
        <f>Table5[[#This Row],[0-100]]*Table5[[#This Row],[HP]]</f>
        <v>2843.82</v>
      </c>
      <c r="M423" s="2">
        <f>Table5[[#This Row],[0-100]]*Table5[[#This Row],[HP2]]</f>
        <v>2843.82</v>
      </c>
      <c r="N423" s="1">
        <f>Table5[[#This Row],[HP]]/Table5[[#This Row],[TON]]</f>
        <v>546.44808743169403</v>
      </c>
      <c r="O423" s="1">
        <f>Table5[[#This Row],[HP2]]/Table5[[#This Row],[TON2]]</f>
        <v>546.44808743169403</v>
      </c>
      <c r="P423" s="1">
        <f>Table5[[#This Row],[KG]]/1000</f>
        <v>2.84382</v>
      </c>
      <c r="Q423" s="1">
        <f>Table5[[#This Row],[KG2]]/1000</f>
        <v>2.84382</v>
      </c>
      <c r="U423" s="1"/>
      <c r="V423" s="1"/>
      <c r="W423" s="1"/>
      <c r="X423" s="1"/>
      <c r="Y423" s="1"/>
    </row>
    <row r="424" spans="1:25" ht="12.75" thickTop="1" thickBot="1" x14ac:dyDescent="0.3">
      <c r="A424" s="3">
        <v>1.82</v>
      </c>
      <c r="B424" s="3">
        <v>1.56</v>
      </c>
      <c r="C424" s="3">
        <v>1.56</v>
      </c>
      <c r="D424" s="3">
        <f>Table5[[#This Row],[0-100]]/2</f>
        <v>0.91</v>
      </c>
      <c r="E424" s="3">
        <f>Table5[[#This Row],[0-100]]/2</f>
        <v>0.91</v>
      </c>
      <c r="F424" s="15">
        <f>1000*(Table5[[#This Row],[KWH]]/Table5[[#This Row],[C]])</f>
        <v>1718681.3186813185</v>
      </c>
      <c r="G424" s="15">
        <f>1000*(Table5[[#This Row],[KWH2]]/Table5[[#This Row],[C2]])</f>
        <v>1718681.3186813185</v>
      </c>
      <c r="H424" s="2">
        <f>Table5[[#This Row],[SFC2]]*1000+4</f>
        <v>1564</v>
      </c>
      <c r="I424" s="2">
        <f>Table5[[#This Row],[SFC]]*1000+4</f>
        <v>1564</v>
      </c>
      <c r="J424" s="2">
        <f>Table5[[#This Row],[HP]]*1</f>
        <v>1564</v>
      </c>
      <c r="K424" s="2">
        <f>Table5[[#This Row],[HP2]]*1</f>
        <v>1564</v>
      </c>
      <c r="L424" s="2">
        <f>Table5[[#This Row],[0-100]]*Table5[[#This Row],[HP]]</f>
        <v>2846.48</v>
      </c>
      <c r="M424" s="2">
        <f>Table5[[#This Row],[0-100]]*Table5[[#This Row],[HP2]]</f>
        <v>2846.48</v>
      </c>
      <c r="N424" s="1">
        <f>Table5[[#This Row],[HP]]/Table5[[#This Row],[TON]]</f>
        <v>549.45054945054937</v>
      </c>
      <c r="O424" s="1">
        <f>Table5[[#This Row],[HP2]]/Table5[[#This Row],[TON2]]</f>
        <v>549.45054945054937</v>
      </c>
      <c r="P424" s="1">
        <f>Table5[[#This Row],[KG]]/1000</f>
        <v>2.8464800000000001</v>
      </c>
      <c r="Q424" s="1">
        <f>Table5[[#This Row],[KG2]]/1000</f>
        <v>2.8464800000000001</v>
      </c>
      <c r="U424" s="1"/>
      <c r="V424" s="1"/>
      <c r="W424" s="1"/>
      <c r="X424" s="1"/>
      <c r="Y424" s="1"/>
    </row>
    <row r="425" spans="1:25" ht="12.75" thickTop="1" thickBot="1" x14ac:dyDescent="0.3">
      <c r="A425" s="3">
        <v>1.81</v>
      </c>
      <c r="B425" s="3">
        <v>1.57</v>
      </c>
      <c r="C425" s="3">
        <v>1.57</v>
      </c>
      <c r="D425" s="3">
        <f>Table5[[#This Row],[0-100]]/2</f>
        <v>0.90500000000000003</v>
      </c>
      <c r="E425" s="3">
        <f>Table5[[#This Row],[0-100]]/2</f>
        <v>0.90500000000000003</v>
      </c>
      <c r="F425" s="15">
        <f>1000*(Table5[[#This Row],[KWH]]/Table5[[#This Row],[C]])</f>
        <v>1739226.5193370164</v>
      </c>
      <c r="G425" s="15">
        <f>1000*(Table5[[#This Row],[KWH2]]/Table5[[#This Row],[C2]])</f>
        <v>1739226.5193370164</v>
      </c>
      <c r="H425" s="2">
        <f>Table5[[#This Row],[SFC2]]*1000+4</f>
        <v>1574</v>
      </c>
      <c r="I425" s="2">
        <f>Table5[[#This Row],[SFC]]*1000+4</f>
        <v>1574</v>
      </c>
      <c r="J425" s="2">
        <f>Table5[[#This Row],[HP]]*1</f>
        <v>1574</v>
      </c>
      <c r="K425" s="2">
        <f>Table5[[#This Row],[HP2]]*1</f>
        <v>1574</v>
      </c>
      <c r="L425" s="2">
        <f>Table5[[#This Row],[0-100]]*Table5[[#This Row],[HP]]</f>
        <v>2848.94</v>
      </c>
      <c r="M425" s="2">
        <f>Table5[[#This Row],[0-100]]*Table5[[#This Row],[HP2]]</f>
        <v>2848.94</v>
      </c>
      <c r="N425" s="1">
        <f>Table5[[#This Row],[HP]]/Table5[[#This Row],[TON]]</f>
        <v>552.48618784530379</v>
      </c>
      <c r="O425" s="1">
        <f>Table5[[#This Row],[HP2]]/Table5[[#This Row],[TON2]]</f>
        <v>552.48618784530379</v>
      </c>
      <c r="P425" s="1">
        <f>Table5[[#This Row],[KG]]/1000</f>
        <v>2.8489400000000002</v>
      </c>
      <c r="Q425" s="1">
        <f>Table5[[#This Row],[KG2]]/1000</f>
        <v>2.8489400000000002</v>
      </c>
      <c r="U425" s="1"/>
      <c r="V425" s="1"/>
      <c r="W425" s="1"/>
      <c r="X425" s="1"/>
      <c r="Y425" s="1"/>
    </row>
    <row r="426" spans="1:25" ht="12.75" thickTop="1" thickBot="1" x14ac:dyDescent="0.3">
      <c r="A426" s="3">
        <v>1.8</v>
      </c>
      <c r="B426" s="3">
        <v>1.58</v>
      </c>
      <c r="C426" s="3">
        <v>1.58</v>
      </c>
      <c r="D426" s="3">
        <f>Table5[[#This Row],[0-100]]/2</f>
        <v>0.9</v>
      </c>
      <c r="E426" s="3">
        <f>Table5[[#This Row],[0-100]]/2</f>
        <v>0.9</v>
      </c>
      <c r="F426" s="15">
        <f>1000*(Table5[[#This Row],[KWH]]/Table5[[#This Row],[C]])</f>
        <v>1760000</v>
      </c>
      <c r="G426" s="15">
        <f>1000*(Table5[[#This Row],[KWH2]]/Table5[[#This Row],[C2]])</f>
        <v>1760000</v>
      </c>
      <c r="H426" s="2">
        <f>Table5[[#This Row],[SFC2]]*1000+4</f>
        <v>1584</v>
      </c>
      <c r="I426" s="2">
        <f>Table5[[#This Row],[SFC]]*1000+4</f>
        <v>1584</v>
      </c>
      <c r="J426" s="2">
        <f>Table5[[#This Row],[HP]]*1</f>
        <v>1584</v>
      </c>
      <c r="K426" s="2">
        <f>Table5[[#This Row],[HP2]]*1</f>
        <v>1584</v>
      </c>
      <c r="L426" s="2">
        <f>Table5[[#This Row],[0-100]]*Table5[[#This Row],[HP]]</f>
        <v>2851.2000000000003</v>
      </c>
      <c r="M426" s="2">
        <f>Table5[[#This Row],[0-100]]*Table5[[#This Row],[HP2]]</f>
        <v>2851.2000000000003</v>
      </c>
      <c r="N426" s="1">
        <f>Table5[[#This Row],[HP]]/Table5[[#This Row],[TON]]</f>
        <v>555.55555555555543</v>
      </c>
      <c r="O426" s="1">
        <f>Table5[[#This Row],[HP2]]/Table5[[#This Row],[TON2]]</f>
        <v>555.55555555555543</v>
      </c>
      <c r="P426" s="1">
        <f>Table5[[#This Row],[KG]]/1000</f>
        <v>2.8512000000000004</v>
      </c>
      <c r="Q426" s="1">
        <f>Table5[[#This Row],[KG2]]/1000</f>
        <v>2.8512000000000004</v>
      </c>
      <c r="U426" s="1"/>
      <c r="V426" s="1"/>
      <c r="W426" s="1"/>
      <c r="X426" s="1"/>
      <c r="Y426" s="1"/>
    </row>
    <row r="427" spans="1:25" ht="12.75" thickTop="1" thickBot="1" x14ac:dyDescent="0.3">
      <c r="A427" s="3">
        <v>1.79</v>
      </c>
      <c r="B427" s="3">
        <v>1.59</v>
      </c>
      <c r="C427" s="3">
        <v>1.59</v>
      </c>
      <c r="D427" s="3">
        <f>Table5[[#This Row],[0-100]]/2</f>
        <v>0.89500000000000002</v>
      </c>
      <c r="E427" s="3">
        <f>Table5[[#This Row],[0-100]]/2</f>
        <v>0.89500000000000002</v>
      </c>
      <c r="F427" s="15">
        <f>1000*(Table5[[#This Row],[KWH]]/Table5[[#This Row],[C]])</f>
        <v>1781005.5865921788</v>
      </c>
      <c r="G427" s="15">
        <f>1000*(Table5[[#This Row],[KWH2]]/Table5[[#This Row],[C2]])</f>
        <v>1781005.5865921788</v>
      </c>
      <c r="H427" s="2">
        <f>Table5[[#This Row],[SFC2]]*1000+4</f>
        <v>1594</v>
      </c>
      <c r="I427" s="2">
        <f>Table5[[#This Row],[SFC]]*1000+4</f>
        <v>1594</v>
      </c>
      <c r="J427" s="2">
        <f>Table5[[#This Row],[HP]]*1</f>
        <v>1594</v>
      </c>
      <c r="K427" s="2">
        <f>Table5[[#This Row],[HP2]]*1</f>
        <v>1594</v>
      </c>
      <c r="L427" s="2">
        <f>Table5[[#This Row],[0-100]]*Table5[[#This Row],[HP]]</f>
        <v>2853.26</v>
      </c>
      <c r="M427" s="2">
        <f>Table5[[#This Row],[0-100]]*Table5[[#This Row],[HP2]]</f>
        <v>2853.26</v>
      </c>
      <c r="N427" s="1">
        <f>Table5[[#This Row],[HP]]/Table5[[#This Row],[TON]]</f>
        <v>558.65921787709499</v>
      </c>
      <c r="O427" s="1">
        <f>Table5[[#This Row],[HP2]]/Table5[[#This Row],[TON2]]</f>
        <v>558.65921787709499</v>
      </c>
      <c r="P427" s="1">
        <f>Table5[[#This Row],[KG]]/1000</f>
        <v>2.8532600000000001</v>
      </c>
      <c r="Q427" s="1">
        <f>Table5[[#This Row],[KG2]]/1000</f>
        <v>2.8532600000000001</v>
      </c>
      <c r="U427" s="1"/>
      <c r="V427" s="1"/>
      <c r="W427" s="1"/>
      <c r="X427" s="1"/>
      <c r="Y427" s="1"/>
    </row>
    <row r="428" spans="1:25" ht="12.75" thickTop="1" thickBot="1" x14ac:dyDescent="0.3">
      <c r="A428" s="3">
        <v>1.78</v>
      </c>
      <c r="B428" s="3">
        <v>1.6</v>
      </c>
      <c r="C428" s="3">
        <v>1.6</v>
      </c>
      <c r="D428" s="3">
        <f>Table5[[#This Row],[0-100]]/2</f>
        <v>0.89</v>
      </c>
      <c r="E428" s="3">
        <f>Table5[[#This Row],[0-100]]/2</f>
        <v>0.89</v>
      </c>
      <c r="F428" s="15">
        <f>1000*(Table5[[#This Row],[KWH]]/Table5[[#This Row],[C]])</f>
        <v>1802247.1910112358</v>
      </c>
      <c r="G428" s="15">
        <f>1000*(Table5[[#This Row],[KWH2]]/Table5[[#This Row],[C2]])</f>
        <v>1802247.1910112358</v>
      </c>
      <c r="H428" s="2">
        <f>Table5[[#This Row],[SFC2]]*1000+4</f>
        <v>1604</v>
      </c>
      <c r="I428" s="2">
        <f>Table5[[#This Row],[SFC]]*1000+4</f>
        <v>1604</v>
      </c>
      <c r="J428" s="2">
        <f>Table5[[#This Row],[HP]]*1</f>
        <v>1604</v>
      </c>
      <c r="K428" s="2">
        <f>Table5[[#This Row],[HP2]]*1</f>
        <v>1604</v>
      </c>
      <c r="L428" s="2">
        <f>Table5[[#This Row],[0-100]]*Table5[[#This Row],[HP]]</f>
        <v>2855.12</v>
      </c>
      <c r="M428" s="2">
        <f>Table5[[#This Row],[0-100]]*Table5[[#This Row],[HP2]]</f>
        <v>2855.12</v>
      </c>
      <c r="N428" s="1">
        <f>Table5[[#This Row],[HP]]/Table5[[#This Row],[TON]]</f>
        <v>561.79775280898878</v>
      </c>
      <c r="O428" s="1">
        <f>Table5[[#This Row],[HP2]]/Table5[[#This Row],[TON2]]</f>
        <v>561.79775280898878</v>
      </c>
      <c r="P428" s="1">
        <f>Table5[[#This Row],[KG]]/1000</f>
        <v>2.8551199999999999</v>
      </c>
      <c r="Q428" s="1">
        <f>Table5[[#This Row],[KG2]]/1000</f>
        <v>2.8551199999999999</v>
      </c>
      <c r="U428" s="1"/>
      <c r="V428" s="1"/>
      <c r="W428" s="1"/>
      <c r="X428" s="1"/>
      <c r="Y428" s="1"/>
    </row>
    <row r="429" spans="1:25" ht="12.75" thickTop="1" thickBot="1" x14ac:dyDescent="0.3">
      <c r="A429" s="3">
        <v>1.76</v>
      </c>
      <c r="B429" s="3">
        <v>1.61</v>
      </c>
      <c r="C429" s="3">
        <v>1.61</v>
      </c>
      <c r="D429" s="3">
        <f>Table5[[#This Row],[0-100]]/2</f>
        <v>0.88</v>
      </c>
      <c r="E429" s="3">
        <f>Table5[[#This Row],[0-100]]/2</f>
        <v>0.88</v>
      </c>
      <c r="F429" s="15">
        <f>1000*(Table5[[#This Row],[KWH]]/Table5[[#This Row],[C]])</f>
        <v>1834090.9090909089</v>
      </c>
      <c r="G429" s="15">
        <f>1000*(Table5[[#This Row],[KWH2]]/Table5[[#This Row],[C2]])</f>
        <v>1834090.9090909089</v>
      </c>
      <c r="H429" s="2">
        <f>Table5[[#This Row],[SFC2]]*1000+4</f>
        <v>1614</v>
      </c>
      <c r="I429" s="2">
        <f>Table5[[#This Row],[SFC]]*1000+4</f>
        <v>1614</v>
      </c>
      <c r="J429" s="2">
        <f>Table5[[#This Row],[HP]]*1</f>
        <v>1614</v>
      </c>
      <c r="K429" s="2">
        <f>Table5[[#This Row],[HP2]]*1</f>
        <v>1614</v>
      </c>
      <c r="L429" s="2">
        <f>Table5[[#This Row],[0-100]]*Table5[[#This Row],[HP]]</f>
        <v>2840.64</v>
      </c>
      <c r="M429" s="2">
        <f>Table5[[#This Row],[0-100]]*Table5[[#This Row],[HP2]]</f>
        <v>2840.64</v>
      </c>
      <c r="N429" s="1">
        <f>Table5[[#This Row],[HP]]/Table5[[#This Row],[TON]]</f>
        <v>568.18181818181813</v>
      </c>
      <c r="O429" s="1">
        <f>Table5[[#This Row],[HP2]]/Table5[[#This Row],[TON2]]</f>
        <v>568.18181818181813</v>
      </c>
      <c r="P429" s="1">
        <f>Table5[[#This Row],[KG]]/1000</f>
        <v>2.8406400000000001</v>
      </c>
      <c r="Q429" s="1">
        <f>Table5[[#This Row],[KG2]]/1000</f>
        <v>2.8406400000000001</v>
      </c>
      <c r="U429" s="1"/>
      <c r="V429" s="1"/>
      <c r="W429" s="1"/>
      <c r="X429" s="1"/>
      <c r="Y429" s="1"/>
    </row>
    <row r="430" spans="1:25" ht="12.75" thickTop="1" thickBot="1" x14ac:dyDescent="0.3">
      <c r="A430" s="3">
        <v>1.75</v>
      </c>
      <c r="B430" s="3">
        <v>1.62</v>
      </c>
      <c r="C430" s="3">
        <v>1.62</v>
      </c>
      <c r="D430" s="3">
        <f>Table5[[#This Row],[0-100]]/2</f>
        <v>0.875</v>
      </c>
      <c r="E430" s="3">
        <f>Table5[[#This Row],[0-100]]/2</f>
        <v>0.875</v>
      </c>
      <c r="F430" s="15">
        <f>1000*(Table5[[#This Row],[KWH]]/Table5[[#This Row],[C]])</f>
        <v>1856000</v>
      </c>
      <c r="G430" s="15">
        <f>1000*(Table5[[#This Row],[KWH2]]/Table5[[#This Row],[C2]])</f>
        <v>1856000</v>
      </c>
      <c r="H430" s="2">
        <f>Table5[[#This Row],[SFC2]]*1000+4</f>
        <v>1624</v>
      </c>
      <c r="I430" s="2">
        <f>Table5[[#This Row],[SFC]]*1000+4</f>
        <v>1624</v>
      </c>
      <c r="J430" s="2">
        <f>Table5[[#This Row],[HP]]*1</f>
        <v>1624</v>
      </c>
      <c r="K430" s="2">
        <f>Table5[[#This Row],[HP2]]*1</f>
        <v>1624</v>
      </c>
      <c r="L430" s="2">
        <f>Table5[[#This Row],[0-100]]*Table5[[#This Row],[HP]]</f>
        <v>2842</v>
      </c>
      <c r="M430" s="2">
        <f>Table5[[#This Row],[0-100]]*Table5[[#This Row],[HP2]]</f>
        <v>2842</v>
      </c>
      <c r="N430" s="1">
        <f>Table5[[#This Row],[HP]]/Table5[[#This Row],[TON]]</f>
        <v>571.42857142857144</v>
      </c>
      <c r="O430" s="1">
        <f>Table5[[#This Row],[HP2]]/Table5[[#This Row],[TON2]]</f>
        <v>571.42857142857144</v>
      </c>
      <c r="P430" s="1">
        <f>Table5[[#This Row],[KG]]/1000</f>
        <v>2.8420000000000001</v>
      </c>
      <c r="Q430" s="1">
        <f>Table5[[#This Row],[KG2]]/1000</f>
        <v>2.8420000000000001</v>
      </c>
      <c r="U430" s="1"/>
      <c r="V430" s="1"/>
      <c r="W430" s="1"/>
      <c r="X430" s="1"/>
      <c r="Y430" s="1"/>
    </row>
    <row r="431" spans="1:25" ht="12.75" thickTop="1" thickBot="1" x14ac:dyDescent="0.3">
      <c r="A431" s="3">
        <v>1.74</v>
      </c>
      <c r="B431" s="3">
        <v>1.63</v>
      </c>
      <c r="C431" s="3">
        <v>1.63</v>
      </c>
      <c r="D431" s="3">
        <f>Table5[[#This Row],[0-100]]/2</f>
        <v>0.87</v>
      </c>
      <c r="E431" s="3">
        <f>Table5[[#This Row],[0-100]]/2</f>
        <v>0.87</v>
      </c>
      <c r="F431" s="15">
        <f>1000*(Table5[[#This Row],[KWH]]/Table5[[#This Row],[C]])</f>
        <v>1878160.91954023</v>
      </c>
      <c r="G431" s="15">
        <f>1000*(Table5[[#This Row],[KWH2]]/Table5[[#This Row],[C2]])</f>
        <v>1878160.91954023</v>
      </c>
      <c r="H431" s="2">
        <f>Table5[[#This Row],[SFC2]]*1000+4</f>
        <v>1634</v>
      </c>
      <c r="I431" s="2">
        <f>Table5[[#This Row],[SFC]]*1000+4</f>
        <v>1634</v>
      </c>
      <c r="J431" s="2">
        <f>Table5[[#This Row],[HP]]*1</f>
        <v>1634</v>
      </c>
      <c r="K431" s="2">
        <f>Table5[[#This Row],[HP2]]*1</f>
        <v>1634</v>
      </c>
      <c r="L431" s="2">
        <f>Table5[[#This Row],[0-100]]*Table5[[#This Row],[HP]]</f>
        <v>2843.16</v>
      </c>
      <c r="M431" s="2">
        <f>Table5[[#This Row],[0-100]]*Table5[[#This Row],[HP2]]</f>
        <v>2843.16</v>
      </c>
      <c r="N431" s="1">
        <f>Table5[[#This Row],[HP]]/Table5[[#This Row],[TON]]</f>
        <v>574.71264367816093</v>
      </c>
      <c r="O431" s="1">
        <f>Table5[[#This Row],[HP2]]/Table5[[#This Row],[TON2]]</f>
        <v>574.71264367816093</v>
      </c>
      <c r="P431" s="1">
        <f>Table5[[#This Row],[KG]]/1000</f>
        <v>2.8431599999999997</v>
      </c>
      <c r="Q431" s="1">
        <f>Table5[[#This Row],[KG2]]/1000</f>
        <v>2.8431599999999997</v>
      </c>
      <c r="U431" s="1"/>
      <c r="V431" s="1"/>
      <c r="W431" s="1"/>
      <c r="X431" s="1"/>
      <c r="Y431" s="1"/>
    </row>
    <row r="432" spans="1:25" ht="12.75" thickTop="1" thickBot="1" x14ac:dyDescent="0.3">
      <c r="A432" s="3">
        <v>1.73</v>
      </c>
      <c r="B432" s="3">
        <v>1.64</v>
      </c>
      <c r="C432" s="3">
        <v>1.64</v>
      </c>
      <c r="D432" s="3">
        <f>Table5[[#This Row],[0-100]]/2</f>
        <v>0.86499999999999999</v>
      </c>
      <c r="E432" s="3">
        <f>Table5[[#This Row],[0-100]]/2</f>
        <v>0.86499999999999999</v>
      </c>
      <c r="F432" s="15">
        <f>1000*(Table5[[#This Row],[KWH]]/Table5[[#This Row],[C]])</f>
        <v>1900578.0346820808</v>
      </c>
      <c r="G432" s="15">
        <f>1000*(Table5[[#This Row],[KWH2]]/Table5[[#This Row],[C2]])</f>
        <v>1900578.0346820808</v>
      </c>
      <c r="H432" s="2">
        <f>Table5[[#This Row],[SFC2]]*1000+4</f>
        <v>1644</v>
      </c>
      <c r="I432" s="2">
        <f>Table5[[#This Row],[SFC]]*1000+4</f>
        <v>1644</v>
      </c>
      <c r="J432" s="2">
        <f>Table5[[#This Row],[HP]]*1</f>
        <v>1644</v>
      </c>
      <c r="K432" s="2">
        <f>Table5[[#This Row],[HP2]]*1</f>
        <v>1644</v>
      </c>
      <c r="L432" s="2">
        <f>Table5[[#This Row],[0-100]]*Table5[[#This Row],[HP]]</f>
        <v>2844.12</v>
      </c>
      <c r="M432" s="2">
        <f>Table5[[#This Row],[0-100]]*Table5[[#This Row],[HP2]]</f>
        <v>2844.12</v>
      </c>
      <c r="N432" s="1">
        <f>Table5[[#This Row],[HP]]/Table5[[#This Row],[TON]]</f>
        <v>578.03468208092488</v>
      </c>
      <c r="O432" s="1">
        <f>Table5[[#This Row],[HP2]]/Table5[[#This Row],[TON2]]</f>
        <v>578.03468208092488</v>
      </c>
      <c r="P432" s="1">
        <f>Table5[[#This Row],[KG]]/1000</f>
        <v>2.8441199999999998</v>
      </c>
      <c r="Q432" s="1">
        <f>Table5[[#This Row],[KG2]]/1000</f>
        <v>2.8441199999999998</v>
      </c>
      <c r="U432" s="1"/>
      <c r="V432" s="1"/>
      <c r="W432" s="1"/>
      <c r="X432" s="1"/>
      <c r="Y432" s="1"/>
    </row>
    <row r="433" spans="1:25" ht="12.75" thickTop="1" thickBot="1" x14ac:dyDescent="0.3">
      <c r="A433" s="3">
        <v>1.72</v>
      </c>
      <c r="B433" s="3">
        <v>1.65</v>
      </c>
      <c r="C433" s="3">
        <v>1.65</v>
      </c>
      <c r="D433" s="3">
        <f>Table5[[#This Row],[0-100]]/2</f>
        <v>0.86</v>
      </c>
      <c r="E433" s="3">
        <f>Table5[[#This Row],[0-100]]/2</f>
        <v>0.86</v>
      </c>
      <c r="F433" s="15">
        <f>1000*(Table5[[#This Row],[KWH]]/Table5[[#This Row],[C]])</f>
        <v>1923255.8139534884</v>
      </c>
      <c r="G433" s="15">
        <f>1000*(Table5[[#This Row],[KWH2]]/Table5[[#This Row],[C2]])</f>
        <v>1923255.8139534884</v>
      </c>
      <c r="H433" s="2">
        <f>Table5[[#This Row],[SFC2]]*1000+4</f>
        <v>1654</v>
      </c>
      <c r="I433" s="2">
        <f>Table5[[#This Row],[SFC]]*1000+4</f>
        <v>1654</v>
      </c>
      <c r="J433" s="2">
        <f>Table5[[#This Row],[HP]]*1</f>
        <v>1654</v>
      </c>
      <c r="K433" s="2">
        <f>Table5[[#This Row],[HP2]]*1</f>
        <v>1654</v>
      </c>
      <c r="L433" s="2">
        <f>Table5[[#This Row],[0-100]]*Table5[[#This Row],[HP]]</f>
        <v>2844.88</v>
      </c>
      <c r="M433" s="2">
        <f>Table5[[#This Row],[0-100]]*Table5[[#This Row],[HP2]]</f>
        <v>2844.88</v>
      </c>
      <c r="N433" s="1">
        <f>Table5[[#This Row],[HP]]/Table5[[#This Row],[TON]]</f>
        <v>581.39534883720921</v>
      </c>
      <c r="O433" s="1">
        <f>Table5[[#This Row],[HP2]]/Table5[[#This Row],[TON2]]</f>
        <v>581.39534883720921</v>
      </c>
      <c r="P433" s="1">
        <f>Table5[[#This Row],[KG]]/1000</f>
        <v>2.8448800000000003</v>
      </c>
      <c r="Q433" s="1">
        <f>Table5[[#This Row],[KG2]]/1000</f>
        <v>2.8448800000000003</v>
      </c>
      <c r="U433" s="1"/>
      <c r="V433" s="1"/>
      <c r="W433" s="1"/>
      <c r="X433" s="1"/>
      <c r="Y433" s="1"/>
    </row>
    <row r="434" spans="1:25" ht="12.75" thickTop="1" thickBot="1" x14ac:dyDescent="0.3">
      <c r="A434" s="3">
        <v>1.71</v>
      </c>
      <c r="B434" s="3">
        <v>1.66</v>
      </c>
      <c r="C434" s="3">
        <v>1.66</v>
      </c>
      <c r="D434" s="3">
        <f>Table5[[#This Row],[0-100]]/2</f>
        <v>0.85499999999999998</v>
      </c>
      <c r="E434" s="3">
        <f>Table5[[#This Row],[0-100]]/2</f>
        <v>0.85499999999999998</v>
      </c>
      <c r="F434" s="15">
        <f>1000*(Table5[[#This Row],[KWH]]/Table5[[#This Row],[C]])</f>
        <v>1946198.8304093569</v>
      </c>
      <c r="G434" s="15">
        <f>1000*(Table5[[#This Row],[KWH2]]/Table5[[#This Row],[C2]])</f>
        <v>1946198.8304093569</v>
      </c>
      <c r="H434" s="2">
        <f>Table5[[#This Row],[SFC2]]*1000+4</f>
        <v>1664</v>
      </c>
      <c r="I434" s="2">
        <f>Table5[[#This Row],[SFC]]*1000+4</f>
        <v>1664</v>
      </c>
      <c r="J434" s="2">
        <f>Table5[[#This Row],[HP]]*1</f>
        <v>1664</v>
      </c>
      <c r="K434" s="2">
        <f>Table5[[#This Row],[HP2]]*1</f>
        <v>1664</v>
      </c>
      <c r="L434" s="2">
        <f>Table5[[#This Row],[0-100]]*Table5[[#This Row],[HP]]</f>
        <v>2845.44</v>
      </c>
      <c r="M434" s="2">
        <f>Table5[[#This Row],[0-100]]*Table5[[#This Row],[HP2]]</f>
        <v>2845.44</v>
      </c>
      <c r="N434" s="1">
        <f>Table5[[#This Row],[HP]]/Table5[[#This Row],[TON]]</f>
        <v>584.79532163742692</v>
      </c>
      <c r="O434" s="1">
        <f>Table5[[#This Row],[HP2]]/Table5[[#This Row],[TON2]]</f>
        <v>584.79532163742692</v>
      </c>
      <c r="P434" s="1">
        <f>Table5[[#This Row],[KG]]/1000</f>
        <v>2.84544</v>
      </c>
      <c r="Q434" s="1">
        <f>Table5[[#This Row],[KG2]]/1000</f>
        <v>2.84544</v>
      </c>
      <c r="U434" s="1"/>
      <c r="V434" s="1"/>
      <c r="W434" s="1"/>
      <c r="X434" s="1"/>
      <c r="Y434" s="1"/>
    </row>
    <row r="435" spans="1:25" ht="12.75" thickTop="1" thickBot="1" x14ac:dyDescent="0.3">
      <c r="A435" s="3">
        <v>1.7</v>
      </c>
      <c r="B435" s="3">
        <v>1.67</v>
      </c>
      <c r="C435" s="3">
        <v>1.67</v>
      </c>
      <c r="D435" s="3">
        <f>Table5[[#This Row],[0-100]]/2</f>
        <v>0.85</v>
      </c>
      <c r="E435" s="3">
        <f>Table5[[#This Row],[0-100]]/2</f>
        <v>0.85</v>
      </c>
      <c r="F435" s="15">
        <f>1000*(Table5[[#This Row],[KWH]]/Table5[[#This Row],[C]])</f>
        <v>1969411.7647058824</v>
      </c>
      <c r="G435" s="15">
        <f>1000*(Table5[[#This Row],[KWH2]]/Table5[[#This Row],[C2]])</f>
        <v>1969411.7647058824</v>
      </c>
      <c r="H435" s="2">
        <f>Table5[[#This Row],[SFC2]]*1000+4</f>
        <v>1674</v>
      </c>
      <c r="I435" s="2">
        <f>Table5[[#This Row],[SFC]]*1000+4</f>
        <v>1674</v>
      </c>
      <c r="J435" s="2">
        <f>Table5[[#This Row],[HP]]*1</f>
        <v>1674</v>
      </c>
      <c r="K435" s="2">
        <f>Table5[[#This Row],[HP2]]*1</f>
        <v>1674</v>
      </c>
      <c r="L435" s="2">
        <f>Table5[[#This Row],[0-100]]*Table5[[#This Row],[HP]]</f>
        <v>2845.7999999999997</v>
      </c>
      <c r="M435" s="2">
        <f>Table5[[#This Row],[0-100]]*Table5[[#This Row],[HP2]]</f>
        <v>2845.7999999999997</v>
      </c>
      <c r="N435" s="1">
        <f>Table5[[#This Row],[HP]]/Table5[[#This Row],[TON]]</f>
        <v>588.23529411764707</v>
      </c>
      <c r="O435" s="1">
        <f>Table5[[#This Row],[HP2]]/Table5[[#This Row],[TON2]]</f>
        <v>588.23529411764707</v>
      </c>
      <c r="P435" s="1">
        <f>Table5[[#This Row],[KG]]/1000</f>
        <v>2.8457999999999997</v>
      </c>
      <c r="Q435" s="1">
        <f>Table5[[#This Row],[KG2]]/1000</f>
        <v>2.8457999999999997</v>
      </c>
      <c r="U435" s="1"/>
      <c r="V435" s="1"/>
      <c r="W435" s="1"/>
      <c r="X435" s="1"/>
      <c r="Y435" s="1"/>
    </row>
    <row r="436" spans="1:25" ht="12.75" thickTop="1" thickBot="1" x14ac:dyDescent="0.3">
      <c r="A436" s="3">
        <v>1.69</v>
      </c>
      <c r="B436" s="3">
        <v>1.68</v>
      </c>
      <c r="C436" s="3">
        <v>1.68</v>
      </c>
      <c r="D436" s="3">
        <f>Table5[[#This Row],[0-100]]/2</f>
        <v>0.84499999999999997</v>
      </c>
      <c r="E436" s="3">
        <f>Table5[[#This Row],[0-100]]/2</f>
        <v>0.84499999999999997</v>
      </c>
      <c r="F436" s="15">
        <f>1000*(Table5[[#This Row],[KWH]]/Table5[[#This Row],[C]])</f>
        <v>1992899.4082840239</v>
      </c>
      <c r="G436" s="15">
        <f>1000*(Table5[[#This Row],[KWH2]]/Table5[[#This Row],[C2]])</f>
        <v>1992899.4082840239</v>
      </c>
      <c r="H436" s="2">
        <f>Table5[[#This Row],[SFC2]]*1000+4</f>
        <v>1684</v>
      </c>
      <c r="I436" s="2">
        <f>Table5[[#This Row],[SFC]]*1000+4</f>
        <v>1684</v>
      </c>
      <c r="J436" s="2">
        <f>Table5[[#This Row],[HP]]*1</f>
        <v>1684</v>
      </c>
      <c r="K436" s="2">
        <f>Table5[[#This Row],[HP2]]*1</f>
        <v>1684</v>
      </c>
      <c r="L436" s="2">
        <f>Table5[[#This Row],[0-100]]*Table5[[#This Row],[HP]]</f>
        <v>2845.96</v>
      </c>
      <c r="M436" s="2">
        <f>Table5[[#This Row],[0-100]]*Table5[[#This Row],[HP2]]</f>
        <v>2845.96</v>
      </c>
      <c r="N436" s="1">
        <f>Table5[[#This Row],[HP]]/Table5[[#This Row],[TON]]</f>
        <v>591.71597633136093</v>
      </c>
      <c r="O436" s="1">
        <f>Table5[[#This Row],[HP2]]/Table5[[#This Row],[TON2]]</f>
        <v>591.71597633136093</v>
      </c>
      <c r="P436" s="1">
        <f>Table5[[#This Row],[KG]]/1000</f>
        <v>2.8459599999999998</v>
      </c>
      <c r="Q436" s="1">
        <f>Table5[[#This Row],[KG2]]/1000</f>
        <v>2.8459599999999998</v>
      </c>
      <c r="U436" s="1"/>
      <c r="V436" s="1"/>
      <c r="W436" s="1"/>
      <c r="X436" s="1"/>
      <c r="Y436" s="1"/>
    </row>
    <row r="437" spans="1:25" ht="12.75" thickTop="1" thickBot="1" x14ac:dyDescent="0.3">
      <c r="A437" s="3">
        <v>1.68</v>
      </c>
      <c r="B437" s="3">
        <v>1.69</v>
      </c>
      <c r="C437" s="3">
        <v>1.69</v>
      </c>
      <c r="D437" s="3">
        <f>Table5[[#This Row],[0-100]]/2</f>
        <v>0.84</v>
      </c>
      <c r="E437" s="3">
        <f>Table5[[#This Row],[0-100]]/2</f>
        <v>0.84</v>
      </c>
      <c r="F437" s="15">
        <f>1000*(Table5[[#This Row],[KWH]]/Table5[[#This Row],[C]])</f>
        <v>2016666.6666666667</v>
      </c>
      <c r="G437" s="15">
        <f>1000*(Table5[[#This Row],[KWH2]]/Table5[[#This Row],[C2]])</f>
        <v>2016666.6666666667</v>
      </c>
      <c r="H437" s="2">
        <f>Table5[[#This Row],[SFC2]]*1000+4</f>
        <v>1694</v>
      </c>
      <c r="I437" s="2">
        <f>Table5[[#This Row],[SFC]]*1000+4</f>
        <v>1694</v>
      </c>
      <c r="J437" s="2">
        <f>Table5[[#This Row],[HP]]*1</f>
        <v>1694</v>
      </c>
      <c r="K437" s="2">
        <f>Table5[[#This Row],[HP2]]*1</f>
        <v>1694</v>
      </c>
      <c r="L437" s="2">
        <f>Table5[[#This Row],[0-100]]*Table5[[#This Row],[HP]]</f>
        <v>2845.92</v>
      </c>
      <c r="M437" s="2">
        <f>Table5[[#This Row],[0-100]]*Table5[[#This Row],[HP2]]</f>
        <v>2845.92</v>
      </c>
      <c r="N437" s="1">
        <f>Table5[[#This Row],[HP]]/Table5[[#This Row],[TON]]</f>
        <v>595.23809523809518</v>
      </c>
      <c r="O437" s="1">
        <f>Table5[[#This Row],[HP2]]/Table5[[#This Row],[TON2]]</f>
        <v>595.23809523809518</v>
      </c>
      <c r="P437" s="1">
        <f>Table5[[#This Row],[KG]]/1000</f>
        <v>2.84592</v>
      </c>
      <c r="Q437" s="1">
        <f>Table5[[#This Row],[KG2]]/1000</f>
        <v>2.84592</v>
      </c>
      <c r="U437" s="1"/>
      <c r="V437" s="1"/>
      <c r="W437" s="1"/>
      <c r="X437" s="1"/>
      <c r="Y437" s="1"/>
    </row>
    <row r="438" spans="1:25" ht="12.75" thickTop="1" thickBot="1" x14ac:dyDescent="0.3">
      <c r="A438" s="3">
        <v>1.67</v>
      </c>
      <c r="B438" s="3">
        <v>1.7</v>
      </c>
      <c r="C438" s="3">
        <v>1.7</v>
      </c>
      <c r="D438" s="3">
        <f>Table5[[#This Row],[0-100]]/2</f>
        <v>0.83499999999999996</v>
      </c>
      <c r="E438" s="3">
        <f>Table5[[#This Row],[0-100]]/2</f>
        <v>0.83499999999999996</v>
      </c>
      <c r="F438" s="15">
        <f>1000*(Table5[[#This Row],[KWH]]/Table5[[#This Row],[C]])</f>
        <v>2040718.5628742515</v>
      </c>
      <c r="G438" s="15">
        <f>1000*(Table5[[#This Row],[KWH2]]/Table5[[#This Row],[C2]])</f>
        <v>2040718.5628742515</v>
      </c>
      <c r="H438" s="2">
        <f>Table5[[#This Row],[SFC2]]*1000+4</f>
        <v>1704</v>
      </c>
      <c r="I438" s="2">
        <f>Table5[[#This Row],[SFC]]*1000+4</f>
        <v>1704</v>
      </c>
      <c r="J438" s="2">
        <f>Table5[[#This Row],[HP]]*1</f>
        <v>1704</v>
      </c>
      <c r="K438" s="2">
        <f>Table5[[#This Row],[HP2]]*1</f>
        <v>1704</v>
      </c>
      <c r="L438" s="2">
        <f>Table5[[#This Row],[0-100]]*Table5[[#This Row],[HP]]</f>
        <v>2845.68</v>
      </c>
      <c r="M438" s="2">
        <f>Table5[[#This Row],[0-100]]*Table5[[#This Row],[HP2]]</f>
        <v>2845.68</v>
      </c>
      <c r="N438" s="1">
        <f>Table5[[#This Row],[HP]]/Table5[[#This Row],[TON]]</f>
        <v>598.80239520958094</v>
      </c>
      <c r="O438" s="1">
        <f>Table5[[#This Row],[HP2]]/Table5[[#This Row],[TON2]]</f>
        <v>598.80239520958094</v>
      </c>
      <c r="P438" s="1">
        <f>Table5[[#This Row],[KG]]/1000</f>
        <v>2.8456799999999998</v>
      </c>
      <c r="Q438" s="1">
        <f>Table5[[#This Row],[KG2]]/1000</f>
        <v>2.8456799999999998</v>
      </c>
      <c r="U438" s="1"/>
      <c r="V438" s="1"/>
      <c r="W438" s="1"/>
      <c r="X438" s="1"/>
      <c r="Y438" s="1"/>
    </row>
    <row r="439" spans="1:25" ht="12.75" thickTop="1" thickBot="1" x14ac:dyDescent="0.3">
      <c r="A439" s="3">
        <v>1.66</v>
      </c>
      <c r="B439" s="3">
        <v>1.71</v>
      </c>
      <c r="C439" s="3">
        <v>1.71</v>
      </c>
      <c r="D439" s="3">
        <f>Table5[[#This Row],[0-100]]/2</f>
        <v>0.83</v>
      </c>
      <c r="E439" s="3">
        <f>Table5[[#This Row],[0-100]]/2</f>
        <v>0.83</v>
      </c>
      <c r="F439" s="15">
        <f>1000*(Table5[[#This Row],[KWH]]/Table5[[#This Row],[C]])</f>
        <v>2065060.2409638555</v>
      </c>
      <c r="G439" s="15">
        <f>1000*(Table5[[#This Row],[KWH2]]/Table5[[#This Row],[C2]])</f>
        <v>2065060.2409638555</v>
      </c>
      <c r="H439" s="2">
        <f>Table5[[#This Row],[SFC2]]*1000+4</f>
        <v>1714</v>
      </c>
      <c r="I439" s="2">
        <f>Table5[[#This Row],[SFC]]*1000+4</f>
        <v>1714</v>
      </c>
      <c r="J439" s="2">
        <f>Table5[[#This Row],[HP]]*1</f>
        <v>1714</v>
      </c>
      <c r="K439" s="2">
        <f>Table5[[#This Row],[HP2]]*1</f>
        <v>1714</v>
      </c>
      <c r="L439" s="2">
        <f>Table5[[#This Row],[0-100]]*Table5[[#This Row],[HP]]</f>
        <v>2845.24</v>
      </c>
      <c r="M439" s="2">
        <f>Table5[[#This Row],[0-100]]*Table5[[#This Row],[HP2]]</f>
        <v>2845.24</v>
      </c>
      <c r="N439" s="1">
        <f>Table5[[#This Row],[HP]]/Table5[[#This Row],[TON]]</f>
        <v>602.40963855421683</v>
      </c>
      <c r="O439" s="1">
        <f>Table5[[#This Row],[HP2]]/Table5[[#This Row],[TON2]]</f>
        <v>602.40963855421683</v>
      </c>
      <c r="P439" s="1">
        <f>Table5[[#This Row],[KG]]/1000</f>
        <v>2.84524</v>
      </c>
      <c r="Q439" s="1">
        <f>Table5[[#This Row],[KG2]]/1000</f>
        <v>2.84524</v>
      </c>
      <c r="U439" s="1"/>
      <c r="V439" s="1"/>
      <c r="W439" s="1"/>
      <c r="X439" s="1"/>
      <c r="Y439" s="1"/>
    </row>
    <row r="440" spans="1:25" ht="12.75" thickTop="1" thickBot="1" x14ac:dyDescent="0.3">
      <c r="A440" s="3">
        <v>1.65</v>
      </c>
      <c r="B440" s="3">
        <v>1.72</v>
      </c>
      <c r="C440" s="3">
        <v>1.72</v>
      </c>
      <c r="D440" s="3">
        <f>Table5[[#This Row],[0-100]]/2</f>
        <v>0.82499999999999996</v>
      </c>
      <c r="E440" s="3">
        <f>Table5[[#This Row],[0-100]]/2</f>
        <v>0.82499999999999996</v>
      </c>
      <c r="F440" s="15">
        <f>1000*(Table5[[#This Row],[KWH]]/Table5[[#This Row],[C]])</f>
        <v>2089696.96969697</v>
      </c>
      <c r="G440" s="15">
        <f>1000*(Table5[[#This Row],[KWH2]]/Table5[[#This Row],[C2]])</f>
        <v>2089696.96969697</v>
      </c>
      <c r="H440" s="2">
        <f>Table5[[#This Row],[SFC2]]*1000+4</f>
        <v>1724</v>
      </c>
      <c r="I440" s="2">
        <f>Table5[[#This Row],[SFC]]*1000+4</f>
        <v>1724</v>
      </c>
      <c r="J440" s="2">
        <f>Table5[[#This Row],[HP]]*1</f>
        <v>1724</v>
      </c>
      <c r="K440" s="2">
        <f>Table5[[#This Row],[HP2]]*1</f>
        <v>1724</v>
      </c>
      <c r="L440" s="2">
        <f>Table5[[#This Row],[0-100]]*Table5[[#This Row],[HP]]</f>
        <v>2844.6</v>
      </c>
      <c r="M440" s="2">
        <f>Table5[[#This Row],[0-100]]*Table5[[#This Row],[HP2]]</f>
        <v>2844.6</v>
      </c>
      <c r="N440" s="1">
        <f>Table5[[#This Row],[HP]]/Table5[[#This Row],[TON]]</f>
        <v>606.06060606060612</v>
      </c>
      <c r="O440" s="1">
        <f>Table5[[#This Row],[HP2]]/Table5[[#This Row],[TON2]]</f>
        <v>606.06060606060612</v>
      </c>
      <c r="P440" s="1">
        <f>Table5[[#This Row],[KG]]/1000</f>
        <v>2.8445999999999998</v>
      </c>
      <c r="Q440" s="1">
        <f>Table5[[#This Row],[KG2]]/1000</f>
        <v>2.8445999999999998</v>
      </c>
      <c r="U440" s="1"/>
      <c r="V440" s="1"/>
      <c r="W440" s="1"/>
      <c r="X440" s="1"/>
      <c r="Y440" s="1"/>
    </row>
    <row r="441" spans="1:25" ht="12.75" thickTop="1" thickBot="1" x14ac:dyDescent="0.3">
      <c r="A441" s="3">
        <v>1.64</v>
      </c>
      <c r="B441" s="3">
        <v>1.73</v>
      </c>
      <c r="C441" s="3">
        <v>1.73</v>
      </c>
      <c r="D441" s="3">
        <f>Table5[[#This Row],[0-100]]/2</f>
        <v>0.82</v>
      </c>
      <c r="E441" s="3">
        <f>Table5[[#This Row],[0-100]]/2</f>
        <v>0.82</v>
      </c>
      <c r="F441" s="15">
        <f>1000*(Table5[[#This Row],[KWH]]/Table5[[#This Row],[C]])</f>
        <v>2114634.1463414636</v>
      </c>
      <c r="G441" s="15">
        <f>1000*(Table5[[#This Row],[KWH2]]/Table5[[#This Row],[C2]])</f>
        <v>2114634.1463414636</v>
      </c>
      <c r="H441" s="2">
        <f>Table5[[#This Row],[SFC2]]*1000+4</f>
        <v>1734</v>
      </c>
      <c r="I441" s="2">
        <f>Table5[[#This Row],[SFC]]*1000+4</f>
        <v>1734</v>
      </c>
      <c r="J441" s="2">
        <f>Table5[[#This Row],[HP]]*1</f>
        <v>1734</v>
      </c>
      <c r="K441" s="2">
        <f>Table5[[#This Row],[HP2]]*1</f>
        <v>1734</v>
      </c>
      <c r="L441" s="2">
        <f>Table5[[#This Row],[0-100]]*Table5[[#This Row],[HP]]</f>
        <v>2843.7599999999998</v>
      </c>
      <c r="M441" s="2">
        <f>Table5[[#This Row],[0-100]]*Table5[[#This Row],[HP2]]</f>
        <v>2843.7599999999998</v>
      </c>
      <c r="N441" s="1">
        <f>Table5[[#This Row],[HP]]/Table5[[#This Row],[TON]]</f>
        <v>609.75609756097572</v>
      </c>
      <c r="O441" s="1">
        <f>Table5[[#This Row],[HP2]]/Table5[[#This Row],[TON2]]</f>
        <v>609.75609756097572</v>
      </c>
      <c r="P441" s="1">
        <f>Table5[[#This Row],[KG]]/1000</f>
        <v>2.8437599999999996</v>
      </c>
      <c r="Q441" s="1">
        <f>Table5[[#This Row],[KG2]]/1000</f>
        <v>2.8437599999999996</v>
      </c>
      <c r="U441" s="1"/>
      <c r="V441" s="1"/>
      <c r="W441" s="1"/>
      <c r="X441" s="1"/>
      <c r="Y441" s="1"/>
    </row>
    <row r="442" spans="1:25" ht="12.75" thickTop="1" thickBot="1" x14ac:dyDescent="0.3">
      <c r="A442" s="3">
        <v>1.63</v>
      </c>
      <c r="B442" s="3">
        <v>1.74</v>
      </c>
      <c r="C442" s="3">
        <v>1.74</v>
      </c>
      <c r="D442" s="3">
        <f>Table5[[#This Row],[0-100]]/2</f>
        <v>0.81499999999999995</v>
      </c>
      <c r="E442" s="3">
        <f>Table5[[#This Row],[0-100]]/2</f>
        <v>0.81499999999999995</v>
      </c>
      <c r="F442" s="15">
        <f>1000*(Table5[[#This Row],[KWH]]/Table5[[#This Row],[C]])</f>
        <v>2139877.3006134969</v>
      </c>
      <c r="G442" s="15">
        <f>1000*(Table5[[#This Row],[KWH2]]/Table5[[#This Row],[C2]])</f>
        <v>2139877.3006134969</v>
      </c>
      <c r="H442" s="2">
        <f>Table5[[#This Row],[SFC2]]*1000+4</f>
        <v>1744</v>
      </c>
      <c r="I442" s="2">
        <f>Table5[[#This Row],[SFC]]*1000+4</f>
        <v>1744</v>
      </c>
      <c r="J442" s="2">
        <f>Table5[[#This Row],[HP]]*1</f>
        <v>1744</v>
      </c>
      <c r="K442" s="2">
        <f>Table5[[#This Row],[HP2]]*1</f>
        <v>1744</v>
      </c>
      <c r="L442" s="2">
        <f>Table5[[#This Row],[0-100]]*Table5[[#This Row],[HP]]</f>
        <v>2842.72</v>
      </c>
      <c r="M442" s="2">
        <f>Table5[[#This Row],[0-100]]*Table5[[#This Row],[HP2]]</f>
        <v>2842.72</v>
      </c>
      <c r="N442" s="1">
        <f>Table5[[#This Row],[HP]]/Table5[[#This Row],[TON]]</f>
        <v>613.49693251533745</v>
      </c>
      <c r="O442" s="1">
        <f>Table5[[#This Row],[HP2]]/Table5[[#This Row],[TON2]]</f>
        <v>613.49693251533745</v>
      </c>
      <c r="P442" s="1">
        <f>Table5[[#This Row],[KG]]/1000</f>
        <v>2.8427199999999999</v>
      </c>
      <c r="Q442" s="1">
        <f>Table5[[#This Row],[KG2]]/1000</f>
        <v>2.8427199999999999</v>
      </c>
      <c r="U442" s="1"/>
      <c r="V442" s="1"/>
      <c r="W442" s="1"/>
      <c r="X442" s="1"/>
      <c r="Y442" s="1"/>
    </row>
    <row r="443" spans="1:25" ht="12.75" thickTop="1" thickBot="1" x14ac:dyDescent="0.3">
      <c r="A443" s="3">
        <v>1.62</v>
      </c>
      <c r="B443" s="3">
        <v>1.75</v>
      </c>
      <c r="C443" s="3">
        <v>1.75</v>
      </c>
      <c r="D443" s="3">
        <f>Table5[[#This Row],[0-100]]/2</f>
        <v>0.81</v>
      </c>
      <c r="E443" s="3">
        <f>Table5[[#This Row],[0-100]]/2</f>
        <v>0.81</v>
      </c>
      <c r="F443" s="15">
        <f>1000*(Table5[[#This Row],[KWH]]/Table5[[#This Row],[C]])</f>
        <v>2165432.0987654319</v>
      </c>
      <c r="G443" s="15">
        <f>1000*(Table5[[#This Row],[KWH2]]/Table5[[#This Row],[C2]])</f>
        <v>2165432.0987654319</v>
      </c>
      <c r="H443" s="2">
        <f>Table5[[#This Row],[SFC2]]*1000+4</f>
        <v>1754</v>
      </c>
      <c r="I443" s="2">
        <f>Table5[[#This Row],[SFC]]*1000+4</f>
        <v>1754</v>
      </c>
      <c r="J443" s="2">
        <f>Table5[[#This Row],[HP]]*1</f>
        <v>1754</v>
      </c>
      <c r="K443" s="2">
        <f>Table5[[#This Row],[HP2]]*1</f>
        <v>1754</v>
      </c>
      <c r="L443" s="2">
        <f>Table5[[#This Row],[0-100]]*Table5[[#This Row],[HP]]</f>
        <v>2841.48</v>
      </c>
      <c r="M443" s="2">
        <f>Table5[[#This Row],[0-100]]*Table5[[#This Row],[HP2]]</f>
        <v>2841.48</v>
      </c>
      <c r="N443" s="1">
        <f>Table5[[#This Row],[HP]]/Table5[[#This Row],[TON]]</f>
        <v>617.28395061728395</v>
      </c>
      <c r="O443" s="1">
        <f>Table5[[#This Row],[HP2]]/Table5[[#This Row],[TON2]]</f>
        <v>617.28395061728395</v>
      </c>
      <c r="P443" s="1">
        <f>Table5[[#This Row],[KG]]/1000</f>
        <v>2.8414800000000002</v>
      </c>
      <c r="Q443" s="1">
        <f>Table5[[#This Row],[KG2]]/1000</f>
        <v>2.8414800000000002</v>
      </c>
      <c r="U443" s="1"/>
      <c r="V443" s="1"/>
      <c r="W443" s="1"/>
      <c r="X443" s="1"/>
      <c r="Y443" s="1"/>
    </row>
    <row r="444" spans="1:25" ht="12.75" thickTop="1" thickBot="1" x14ac:dyDescent="0.3">
      <c r="A444" s="3">
        <v>1.61</v>
      </c>
      <c r="B444" s="3">
        <v>1.76</v>
      </c>
      <c r="C444" s="3">
        <v>1.77</v>
      </c>
      <c r="D444" s="3">
        <f>Table5[[#This Row],[0-100]]/2</f>
        <v>0.80500000000000005</v>
      </c>
      <c r="E444" s="3">
        <f>Table5[[#This Row],[0-100]]/2</f>
        <v>0.80500000000000005</v>
      </c>
      <c r="F444" s="15">
        <f>1000*(Table5[[#This Row],[KWH]]/Table5[[#This Row],[C]])</f>
        <v>2203726.7080745343</v>
      </c>
      <c r="G444" s="15">
        <f>1000*(Table5[[#This Row],[KWH2]]/Table5[[#This Row],[C2]])</f>
        <v>2191304.3478260869</v>
      </c>
      <c r="H444" s="2">
        <f>Table5[[#This Row],[SFC2]]*1000+4</f>
        <v>1774</v>
      </c>
      <c r="I444" s="2">
        <f>Table5[[#This Row],[SFC]]*1000+4</f>
        <v>1764</v>
      </c>
      <c r="J444" s="2">
        <f>Table5[[#This Row],[HP]]*1</f>
        <v>1774</v>
      </c>
      <c r="K444" s="2">
        <f>Table5[[#This Row],[HP2]]*1</f>
        <v>1764</v>
      </c>
      <c r="L444" s="2">
        <f>Table5[[#This Row],[0-100]]*Table5[[#This Row],[HP]]</f>
        <v>2856.1400000000003</v>
      </c>
      <c r="M444" s="2">
        <f>Table5[[#This Row],[0-100]]*Table5[[#This Row],[HP2]]</f>
        <v>2840.04</v>
      </c>
      <c r="N444" s="1">
        <f>Table5[[#This Row],[HP]]/Table5[[#This Row],[TON]]</f>
        <v>621.11801242236015</v>
      </c>
      <c r="O444" s="1">
        <f>Table5[[#This Row],[HP2]]/Table5[[#This Row],[TON2]]</f>
        <v>621.11801242236027</v>
      </c>
      <c r="P444" s="1">
        <f>Table5[[#This Row],[KG]]/1000</f>
        <v>2.8561400000000003</v>
      </c>
      <c r="Q444" s="1">
        <f>Table5[[#This Row],[KG2]]/1000</f>
        <v>2.8400400000000001</v>
      </c>
      <c r="U444" s="1"/>
      <c r="V444" s="1"/>
      <c r="W444" s="1"/>
      <c r="X444" s="1"/>
      <c r="Y444" s="1"/>
    </row>
    <row r="445" spans="1:25" ht="12.75" thickTop="1" thickBot="1" x14ac:dyDescent="0.3">
      <c r="A445" s="3">
        <v>1.6</v>
      </c>
      <c r="B445" s="3">
        <v>1.78</v>
      </c>
      <c r="C445" s="3">
        <v>1.78</v>
      </c>
      <c r="D445" s="3">
        <f>Table5[[#This Row],[0-100]]/2</f>
        <v>0.8</v>
      </c>
      <c r="E445" s="3">
        <f>Table5[[#This Row],[0-100]]/2</f>
        <v>0.8</v>
      </c>
      <c r="F445" s="15">
        <f>1000*(Table5[[#This Row],[KWH]]/Table5[[#This Row],[C]])</f>
        <v>2230000</v>
      </c>
      <c r="G445" s="15">
        <f>1000*(Table5[[#This Row],[KWH2]]/Table5[[#This Row],[C2]])</f>
        <v>2230000</v>
      </c>
      <c r="H445" s="2">
        <f>Table5[[#This Row],[SFC2]]*1000+4</f>
        <v>1784</v>
      </c>
      <c r="I445" s="2">
        <f>Table5[[#This Row],[SFC]]*1000+4</f>
        <v>1784</v>
      </c>
      <c r="J445" s="2">
        <f>Table5[[#This Row],[HP]]*1</f>
        <v>1784</v>
      </c>
      <c r="K445" s="2">
        <f>Table5[[#This Row],[HP2]]*1</f>
        <v>1784</v>
      </c>
      <c r="L445" s="2">
        <f>Table5[[#This Row],[0-100]]*Table5[[#This Row],[HP]]</f>
        <v>2854.4</v>
      </c>
      <c r="M445" s="2">
        <f>Table5[[#This Row],[0-100]]*Table5[[#This Row],[HP2]]</f>
        <v>2854.4</v>
      </c>
      <c r="N445" s="1">
        <f>Table5[[#This Row],[HP]]/Table5[[#This Row],[TON]]</f>
        <v>625</v>
      </c>
      <c r="O445" s="1">
        <f>Table5[[#This Row],[HP2]]/Table5[[#This Row],[TON2]]</f>
        <v>625</v>
      </c>
      <c r="P445" s="1">
        <f>Table5[[#This Row],[KG]]/1000</f>
        <v>2.8544</v>
      </c>
      <c r="Q445" s="1">
        <f>Table5[[#This Row],[KG2]]/1000</f>
        <v>2.8544</v>
      </c>
      <c r="U445" s="1"/>
      <c r="V445" s="1"/>
      <c r="W445" s="1"/>
      <c r="X445" s="1"/>
      <c r="Y445" s="1"/>
    </row>
    <row r="446" spans="1:25" ht="12.75" thickTop="1" thickBot="1" x14ac:dyDescent="0.3">
      <c r="A446" s="3">
        <v>1.59</v>
      </c>
      <c r="B446" s="3">
        <v>1.79</v>
      </c>
      <c r="C446" s="3">
        <v>1.79</v>
      </c>
      <c r="D446" s="3">
        <f>Table5[[#This Row],[0-100]]/2</f>
        <v>0.79500000000000004</v>
      </c>
      <c r="E446" s="3">
        <f>Table5[[#This Row],[0-100]]/2</f>
        <v>0.79500000000000004</v>
      </c>
      <c r="F446" s="15">
        <f>1000*(Table5[[#This Row],[KWH]]/Table5[[#This Row],[C]])</f>
        <v>2256603.7735849055</v>
      </c>
      <c r="G446" s="15">
        <f>1000*(Table5[[#This Row],[KWH2]]/Table5[[#This Row],[C2]])</f>
        <v>2256603.7735849055</v>
      </c>
      <c r="H446" s="2">
        <f>Table5[[#This Row],[SFC2]]*1000+4</f>
        <v>1794</v>
      </c>
      <c r="I446" s="2">
        <f>Table5[[#This Row],[SFC]]*1000+4</f>
        <v>1794</v>
      </c>
      <c r="J446" s="2">
        <f>Table5[[#This Row],[HP]]*1</f>
        <v>1794</v>
      </c>
      <c r="K446" s="2">
        <f>Table5[[#This Row],[HP2]]*1</f>
        <v>1794</v>
      </c>
      <c r="L446" s="2">
        <f>Table5[[#This Row],[0-100]]*Table5[[#This Row],[HP]]</f>
        <v>2852.46</v>
      </c>
      <c r="M446" s="2">
        <f>Table5[[#This Row],[0-100]]*Table5[[#This Row],[HP2]]</f>
        <v>2852.46</v>
      </c>
      <c r="N446" s="1">
        <f>Table5[[#This Row],[HP]]/Table5[[#This Row],[TON]]</f>
        <v>628.93081761006283</v>
      </c>
      <c r="O446" s="1">
        <f>Table5[[#This Row],[HP2]]/Table5[[#This Row],[TON2]]</f>
        <v>628.93081761006283</v>
      </c>
      <c r="P446" s="1">
        <f>Table5[[#This Row],[KG]]/1000</f>
        <v>2.8524600000000002</v>
      </c>
      <c r="Q446" s="1">
        <f>Table5[[#This Row],[KG2]]/1000</f>
        <v>2.8524600000000002</v>
      </c>
      <c r="U446" s="1"/>
      <c r="V446" s="1"/>
      <c r="W446" s="1"/>
      <c r="X446" s="1"/>
      <c r="Y446" s="1"/>
    </row>
    <row r="447" spans="1:25" ht="12.75" thickTop="1" thickBot="1" x14ac:dyDescent="0.3">
      <c r="A447" s="3">
        <v>1.58</v>
      </c>
      <c r="B447" s="3">
        <v>1.8</v>
      </c>
      <c r="C447" s="3">
        <v>1.8</v>
      </c>
      <c r="D447" s="3">
        <f>Table5[[#This Row],[0-100]]/2</f>
        <v>0.79</v>
      </c>
      <c r="E447" s="3">
        <f>Table5[[#This Row],[0-100]]/2</f>
        <v>0.79</v>
      </c>
      <c r="F447" s="15">
        <f>1000*(Table5[[#This Row],[KWH]]/Table5[[#This Row],[C]])</f>
        <v>2283544.3037974681</v>
      </c>
      <c r="G447" s="15">
        <f>1000*(Table5[[#This Row],[KWH2]]/Table5[[#This Row],[C2]])</f>
        <v>2283544.3037974681</v>
      </c>
      <c r="H447" s="2">
        <f>Table5[[#This Row],[SFC2]]*1000+4</f>
        <v>1804</v>
      </c>
      <c r="I447" s="2">
        <f>Table5[[#This Row],[SFC]]*1000+4</f>
        <v>1804</v>
      </c>
      <c r="J447" s="2">
        <f>Table5[[#This Row],[HP]]*1</f>
        <v>1804</v>
      </c>
      <c r="K447" s="2">
        <f>Table5[[#This Row],[HP2]]*1</f>
        <v>1804</v>
      </c>
      <c r="L447" s="2">
        <f>Table5[[#This Row],[0-100]]*Table5[[#This Row],[HP]]</f>
        <v>2850.32</v>
      </c>
      <c r="M447" s="2">
        <f>Table5[[#This Row],[0-100]]*Table5[[#This Row],[HP2]]</f>
        <v>2850.32</v>
      </c>
      <c r="N447" s="1">
        <f>Table5[[#This Row],[HP]]/Table5[[#This Row],[TON]]</f>
        <v>632.91139240506334</v>
      </c>
      <c r="O447" s="1">
        <f>Table5[[#This Row],[HP2]]/Table5[[#This Row],[TON2]]</f>
        <v>632.91139240506334</v>
      </c>
      <c r="P447" s="1">
        <f>Table5[[#This Row],[KG]]/1000</f>
        <v>2.85032</v>
      </c>
      <c r="Q447" s="1">
        <f>Table5[[#This Row],[KG2]]/1000</f>
        <v>2.85032</v>
      </c>
      <c r="U447" s="1"/>
      <c r="V447" s="1"/>
      <c r="W447" s="1"/>
      <c r="X447" s="1"/>
      <c r="Y447" s="1"/>
    </row>
    <row r="448" spans="1:25" ht="12.75" thickTop="1" thickBot="1" x14ac:dyDescent="0.3">
      <c r="A448" s="3">
        <v>1.57</v>
      </c>
      <c r="B448" s="3">
        <v>1.81</v>
      </c>
      <c r="C448" s="3">
        <v>1.81</v>
      </c>
      <c r="D448" s="3">
        <f>Table5[[#This Row],[0-100]]/2</f>
        <v>0.78500000000000003</v>
      </c>
      <c r="E448" s="3">
        <f>Table5[[#This Row],[0-100]]/2</f>
        <v>0.78500000000000003</v>
      </c>
      <c r="F448" s="15">
        <f>1000*(Table5[[#This Row],[KWH]]/Table5[[#This Row],[C]])</f>
        <v>2310828.0254777069</v>
      </c>
      <c r="G448" s="15">
        <f>1000*(Table5[[#This Row],[KWH2]]/Table5[[#This Row],[C2]])</f>
        <v>2310828.0254777069</v>
      </c>
      <c r="H448" s="2">
        <f>Table5[[#This Row],[SFC2]]*1000+4</f>
        <v>1814</v>
      </c>
      <c r="I448" s="2">
        <f>Table5[[#This Row],[SFC]]*1000+4</f>
        <v>1814</v>
      </c>
      <c r="J448" s="2">
        <f>Table5[[#This Row],[HP]]*1</f>
        <v>1814</v>
      </c>
      <c r="K448" s="2">
        <f>Table5[[#This Row],[HP2]]*1</f>
        <v>1814</v>
      </c>
      <c r="L448" s="2">
        <f>Table5[[#This Row],[0-100]]*Table5[[#This Row],[HP]]</f>
        <v>2847.98</v>
      </c>
      <c r="M448" s="2">
        <f>Table5[[#This Row],[0-100]]*Table5[[#This Row],[HP2]]</f>
        <v>2847.98</v>
      </c>
      <c r="N448" s="1">
        <f>Table5[[#This Row],[HP]]/Table5[[#This Row],[TON]]</f>
        <v>636.94267515923559</v>
      </c>
      <c r="O448" s="1">
        <f>Table5[[#This Row],[HP2]]/Table5[[#This Row],[TON2]]</f>
        <v>636.94267515923559</v>
      </c>
      <c r="P448" s="1">
        <f>Table5[[#This Row],[KG]]/1000</f>
        <v>2.8479800000000002</v>
      </c>
      <c r="Q448" s="1">
        <f>Table5[[#This Row],[KG2]]/1000</f>
        <v>2.8479800000000002</v>
      </c>
      <c r="U448" s="1"/>
      <c r="V448" s="1"/>
      <c r="W448" s="1"/>
      <c r="X448" s="1"/>
      <c r="Y448" s="1"/>
    </row>
    <row r="449" spans="1:25" ht="12.75" thickTop="1" thickBot="1" x14ac:dyDescent="0.3">
      <c r="A449" s="3">
        <v>1.56</v>
      </c>
      <c r="B449" s="3">
        <v>1.82</v>
      </c>
      <c r="C449" s="3">
        <v>1.82</v>
      </c>
      <c r="D449" s="3">
        <f>Table5[[#This Row],[0-100]]/2</f>
        <v>0.78</v>
      </c>
      <c r="E449" s="3">
        <f>Table5[[#This Row],[0-100]]/2</f>
        <v>0.78</v>
      </c>
      <c r="F449" s="15">
        <f>1000*(Table5[[#This Row],[KWH]]/Table5[[#This Row],[C]])</f>
        <v>2338461.5384615385</v>
      </c>
      <c r="G449" s="15">
        <f>1000*(Table5[[#This Row],[KWH2]]/Table5[[#This Row],[C2]])</f>
        <v>2338461.5384615385</v>
      </c>
      <c r="H449" s="2">
        <f>Table5[[#This Row],[SFC2]]*1000+4</f>
        <v>1824</v>
      </c>
      <c r="I449" s="2">
        <f>Table5[[#This Row],[SFC]]*1000+4</f>
        <v>1824</v>
      </c>
      <c r="J449" s="2">
        <f>Table5[[#This Row],[HP]]*1</f>
        <v>1824</v>
      </c>
      <c r="K449" s="2">
        <f>Table5[[#This Row],[HP2]]*1</f>
        <v>1824</v>
      </c>
      <c r="L449" s="2">
        <f>Table5[[#This Row],[0-100]]*Table5[[#This Row],[HP]]</f>
        <v>2845.44</v>
      </c>
      <c r="M449" s="2">
        <f>Table5[[#This Row],[0-100]]*Table5[[#This Row],[HP2]]</f>
        <v>2845.44</v>
      </c>
      <c r="N449" s="1">
        <f>Table5[[#This Row],[HP]]/Table5[[#This Row],[TON]]</f>
        <v>641.02564102564099</v>
      </c>
      <c r="O449" s="1">
        <f>Table5[[#This Row],[HP2]]/Table5[[#This Row],[TON2]]</f>
        <v>641.02564102564099</v>
      </c>
      <c r="P449" s="1">
        <f>Table5[[#This Row],[KG]]/1000</f>
        <v>2.84544</v>
      </c>
      <c r="Q449" s="1">
        <f>Table5[[#This Row],[KG2]]/1000</f>
        <v>2.84544</v>
      </c>
      <c r="U449" s="1"/>
      <c r="V449" s="1"/>
      <c r="W449" s="1"/>
      <c r="X449" s="1"/>
      <c r="Y449" s="1"/>
    </row>
    <row r="450" spans="1:25" ht="12.75" thickTop="1" thickBot="1" x14ac:dyDescent="0.3">
      <c r="A450" s="3">
        <v>1.55</v>
      </c>
      <c r="B450" s="3">
        <v>1.83</v>
      </c>
      <c r="C450" s="3">
        <v>1.83</v>
      </c>
      <c r="D450" s="3">
        <f>Table5[[#This Row],[0-100]]/2</f>
        <v>0.77500000000000002</v>
      </c>
      <c r="E450" s="3">
        <f>Table5[[#This Row],[0-100]]/2</f>
        <v>0.77500000000000002</v>
      </c>
      <c r="F450" s="15">
        <f>1000*(Table5[[#This Row],[KWH]]/Table5[[#This Row],[C]])</f>
        <v>2366451.6129032257</v>
      </c>
      <c r="G450" s="15">
        <f>1000*(Table5[[#This Row],[KWH2]]/Table5[[#This Row],[C2]])</f>
        <v>2366451.6129032257</v>
      </c>
      <c r="H450" s="2">
        <f>Table5[[#This Row],[SFC2]]*1000+4</f>
        <v>1834</v>
      </c>
      <c r="I450" s="2">
        <f>Table5[[#This Row],[SFC]]*1000+4</f>
        <v>1834</v>
      </c>
      <c r="J450" s="2">
        <f>Table5[[#This Row],[HP]]*1</f>
        <v>1834</v>
      </c>
      <c r="K450" s="2">
        <f>Table5[[#This Row],[HP2]]*1</f>
        <v>1834</v>
      </c>
      <c r="L450" s="2">
        <f>Table5[[#This Row],[0-100]]*Table5[[#This Row],[HP]]</f>
        <v>2842.7000000000003</v>
      </c>
      <c r="M450" s="2">
        <f>Table5[[#This Row],[0-100]]*Table5[[#This Row],[HP2]]</f>
        <v>2842.7000000000003</v>
      </c>
      <c r="N450" s="1">
        <f>Table5[[#This Row],[HP]]/Table5[[#This Row],[TON]]</f>
        <v>645.16129032258061</v>
      </c>
      <c r="O450" s="1">
        <f>Table5[[#This Row],[HP2]]/Table5[[#This Row],[TON2]]</f>
        <v>645.16129032258061</v>
      </c>
      <c r="P450" s="1">
        <f>Table5[[#This Row],[KG]]/1000</f>
        <v>2.8427000000000002</v>
      </c>
      <c r="Q450" s="1">
        <f>Table5[[#This Row],[KG2]]/1000</f>
        <v>2.8427000000000002</v>
      </c>
      <c r="U450" s="1"/>
      <c r="V450" s="1"/>
      <c r="W450" s="1"/>
      <c r="X450" s="1"/>
      <c r="Y450" s="1"/>
    </row>
    <row r="451" spans="1:25" ht="12.75" thickTop="1" thickBot="1" x14ac:dyDescent="0.3">
      <c r="A451" s="3">
        <v>1.54</v>
      </c>
      <c r="B451" s="3">
        <v>1.84</v>
      </c>
      <c r="C451" s="3">
        <v>1.85</v>
      </c>
      <c r="D451" s="3">
        <f>Table5[[#This Row],[0-100]]/2</f>
        <v>0.77</v>
      </c>
      <c r="E451" s="3">
        <f>Table5[[#This Row],[0-100]]/2</f>
        <v>0.77</v>
      </c>
      <c r="F451" s="15">
        <f>1000*(Table5[[#This Row],[KWH]]/Table5[[#This Row],[C]])</f>
        <v>2407792.2077922076</v>
      </c>
      <c r="G451" s="15">
        <f>1000*(Table5[[#This Row],[KWH2]]/Table5[[#This Row],[C2]])</f>
        <v>2394805.1948051946</v>
      </c>
      <c r="H451" s="2">
        <f>Table5[[#This Row],[SFC2]]*1000+4</f>
        <v>1854</v>
      </c>
      <c r="I451" s="2">
        <f>Table5[[#This Row],[SFC]]*1000+4</f>
        <v>1844</v>
      </c>
      <c r="J451" s="2">
        <f>Table5[[#This Row],[HP]]*1</f>
        <v>1854</v>
      </c>
      <c r="K451" s="2">
        <f>Table5[[#This Row],[HP2]]*1</f>
        <v>1844</v>
      </c>
      <c r="L451" s="2">
        <f>Table5[[#This Row],[0-100]]*Table5[[#This Row],[HP]]</f>
        <v>2855.16</v>
      </c>
      <c r="M451" s="2">
        <f>Table5[[#This Row],[0-100]]*Table5[[#This Row],[HP2]]</f>
        <v>2839.76</v>
      </c>
      <c r="N451" s="1">
        <f>Table5[[#This Row],[HP]]/Table5[[#This Row],[TON]]</f>
        <v>649.35064935064941</v>
      </c>
      <c r="O451" s="1">
        <f>Table5[[#This Row],[HP2]]/Table5[[#This Row],[TON2]]</f>
        <v>649.35064935064929</v>
      </c>
      <c r="P451" s="1">
        <f>Table5[[#This Row],[KG]]/1000</f>
        <v>2.8551599999999997</v>
      </c>
      <c r="Q451" s="1">
        <f>Table5[[#This Row],[KG2]]/1000</f>
        <v>2.8397600000000001</v>
      </c>
      <c r="U451" s="1"/>
      <c r="V451" s="1"/>
      <c r="W451" s="1"/>
      <c r="X451" s="1"/>
      <c r="Y451" s="1"/>
    </row>
    <row r="452" spans="1:25" ht="12.75" thickTop="1" thickBot="1" x14ac:dyDescent="0.3">
      <c r="A452" s="3">
        <v>1.53</v>
      </c>
      <c r="B452" s="3">
        <v>1.86</v>
      </c>
      <c r="C452" s="3">
        <v>1.86</v>
      </c>
      <c r="D452" s="3">
        <f>Table5[[#This Row],[0-100]]/2</f>
        <v>0.76500000000000001</v>
      </c>
      <c r="E452" s="3">
        <f>Table5[[#This Row],[0-100]]/2</f>
        <v>0.76500000000000001</v>
      </c>
      <c r="F452" s="15">
        <f>1000*(Table5[[#This Row],[KWH]]/Table5[[#This Row],[C]])</f>
        <v>2436601.3071895423</v>
      </c>
      <c r="G452" s="15">
        <f>1000*(Table5[[#This Row],[KWH2]]/Table5[[#This Row],[C2]])</f>
        <v>2436601.3071895423</v>
      </c>
      <c r="H452" s="2">
        <f>Table5[[#This Row],[SFC2]]*1000+4</f>
        <v>1864</v>
      </c>
      <c r="I452" s="2">
        <f>Table5[[#This Row],[SFC]]*1000+4</f>
        <v>1864</v>
      </c>
      <c r="J452" s="2">
        <f>Table5[[#This Row],[HP]]*1</f>
        <v>1864</v>
      </c>
      <c r="K452" s="2">
        <f>Table5[[#This Row],[HP2]]*1</f>
        <v>1864</v>
      </c>
      <c r="L452" s="2">
        <f>Table5[[#This Row],[0-100]]*Table5[[#This Row],[HP]]</f>
        <v>2851.92</v>
      </c>
      <c r="M452" s="2">
        <f>Table5[[#This Row],[0-100]]*Table5[[#This Row],[HP2]]</f>
        <v>2851.92</v>
      </c>
      <c r="N452" s="1">
        <f>Table5[[#This Row],[HP]]/Table5[[#This Row],[TON]]</f>
        <v>653.59477124183002</v>
      </c>
      <c r="O452" s="1">
        <f>Table5[[#This Row],[HP2]]/Table5[[#This Row],[TON2]]</f>
        <v>653.59477124183002</v>
      </c>
      <c r="P452" s="1">
        <f>Table5[[#This Row],[KG]]/1000</f>
        <v>2.8519200000000002</v>
      </c>
      <c r="Q452" s="1">
        <f>Table5[[#This Row],[KG2]]/1000</f>
        <v>2.8519200000000002</v>
      </c>
      <c r="U452" s="1"/>
      <c r="V452" s="1"/>
      <c r="W452" s="1"/>
      <c r="X452" s="1"/>
      <c r="Y452" s="1"/>
    </row>
    <row r="453" spans="1:25" ht="12.75" thickTop="1" thickBot="1" x14ac:dyDescent="0.3">
      <c r="A453" s="3">
        <v>1.52</v>
      </c>
      <c r="B453" s="3">
        <v>1.87</v>
      </c>
      <c r="C453" s="3">
        <v>1.87</v>
      </c>
      <c r="D453" s="3">
        <f>Table5[[#This Row],[0-100]]/2</f>
        <v>0.76</v>
      </c>
      <c r="E453" s="3">
        <f>Table5[[#This Row],[0-100]]/2</f>
        <v>0.76</v>
      </c>
      <c r="F453" s="15">
        <f>1000*(Table5[[#This Row],[KWH]]/Table5[[#This Row],[C]])</f>
        <v>2465789.4736842103</v>
      </c>
      <c r="G453" s="15">
        <f>1000*(Table5[[#This Row],[KWH2]]/Table5[[#This Row],[C2]])</f>
        <v>2465789.4736842103</v>
      </c>
      <c r="H453" s="2">
        <f>Table5[[#This Row],[SFC2]]*1000+4</f>
        <v>1874</v>
      </c>
      <c r="I453" s="2">
        <f>Table5[[#This Row],[SFC]]*1000+4</f>
        <v>1874</v>
      </c>
      <c r="J453" s="2">
        <f>Table5[[#This Row],[HP]]*1</f>
        <v>1874</v>
      </c>
      <c r="K453" s="2">
        <f>Table5[[#This Row],[HP2]]*1</f>
        <v>1874</v>
      </c>
      <c r="L453" s="2">
        <f>Table5[[#This Row],[0-100]]*Table5[[#This Row],[HP]]</f>
        <v>2848.48</v>
      </c>
      <c r="M453" s="2">
        <f>Table5[[#This Row],[0-100]]*Table5[[#This Row],[HP2]]</f>
        <v>2848.48</v>
      </c>
      <c r="N453" s="1">
        <f>Table5[[#This Row],[HP]]/Table5[[#This Row],[TON]]</f>
        <v>657.89473684210532</v>
      </c>
      <c r="O453" s="1">
        <f>Table5[[#This Row],[HP2]]/Table5[[#This Row],[TON2]]</f>
        <v>657.89473684210532</v>
      </c>
      <c r="P453" s="1">
        <f>Table5[[#This Row],[KG]]/1000</f>
        <v>2.8484799999999999</v>
      </c>
      <c r="Q453" s="1">
        <f>Table5[[#This Row],[KG2]]/1000</f>
        <v>2.8484799999999999</v>
      </c>
      <c r="U453" s="1"/>
      <c r="V453" s="1"/>
      <c r="W453" s="1"/>
      <c r="X453" s="1"/>
      <c r="Y453" s="1"/>
    </row>
    <row r="454" spans="1:25" ht="12.75" thickTop="1" thickBot="1" x14ac:dyDescent="0.3">
      <c r="A454" s="3">
        <v>1.51</v>
      </c>
      <c r="B454" s="3">
        <v>1.88</v>
      </c>
      <c r="C454" s="3">
        <v>1.88</v>
      </c>
      <c r="D454" s="3">
        <f>Table5[[#This Row],[0-100]]/2</f>
        <v>0.755</v>
      </c>
      <c r="E454" s="3">
        <f>Table5[[#This Row],[0-100]]/2</f>
        <v>0.755</v>
      </c>
      <c r="F454" s="15">
        <f>1000*(Table5[[#This Row],[KWH]]/Table5[[#This Row],[C]])</f>
        <v>2495364.2384105963</v>
      </c>
      <c r="G454" s="15">
        <f>1000*(Table5[[#This Row],[KWH2]]/Table5[[#This Row],[C2]])</f>
        <v>2495364.2384105963</v>
      </c>
      <c r="H454" s="2">
        <f>Table5[[#This Row],[SFC2]]*1000+4</f>
        <v>1884</v>
      </c>
      <c r="I454" s="2">
        <f>Table5[[#This Row],[SFC]]*1000+4</f>
        <v>1884</v>
      </c>
      <c r="J454" s="2">
        <f>Table5[[#This Row],[HP]]*1</f>
        <v>1884</v>
      </c>
      <c r="K454" s="2">
        <f>Table5[[#This Row],[HP2]]*1</f>
        <v>1884</v>
      </c>
      <c r="L454" s="2">
        <f>Table5[[#This Row],[0-100]]*Table5[[#This Row],[HP]]</f>
        <v>2844.84</v>
      </c>
      <c r="M454" s="2">
        <f>Table5[[#This Row],[0-100]]*Table5[[#This Row],[HP2]]</f>
        <v>2844.84</v>
      </c>
      <c r="N454" s="1">
        <f>Table5[[#This Row],[HP]]/Table5[[#This Row],[TON]]</f>
        <v>662.25165562913901</v>
      </c>
      <c r="O454" s="1">
        <f>Table5[[#This Row],[HP2]]/Table5[[#This Row],[TON2]]</f>
        <v>662.25165562913901</v>
      </c>
      <c r="P454" s="1">
        <f>Table5[[#This Row],[KG]]/1000</f>
        <v>2.84484</v>
      </c>
      <c r="Q454" s="1">
        <f>Table5[[#This Row],[KG2]]/1000</f>
        <v>2.84484</v>
      </c>
      <c r="U454" s="1"/>
      <c r="V454" s="1"/>
      <c r="W454" s="1"/>
      <c r="X454" s="1"/>
      <c r="Y454" s="1"/>
    </row>
    <row r="455" spans="1:25" ht="12.75" thickTop="1" thickBot="1" x14ac:dyDescent="0.3">
      <c r="A455" s="3">
        <v>1.5</v>
      </c>
      <c r="B455" s="3">
        <v>1.89</v>
      </c>
      <c r="C455" s="3">
        <v>1.9</v>
      </c>
      <c r="D455" s="3">
        <f>Table5[[#This Row],[0-100]]/2</f>
        <v>0.75</v>
      </c>
      <c r="E455" s="3">
        <f>Table5[[#This Row],[0-100]]/2</f>
        <v>0.75</v>
      </c>
      <c r="F455" s="15">
        <f>1000*(Table5[[#This Row],[KWH]]/Table5[[#This Row],[C]])</f>
        <v>2538666.6666666665</v>
      </c>
      <c r="G455" s="15">
        <f>1000*(Table5[[#This Row],[KWH2]]/Table5[[#This Row],[C2]])</f>
        <v>2525333.3333333335</v>
      </c>
      <c r="H455" s="2">
        <f>Table5[[#This Row],[SFC2]]*1000+4</f>
        <v>1904</v>
      </c>
      <c r="I455" s="2">
        <f>Table5[[#This Row],[SFC]]*1000+4</f>
        <v>1894</v>
      </c>
      <c r="J455" s="2">
        <f>Table5[[#This Row],[HP]]*1</f>
        <v>1904</v>
      </c>
      <c r="K455" s="2">
        <f>Table5[[#This Row],[HP2]]*1</f>
        <v>1894</v>
      </c>
      <c r="L455" s="2">
        <f>Table5[[#This Row],[0-100]]*Table5[[#This Row],[HP]]</f>
        <v>2856</v>
      </c>
      <c r="M455" s="2">
        <f>Table5[[#This Row],[0-100]]*Table5[[#This Row],[HP2]]</f>
        <v>2841</v>
      </c>
      <c r="N455" s="1">
        <f>Table5[[#This Row],[HP]]/Table5[[#This Row],[TON]]</f>
        <v>666.66666666666674</v>
      </c>
      <c r="O455" s="1">
        <f>Table5[[#This Row],[HP2]]/Table5[[#This Row],[TON2]]</f>
        <v>666.66666666666663</v>
      </c>
      <c r="P455" s="1">
        <f>Table5[[#This Row],[KG]]/1000</f>
        <v>2.8559999999999999</v>
      </c>
      <c r="Q455" s="1">
        <f>Table5[[#This Row],[KG2]]/1000</f>
        <v>2.8410000000000002</v>
      </c>
      <c r="U455" s="1"/>
      <c r="V455" s="1"/>
      <c r="W455" s="1"/>
      <c r="X455" s="1"/>
      <c r="Y455" s="1"/>
    </row>
    <row r="456" spans="1:25" ht="12.75" thickTop="1" thickBot="1" x14ac:dyDescent="0.3">
      <c r="A456" s="3">
        <v>1.49</v>
      </c>
      <c r="B456" s="3">
        <v>1.91</v>
      </c>
      <c r="C456" s="3">
        <v>1.91</v>
      </c>
      <c r="D456" s="3">
        <f>Table5[[#This Row],[0-100]]/2</f>
        <v>0.745</v>
      </c>
      <c r="E456" s="3">
        <f>Table5[[#This Row],[0-100]]/2</f>
        <v>0.745</v>
      </c>
      <c r="F456" s="15">
        <f>1000*(Table5[[#This Row],[KWH]]/Table5[[#This Row],[C]])</f>
        <v>2569127.5167785236</v>
      </c>
      <c r="G456" s="15">
        <f>1000*(Table5[[#This Row],[KWH2]]/Table5[[#This Row],[C2]])</f>
        <v>2569127.5167785236</v>
      </c>
      <c r="H456" s="2">
        <f>Table5[[#This Row],[SFC2]]*1000+4</f>
        <v>1914</v>
      </c>
      <c r="I456" s="2">
        <f>Table5[[#This Row],[SFC]]*1000+4</f>
        <v>1914</v>
      </c>
      <c r="J456" s="2">
        <f>Table5[[#This Row],[HP]]*1</f>
        <v>1914</v>
      </c>
      <c r="K456" s="2">
        <f>Table5[[#This Row],[HP2]]*1</f>
        <v>1914</v>
      </c>
      <c r="L456" s="2">
        <f>Table5[[#This Row],[0-100]]*Table5[[#This Row],[HP]]</f>
        <v>2851.86</v>
      </c>
      <c r="M456" s="2">
        <f>Table5[[#This Row],[0-100]]*Table5[[#This Row],[HP2]]</f>
        <v>2851.86</v>
      </c>
      <c r="N456" s="1">
        <f>Table5[[#This Row],[HP]]/Table5[[#This Row],[TON]]</f>
        <v>671.14093959731542</v>
      </c>
      <c r="O456" s="1">
        <f>Table5[[#This Row],[HP2]]/Table5[[#This Row],[TON2]]</f>
        <v>671.14093959731542</v>
      </c>
      <c r="P456" s="1">
        <f>Table5[[#This Row],[KG]]/1000</f>
        <v>2.8518600000000003</v>
      </c>
      <c r="Q456" s="1">
        <f>Table5[[#This Row],[KG2]]/1000</f>
        <v>2.8518600000000003</v>
      </c>
      <c r="U456" s="1"/>
      <c r="V456" s="1"/>
      <c r="W456" s="1"/>
      <c r="X456" s="1"/>
      <c r="Y456" s="1"/>
    </row>
    <row r="457" spans="1:25" ht="12.75" thickTop="1" thickBot="1" x14ac:dyDescent="0.3">
      <c r="A457" s="3">
        <v>1.48</v>
      </c>
      <c r="B457" s="3">
        <v>1.92</v>
      </c>
      <c r="C457" s="3">
        <v>1.92</v>
      </c>
      <c r="D457" s="3">
        <f>Table5[[#This Row],[0-100]]/2</f>
        <v>0.74</v>
      </c>
      <c r="E457" s="3">
        <f>Table5[[#This Row],[0-100]]/2</f>
        <v>0.74</v>
      </c>
      <c r="F457" s="15">
        <f>1000*(Table5[[#This Row],[KWH]]/Table5[[#This Row],[C]])</f>
        <v>2600000</v>
      </c>
      <c r="G457" s="15">
        <f>1000*(Table5[[#This Row],[KWH2]]/Table5[[#This Row],[C2]])</f>
        <v>2600000</v>
      </c>
      <c r="H457" s="2">
        <f>Table5[[#This Row],[SFC2]]*1000+4</f>
        <v>1924</v>
      </c>
      <c r="I457" s="2">
        <f>Table5[[#This Row],[SFC]]*1000+4</f>
        <v>1924</v>
      </c>
      <c r="J457" s="2">
        <f>Table5[[#This Row],[HP]]*1</f>
        <v>1924</v>
      </c>
      <c r="K457" s="2">
        <f>Table5[[#This Row],[HP2]]*1</f>
        <v>1924</v>
      </c>
      <c r="L457" s="2">
        <f>Table5[[#This Row],[0-100]]*Table5[[#This Row],[HP]]</f>
        <v>2847.52</v>
      </c>
      <c r="M457" s="2">
        <f>Table5[[#This Row],[0-100]]*Table5[[#This Row],[HP2]]</f>
        <v>2847.52</v>
      </c>
      <c r="N457" s="1">
        <f>Table5[[#This Row],[HP]]/Table5[[#This Row],[TON]]</f>
        <v>675.67567567567573</v>
      </c>
      <c r="O457" s="1">
        <f>Table5[[#This Row],[HP2]]/Table5[[#This Row],[TON2]]</f>
        <v>675.67567567567573</v>
      </c>
      <c r="P457" s="1">
        <f>Table5[[#This Row],[KG]]/1000</f>
        <v>2.8475199999999998</v>
      </c>
      <c r="Q457" s="1">
        <f>Table5[[#This Row],[KG2]]/1000</f>
        <v>2.8475199999999998</v>
      </c>
      <c r="U457" s="1"/>
      <c r="V457" s="1"/>
      <c r="W457" s="1"/>
      <c r="X457" s="1"/>
      <c r="Y457" s="1"/>
    </row>
    <row r="458" spans="1:25" ht="12.75" thickTop="1" thickBot="1" x14ac:dyDescent="0.3">
      <c r="A458" s="3">
        <v>1.47</v>
      </c>
      <c r="B458" s="3">
        <v>1.93</v>
      </c>
      <c r="C458" s="3">
        <v>1.94</v>
      </c>
      <c r="D458" s="3">
        <f>Table5[[#This Row],[0-100]]/2</f>
        <v>0.73499999999999999</v>
      </c>
      <c r="E458" s="3">
        <f>Table5[[#This Row],[0-100]]/2</f>
        <v>0.73499999999999999</v>
      </c>
      <c r="F458" s="15">
        <f>1000*(Table5[[#This Row],[KWH]]/Table5[[#This Row],[C]])</f>
        <v>2644897.9591836738</v>
      </c>
      <c r="G458" s="15">
        <f>1000*(Table5[[#This Row],[KWH2]]/Table5[[#This Row],[C2]])</f>
        <v>2631292.5170068028</v>
      </c>
      <c r="H458" s="2">
        <f>Table5[[#This Row],[SFC2]]*1000+4</f>
        <v>1944</v>
      </c>
      <c r="I458" s="2">
        <f>Table5[[#This Row],[SFC]]*1000+4</f>
        <v>1934</v>
      </c>
      <c r="J458" s="2">
        <f>Table5[[#This Row],[HP]]*1</f>
        <v>1944</v>
      </c>
      <c r="K458" s="2">
        <f>Table5[[#This Row],[HP2]]*1</f>
        <v>1934</v>
      </c>
      <c r="L458" s="2">
        <f>Table5[[#This Row],[0-100]]*Table5[[#This Row],[HP]]</f>
        <v>2857.68</v>
      </c>
      <c r="M458" s="2">
        <f>Table5[[#This Row],[0-100]]*Table5[[#This Row],[HP2]]</f>
        <v>2842.98</v>
      </c>
      <c r="N458" s="1">
        <f>Table5[[#This Row],[HP]]/Table5[[#This Row],[TON]]</f>
        <v>680.27210884353747</v>
      </c>
      <c r="O458" s="1">
        <f>Table5[[#This Row],[HP2]]/Table5[[#This Row],[TON2]]</f>
        <v>680.27210884353747</v>
      </c>
      <c r="P458" s="1">
        <f>Table5[[#This Row],[KG]]/1000</f>
        <v>2.8576799999999998</v>
      </c>
      <c r="Q458" s="1">
        <f>Table5[[#This Row],[KG2]]/1000</f>
        <v>2.8429799999999998</v>
      </c>
      <c r="U458" s="1"/>
      <c r="V458" s="1"/>
      <c r="W458" s="1"/>
      <c r="X458" s="1"/>
      <c r="Y458" s="1"/>
    </row>
    <row r="459" spans="1:25" ht="12.75" thickTop="1" thickBot="1" x14ac:dyDescent="0.3">
      <c r="A459" s="3">
        <v>1.46</v>
      </c>
      <c r="B459" s="3">
        <v>1.95</v>
      </c>
      <c r="C459" s="3">
        <v>1.95</v>
      </c>
      <c r="D459" s="3">
        <f>Table5[[#This Row],[0-100]]/2</f>
        <v>0.73</v>
      </c>
      <c r="E459" s="3">
        <f>Table5[[#This Row],[0-100]]/2</f>
        <v>0.73</v>
      </c>
      <c r="F459" s="15">
        <f>1000*(Table5[[#This Row],[KWH]]/Table5[[#This Row],[C]])</f>
        <v>2676712.3287671232</v>
      </c>
      <c r="G459" s="15">
        <f>1000*(Table5[[#This Row],[KWH2]]/Table5[[#This Row],[C2]])</f>
        <v>2676712.3287671232</v>
      </c>
      <c r="H459" s="2">
        <f>Table5[[#This Row],[SFC2]]*1000+4</f>
        <v>1954</v>
      </c>
      <c r="I459" s="2">
        <f>Table5[[#This Row],[SFC]]*1000+4</f>
        <v>1954</v>
      </c>
      <c r="J459" s="2">
        <f>Table5[[#This Row],[HP]]*1</f>
        <v>1954</v>
      </c>
      <c r="K459" s="2">
        <f>Table5[[#This Row],[HP2]]*1</f>
        <v>1954</v>
      </c>
      <c r="L459" s="2">
        <f>Table5[[#This Row],[0-100]]*Table5[[#This Row],[HP]]</f>
        <v>2852.84</v>
      </c>
      <c r="M459" s="2">
        <f>Table5[[#This Row],[0-100]]*Table5[[#This Row],[HP2]]</f>
        <v>2852.84</v>
      </c>
      <c r="N459" s="1">
        <f>Table5[[#This Row],[HP]]/Table5[[#This Row],[TON]]</f>
        <v>684.93150684931504</v>
      </c>
      <c r="O459" s="1">
        <f>Table5[[#This Row],[HP2]]/Table5[[#This Row],[TON2]]</f>
        <v>684.93150684931504</v>
      </c>
      <c r="P459" s="1">
        <f>Table5[[#This Row],[KG]]/1000</f>
        <v>2.85284</v>
      </c>
      <c r="Q459" s="1">
        <f>Table5[[#This Row],[KG2]]/1000</f>
        <v>2.85284</v>
      </c>
      <c r="U459" s="1"/>
      <c r="V459" s="1"/>
      <c r="W459" s="1"/>
      <c r="X459" s="1"/>
      <c r="Y459" s="1"/>
    </row>
    <row r="460" spans="1:25" ht="12.75" thickTop="1" thickBot="1" x14ac:dyDescent="0.3">
      <c r="A460" s="3">
        <v>1.45</v>
      </c>
      <c r="B460" s="3">
        <v>1.96</v>
      </c>
      <c r="C460" s="3">
        <v>1.96</v>
      </c>
      <c r="D460" s="3">
        <f>Table5[[#This Row],[0-100]]/2</f>
        <v>0.72499999999999998</v>
      </c>
      <c r="E460" s="3">
        <f>Table5[[#This Row],[0-100]]/2</f>
        <v>0.72499999999999998</v>
      </c>
      <c r="F460" s="15">
        <f>1000*(Table5[[#This Row],[KWH]]/Table5[[#This Row],[C]])</f>
        <v>2708965.5172413797</v>
      </c>
      <c r="G460" s="15">
        <f>1000*(Table5[[#This Row],[KWH2]]/Table5[[#This Row],[C2]])</f>
        <v>2708965.5172413797</v>
      </c>
      <c r="H460" s="2">
        <f>Table5[[#This Row],[SFC2]]*1000+4</f>
        <v>1964</v>
      </c>
      <c r="I460" s="2">
        <f>Table5[[#This Row],[SFC]]*1000+4</f>
        <v>1964</v>
      </c>
      <c r="J460" s="2">
        <f>Table5[[#This Row],[HP]]*1</f>
        <v>1964</v>
      </c>
      <c r="K460" s="2">
        <f>Table5[[#This Row],[HP2]]*1</f>
        <v>1964</v>
      </c>
      <c r="L460" s="2">
        <f>Table5[[#This Row],[0-100]]*Table5[[#This Row],[HP]]</f>
        <v>2847.7999999999997</v>
      </c>
      <c r="M460" s="2">
        <f>Table5[[#This Row],[0-100]]*Table5[[#This Row],[HP2]]</f>
        <v>2847.7999999999997</v>
      </c>
      <c r="N460" s="1">
        <f>Table5[[#This Row],[HP]]/Table5[[#This Row],[TON]]</f>
        <v>689.65517241379314</v>
      </c>
      <c r="O460" s="1">
        <f>Table5[[#This Row],[HP2]]/Table5[[#This Row],[TON2]]</f>
        <v>689.65517241379314</v>
      </c>
      <c r="P460" s="1">
        <f>Table5[[#This Row],[KG]]/1000</f>
        <v>2.8477999999999999</v>
      </c>
      <c r="Q460" s="1">
        <f>Table5[[#This Row],[KG2]]/1000</f>
        <v>2.8477999999999999</v>
      </c>
      <c r="U460" s="1"/>
      <c r="V460" s="1"/>
      <c r="W460" s="1"/>
      <c r="X460" s="1"/>
      <c r="Y460" s="1"/>
    </row>
    <row r="461" spans="1:25" ht="12.75" thickTop="1" thickBot="1" x14ac:dyDescent="0.3">
      <c r="A461" s="3">
        <v>1.44</v>
      </c>
      <c r="B461" s="3">
        <v>1.97</v>
      </c>
      <c r="C461" s="3">
        <v>1.98</v>
      </c>
      <c r="D461" s="3">
        <f>Table5[[#This Row],[0-100]]/2</f>
        <v>0.72</v>
      </c>
      <c r="E461" s="3">
        <f>Table5[[#This Row],[0-100]]/2</f>
        <v>0.72</v>
      </c>
      <c r="F461" s="15">
        <f>1000*(Table5[[#This Row],[KWH]]/Table5[[#This Row],[C]])</f>
        <v>2755555.5555555555</v>
      </c>
      <c r="G461" s="15">
        <f>1000*(Table5[[#This Row],[KWH2]]/Table5[[#This Row],[C2]])</f>
        <v>2741666.666666667</v>
      </c>
      <c r="H461" s="2">
        <f>Table5[[#This Row],[SFC2]]*1000+4</f>
        <v>1984</v>
      </c>
      <c r="I461" s="2">
        <f>Table5[[#This Row],[SFC]]*1000+4</f>
        <v>1974</v>
      </c>
      <c r="J461" s="2">
        <f>Table5[[#This Row],[HP]]*1</f>
        <v>1984</v>
      </c>
      <c r="K461" s="2">
        <f>Table5[[#This Row],[HP2]]*1</f>
        <v>1974</v>
      </c>
      <c r="L461" s="2">
        <f>Table5[[#This Row],[0-100]]*Table5[[#This Row],[HP]]</f>
        <v>2856.96</v>
      </c>
      <c r="M461" s="2">
        <f>Table5[[#This Row],[0-100]]*Table5[[#This Row],[HP2]]</f>
        <v>2842.56</v>
      </c>
      <c r="N461" s="1">
        <f>Table5[[#This Row],[HP]]/Table5[[#This Row],[TON]]</f>
        <v>694.44444444444446</v>
      </c>
      <c r="O461" s="1">
        <f>Table5[[#This Row],[HP2]]/Table5[[#This Row],[TON2]]</f>
        <v>694.44444444444446</v>
      </c>
      <c r="P461" s="1">
        <f>Table5[[#This Row],[KG]]/1000</f>
        <v>2.8569599999999999</v>
      </c>
      <c r="Q461" s="1">
        <f>Table5[[#This Row],[KG2]]/1000</f>
        <v>2.8425599999999998</v>
      </c>
      <c r="U461" s="1"/>
      <c r="V461" s="1"/>
      <c r="W461" s="1"/>
      <c r="X461" s="1"/>
      <c r="Y461" s="1"/>
    </row>
    <row r="462" spans="1:25" ht="12.75" thickTop="1" thickBot="1" x14ac:dyDescent="0.3">
      <c r="A462" s="3">
        <v>1.43</v>
      </c>
      <c r="B462" s="3">
        <v>1.99</v>
      </c>
      <c r="C462" s="3">
        <v>1.99</v>
      </c>
      <c r="D462" s="3">
        <f>Table5[[#This Row],[0-100]]/2</f>
        <v>0.71499999999999997</v>
      </c>
      <c r="E462" s="3">
        <f>Table5[[#This Row],[0-100]]/2</f>
        <v>0.71499999999999997</v>
      </c>
      <c r="F462" s="15">
        <f>1000*(Table5[[#This Row],[KWH]]/Table5[[#This Row],[C]])</f>
        <v>2788811.188811189</v>
      </c>
      <c r="G462" s="15">
        <f>1000*(Table5[[#This Row],[KWH2]]/Table5[[#This Row],[C2]])</f>
        <v>2788811.188811189</v>
      </c>
      <c r="H462" s="2">
        <f>Table5[[#This Row],[SFC2]]*1000+4</f>
        <v>1994</v>
      </c>
      <c r="I462" s="2">
        <f>Table5[[#This Row],[SFC]]*1000+4</f>
        <v>1994</v>
      </c>
      <c r="J462" s="2">
        <f>Table5[[#This Row],[HP]]*1</f>
        <v>1994</v>
      </c>
      <c r="K462" s="2">
        <f>Table5[[#This Row],[HP2]]*1</f>
        <v>1994</v>
      </c>
      <c r="L462" s="2">
        <f>Table5[[#This Row],[0-100]]*Table5[[#This Row],[HP]]</f>
        <v>2851.42</v>
      </c>
      <c r="M462" s="2">
        <f>Table5[[#This Row],[0-100]]*Table5[[#This Row],[HP2]]</f>
        <v>2851.42</v>
      </c>
      <c r="N462" s="1">
        <f>Table5[[#This Row],[HP]]/Table5[[#This Row],[TON]]</f>
        <v>699.30069930069931</v>
      </c>
      <c r="O462" s="1">
        <f>Table5[[#This Row],[HP2]]/Table5[[#This Row],[TON2]]</f>
        <v>699.30069930069931</v>
      </c>
      <c r="P462" s="1">
        <f>Table5[[#This Row],[KG]]/1000</f>
        <v>2.8514200000000001</v>
      </c>
      <c r="Q462" s="1">
        <f>Table5[[#This Row],[KG2]]/1000</f>
        <v>2.8514200000000001</v>
      </c>
      <c r="U462" s="1"/>
      <c r="V462" s="1"/>
      <c r="W462" s="1"/>
      <c r="X462" s="1"/>
      <c r="Y462" s="1"/>
    </row>
    <row r="463" spans="1:25" ht="12.75" thickTop="1" thickBot="1" x14ac:dyDescent="0.3">
      <c r="A463" s="3">
        <v>1.42</v>
      </c>
      <c r="B463" s="3">
        <v>2</v>
      </c>
      <c r="C463" s="3">
        <v>2</v>
      </c>
      <c r="D463" s="3">
        <f>Table5[[#This Row],[0-100]]/2</f>
        <v>0.71</v>
      </c>
      <c r="E463" s="3">
        <f>Table5[[#This Row],[0-100]]/2</f>
        <v>0.71</v>
      </c>
      <c r="F463" s="15">
        <f>1000*(Table5[[#This Row],[KWH]]/Table5[[#This Row],[C]])</f>
        <v>2822535.2112676059</v>
      </c>
      <c r="G463" s="15">
        <f>1000*(Table5[[#This Row],[KWH2]]/Table5[[#This Row],[C2]])</f>
        <v>2822535.2112676059</v>
      </c>
      <c r="H463" s="2">
        <f>Table5[[#This Row],[SFC2]]*1000+4</f>
        <v>2004</v>
      </c>
      <c r="I463" s="2">
        <f>Table5[[#This Row],[SFC]]*1000+4</f>
        <v>2004</v>
      </c>
      <c r="J463" s="2">
        <f>Table5[[#This Row],[HP]]*1</f>
        <v>2004</v>
      </c>
      <c r="K463" s="2">
        <f>Table5[[#This Row],[HP2]]*1</f>
        <v>2004</v>
      </c>
      <c r="L463" s="2">
        <f>Table5[[#This Row],[0-100]]*Table5[[#This Row],[HP]]</f>
        <v>2845.68</v>
      </c>
      <c r="M463" s="2">
        <f>Table5[[#This Row],[0-100]]*Table5[[#This Row],[HP2]]</f>
        <v>2845.68</v>
      </c>
      <c r="N463" s="1">
        <f>Table5[[#This Row],[HP]]/Table5[[#This Row],[TON]]</f>
        <v>704.22535211267609</v>
      </c>
      <c r="O463" s="1">
        <f>Table5[[#This Row],[HP2]]/Table5[[#This Row],[TON2]]</f>
        <v>704.22535211267609</v>
      </c>
      <c r="P463" s="1">
        <f>Table5[[#This Row],[KG]]/1000</f>
        <v>2.8456799999999998</v>
      </c>
      <c r="Q463" s="1">
        <f>Table5[[#This Row],[KG2]]/1000</f>
        <v>2.8456799999999998</v>
      </c>
      <c r="U463" s="1"/>
      <c r="V463" s="1"/>
      <c r="W463" s="1"/>
      <c r="X463" s="1"/>
      <c r="Y463" s="1"/>
    </row>
    <row r="464" spans="1:25" ht="12.75" thickTop="1" thickBot="1" x14ac:dyDescent="0.3">
      <c r="A464" s="3">
        <v>1.41</v>
      </c>
      <c r="B464" s="3">
        <v>2.0099999999999998</v>
      </c>
      <c r="C464" s="3">
        <v>2.02</v>
      </c>
      <c r="D464" s="3">
        <f>Table5[[#This Row],[0-100]]/2</f>
        <v>0.70499999999999996</v>
      </c>
      <c r="E464" s="3">
        <f>Table5[[#This Row],[0-100]]/2</f>
        <v>0.70499999999999996</v>
      </c>
      <c r="F464" s="15">
        <f>1000*(Table5[[#This Row],[KWH]]/Table5[[#This Row],[C]])</f>
        <v>2870921.9858156028</v>
      </c>
      <c r="G464" s="15">
        <f>1000*(Table5[[#This Row],[KWH2]]/Table5[[#This Row],[C2]])</f>
        <v>2856737.5886524818</v>
      </c>
      <c r="H464" s="2">
        <f>Table5[[#This Row],[SFC2]]*1000+4</f>
        <v>2024</v>
      </c>
      <c r="I464" s="2">
        <f>Table5[[#This Row],[SFC]]*1000+4</f>
        <v>2013.9999999999998</v>
      </c>
      <c r="J464" s="2">
        <f>Table5[[#This Row],[HP]]*1</f>
        <v>2024</v>
      </c>
      <c r="K464" s="2">
        <f>Table5[[#This Row],[HP2]]*1</f>
        <v>2013.9999999999998</v>
      </c>
      <c r="L464" s="2">
        <f>Table5[[#This Row],[0-100]]*Table5[[#This Row],[HP]]</f>
        <v>2853.8399999999997</v>
      </c>
      <c r="M464" s="2">
        <f>Table5[[#This Row],[0-100]]*Table5[[#This Row],[HP2]]</f>
        <v>2839.7399999999993</v>
      </c>
      <c r="N464" s="1">
        <f>Table5[[#This Row],[HP]]/Table5[[#This Row],[TON]]</f>
        <v>709.21985815602852</v>
      </c>
      <c r="O464" s="1">
        <f>Table5[[#This Row],[HP2]]/Table5[[#This Row],[TON2]]</f>
        <v>709.21985815602841</v>
      </c>
      <c r="P464" s="1">
        <f>Table5[[#This Row],[KG]]/1000</f>
        <v>2.8538399999999995</v>
      </c>
      <c r="Q464" s="1">
        <f>Table5[[#This Row],[KG2]]/1000</f>
        <v>2.8397399999999995</v>
      </c>
      <c r="U464" s="1"/>
      <c r="V464" s="1"/>
      <c r="W464" s="1"/>
      <c r="X464" s="1"/>
      <c r="Y464" s="1"/>
    </row>
    <row r="465" spans="1:25" ht="12.75" thickTop="1" thickBot="1" x14ac:dyDescent="0.3">
      <c r="A465" s="3">
        <v>1.4</v>
      </c>
      <c r="B465" s="3">
        <v>2.0299999999999998</v>
      </c>
      <c r="C465" s="3">
        <v>2.0299999999999998</v>
      </c>
      <c r="D465" s="3">
        <f>Table5[[#This Row],[0-100]]/2</f>
        <v>0.7</v>
      </c>
      <c r="E465" s="3">
        <f>Table5[[#This Row],[0-100]]/2</f>
        <v>0.7</v>
      </c>
      <c r="F465" s="15">
        <f>1000*(Table5[[#This Row],[KWH]]/Table5[[#This Row],[C]])</f>
        <v>2905714.2857142859</v>
      </c>
      <c r="G465" s="15">
        <f>1000*(Table5[[#This Row],[KWH2]]/Table5[[#This Row],[C2]])</f>
        <v>2905714.2857142859</v>
      </c>
      <c r="H465" s="2">
        <f>Table5[[#This Row],[SFC2]]*1000+4</f>
        <v>2033.9999999999998</v>
      </c>
      <c r="I465" s="2">
        <f>Table5[[#This Row],[SFC]]*1000+4</f>
        <v>2033.9999999999998</v>
      </c>
      <c r="J465" s="2">
        <f>Table5[[#This Row],[HP]]*1</f>
        <v>2033.9999999999998</v>
      </c>
      <c r="K465" s="2">
        <f>Table5[[#This Row],[HP2]]*1</f>
        <v>2033.9999999999998</v>
      </c>
      <c r="L465" s="2">
        <f>Table5[[#This Row],[0-100]]*Table5[[#This Row],[HP]]</f>
        <v>2847.5999999999995</v>
      </c>
      <c r="M465" s="2">
        <f>Table5[[#This Row],[0-100]]*Table5[[#This Row],[HP2]]</f>
        <v>2847.5999999999995</v>
      </c>
      <c r="N465" s="1">
        <f>Table5[[#This Row],[HP]]/Table5[[#This Row],[TON]]</f>
        <v>714.28571428571433</v>
      </c>
      <c r="O465" s="1">
        <f>Table5[[#This Row],[HP2]]/Table5[[#This Row],[TON2]]</f>
        <v>714.28571428571433</v>
      </c>
      <c r="P465" s="1">
        <f>Table5[[#This Row],[KG]]/1000</f>
        <v>2.8475999999999995</v>
      </c>
      <c r="Q465" s="1">
        <f>Table5[[#This Row],[KG2]]/1000</f>
        <v>2.8475999999999995</v>
      </c>
      <c r="U465" s="1"/>
      <c r="V465" s="1"/>
      <c r="W465" s="1"/>
      <c r="X465" s="1"/>
      <c r="Y465" s="1"/>
    </row>
    <row r="466" spans="1:25" ht="12.75" thickTop="1" thickBot="1" x14ac:dyDescent="0.3">
      <c r="A466" s="3">
        <v>1.39</v>
      </c>
      <c r="B466" s="3">
        <v>2.04</v>
      </c>
      <c r="C466" s="3">
        <v>2.04</v>
      </c>
      <c r="D466" s="3">
        <f>Table5[[#This Row],[0-100]]/2</f>
        <v>0.69499999999999995</v>
      </c>
      <c r="E466" s="3">
        <f>Table5[[#This Row],[0-100]]/2</f>
        <v>0.69499999999999995</v>
      </c>
      <c r="F466" s="15">
        <f>1000*(Table5[[#This Row],[KWH]]/Table5[[#This Row],[C]])</f>
        <v>2941007.1942446041</v>
      </c>
      <c r="G466" s="15">
        <f>1000*(Table5[[#This Row],[KWH2]]/Table5[[#This Row],[C2]])</f>
        <v>2941007.1942446041</v>
      </c>
      <c r="H466" s="2">
        <f>Table5[[#This Row],[SFC2]]*1000+4</f>
        <v>2044</v>
      </c>
      <c r="I466" s="2">
        <f>Table5[[#This Row],[SFC]]*1000+4</f>
        <v>2044</v>
      </c>
      <c r="J466" s="2">
        <f>Table5[[#This Row],[HP]]*1</f>
        <v>2044</v>
      </c>
      <c r="K466" s="2">
        <f>Table5[[#This Row],[HP2]]*1</f>
        <v>2044</v>
      </c>
      <c r="L466" s="2">
        <f>Table5[[#This Row],[0-100]]*Table5[[#This Row],[HP]]</f>
        <v>2841.16</v>
      </c>
      <c r="M466" s="2">
        <f>Table5[[#This Row],[0-100]]*Table5[[#This Row],[HP2]]</f>
        <v>2841.16</v>
      </c>
      <c r="N466" s="1">
        <f>Table5[[#This Row],[HP]]/Table5[[#This Row],[TON]]</f>
        <v>719.42446043165467</v>
      </c>
      <c r="O466" s="1">
        <f>Table5[[#This Row],[HP2]]/Table5[[#This Row],[TON2]]</f>
        <v>719.42446043165467</v>
      </c>
      <c r="P466" s="1">
        <f>Table5[[#This Row],[KG]]/1000</f>
        <v>2.8411599999999999</v>
      </c>
      <c r="Q466" s="1">
        <f>Table5[[#This Row],[KG2]]/1000</f>
        <v>2.8411599999999999</v>
      </c>
      <c r="U466" s="1"/>
      <c r="V466" s="1"/>
      <c r="W466" s="1"/>
      <c r="X466" s="1"/>
      <c r="Y466" s="1"/>
    </row>
    <row r="467" spans="1:25" ht="12.75" thickTop="1" thickBot="1" x14ac:dyDescent="0.3">
      <c r="A467" s="3">
        <v>1.38</v>
      </c>
      <c r="B467" s="3">
        <v>2.0499999999999998</v>
      </c>
      <c r="C467" s="3">
        <v>2.06</v>
      </c>
      <c r="D467" s="3">
        <f>Table5[[#This Row],[0-100]]/2</f>
        <v>0.69</v>
      </c>
      <c r="E467" s="3">
        <f>Table5[[#This Row],[0-100]]/2</f>
        <v>0.69</v>
      </c>
      <c r="F467" s="15">
        <f>1000*(Table5[[#This Row],[KWH]]/Table5[[#This Row],[C]])</f>
        <v>2991304.3478260869</v>
      </c>
      <c r="G467" s="15">
        <f>1000*(Table5[[#This Row],[KWH2]]/Table5[[#This Row],[C2]])</f>
        <v>2976811.5942028989</v>
      </c>
      <c r="H467" s="2">
        <f>Table5[[#This Row],[SFC2]]*1000+4</f>
        <v>2064</v>
      </c>
      <c r="I467" s="2">
        <f>Table5[[#This Row],[SFC]]*1000+4</f>
        <v>2054</v>
      </c>
      <c r="J467" s="2">
        <f>Table5[[#This Row],[HP]]*1</f>
        <v>2064</v>
      </c>
      <c r="K467" s="2">
        <f>Table5[[#This Row],[HP2]]*1</f>
        <v>2054</v>
      </c>
      <c r="L467" s="2">
        <f>Table5[[#This Row],[0-100]]*Table5[[#This Row],[HP]]</f>
        <v>2848.3199999999997</v>
      </c>
      <c r="M467" s="2">
        <f>Table5[[#This Row],[0-100]]*Table5[[#This Row],[HP2]]</f>
        <v>2834.52</v>
      </c>
      <c r="N467" s="1">
        <f>Table5[[#This Row],[HP]]/Table5[[#This Row],[TON]]</f>
        <v>724.63768115942037</v>
      </c>
      <c r="O467" s="1">
        <f>Table5[[#This Row],[HP2]]/Table5[[#This Row],[TON2]]</f>
        <v>724.63768115942025</v>
      </c>
      <c r="P467" s="1">
        <f>Table5[[#This Row],[KG]]/1000</f>
        <v>2.8483199999999997</v>
      </c>
      <c r="Q467" s="1">
        <f>Table5[[#This Row],[KG2]]/1000</f>
        <v>2.8345199999999999</v>
      </c>
      <c r="U467" s="1"/>
      <c r="V467" s="1"/>
      <c r="W467" s="1"/>
      <c r="X467" s="1"/>
      <c r="Y467" s="1"/>
    </row>
    <row r="468" spans="1:25" ht="12.75" thickTop="1" thickBot="1" x14ac:dyDescent="0.3">
      <c r="A468" s="3">
        <v>1.37</v>
      </c>
      <c r="B468" s="3">
        <v>2.0699999999999998</v>
      </c>
      <c r="C468" s="3">
        <v>2.08</v>
      </c>
      <c r="D468" s="3">
        <f>Table5[[#This Row],[0-100]]/2</f>
        <v>0.68500000000000005</v>
      </c>
      <c r="E468" s="3">
        <f>Table5[[#This Row],[0-100]]/2</f>
        <v>0.68500000000000005</v>
      </c>
      <c r="F468" s="15">
        <f>1000*(Table5[[#This Row],[KWH]]/Table5[[#This Row],[C]])</f>
        <v>3042335.7664233577</v>
      </c>
      <c r="G468" s="15">
        <f>1000*(Table5[[#This Row],[KWH2]]/Table5[[#This Row],[C2]])</f>
        <v>3027737.2262773719</v>
      </c>
      <c r="H468" s="2">
        <f>Table5[[#This Row],[SFC2]]*1000+4</f>
        <v>2084</v>
      </c>
      <c r="I468" s="2">
        <f>Table5[[#This Row],[SFC]]*1000+4</f>
        <v>2074</v>
      </c>
      <c r="J468" s="2">
        <f>Table5[[#This Row],[HP]]*1</f>
        <v>2084</v>
      </c>
      <c r="K468" s="2">
        <f>Table5[[#This Row],[HP2]]*1</f>
        <v>2074</v>
      </c>
      <c r="L468" s="2">
        <f>Table5[[#This Row],[0-100]]*Table5[[#This Row],[HP]]</f>
        <v>2855.0800000000004</v>
      </c>
      <c r="M468" s="2">
        <f>Table5[[#This Row],[0-100]]*Table5[[#This Row],[HP2]]</f>
        <v>2841.38</v>
      </c>
      <c r="N468" s="1">
        <f>Table5[[#This Row],[HP]]/Table5[[#This Row],[TON]]</f>
        <v>729.92700729926992</v>
      </c>
      <c r="O468" s="1">
        <f>Table5[[#This Row],[HP2]]/Table5[[#This Row],[TON2]]</f>
        <v>729.92700729927003</v>
      </c>
      <c r="P468" s="1">
        <f>Table5[[#This Row],[KG]]/1000</f>
        <v>2.8550800000000005</v>
      </c>
      <c r="Q468" s="1">
        <f>Table5[[#This Row],[KG2]]/1000</f>
        <v>2.84138</v>
      </c>
      <c r="U468" s="1"/>
      <c r="V468" s="1"/>
      <c r="W468" s="1"/>
      <c r="X468" s="1"/>
      <c r="Y468" s="1"/>
    </row>
    <row r="469" spans="1:25" ht="12.75" thickTop="1" thickBot="1" x14ac:dyDescent="0.3">
      <c r="A469" s="3">
        <v>1.36</v>
      </c>
      <c r="B469" s="3">
        <v>2.09</v>
      </c>
      <c r="C469" s="3">
        <v>2.09</v>
      </c>
      <c r="D469" s="3">
        <f>Table5[[#This Row],[0-100]]/2</f>
        <v>0.68</v>
      </c>
      <c r="E469" s="3">
        <f>Table5[[#This Row],[0-100]]/2</f>
        <v>0.68</v>
      </c>
      <c r="F469" s="15">
        <f>1000*(Table5[[#This Row],[KWH]]/Table5[[#This Row],[C]])</f>
        <v>3079411.7647058819</v>
      </c>
      <c r="G469" s="15">
        <f>1000*(Table5[[#This Row],[KWH2]]/Table5[[#This Row],[C2]])</f>
        <v>3079411.7647058819</v>
      </c>
      <c r="H469" s="2">
        <f>Table5[[#This Row],[SFC2]]*1000+4</f>
        <v>2094</v>
      </c>
      <c r="I469" s="2">
        <f>Table5[[#This Row],[SFC]]*1000+4</f>
        <v>2094</v>
      </c>
      <c r="J469" s="2">
        <f>Table5[[#This Row],[HP]]*1</f>
        <v>2094</v>
      </c>
      <c r="K469" s="2">
        <f>Table5[[#This Row],[HP2]]*1</f>
        <v>2094</v>
      </c>
      <c r="L469" s="2">
        <f>Table5[[#This Row],[0-100]]*Table5[[#This Row],[HP]]</f>
        <v>2847.84</v>
      </c>
      <c r="M469" s="2">
        <f>Table5[[#This Row],[0-100]]*Table5[[#This Row],[HP2]]</f>
        <v>2847.84</v>
      </c>
      <c r="N469" s="1">
        <f>Table5[[#This Row],[HP]]/Table5[[#This Row],[TON]]</f>
        <v>735.29411764705878</v>
      </c>
      <c r="O469" s="1">
        <f>Table5[[#This Row],[HP2]]/Table5[[#This Row],[TON2]]</f>
        <v>735.29411764705878</v>
      </c>
      <c r="P469" s="1">
        <f>Table5[[#This Row],[KG]]/1000</f>
        <v>2.8478400000000001</v>
      </c>
      <c r="Q469" s="1">
        <f>Table5[[#This Row],[KG2]]/1000</f>
        <v>2.8478400000000001</v>
      </c>
      <c r="U469" s="1"/>
      <c r="V469" s="1"/>
      <c r="W469" s="1"/>
      <c r="X469" s="1"/>
      <c r="Y469" s="1"/>
    </row>
    <row r="470" spans="1:25" ht="12.75" thickTop="1" thickBot="1" x14ac:dyDescent="0.3">
      <c r="A470" s="3">
        <v>1.35</v>
      </c>
      <c r="B470" s="3">
        <v>2.1</v>
      </c>
      <c r="C470" s="3">
        <v>2.11</v>
      </c>
      <c r="D470" s="3">
        <f>Table5[[#This Row],[0-100]]/2</f>
        <v>0.67500000000000004</v>
      </c>
      <c r="E470" s="3">
        <f>Table5[[#This Row],[0-100]]/2</f>
        <v>0.67500000000000004</v>
      </c>
      <c r="F470" s="15">
        <f>1000*(Table5[[#This Row],[KWH]]/Table5[[#This Row],[C]])</f>
        <v>3131851.8518518517</v>
      </c>
      <c r="G470" s="15">
        <f>1000*(Table5[[#This Row],[KWH2]]/Table5[[#This Row],[C2]])</f>
        <v>3117037.0370370368</v>
      </c>
      <c r="H470" s="2">
        <f>Table5[[#This Row],[SFC2]]*1000+4</f>
        <v>2114</v>
      </c>
      <c r="I470" s="2">
        <f>Table5[[#This Row],[SFC]]*1000+4</f>
        <v>2104</v>
      </c>
      <c r="J470" s="2">
        <f>Table5[[#This Row],[HP]]*1</f>
        <v>2114</v>
      </c>
      <c r="K470" s="2">
        <f>Table5[[#This Row],[HP2]]*1</f>
        <v>2104</v>
      </c>
      <c r="L470" s="2">
        <f>Table5[[#This Row],[0-100]]*Table5[[#This Row],[HP]]</f>
        <v>2853.9</v>
      </c>
      <c r="M470" s="2">
        <f>Table5[[#This Row],[0-100]]*Table5[[#This Row],[HP2]]</f>
        <v>2840.4</v>
      </c>
      <c r="N470" s="1">
        <f>Table5[[#This Row],[HP]]/Table5[[#This Row],[TON]]</f>
        <v>740.74074074074076</v>
      </c>
      <c r="O470" s="1">
        <f>Table5[[#This Row],[HP2]]/Table5[[#This Row],[TON2]]</f>
        <v>740.74074074074065</v>
      </c>
      <c r="P470" s="1">
        <f>Table5[[#This Row],[KG]]/1000</f>
        <v>2.8538999999999999</v>
      </c>
      <c r="Q470" s="1">
        <f>Table5[[#This Row],[KG2]]/1000</f>
        <v>2.8404000000000003</v>
      </c>
      <c r="U470" s="1"/>
      <c r="V470" s="1"/>
      <c r="W470" s="1"/>
      <c r="X470" s="1"/>
      <c r="Y470" s="1"/>
    </row>
    <row r="471" spans="1:25" ht="12.75" thickTop="1" thickBot="1" x14ac:dyDescent="0.3">
      <c r="A471" s="3">
        <v>1.34</v>
      </c>
      <c r="B471" s="3">
        <v>2.12</v>
      </c>
      <c r="C471" s="3">
        <v>2.13</v>
      </c>
      <c r="D471" s="3">
        <f>Table5[[#This Row],[0-100]]/2</f>
        <v>0.67</v>
      </c>
      <c r="E471" s="3">
        <f>Table5[[#This Row],[0-100]]/2</f>
        <v>0.67</v>
      </c>
      <c r="F471" s="15">
        <f>1000*(Table5[[#This Row],[KWH]]/Table5[[#This Row],[C]])</f>
        <v>3185074.626865671</v>
      </c>
      <c r="G471" s="15">
        <f>1000*(Table5[[#This Row],[KWH2]]/Table5[[#This Row],[C2]])</f>
        <v>3170149.253731343</v>
      </c>
      <c r="H471" s="2">
        <f>Table5[[#This Row],[SFC2]]*1000+4</f>
        <v>2134</v>
      </c>
      <c r="I471" s="2">
        <f>Table5[[#This Row],[SFC]]*1000+4</f>
        <v>2124</v>
      </c>
      <c r="J471" s="2">
        <f>Table5[[#This Row],[HP]]*1</f>
        <v>2134</v>
      </c>
      <c r="K471" s="2">
        <f>Table5[[#This Row],[HP2]]*1</f>
        <v>2124</v>
      </c>
      <c r="L471" s="2">
        <f>Table5[[#This Row],[0-100]]*Table5[[#This Row],[HP]]</f>
        <v>2859.56</v>
      </c>
      <c r="M471" s="2">
        <f>Table5[[#This Row],[0-100]]*Table5[[#This Row],[HP2]]</f>
        <v>2846.1600000000003</v>
      </c>
      <c r="N471" s="1">
        <f>Table5[[#This Row],[HP]]/Table5[[#This Row],[TON]]</f>
        <v>746.26865671641792</v>
      </c>
      <c r="O471" s="1">
        <f>Table5[[#This Row],[HP2]]/Table5[[#This Row],[TON2]]</f>
        <v>746.26865671641781</v>
      </c>
      <c r="P471" s="1">
        <f>Table5[[#This Row],[KG]]/1000</f>
        <v>2.8595600000000001</v>
      </c>
      <c r="Q471" s="1">
        <f>Table5[[#This Row],[KG2]]/1000</f>
        <v>2.8461600000000002</v>
      </c>
      <c r="U471" s="1"/>
      <c r="V471" s="1"/>
      <c r="W471" s="1"/>
      <c r="X471" s="1"/>
      <c r="Y471" s="1"/>
    </row>
    <row r="472" spans="1:25" ht="12.75" thickTop="1" thickBot="1" x14ac:dyDescent="0.3">
      <c r="A472" s="3">
        <v>1.33</v>
      </c>
      <c r="B472" s="3">
        <v>2.14</v>
      </c>
      <c r="C472" s="3">
        <v>2.14</v>
      </c>
      <c r="D472" s="3">
        <f>Table5[[#This Row],[0-100]]/2</f>
        <v>0.66500000000000004</v>
      </c>
      <c r="E472" s="3">
        <f>Table5[[#This Row],[0-100]]/2</f>
        <v>0.66500000000000004</v>
      </c>
      <c r="F472" s="15">
        <f>1000*(Table5[[#This Row],[KWH]]/Table5[[#This Row],[C]])</f>
        <v>3224060.1503759399</v>
      </c>
      <c r="G472" s="15">
        <f>1000*(Table5[[#This Row],[KWH2]]/Table5[[#This Row],[C2]])</f>
        <v>3224060.1503759399</v>
      </c>
      <c r="H472" s="2">
        <f>Table5[[#This Row],[SFC2]]*1000+4</f>
        <v>2144</v>
      </c>
      <c r="I472" s="2">
        <f>Table5[[#This Row],[SFC]]*1000+4</f>
        <v>2144</v>
      </c>
      <c r="J472" s="2">
        <f>Table5[[#This Row],[HP]]*1</f>
        <v>2144</v>
      </c>
      <c r="K472" s="2">
        <f>Table5[[#This Row],[HP2]]*1</f>
        <v>2144</v>
      </c>
      <c r="L472" s="2">
        <f>Table5[[#This Row],[0-100]]*Table5[[#This Row],[HP]]</f>
        <v>2851.52</v>
      </c>
      <c r="M472" s="2">
        <f>Table5[[#This Row],[0-100]]*Table5[[#This Row],[HP2]]</f>
        <v>2851.52</v>
      </c>
      <c r="N472" s="1">
        <f>Table5[[#This Row],[HP]]/Table5[[#This Row],[TON]]</f>
        <v>751.87969924812035</v>
      </c>
      <c r="O472" s="1">
        <f>Table5[[#This Row],[HP2]]/Table5[[#This Row],[TON2]]</f>
        <v>751.87969924812035</v>
      </c>
      <c r="P472" s="1">
        <f>Table5[[#This Row],[KG]]/1000</f>
        <v>2.8515199999999998</v>
      </c>
      <c r="Q472" s="1">
        <f>Table5[[#This Row],[KG2]]/1000</f>
        <v>2.8515199999999998</v>
      </c>
      <c r="U472" s="1"/>
      <c r="V472" s="1"/>
      <c r="W472" s="1"/>
      <c r="X472" s="1"/>
      <c r="Y472" s="1"/>
    </row>
    <row r="473" spans="1:25" ht="12.75" thickTop="1" thickBot="1" x14ac:dyDescent="0.3">
      <c r="A473" s="3">
        <v>1.32</v>
      </c>
      <c r="B473" s="3">
        <v>2.15</v>
      </c>
      <c r="C473" s="3">
        <v>2.16</v>
      </c>
      <c r="D473" s="3">
        <f>Table5[[#This Row],[0-100]]/2</f>
        <v>0.66</v>
      </c>
      <c r="E473" s="3">
        <f>Table5[[#This Row],[0-100]]/2</f>
        <v>0.66</v>
      </c>
      <c r="F473" s="15">
        <f>1000*(Table5[[#This Row],[KWH]]/Table5[[#This Row],[C]])</f>
        <v>3278787.8787878784</v>
      </c>
      <c r="G473" s="15">
        <f>1000*(Table5[[#This Row],[KWH2]]/Table5[[#This Row],[C2]])</f>
        <v>3263636.3636363633</v>
      </c>
      <c r="H473" s="2">
        <f>Table5[[#This Row],[SFC2]]*1000+4</f>
        <v>2164</v>
      </c>
      <c r="I473" s="2">
        <f>Table5[[#This Row],[SFC]]*1000+4</f>
        <v>2154</v>
      </c>
      <c r="J473" s="2">
        <f>Table5[[#This Row],[HP]]*1</f>
        <v>2164</v>
      </c>
      <c r="K473" s="2">
        <f>Table5[[#This Row],[HP2]]*1</f>
        <v>2154</v>
      </c>
      <c r="L473" s="2">
        <f>Table5[[#This Row],[0-100]]*Table5[[#This Row],[HP]]</f>
        <v>2856.48</v>
      </c>
      <c r="M473" s="2">
        <f>Table5[[#This Row],[0-100]]*Table5[[#This Row],[HP2]]</f>
        <v>2843.28</v>
      </c>
      <c r="N473" s="1">
        <f>Table5[[#This Row],[HP]]/Table5[[#This Row],[TON]]</f>
        <v>757.57575757575762</v>
      </c>
      <c r="O473" s="1">
        <f>Table5[[#This Row],[HP2]]/Table5[[#This Row],[TON2]]</f>
        <v>757.57575757575762</v>
      </c>
      <c r="P473" s="1">
        <f>Table5[[#This Row],[KG]]/1000</f>
        <v>2.8564799999999999</v>
      </c>
      <c r="Q473" s="1">
        <f>Table5[[#This Row],[KG2]]/1000</f>
        <v>2.84328</v>
      </c>
      <c r="U473" s="1"/>
      <c r="V473" s="1"/>
      <c r="W473" s="1"/>
      <c r="X473" s="1"/>
      <c r="Y473" s="1"/>
    </row>
    <row r="474" spans="1:25" ht="12.75" thickTop="1" thickBot="1" x14ac:dyDescent="0.3">
      <c r="A474" s="3">
        <v>1.31</v>
      </c>
      <c r="B474" s="3">
        <v>2.17</v>
      </c>
      <c r="C474" s="3">
        <v>2.17</v>
      </c>
      <c r="D474" s="3">
        <f>Table5[[#This Row],[0-100]]/2</f>
        <v>0.65500000000000003</v>
      </c>
      <c r="E474" s="3">
        <f>Table5[[#This Row],[0-100]]/2</f>
        <v>0.65500000000000003</v>
      </c>
      <c r="F474" s="15">
        <f>1000*(Table5[[#This Row],[KWH]]/Table5[[#This Row],[C]])</f>
        <v>3319083.9694656488</v>
      </c>
      <c r="G474" s="15">
        <f>1000*(Table5[[#This Row],[KWH2]]/Table5[[#This Row],[C2]])</f>
        <v>3319083.9694656488</v>
      </c>
      <c r="H474" s="2">
        <f>Table5[[#This Row],[SFC2]]*1000+4</f>
        <v>2174</v>
      </c>
      <c r="I474" s="2">
        <f>Table5[[#This Row],[SFC]]*1000+4</f>
        <v>2174</v>
      </c>
      <c r="J474" s="2">
        <f>Table5[[#This Row],[HP]]*1</f>
        <v>2174</v>
      </c>
      <c r="K474" s="2">
        <f>Table5[[#This Row],[HP2]]*1</f>
        <v>2174</v>
      </c>
      <c r="L474" s="2">
        <f>Table5[[#This Row],[0-100]]*Table5[[#This Row],[HP]]</f>
        <v>2847.94</v>
      </c>
      <c r="M474" s="2">
        <f>Table5[[#This Row],[0-100]]*Table5[[#This Row],[HP2]]</f>
        <v>2847.94</v>
      </c>
      <c r="N474" s="1">
        <f>Table5[[#This Row],[HP]]/Table5[[#This Row],[TON]]</f>
        <v>763.35877862595419</v>
      </c>
      <c r="O474" s="1">
        <f>Table5[[#This Row],[HP2]]/Table5[[#This Row],[TON2]]</f>
        <v>763.35877862595419</v>
      </c>
      <c r="P474" s="1">
        <f>Table5[[#This Row],[KG]]/1000</f>
        <v>2.8479399999999999</v>
      </c>
      <c r="Q474" s="1">
        <f>Table5[[#This Row],[KG2]]/1000</f>
        <v>2.8479399999999999</v>
      </c>
      <c r="U474" s="1"/>
      <c r="V474" s="1"/>
      <c r="W474" s="1"/>
      <c r="X474" s="1"/>
      <c r="Y474" s="1"/>
    </row>
    <row r="475" spans="1:25" ht="12.75" thickTop="1" thickBot="1" x14ac:dyDescent="0.3">
      <c r="A475" s="3">
        <v>1.3</v>
      </c>
      <c r="B475" s="3">
        <v>2.1800000000000002</v>
      </c>
      <c r="C475" s="3">
        <v>2.19</v>
      </c>
      <c r="D475" s="3">
        <f>Table5[[#This Row],[0-100]]/2</f>
        <v>0.65</v>
      </c>
      <c r="E475" s="3">
        <f>Table5[[#This Row],[0-100]]/2</f>
        <v>0.65</v>
      </c>
      <c r="F475" s="15">
        <f>1000*(Table5[[#This Row],[KWH]]/Table5[[#This Row],[C]])</f>
        <v>3375384.615384615</v>
      </c>
      <c r="G475" s="15">
        <f>1000*(Table5[[#This Row],[KWH2]]/Table5[[#This Row],[C2]])</f>
        <v>3360000</v>
      </c>
      <c r="H475" s="2">
        <f>Table5[[#This Row],[SFC2]]*1000+4</f>
        <v>2194</v>
      </c>
      <c r="I475" s="2">
        <f>Table5[[#This Row],[SFC]]*1000+4</f>
        <v>2184</v>
      </c>
      <c r="J475" s="2">
        <f>Table5[[#This Row],[HP]]*1</f>
        <v>2194</v>
      </c>
      <c r="K475" s="2">
        <f>Table5[[#This Row],[HP2]]*1</f>
        <v>2184</v>
      </c>
      <c r="L475" s="2">
        <f>Table5[[#This Row],[0-100]]*Table5[[#This Row],[HP]]</f>
        <v>2852.2000000000003</v>
      </c>
      <c r="M475" s="2">
        <f>Table5[[#This Row],[0-100]]*Table5[[#This Row],[HP2]]</f>
        <v>2839.2000000000003</v>
      </c>
      <c r="N475" s="1">
        <f>Table5[[#This Row],[HP]]/Table5[[#This Row],[TON]]</f>
        <v>769.23076923076917</v>
      </c>
      <c r="O475" s="1">
        <f>Table5[[#This Row],[HP2]]/Table5[[#This Row],[TON2]]</f>
        <v>769.23076923076917</v>
      </c>
      <c r="P475" s="1">
        <f>Table5[[#This Row],[KG]]/1000</f>
        <v>2.8522000000000003</v>
      </c>
      <c r="Q475" s="1">
        <f>Table5[[#This Row],[KG2]]/1000</f>
        <v>2.8392000000000004</v>
      </c>
      <c r="U475" s="1"/>
      <c r="V475" s="1"/>
      <c r="W475" s="1"/>
      <c r="X475" s="1"/>
      <c r="Y475" s="1"/>
    </row>
    <row r="476" spans="1:25" ht="12.75" thickTop="1" thickBot="1" x14ac:dyDescent="0.3">
      <c r="A476" s="3">
        <v>1.29</v>
      </c>
      <c r="B476" s="3">
        <v>2.2000000000000002</v>
      </c>
      <c r="C476" s="3">
        <v>2.21</v>
      </c>
      <c r="D476" s="3">
        <f>Table5[[#This Row],[0-100]]/2</f>
        <v>0.64500000000000002</v>
      </c>
      <c r="E476" s="3">
        <f>Table5[[#This Row],[0-100]]/2</f>
        <v>0.64500000000000002</v>
      </c>
      <c r="F476" s="15">
        <f>1000*(Table5[[#This Row],[KWH]]/Table5[[#This Row],[C]])</f>
        <v>3432558.1395348837</v>
      </c>
      <c r="G476" s="15">
        <f>1000*(Table5[[#This Row],[KWH2]]/Table5[[#This Row],[C2]])</f>
        <v>3417054.2635658914</v>
      </c>
      <c r="H476" s="2">
        <f>Table5[[#This Row],[SFC2]]*1000+4</f>
        <v>2214</v>
      </c>
      <c r="I476" s="2">
        <f>Table5[[#This Row],[SFC]]*1000+4</f>
        <v>2204</v>
      </c>
      <c r="J476" s="2">
        <f>Table5[[#This Row],[HP]]*1</f>
        <v>2214</v>
      </c>
      <c r="K476" s="2">
        <f>Table5[[#This Row],[HP2]]*1</f>
        <v>2204</v>
      </c>
      <c r="L476" s="2">
        <f>Table5[[#This Row],[0-100]]*Table5[[#This Row],[HP]]</f>
        <v>2856.06</v>
      </c>
      <c r="M476" s="2">
        <f>Table5[[#This Row],[0-100]]*Table5[[#This Row],[HP2]]</f>
        <v>2843.16</v>
      </c>
      <c r="N476" s="1">
        <f>Table5[[#This Row],[HP]]/Table5[[#This Row],[TON]]</f>
        <v>775.19379844961247</v>
      </c>
      <c r="O476" s="1">
        <f>Table5[[#This Row],[HP2]]/Table5[[#This Row],[TON2]]</f>
        <v>775.19379844961247</v>
      </c>
      <c r="P476" s="1">
        <f>Table5[[#This Row],[KG]]/1000</f>
        <v>2.8560599999999998</v>
      </c>
      <c r="Q476" s="1">
        <f>Table5[[#This Row],[KG2]]/1000</f>
        <v>2.8431599999999997</v>
      </c>
      <c r="U476" s="1"/>
      <c r="V476" s="1"/>
      <c r="W476" s="1"/>
      <c r="X476" s="1"/>
      <c r="Y476" s="1"/>
    </row>
    <row r="477" spans="1:25" ht="12.75" thickTop="1" thickBot="1" x14ac:dyDescent="0.3">
      <c r="A477" s="3">
        <v>1.28</v>
      </c>
      <c r="B477" s="3">
        <v>2.2200000000000002</v>
      </c>
      <c r="C477" s="3">
        <v>2.23</v>
      </c>
      <c r="D477" s="3">
        <f>Table5[[#This Row],[0-100]]/2</f>
        <v>0.64</v>
      </c>
      <c r="E477" s="3">
        <f>Table5[[#This Row],[0-100]]/2</f>
        <v>0.64</v>
      </c>
      <c r="F477" s="15">
        <f>1000*(Table5[[#This Row],[KWH]]/Table5[[#This Row],[C]])</f>
        <v>3490625</v>
      </c>
      <c r="G477" s="15">
        <f>1000*(Table5[[#This Row],[KWH2]]/Table5[[#This Row],[C2]])</f>
        <v>3475000</v>
      </c>
      <c r="H477" s="2">
        <f>Table5[[#This Row],[SFC2]]*1000+4</f>
        <v>2234</v>
      </c>
      <c r="I477" s="2">
        <f>Table5[[#This Row],[SFC]]*1000+4</f>
        <v>2224</v>
      </c>
      <c r="J477" s="2">
        <f>Table5[[#This Row],[HP]]*1</f>
        <v>2234</v>
      </c>
      <c r="K477" s="2">
        <f>Table5[[#This Row],[HP2]]*1</f>
        <v>2224</v>
      </c>
      <c r="L477" s="2">
        <f>Table5[[#This Row],[0-100]]*Table5[[#This Row],[HP]]</f>
        <v>2859.52</v>
      </c>
      <c r="M477" s="2">
        <f>Table5[[#This Row],[0-100]]*Table5[[#This Row],[HP2]]</f>
        <v>2846.7200000000003</v>
      </c>
      <c r="N477" s="1">
        <f>Table5[[#This Row],[HP]]/Table5[[#This Row],[TON]]</f>
        <v>781.25</v>
      </c>
      <c r="O477" s="1">
        <f>Table5[[#This Row],[HP2]]/Table5[[#This Row],[TON2]]</f>
        <v>781.24999999999989</v>
      </c>
      <c r="P477" s="1">
        <f>Table5[[#This Row],[KG]]/1000</f>
        <v>2.8595199999999998</v>
      </c>
      <c r="Q477" s="1">
        <f>Table5[[#This Row],[KG2]]/1000</f>
        <v>2.8467200000000004</v>
      </c>
      <c r="U477" s="1"/>
      <c r="V477" s="1"/>
      <c r="W477" s="1"/>
      <c r="X477" s="1"/>
      <c r="Y477" s="1"/>
    </row>
    <row r="478" spans="1:25" ht="12.75" thickTop="1" thickBot="1" x14ac:dyDescent="0.3">
      <c r="A478" s="3">
        <v>1.27</v>
      </c>
      <c r="B478" s="3">
        <v>2.2400000000000002</v>
      </c>
      <c r="C478" s="3">
        <v>2.2400000000000002</v>
      </c>
      <c r="D478" s="3">
        <f>Table5[[#This Row],[0-100]]/2</f>
        <v>0.63500000000000001</v>
      </c>
      <c r="E478" s="3">
        <f>Table5[[#This Row],[0-100]]/2</f>
        <v>0.63500000000000001</v>
      </c>
      <c r="F478" s="15">
        <f>1000*(Table5[[#This Row],[KWH]]/Table5[[#This Row],[C]])</f>
        <v>3533858.2677165354</v>
      </c>
      <c r="G478" s="15">
        <f>1000*(Table5[[#This Row],[KWH2]]/Table5[[#This Row],[C2]])</f>
        <v>3533858.2677165354</v>
      </c>
      <c r="H478" s="2">
        <f>Table5[[#This Row],[SFC2]]*1000+4</f>
        <v>2244</v>
      </c>
      <c r="I478" s="2">
        <f>Table5[[#This Row],[SFC]]*1000+4</f>
        <v>2244</v>
      </c>
      <c r="J478" s="2">
        <f>Table5[[#This Row],[HP]]*1</f>
        <v>2244</v>
      </c>
      <c r="K478" s="2">
        <f>Table5[[#This Row],[HP2]]*1</f>
        <v>2244</v>
      </c>
      <c r="L478" s="2">
        <f>Table5[[#This Row],[0-100]]*Table5[[#This Row],[HP]]</f>
        <v>2849.88</v>
      </c>
      <c r="M478" s="2">
        <f>Table5[[#This Row],[0-100]]*Table5[[#This Row],[HP2]]</f>
        <v>2849.88</v>
      </c>
      <c r="N478" s="1">
        <f>Table5[[#This Row],[HP]]/Table5[[#This Row],[TON]]</f>
        <v>787.40157480314951</v>
      </c>
      <c r="O478" s="1">
        <f>Table5[[#This Row],[HP2]]/Table5[[#This Row],[TON2]]</f>
        <v>787.40157480314951</v>
      </c>
      <c r="P478" s="1">
        <f>Table5[[#This Row],[KG]]/1000</f>
        <v>2.8498800000000002</v>
      </c>
      <c r="Q478" s="1">
        <f>Table5[[#This Row],[KG2]]/1000</f>
        <v>2.8498800000000002</v>
      </c>
      <c r="U478" s="1"/>
      <c r="V478" s="1"/>
      <c r="W478" s="1"/>
      <c r="X478" s="1"/>
      <c r="Y478" s="1"/>
    </row>
    <row r="479" spans="1:25" ht="12.75" thickTop="1" thickBot="1" x14ac:dyDescent="0.3">
      <c r="A479" s="3">
        <v>1.26</v>
      </c>
      <c r="B479" s="3">
        <v>2.25</v>
      </c>
      <c r="C479" s="3">
        <v>2.2599999999999998</v>
      </c>
      <c r="D479" s="3">
        <f>Table5[[#This Row],[0-100]]/2</f>
        <v>0.63</v>
      </c>
      <c r="E479" s="3">
        <f>Table5[[#This Row],[0-100]]/2</f>
        <v>0.63</v>
      </c>
      <c r="F479" s="15">
        <f>1000*(Table5[[#This Row],[KWH]]/Table5[[#This Row],[C]])</f>
        <v>3593650.7936507938</v>
      </c>
      <c r="G479" s="15">
        <f>1000*(Table5[[#This Row],[KWH2]]/Table5[[#This Row],[C2]])</f>
        <v>3577777.777777778</v>
      </c>
      <c r="H479" s="2">
        <f>Table5[[#This Row],[SFC2]]*1000+4</f>
        <v>2264</v>
      </c>
      <c r="I479" s="2">
        <f>Table5[[#This Row],[SFC]]*1000+4</f>
        <v>2254</v>
      </c>
      <c r="J479" s="2">
        <f>Table5[[#This Row],[HP]]*1</f>
        <v>2264</v>
      </c>
      <c r="K479" s="2">
        <f>Table5[[#This Row],[HP2]]*1</f>
        <v>2254</v>
      </c>
      <c r="L479" s="2">
        <f>Table5[[#This Row],[0-100]]*Table5[[#This Row],[HP]]</f>
        <v>2852.64</v>
      </c>
      <c r="M479" s="2">
        <f>Table5[[#This Row],[0-100]]*Table5[[#This Row],[HP2]]</f>
        <v>2840.04</v>
      </c>
      <c r="N479" s="1">
        <f>Table5[[#This Row],[HP]]/Table5[[#This Row],[TON]]</f>
        <v>793.65079365079362</v>
      </c>
      <c r="O479" s="1">
        <f>Table5[[#This Row],[HP2]]/Table5[[#This Row],[TON2]]</f>
        <v>793.65079365079362</v>
      </c>
      <c r="P479" s="1">
        <f>Table5[[#This Row],[KG]]/1000</f>
        <v>2.8526400000000001</v>
      </c>
      <c r="Q479" s="1">
        <f>Table5[[#This Row],[KG2]]/1000</f>
        <v>2.8400400000000001</v>
      </c>
      <c r="U479" s="1"/>
      <c r="V479" s="1"/>
      <c r="W479" s="1"/>
      <c r="X479" s="1"/>
      <c r="Y479" s="1"/>
    </row>
    <row r="480" spans="1:25" ht="12.75" thickTop="1" thickBot="1" x14ac:dyDescent="0.3">
      <c r="A480" s="3">
        <v>1.25</v>
      </c>
      <c r="B480" s="3">
        <v>2.27</v>
      </c>
      <c r="C480" s="3">
        <v>2.2799999999999998</v>
      </c>
      <c r="D480" s="3">
        <f>Table5[[#This Row],[0-100]]/2</f>
        <v>0.625</v>
      </c>
      <c r="E480" s="3">
        <f>Table5[[#This Row],[0-100]]/2</f>
        <v>0.625</v>
      </c>
      <c r="F480" s="15">
        <f>1000*(Table5[[#This Row],[KWH]]/Table5[[#This Row],[C]])</f>
        <v>3654400</v>
      </c>
      <c r="G480" s="15">
        <f>1000*(Table5[[#This Row],[KWH2]]/Table5[[#This Row],[C2]])</f>
        <v>3638400</v>
      </c>
      <c r="H480" s="2">
        <f>Table5[[#This Row],[SFC2]]*1000+4</f>
        <v>2284</v>
      </c>
      <c r="I480" s="2">
        <f>Table5[[#This Row],[SFC]]*1000+4</f>
        <v>2274</v>
      </c>
      <c r="J480" s="2">
        <f>Table5[[#This Row],[HP]]*1</f>
        <v>2284</v>
      </c>
      <c r="K480" s="2">
        <f>Table5[[#This Row],[HP2]]*1</f>
        <v>2274</v>
      </c>
      <c r="L480" s="2">
        <f>Table5[[#This Row],[0-100]]*Table5[[#This Row],[HP]]</f>
        <v>2855</v>
      </c>
      <c r="M480" s="2">
        <f>Table5[[#This Row],[0-100]]*Table5[[#This Row],[HP2]]</f>
        <v>2842.5</v>
      </c>
      <c r="N480" s="1">
        <f>Table5[[#This Row],[HP]]/Table5[[#This Row],[TON]]</f>
        <v>800</v>
      </c>
      <c r="O480" s="1">
        <f>Table5[[#This Row],[HP2]]/Table5[[#This Row],[TON2]]</f>
        <v>800</v>
      </c>
      <c r="P480" s="1">
        <f>Table5[[#This Row],[KG]]/1000</f>
        <v>2.855</v>
      </c>
      <c r="Q480" s="1">
        <f>Table5[[#This Row],[KG2]]/1000</f>
        <v>2.8424999999999998</v>
      </c>
      <c r="U480" s="1"/>
      <c r="V480" s="1"/>
      <c r="W480" s="1"/>
      <c r="X480" s="1"/>
      <c r="Y480" s="1"/>
    </row>
    <row r="481" spans="1:25" ht="12.75" thickTop="1" thickBot="1" x14ac:dyDescent="0.3">
      <c r="A481" s="3">
        <v>1.24</v>
      </c>
      <c r="B481" s="3">
        <v>2.29</v>
      </c>
      <c r="C481" s="3">
        <v>2.2999999999999998</v>
      </c>
      <c r="D481" s="3">
        <f>Table5[[#This Row],[0-100]]/2</f>
        <v>0.62</v>
      </c>
      <c r="E481" s="3">
        <f>Table5[[#This Row],[0-100]]/2</f>
        <v>0.62</v>
      </c>
      <c r="F481" s="15">
        <f>1000*(Table5[[#This Row],[KWH]]/Table5[[#This Row],[C]])</f>
        <v>3716129.0322580645</v>
      </c>
      <c r="G481" s="15">
        <f>1000*(Table5[[#This Row],[KWH2]]/Table5[[#This Row],[C2]])</f>
        <v>3700000</v>
      </c>
      <c r="H481" s="2">
        <f>Table5[[#This Row],[SFC2]]*1000+4</f>
        <v>2304</v>
      </c>
      <c r="I481" s="2">
        <f>Table5[[#This Row],[SFC]]*1000+4</f>
        <v>2294</v>
      </c>
      <c r="J481" s="2">
        <f>Table5[[#This Row],[HP]]*1</f>
        <v>2304</v>
      </c>
      <c r="K481" s="2">
        <f>Table5[[#This Row],[HP2]]*1</f>
        <v>2294</v>
      </c>
      <c r="L481" s="2">
        <f>Table5[[#This Row],[0-100]]*Table5[[#This Row],[HP]]</f>
        <v>2856.96</v>
      </c>
      <c r="M481" s="2">
        <f>Table5[[#This Row],[0-100]]*Table5[[#This Row],[HP2]]</f>
        <v>2844.56</v>
      </c>
      <c r="N481" s="1">
        <f>Table5[[#This Row],[HP]]/Table5[[#This Row],[TON]]</f>
        <v>806.45161290322585</v>
      </c>
      <c r="O481" s="1">
        <f>Table5[[#This Row],[HP2]]/Table5[[#This Row],[TON2]]</f>
        <v>806.45161290322585</v>
      </c>
      <c r="P481" s="1">
        <f>Table5[[#This Row],[KG]]/1000</f>
        <v>2.8569599999999999</v>
      </c>
      <c r="Q481" s="1">
        <f>Table5[[#This Row],[KG2]]/1000</f>
        <v>2.84456</v>
      </c>
      <c r="U481" s="1"/>
      <c r="V481" s="1"/>
      <c r="W481" s="1"/>
      <c r="X481" s="1"/>
      <c r="Y481" s="1"/>
    </row>
    <row r="482" spans="1:25" ht="12.75" thickTop="1" thickBot="1" x14ac:dyDescent="0.3">
      <c r="A482" s="3">
        <v>1.23</v>
      </c>
      <c r="B482" s="3">
        <v>2.31</v>
      </c>
      <c r="C482" s="3">
        <v>2.3199999999999998</v>
      </c>
      <c r="D482" s="3">
        <f>Table5[[#This Row],[0-100]]/2</f>
        <v>0.61499999999999999</v>
      </c>
      <c r="E482" s="3">
        <f>Table5[[#This Row],[0-100]]/2</f>
        <v>0.61499999999999999</v>
      </c>
      <c r="F482" s="15">
        <f>1000*(Table5[[#This Row],[KWH]]/Table5[[#This Row],[C]])</f>
        <v>3778861.7886178861</v>
      </c>
      <c r="G482" s="15">
        <f>1000*(Table5[[#This Row],[KWH2]]/Table5[[#This Row],[C2]])</f>
        <v>3762601.6260162601</v>
      </c>
      <c r="H482" s="2">
        <f>Table5[[#This Row],[SFC2]]*1000+4</f>
        <v>2324</v>
      </c>
      <c r="I482" s="2">
        <f>Table5[[#This Row],[SFC]]*1000+4</f>
        <v>2314</v>
      </c>
      <c r="J482" s="2">
        <f>Table5[[#This Row],[HP]]*1</f>
        <v>2324</v>
      </c>
      <c r="K482" s="2">
        <f>Table5[[#This Row],[HP2]]*1</f>
        <v>2314</v>
      </c>
      <c r="L482" s="2">
        <f>Table5[[#This Row],[0-100]]*Table5[[#This Row],[HP]]</f>
        <v>2858.52</v>
      </c>
      <c r="M482" s="2">
        <f>Table5[[#This Row],[0-100]]*Table5[[#This Row],[HP2]]</f>
        <v>2846.22</v>
      </c>
      <c r="N482" s="1">
        <f>Table5[[#This Row],[HP]]/Table5[[#This Row],[TON]]</f>
        <v>813.00813008130081</v>
      </c>
      <c r="O482" s="1">
        <f>Table5[[#This Row],[HP2]]/Table5[[#This Row],[TON2]]</f>
        <v>813.00813008130092</v>
      </c>
      <c r="P482" s="1">
        <f>Table5[[#This Row],[KG]]/1000</f>
        <v>2.8585199999999999</v>
      </c>
      <c r="Q482" s="1">
        <f>Table5[[#This Row],[KG2]]/1000</f>
        <v>2.8462199999999998</v>
      </c>
      <c r="U482" s="1"/>
      <c r="V482" s="1"/>
      <c r="W482" s="1"/>
      <c r="X482" s="1"/>
      <c r="Y482" s="1"/>
    </row>
    <row r="483" spans="1:25" ht="12.75" thickTop="1" thickBot="1" x14ac:dyDescent="0.3">
      <c r="A483" s="3">
        <v>1.22</v>
      </c>
      <c r="B483" s="3">
        <v>2.33</v>
      </c>
      <c r="C483" s="3">
        <v>2.34</v>
      </c>
      <c r="D483" s="3">
        <f>Table5[[#This Row],[0-100]]/2</f>
        <v>0.61</v>
      </c>
      <c r="E483" s="3">
        <f>Table5[[#This Row],[0-100]]/2</f>
        <v>0.61</v>
      </c>
      <c r="F483" s="15">
        <f>1000*(Table5[[#This Row],[KWH]]/Table5[[#This Row],[C]])</f>
        <v>3842622.9508196721</v>
      </c>
      <c r="G483" s="15">
        <f>1000*(Table5[[#This Row],[KWH2]]/Table5[[#This Row],[C2]])</f>
        <v>3826229.5081967213</v>
      </c>
      <c r="H483" s="2">
        <f>Table5[[#This Row],[SFC2]]*1000+4</f>
        <v>2344</v>
      </c>
      <c r="I483" s="2">
        <f>Table5[[#This Row],[SFC]]*1000+4</f>
        <v>2334</v>
      </c>
      <c r="J483" s="2">
        <f>Table5[[#This Row],[HP]]*1</f>
        <v>2344</v>
      </c>
      <c r="K483" s="2">
        <f>Table5[[#This Row],[HP2]]*1</f>
        <v>2334</v>
      </c>
      <c r="L483" s="2">
        <f>Table5[[#This Row],[0-100]]*Table5[[#This Row],[HP]]</f>
        <v>2859.68</v>
      </c>
      <c r="M483" s="2">
        <f>Table5[[#This Row],[0-100]]*Table5[[#This Row],[HP2]]</f>
        <v>2847.48</v>
      </c>
      <c r="N483" s="1">
        <f>Table5[[#This Row],[HP]]/Table5[[#This Row],[TON]]</f>
        <v>819.67213114754099</v>
      </c>
      <c r="O483" s="1">
        <f>Table5[[#This Row],[HP2]]/Table5[[#This Row],[TON2]]</f>
        <v>819.67213114754099</v>
      </c>
      <c r="P483" s="1">
        <f>Table5[[#This Row],[KG]]/1000</f>
        <v>2.85968</v>
      </c>
      <c r="Q483" s="1">
        <f>Table5[[#This Row],[KG2]]/1000</f>
        <v>2.84748</v>
      </c>
      <c r="U483" s="1"/>
      <c r="V483" s="1"/>
      <c r="W483" s="1"/>
      <c r="X483" s="1"/>
      <c r="Y483" s="1"/>
    </row>
    <row r="484" spans="1:25" ht="12.75" thickTop="1" thickBot="1" x14ac:dyDescent="0.3">
      <c r="A484" s="3">
        <v>1.21</v>
      </c>
      <c r="B484" s="3">
        <v>2.35</v>
      </c>
      <c r="C484" s="3">
        <v>2.36</v>
      </c>
      <c r="D484" s="3">
        <f>Table5[[#This Row],[0-100]]/2</f>
        <v>0.60499999999999998</v>
      </c>
      <c r="E484" s="3">
        <f>Table5[[#This Row],[0-100]]/2</f>
        <v>0.60499999999999998</v>
      </c>
      <c r="F484" s="15">
        <f>1000*(Table5[[#This Row],[KWH]]/Table5[[#This Row],[C]])</f>
        <v>3907438.0165289259</v>
      </c>
      <c r="G484" s="15">
        <f>1000*(Table5[[#This Row],[KWH2]]/Table5[[#This Row],[C2]])</f>
        <v>3890909.0909090908</v>
      </c>
      <c r="H484" s="2">
        <f>Table5[[#This Row],[SFC2]]*1000+4</f>
        <v>2364</v>
      </c>
      <c r="I484" s="2">
        <f>Table5[[#This Row],[SFC]]*1000+4</f>
        <v>2354</v>
      </c>
      <c r="J484" s="2">
        <f>Table5[[#This Row],[HP]]*1</f>
        <v>2364</v>
      </c>
      <c r="K484" s="2">
        <f>Table5[[#This Row],[HP2]]*1</f>
        <v>2354</v>
      </c>
      <c r="L484" s="2">
        <f>Table5[[#This Row],[0-100]]*Table5[[#This Row],[HP]]</f>
        <v>2860.44</v>
      </c>
      <c r="M484" s="2">
        <f>Table5[[#This Row],[0-100]]*Table5[[#This Row],[HP2]]</f>
        <v>2848.3399999999997</v>
      </c>
      <c r="N484" s="1">
        <f>Table5[[#This Row],[HP]]/Table5[[#This Row],[TON]]</f>
        <v>826.44628099173553</v>
      </c>
      <c r="O484" s="1">
        <f>Table5[[#This Row],[HP2]]/Table5[[#This Row],[TON2]]</f>
        <v>826.44628099173553</v>
      </c>
      <c r="P484" s="1">
        <f>Table5[[#This Row],[KG]]/1000</f>
        <v>2.8604400000000001</v>
      </c>
      <c r="Q484" s="1">
        <f>Table5[[#This Row],[KG2]]/1000</f>
        <v>2.8483399999999999</v>
      </c>
      <c r="U484" s="1"/>
      <c r="V484" s="1"/>
      <c r="W484" s="1"/>
      <c r="X484" s="1"/>
      <c r="Y484" s="1"/>
    </row>
    <row r="485" spans="1:25" ht="12.75" thickTop="1" thickBot="1" x14ac:dyDescent="0.3">
      <c r="A485" s="3">
        <v>1.2</v>
      </c>
      <c r="B485" s="3">
        <v>2.37</v>
      </c>
      <c r="C485" s="3">
        <v>2.38</v>
      </c>
      <c r="D485" s="3">
        <f>Table5[[#This Row],[0-100]]/2</f>
        <v>0.6</v>
      </c>
      <c r="E485" s="3">
        <f>Table5[[#This Row],[0-100]]/2</f>
        <v>0.6</v>
      </c>
      <c r="F485" s="15">
        <f>1000*(Table5[[#This Row],[KWH]]/Table5[[#This Row],[C]])</f>
        <v>3973333.3333333335</v>
      </c>
      <c r="G485" s="15">
        <f>1000*(Table5[[#This Row],[KWH2]]/Table5[[#This Row],[C2]])</f>
        <v>3956666.666666667</v>
      </c>
      <c r="H485" s="2">
        <f>Table5[[#This Row],[SFC2]]*1000+4</f>
        <v>2384</v>
      </c>
      <c r="I485" s="2">
        <f>Table5[[#This Row],[SFC]]*1000+4</f>
        <v>2374</v>
      </c>
      <c r="J485" s="2">
        <f>Table5[[#This Row],[HP]]*1</f>
        <v>2384</v>
      </c>
      <c r="K485" s="2">
        <f>Table5[[#This Row],[HP2]]*1</f>
        <v>2374</v>
      </c>
      <c r="L485" s="2">
        <f>Table5[[#This Row],[0-100]]*Table5[[#This Row],[HP]]</f>
        <v>2860.7999999999997</v>
      </c>
      <c r="M485" s="2">
        <f>Table5[[#This Row],[0-100]]*Table5[[#This Row],[HP2]]</f>
        <v>2848.7999999999997</v>
      </c>
      <c r="N485" s="1">
        <f>Table5[[#This Row],[HP]]/Table5[[#This Row],[TON]]</f>
        <v>833.33333333333337</v>
      </c>
      <c r="O485" s="1">
        <f>Table5[[#This Row],[HP2]]/Table5[[#This Row],[TON2]]</f>
        <v>833.33333333333337</v>
      </c>
      <c r="P485" s="1">
        <f>Table5[[#This Row],[KG]]/1000</f>
        <v>2.8607999999999998</v>
      </c>
      <c r="Q485" s="1">
        <f>Table5[[#This Row],[KG2]]/1000</f>
        <v>2.8487999999999998</v>
      </c>
      <c r="U485" s="1"/>
      <c r="V485" s="1"/>
      <c r="W485" s="1"/>
      <c r="X485" s="1"/>
      <c r="Y485" s="1"/>
    </row>
    <row r="486" spans="1:25" ht="12.75" thickTop="1" thickBot="1" x14ac:dyDescent="0.3">
      <c r="A486" s="3">
        <v>1.19</v>
      </c>
      <c r="B486" s="3">
        <v>2.39</v>
      </c>
      <c r="C486" s="3">
        <v>2.4</v>
      </c>
      <c r="D486" s="3">
        <f>Table5[[#This Row],[0-100]]/2</f>
        <v>0.59499999999999997</v>
      </c>
      <c r="E486" s="3">
        <f>Table5[[#This Row],[0-100]]/2</f>
        <v>0.59499999999999997</v>
      </c>
      <c r="F486" s="15">
        <f>1000*(Table5[[#This Row],[KWH]]/Table5[[#This Row],[C]])</f>
        <v>4040336.1344537814</v>
      </c>
      <c r="G486" s="15">
        <f>1000*(Table5[[#This Row],[KWH2]]/Table5[[#This Row],[C2]])</f>
        <v>4023529.411764706</v>
      </c>
      <c r="H486" s="2">
        <f>Table5[[#This Row],[SFC2]]*1000+4</f>
        <v>2404</v>
      </c>
      <c r="I486" s="2">
        <f>Table5[[#This Row],[SFC]]*1000+4</f>
        <v>2394</v>
      </c>
      <c r="J486" s="2">
        <f>Table5[[#This Row],[HP]]*1</f>
        <v>2404</v>
      </c>
      <c r="K486" s="2">
        <f>Table5[[#This Row],[HP2]]*1</f>
        <v>2394</v>
      </c>
      <c r="L486" s="2">
        <f>Table5[[#This Row],[0-100]]*Table5[[#This Row],[HP]]</f>
        <v>2860.7599999999998</v>
      </c>
      <c r="M486" s="2">
        <f>Table5[[#This Row],[0-100]]*Table5[[#This Row],[HP2]]</f>
        <v>2848.8599999999997</v>
      </c>
      <c r="N486" s="1">
        <f>Table5[[#This Row],[HP]]/Table5[[#This Row],[TON]]</f>
        <v>840.33613445378148</v>
      </c>
      <c r="O486" s="1">
        <f>Table5[[#This Row],[HP2]]/Table5[[#This Row],[TON2]]</f>
        <v>840.3361344537816</v>
      </c>
      <c r="P486" s="1">
        <f>Table5[[#This Row],[KG]]/1000</f>
        <v>2.86076</v>
      </c>
      <c r="Q486" s="1">
        <f>Table5[[#This Row],[KG2]]/1000</f>
        <v>2.8488599999999997</v>
      </c>
      <c r="U486" s="1"/>
      <c r="V486" s="1"/>
      <c r="W486" s="1"/>
      <c r="X486" s="1"/>
      <c r="Y486" s="1"/>
    </row>
    <row r="487" spans="1:25" ht="12.75" thickTop="1" thickBot="1" x14ac:dyDescent="0.3">
      <c r="A487" s="3">
        <v>1.18</v>
      </c>
      <c r="B487" s="3">
        <v>2.41</v>
      </c>
      <c r="C487" s="3">
        <v>2.42</v>
      </c>
      <c r="D487" s="3">
        <f>Table5[[#This Row],[0-100]]/2</f>
        <v>0.59</v>
      </c>
      <c r="E487" s="3">
        <f>Table5[[#This Row],[0-100]]/2</f>
        <v>0.59</v>
      </c>
      <c r="F487" s="15">
        <f>1000*(Table5[[#This Row],[KWH]]/Table5[[#This Row],[C]])</f>
        <v>4108474.5762711866</v>
      </c>
      <c r="G487" s="15">
        <f>1000*(Table5[[#This Row],[KWH2]]/Table5[[#This Row],[C2]])</f>
        <v>4091525.4237288134</v>
      </c>
      <c r="H487" s="2">
        <f>Table5[[#This Row],[SFC2]]*1000+4</f>
        <v>2424</v>
      </c>
      <c r="I487" s="2">
        <f>Table5[[#This Row],[SFC]]*1000+4</f>
        <v>2414</v>
      </c>
      <c r="J487" s="2">
        <f>Table5[[#This Row],[HP]]*1</f>
        <v>2424</v>
      </c>
      <c r="K487" s="2">
        <f>Table5[[#This Row],[HP2]]*1</f>
        <v>2414</v>
      </c>
      <c r="L487" s="2">
        <f>Table5[[#This Row],[0-100]]*Table5[[#This Row],[HP]]</f>
        <v>2860.3199999999997</v>
      </c>
      <c r="M487" s="2">
        <f>Table5[[#This Row],[0-100]]*Table5[[#This Row],[HP2]]</f>
        <v>2848.52</v>
      </c>
      <c r="N487" s="1">
        <f>Table5[[#This Row],[HP]]/Table5[[#This Row],[TON]]</f>
        <v>847.45762711864415</v>
      </c>
      <c r="O487" s="1">
        <f>Table5[[#This Row],[HP2]]/Table5[[#This Row],[TON2]]</f>
        <v>847.45762711864404</v>
      </c>
      <c r="P487" s="1">
        <f>Table5[[#This Row],[KG]]/1000</f>
        <v>2.8603199999999998</v>
      </c>
      <c r="Q487" s="1">
        <f>Table5[[#This Row],[KG2]]/1000</f>
        <v>2.8485200000000002</v>
      </c>
      <c r="U487" s="1"/>
      <c r="V487" s="1"/>
      <c r="W487" s="1"/>
      <c r="X487" s="1"/>
      <c r="Y487" s="1"/>
    </row>
    <row r="488" spans="1:25" ht="12.75" thickTop="1" thickBot="1" x14ac:dyDescent="0.3">
      <c r="A488" s="3">
        <v>1.17</v>
      </c>
      <c r="B488" s="3">
        <v>2.4300000000000002</v>
      </c>
      <c r="C488" s="3">
        <v>2.44</v>
      </c>
      <c r="D488" s="3">
        <f>Table5[[#This Row],[0-100]]/2</f>
        <v>0.58499999999999996</v>
      </c>
      <c r="E488" s="3">
        <f>Table5[[#This Row],[0-100]]/2</f>
        <v>0.58499999999999996</v>
      </c>
      <c r="F488" s="15">
        <f>1000*(Table5[[#This Row],[KWH]]/Table5[[#This Row],[C]])</f>
        <v>4177777.7777777785</v>
      </c>
      <c r="G488" s="15">
        <f>1000*(Table5[[#This Row],[KWH2]]/Table5[[#This Row],[C2]])</f>
        <v>4160683.7606837605</v>
      </c>
      <c r="H488" s="2">
        <f>Table5[[#This Row],[SFC2]]*1000+4</f>
        <v>2444</v>
      </c>
      <c r="I488" s="2">
        <f>Table5[[#This Row],[SFC]]*1000+4</f>
        <v>2434</v>
      </c>
      <c r="J488" s="2">
        <f>Table5[[#This Row],[HP]]*1</f>
        <v>2444</v>
      </c>
      <c r="K488" s="2">
        <f>Table5[[#This Row],[HP2]]*1</f>
        <v>2434</v>
      </c>
      <c r="L488" s="2">
        <f>Table5[[#This Row],[0-100]]*Table5[[#This Row],[HP]]</f>
        <v>2859.48</v>
      </c>
      <c r="M488" s="2">
        <f>Table5[[#This Row],[0-100]]*Table5[[#This Row],[HP2]]</f>
        <v>2847.7799999999997</v>
      </c>
      <c r="N488" s="1">
        <f>Table5[[#This Row],[HP]]/Table5[[#This Row],[TON]]</f>
        <v>854.70085470085473</v>
      </c>
      <c r="O488" s="1">
        <f>Table5[[#This Row],[HP2]]/Table5[[#This Row],[TON2]]</f>
        <v>854.70085470085473</v>
      </c>
      <c r="P488" s="1">
        <f>Table5[[#This Row],[KG]]/1000</f>
        <v>2.85948</v>
      </c>
      <c r="Q488" s="1">
        <f>Table5[[#This Row],[KG2]]/1000</f>
        <v>2.8477799999999998</v>
      </c>
      <c r="U488" s="1"/>
      <c r="V488" s="1"/>
      <c r="W488" s="1"/>
      <c r="X488" s="1"/>
      <c r="Y488" s="1"/>
    </row>
    <row r="489" spans="1:25" ht="12.75" thickTop="1" thickBot="1" x14ac:dyDescent="0.3">
      <c r="A489" s="3">
        <v>1.1599999999999999</v>
      </c>
      <c r="B489" s="3">
        <v>2.4500000000000002</v>
      </c>
      <c r="C489" s="3">
        <v>2.46</v>
      </c>
      <c r="D489" s="3">
        <f>Table5[[#This Row],[0-100]]/2</f>
        <v>0.57999999999999996</v>
      </c>
      <c r="E489" s="3">
        <f>Table5[[#This Row],[0-100]]/2</f>
        <v>0.57999999999999996</v>
      </c>
      <c r="F489" s="15">
        <f>1000*(Table5[[#This Row],[KWH]]/Table5[[#This Row],[C]])</f>
        <v>4248275.862068966</v>
      </c>
      <c r="G489" s="15">
        <f>1000*(Table5[[#This Row],[KWH2]]/Table5[[#This Row],[C2]])</f>
        <v>4231034.4827586217</v>
      </c>
      <c r="H489" s="2">
        <f>Table5[[#This Row],[SFC2]]*1000+4</f>
        <v>2464</v>
      </c>
      <c r="I489" s="2">
        <f>Table5[[#This Row],[SFC]]*1000+4</f>
        <v>2454</v>
      </c>
      <c r="J489" s="2">
        <f>Table5[[#This Row],[HP]]*1</f>
        <v>2464</v>
      </c>
      <c r="K489" s="2">
        <f>Table5[[#This Row],[HP2]]*1</f>
        <v>2454</v>
      </c>
      <c r="L489" s="2">
        <f>Table5[[#This Row],[0-100]]*Table5[[#This Row],[HP]]</f>
        <v>2858.24</v>
      </c>
      <c r="M489" s="2">
        <f>Table5[[#This Row],[0-100]]*Table5[[#This Row],[HP2]]</f>
        <v>2846.64</v>
      </c>
      <c r="N489" s="1">
        <f>Table5[[#This Row],[HP]]/Table5[[#This Row],[TON]]</f>
        <v>862.06896551724139</v>
      </c>
      <c r="O489" s="1">
        <f>Table5[[#This Row],[HP2]]/Table5[[#This Row],[TON2]]</f>
        <v>862.06896551724139</v>
      </c>
      <c r="P489" s="1">
        <f>Table5[[#This Row],[KG]]/1000</f>
        <v>2.8582399999999999</v>
      </c>
      <c r="Q489" s="1">
        <f>Table5[[#This Row],[KG2]]/1000</f>
        <v>2.8466399999999998</v>
      </c>
      <c r="U489" s="1"/>
      <c r="V489" s="1"/>
      <c r="W489" s="1"/>
      <c r="X489" s="1"/>
      <c r="Y489" s="1"/>
    </row>
    <row r="490" spans="1:25" ht="12.75" thickTop="1" thickBot="1" x14ac:dyDescent="0.3">
      <c r="A490" s="3">
        <v>1.1499999999999999</v>
      </c>
      <c r="B490" s="3">
        <v>2.4700000000000002</v>
      </c>
      <c r="C490" s="3">
        <v>2.48</v>
      </c>
      <c r="D490" s="3">
        <f>Table5[[#This Row],[0-100]]/2</f>
        <v>0.57499999999999996</v>
      </c>
      <c r="E490" s="3">
        <f>Table5[[#This Row],[0-100]]/2</f>
        <v>0.57499999999999996</v>
      </c>
      <c r="F490" s="15">
        <f>1000*(Table5[[#This Row],[KWH]]/Table5[[#This Row],[C]])</f>
        <v>4320000</v>
      </c>
      <c r="G490" s="15">
        <f>1000*(Table5[[#This Row],[KWH2]]/Table5[[#This Row],[C2]])</f>
        <v>4302608.6956521738</v>
      </c>
      <c r="H490" s="2">
        <f>Table5[[#This Row],[SFC2]]*1000+4</f>
        <v>2484</v>
      </c>
      <c r="I490" s="2">
        <f>Table5[[#This Row],[SFC]]*1000+4</f>
        <v>2474</v>
      </c>
      <c r="J490" s="2">
        <f>Table5[[#This Row],[HP]]*1</f>
        <v>2484</v>
      </c>
      <c r="K490" s="2">
        <f>Table5[[#This Row],[HP2]]*1</f>
        <v>2474</v>
      </c>
      <c r="L490" s="2">
        <f>Table5[[#This Row],[0-100]]*Table5[[#This Row],[HP]]</f>
        <v>2856.6</v>
      </c>
      <c r="M490" s="2">
        <f>Table5[[#This Row],[0-100]]*Table5[[#This Row],[HP2]]</f>
        <v>2845.1</v>
      </c>
      <c r="N490" s="1">
        <f>Table5[[#This Row],[HP]]/Table5[[#This Row],[TON]]</f>
        <v>869.56521739130437</v>
      </c>
      <c r="O490" s="1">
        <f>Table5[[#This Row],[HP2]]/Table5[[#This Row],[TON2]]</f>
        <v>869.56521739130437</v>
      </c>
      <c r="P490" s="1">
        <f>Table5[[#This Row],[KG]]/1000</f>
        <v>2.8565999999999998</v>
      </c>
      <c r="Q490" s="1">
        <f>Table5[[#This Row],[KG2]]/1000</f>
        <v>2.8451</v>
      </c>
      <c r="U490" s="1"/>
      <c r="V490" s="1"/>
      <c r="W490" s="1"/>
      <c r="X490" s="1"/>
      <c r="Y490" s="1"/>
    </row>
    <row r="491" spans="1:25" ht="12.75" thickTop="1" thickBot="1" x14ac:dyDescent="0.3">
      <c r="A491" s="3">
        <v>1.1399999999999999</v>
      </c>
      <c r="B491" s="3">
        <v>2.4900000000000002</v>
      </c>
      <c r="C491" s="3">
        <v>2.5</v>
      </c>
      <c r="D491" s="3">
        <f>Table5[[#This Row],[0-100]]/2</f>
        <v>0.56999999999999995</v>
      </c>
      <c r="E491" s="3">
        <f>Table5[[#This Row],[0-100]]/2</f>
        <v>0.56999999999999995</v>
      </c>
      <c r="F491" s="15">
        <f>1000*(Table5[[#This Row],[KWH]]/Table5[[#This Row],[C]])</f>
        <v>4392982.4561403515</v>
      </c>
      <c r="G491" s="15">
        <f>1000*(Table5[[#This Row],[KWH2]]/Table5[[#This Row],[C2]])</f>
        <v>4375438.5964912279</v>
      </c>
      <c r="H491" s="2">
        <f>Table5[[#This Row],[SFC2]]*1000+4</f>
        <v>2504</v>
      </c>
      <c r="I491" s="2">
        <f>Table5[[#This Row],[SFC]]*1000+4</f>
        <v>2494</v>
      </c>
      <c r="J491" s="2">
        <f>Table5[[#This Row],[HP]]*1</f>
        <v>2504</v>
      </c>
      <c r="K491" s="2">
        <f>Table5[[#This Row],[HP2]]*1</f>
        <v>2494</v>
      </c>
      <c r="L491" s="2">
        <f>Table5[[#This Row],[0-100]]*Table5[[#This Row],[HP]]</f>
        <v>2854.56</v>
      </c>
      <c r="M491" s="2">
        <f>Table5[[#This Row],[0-100]]*Table5[[#This Row],[HP2]]</f>
        <v>2843.16</v>
      </c>
      <c r="N491" s="1">
        <f>Table5[[#This Row],[HP]]/Table5[[#This Row],[TON]]</f>
        <v>877.19298245614038</v>
      </c>
      <c r="O491" s="1">
        <f>Table5[[#This Row],[HP2]]/Table5[[#This Row],[TON2]]</f>
        <v>877.1929824561405</v>
      </c>
      <c r="P491" s="1">
        <f>Table5[[#This Row],[KG]]/1000</f>
        <v>2.8545599999999998</v>
      </c>
      <c r="Q491" s="1">
        <f>Table5[[#This Row],[KG2]]/1000</f>
        <v>2.8431599999999997</v>
      </c>
      <c r="U491" s="1"/>
      <c r="V491" s="1"/>
      <c r="W491" s="1"/>
      <c r="X491" s="1"/>
      <c r="Y491" s="1"/>
    </row>
    <row r="492" spans="1:25" ht="12.75" thickTop="1" thickBot="1" x14ac:dyDescent="0.3">
      <c r="A492" s="3">
        <v>1.1299999999999999</v>
      </c>
      <c r="B492" s="3">
        <v>2.5099999999999998</v>
      </c>
      <c r="C492" s="3">
        <v>2.52</v>
      </c>
      <c r="D492" s="3">
        <f>Table5[[#This Row],[0-100]]/2</f>
        <v>0.56499999999999995</v>
      </c>
      <c r="E492" s="3">
        <f>Table5[[#This Row],[0-100]]/2</f>
        <v>0.56499999999999995</v>
      </c>
      <c r="F492" s="15">
        <f>1000*(Table5[[#This Row],[KWH]]/Table5[[#This Row],[C]])</f>
        <v>4467256.637168142</v>
      </c>
      <c r="G492" s="15">
        <f>1000*(Table5[[#This Row],[KWH2]]/Table5[[#This Row],[C2]])</f>
        <v>4449557.5221238937</v>
      </c>
      <c r="H492" s="2">
        <f>Table5[[#This Row],[SFC2]]*1000+4</f>
        <v>2524</v>
      </c>
      <c r="I492" s="2">
        <f>Table5[[#This Row],[SFC]]*1000+4</f>
        <v>2514</v>
      </c>
      <c r="J492" s="2">
        <f>Table5[[#This Row],[HP]]*1</f>
        <v>2524</v>
      </c>
      <c r="K492" s="2">
        <f>Table5[[#This Row],[HP2]]*1</f>
        <v>2514</v>
      </c>
      <c r="L492" s="2">
        <f>Table5[[#This Row],[0-100]]*Table5[[#This Row],[HP]]</f>
        <v>2852.12</v>
      </c>
      <c r="M492" s="2">
        <f>Table5[[#This Row],[0-100]]*Table5[[#This Row],[HP2]]</f>
        <v>2840.8199999999997</v>
      </c>
      <c r="N492" s="1">
        <f>Table5[[#This Row],[HP]]/Table5[[#This Row],[TON]]</f>
        <v>884.95575221238948</v>
      </c>
      <c r="O492" s="1">
        <f>Table5[[#This Row],[HP2]]/Table5[[#This Row],[TON2]]</f>
        <v>884.95575221238937</v>
      </c>
      <c r="P492" s="1">
        <f>Table5[[#This Row],[KG]]/1000</f>
        <v>2.8521199999999998</v>
      </c>
      <c r="Q492" s="1">
        <f>Table5[[#This Row],[KG2]]/1000</f>
        <v>2.8408199999999999</v>
      </c>
      <c r="U492" s="1"/>
      <c r="V492" s="1"/>
      <c r="W492" s="1"/>
      <c r="X492" s="1"/>
      <c r="Y492" s="1"/>
    </row>
    <row r="493" spans="1:25" ht="12.75" thickTop="1" thickBot="1" x14ac:dyDescent="0.3">
      <c r="A493" s="3">
        <v>1.1200000000000001</v>
      </c>
      <c r="B493" s="3">
        <v>2.5299999999999998</v>
      </c>
      <c r="C493" s="3">
        <v>2.5499999999999998</v>
      </c>
      <c r="D493" s="3">
        <f>Table5[[#This Row],[0-100]]/2</f>
        <v>0.56000000000000005</v>
      </c>
      <c r="E493" s="3">
        <f>Table5[[#This Row],[0-100]]/2</f>
        <v>0.56000000000000005</v>
      </c>
      <c r="F493" s="15">
        <f>1000*(Table5[[#This Row],[KWH]]/Table5[[#This Row],[C]])</f>
        <v>4560714.2857142854</v>
      </c>
      <c r="G493" s="15">
        <f>1000*(Table5[[#This Row],[KWH2]]/Table5[[#This Row],[C2]])</f>
        <v>4525000</v>
      </c>
      <c r="H493" s="2">
        <f>Table5[[#This Row],[SFC2]]*1000+4</f>
        <v>2554</v>
      </c>
      <c r="I493" s="2">
        <f>Table5[[#This Row],[SFC]]*1000+4</f>
        <v>2534</v>
      </c>
      <c r="J493" s="2">
        <f>Table5[[#This Row],[HP]]*1</f>
        <v>2554</v>
      </c>
      <c r="K493" s="2">
        <f>Table5[[#This Row],[HP2]]*1</f>
        <v>2534</v>
      </c>
      <c r="L493" s="2">
        <f>Table5[[#This Row],[0-100]]*Table5[[#This Row],[HP]]</f>
        <v>2860.4800000000005</v>
      </c>
      <c r="M493" s="2">
        <f>Table5[[#This Row],[0-100]]*Table5[[#This Row],[HP2]]</f>
        <v>2838.0800000000004</v>
      </c>
      <c r="N493" s="1">
        <f>Table5[[#This Row],[HP]]/Table5[[#This Row],[TON]]</f>
        <v>892.85714285714278</v>
      </c>
      <c r="O493" s="1">
        <f>Table5[[#This Row],[HP2]]/Table5[[#This Row],[TON2]]</f>
        <v>892.85714285714266</v>
      </c>
      <c r="P493" s="1">
        <f>Table5[[#This Row],[KG]]/1000</f>
        <v>2.8604800000000004</v>
      </c>
      <c r="Q493" s="1">
        <f>Table5[[#This Row],[KG2]]/1000</f>
        <v>2.8380800000000006</v>
      </c>
      <c r="U493" s="1"/>
      <c r="V493" s="1"/>
      <c r="W493" s="1"/>
      <c r="X493" s="1"/>
      <c r="Y493" s="1"/>
    </row>
    <row r="494" spans="1:25" ht="12.75" thickTop="1" thickBot="1" x14ac:dyDescent="0.3">
      <c r="A494" s="3">
        <v>1.1100000000000001</v>
      </c>
      <c r="B494" s="3">
        <v>2.56</v>
      </c>
      <c r="C494" s="3">
        <v>2.57</v>
      </c>
      <c r="D494" s="3">
        <f>Table5[[#This Row],[0-100]]/2</f>
        <v>0.55500000000000005</v>
      </c>
      <c r="E494" s="3">
        <f>Table5[[#This Row],[0-100]]/2</f>
        <v>0.55500000000000005</v>
      </c>
      <c r="F494" s="15">
        <f>1000*(Table5[[#This Row],[KWH]]/Table5[[#This Row],[C]])</f>
        <v>4637837.8378378376</v>
      </c>
      <c r="G494" s="15">
        <f>1000*(Table5[[#This Row],[KWH2]]/Table5[[#This Row],[C2]])</f>
        <v>4619819.8198198201</v>
      </c>
      <c r="H494" s="2">
        <f>Table5[[#This Row],[SFC2]]*1000+4</f>
        <v>2574</v>
      </c>
      <c r="I494" s="2">
        <f>Table5[[#This Row],[SFC]]*1000+4</f>
        <v>2564</v>
      </c>
      <c r="J494" s="2">
        <f>Table5[[#This Row],[HP]]*1</f>
        <v>2574</v>
      </c>
      <c r="K494" s="2">
        <f>Table5[[#This Row],[HP2]]*1</f>
        <v>2564</v>
      </c>
      <c r="L494" s="2">
        <f>Table5[[#This Row],[0-100]]*Table5[[#This Row],[HP]]</f>
        <v>2857.1400000000003</v>
      </c>
      <c r="M494" s="2">
        <f>Table5[[#This Row],[0-100]]*Table5[[#This Row],[HP2]]</f>
        <v>2846.0400000000004</v>
      </c>
      <c r="N494" s="1">
        <f>Table5[[#This Row],[HP]]/Table5[[#This Row],[TON]]</f>
        <v>900.90090090090087</v>
      </c>
      <c r="O494" s="1">
        <f>Table5[[#This Row],[HP2]]/Table5[[#This Row],[TON2]]</f>
        <v>900.90090090090075</v>
      </c>
      <c r="P494" s="1">
        <f>Table5[[#This Row],[KG]]/1000</f>
        <v>2.8571400000000002</v>
      </c>
      <c r="Q494" s="1">
        <f>Table5[[#This Row],[KG2]]/1000</f>
        <v>2.8460400000000003</v>
      </c>
      <c r="U494" s="1"/>
      <c r="V494" s="1"/>
      <c r="W494" s="1"/>
      <c r="X494" s="1"/>
      <c r="Y494" s="1"/>
    </row>
    <row r="495" spans="1:25" ht="12.75" thickTop="1" thickBot="1" x14ac:dyDescent="0.3">
      <c r="A495" s="3">
        <v>1.1000000000000001</v>
      </c>
      <c r="B495" s="3">
        <v>2.58</v>
      </c>
      <c r="C495" s="3">
        <v>2.59</v>
      </c>
      <c r="D495" s="3">
        <f>Table5[[#This Row],[0-100]]/2</f>
        <v>0.55000000000000004</v>
      </c>
      <c r="E495" s="3">
        <f>Table5[[#This Row],[0-100]]/2</f>
        <v>0.55000000000000004</v>
      </c>
      <c r="F495" s="15">
        <f>1000*(Table5[[#This Row],[KWH]]/Table5[[#This Row],[C]])</f>
        <v>4716363.6363636358</v>
      </c>
      <c r="G495" s="15">
        <f>1000*(Table5[[#This Row],[KWH2]]/Table5[[#This Row],[C2]])</f>
        <v>4698181.8181818184</v>
      </c>
      <c r="H495" s="2">
        <f>Table5[[#This Row],[SFC2]]*1000+4</f>
        <v>2594</v>
      </c>
      <c r="I495" s="2">
        <f>Table5[[#This Row],[SFC]]*1000+4</f>
        <v>2584</v>
      </c>
      <c r="J495" s="2">
        <f>Table5[[#This Row],[HP]]*1</f>
        <v>2594</v>
      </c>
      <c r="K495" s="2">
        <f>Table5[[#This Row],[HP2]]*1</f>
        <v>2584</v>
      </c>
      <c r="L495" s="2">
        <f>Table5[[#This Row],[0-100]]*Table5[[#This Row],[HP]]</f>
        <v>2853.4</v>
      </c>
      <c r="M495" s="2">
        <f>Table5[[#This Row],[0-100]]*Table5[[#This Row],[HP2]]</f>
        <v>2842.4</v>
      </c>
      <c r="N495" s="1">
        <f>Table5[[#This Row],[HP]]/Table5[[#This Row],[TON]]</f>
        <v>909.09090909090901</v>
      </c>
      <c r="O495" s="1">
        <f>Table5[[#This Row],[HP2]]/Table5[[#This Row],[TON2]]</f>
        <v>909.09090909090912</v>
      </c>
      <c r="P495" s="1">
        <f>Table5[[#This Row],[KG]]/1000</f>
        <v>2.8534000000000002</v>
      </c>
      <c r="Q495" s="1">
        <f>Table5[[#This Row],[KG2]]/1000</f>
        <v>2.8424</v>
      </c>
      <c r="U495" s="1"/>
      <c r="V495" s="1"/>
      <c r="W495" s="1"/>
      <c r="X495" s="1"/>
      <c r="Y495" s="1"/>
    </row>
    <row r="496" spans="1:25" ht="12.75" thickTop="1" thickBot="1" x14ac:dyDescent="0.3">
      <c r="A496" s="3">
        <v>1.0900000000000001</v>
      </c>
      <c r="B496" s="3">
        <v>2.6</v>
      </c>
      <c r="C496" s="3">
        <v>2.62</v>
      </c>
      <c r="D496" s="3">
        <f>Table5[[#This Row],[0-100]]/2</f>
        <v>0.54500000000000004</v>
      </c>
      <c r="E496" s="3">
        <f>Table5[[#This Row],[0-100]]/2</f>
        <v>0.54500000000000004</v>
      </c>
      <c r="F496" s="15">
        <f>1000*(Table5[[#This Row],[KWH]]/Table5[[#This Row],[C]])</f>
        <v>4814678.8990825685</v>
      </c>
      <c r="G496" s="15">
        <f>1000*(Table5[[#This Row],[KWH2]]/Table5[[#This Row],[C2]])</f>
        <v>4777981.6513761459</v>
      </c>
      <c r="H496" s="2">
        <f>Table5[[#This Row],[SFC2]]*1000+4</f>
        <v>2624</v>
      </c>
      <c r="I496" s="2">
        <f>Table5[[#This Row],[SFC]]*1000+4</f>
        <v>2604</v>
      </c>
      <c r="J496" s="2">
        <f>Table5[[#This Row],[HP]]*1</f>
        <v>2624</v>
      </c>
      <c r="K496" s="2">
        <f>Table5[[#This Row],[HP2]]*1</f>
        <v>2604</v>
      </c>
      <c r="L496" s="2">
        <f>Table5[[#This Row],[0-100]]*Table5[[#This Row],[HP]]</f>
        <v>2860.1600000000003</v>
      </c>
      <c r="M496" s="2">
        <f>Table5[[#This Row],[0-100]]*Table5[[#This Row],[HP2]]</f>
        <v>2838.36</v>
      </c>
      <c r="N496" s="1">
        <f>Table5[[#This Row],[HP]]/Table5[[#This Row],[TON]]</f>
        <v>917.43119266055032</v>
      </c>
      <c r="O496" s="1">
        <f>Table5[[#This Row],[HP2]]/Table5[[#This Row],[TON2]]</f>
        <v>917.43119266055044</v>
      </c>
      <c r="P496" s="1">
        <f>Table5[[#This Row],[KG]]/1000</f>
        <v>2.8601600000000005</v>
      </c>
      <c r="Q496" s="1">
        <f>Table5[[#This Row],[KG2]]/1000</f>
        <v>2.8383600000000002</v>
      </c>
      <c r="U496" s="1"/>
      <c r="V496" s="1"/>
      <c r="W496" s="1"/>
      <c r="X496" s="1"/>
      <c r="Y496" s="1"/>
    </row>
    <row r="497" spans="1:25" ht="12.75" thickTop="1" thickBot="1" x14ac:dyDescent="0.3">
      <c r="A497" s="3">
        <v>1.08</v>
      </c>
      <c r="B497" s="3">
        <v>2.63</v>
      </c>
      <c r="C497" s="3">
        <v>2.64</v>
      </c>
      <c r="D497" s="3">
        <f>Table5[[#This Row],[0-100]]/2</f>
        <v>0.54</v>
      </c>
      <c r="E497" s="3">
        <f>Table5[[#This Row],[0-100]]/2</f>
        <v>0.54</v>
      </c>
      <c r="F497" s="15">
        <f>1000*(Table5[[#This Row],[KWH]]/Table5[[#This Row],[C]])</f>
        <v>4896296.2962962957</v>
      </c>
      <c r="G497" s="15">
        <f>1000*(Table5[[#This Row],[KWH2]]/Table5[[#This Row],[C2]])</f>
        <v>4877777.7777777771</v>
      </c>
      <c r="H497" s="2">
        <f>Table5[[#This Row],[SFC2]]*1000+4</f>
        <v>2644</v>
      </c>
      <c r="I497" s="2">
        <f>Table5[[#This Row],[SFC]]*1000+4</f>
        <v>2634</v>
      </c>
      <c r="J497" s="2">
        <f>Table5[[#This Row],[HP]]*1</f>
        <v>2644</v>
      </c>
      <c r="K497" s="2">
        <f>Table5[[#This Row],[HP2]]*1</f>
        <v>2634</v>
      </c>
      <c r="L497" s="2">
        <f>Table5[[#This Row],[0-100]]*Table5[[#This Row],[HP]]</f>
        <v>2855.52</v>
      </c>
      <c r="M497" s="2">
        <f>Table5[[#This Row],[0-100]]*Table5[[#This Row],[HP2]]</f>
        <v>2844.7200000000003</v>
      </c>
      <c r="N497" s="1">
        <f>Table5[[#This Row],[HP]]/Table5[[#This Row],[TON]]</f>
        <v>925.92592592592598</v>
      </c>
      <c r="O497" s="1">
        <f>Table5[[#This Row],[HP2]]/Table5[[#This Row],[TON2]]</f>
        <v>925.92592592592587</v>
      </c>
      <c r="P497" s="1">
        <f>Table5[[#This Row],[KG]]/1000</f>
        <v>2.8555199999999998</v>
      </c>
      <c r="Q497" s="1">
        <f>Table5[[#This Row],[KG2]]/1000</f>
        <v>2.8447200000000001</v>
      </c>
      <c r="U497" s="1"/>
      <c r="V497" s="1"/>
      <c r="W497" s="1"/>
      <c r="X497" s="1"/>
      <c r="Y497" s="1"/>
    </row>
    <row r="498" spans="1:25" ht="12.75" thickTop="1" thickBot="1" x14ac:dyDescent="0.3">
      <c r="A498" s="3">
        <v>1.07</v>
      </c>
      <c r="B498" s="3">
        <v>2.65</v>
      </c>
      <c r="C498" s="3">
        <v>2.67</v>
      </c>
      <c r="D498" s="3">
        <f>Table5[[#This Row],[0-100]]/2</f>
        <v>0.53500000000000003</v>
      </c>
      <c r="E498" s="3">
        <f>Table5[[#This Row],[0-100]]/2</f>
        <v>0.53500000000000003</v>
      </c>
      <c r="F498" s="15">
        <f>1000*(Table5[[#This Row],[KWH]]/Table5[[#This Row],[C]])</f>
        <v>4998130.8411214948</v>
      </c>
      <c r="G498" s="15">
        <f>1000*(Table5[[#This Row],[KWH2]]/Table5[[#This Row],[C2]])</f>
        <v>4960747.6635514013</v>
      </c>
      <c r="H498" s="2">
        <f>Table5[[#This Row],[SFC2]]*1000+4</f>
        <v>2674</v>
      </c>
      <c r="I498" s="2">
        <f>Table5[[#This Row],[SFC]]*1000+4</f>
        <v>2654</v>
      </c>
      <c r="J498" s="2">
        <f>Table5[[#This Row],[HP]]*1</f>
        <v>2674</v>
      </c>
      <c r="K498" s="2">
        <f>Table5[[#This Row],[HP2]]*1</f>
        <v>2654</v>
      </c>
      <c r="L498" s="2">
        <f>Table5[[#This Row],[0-100]]*Table5[[#This Row],[HP]]</f>
        <v>2861.1800000000003</v>
      </c>
      <c r="M498" s="2">
        <f>Table5[[#This Row],[0-100]]*Table5[[#This Row],[HP2]]</f>
        <v>2839.78</v>
      </c>
      <c r="N498" s="1">
        <f>Table5[[#This Row],[HP]]/Table5[[#This Row],[TON]]</f>
        <v>934.57943925233633</v>
      </c>
      <c r="O498" s="1">
        <f>Table5[[#This Row],[HP2]]/Table5[[#This Row],[TON2]]</f>
        <v>934.57943925233633</v>
      </c>
      <c r="P498" s="1">
        <f>Table5[[#This Row],[KG]]/1000</f>
        <v>2.8611800000000005</v>
      </c>
      <c r="Q498" s="1">
        <f>Table5[[#This Row],[KG2]]/1000</f>
        <v>2.8397800000000002</v>
      </c>
      <c r="U498" s="1"/>
      <c r="V498" s="1"/>
      <c r="W498" s="1"/>
      <c r="X498" s="1"/>
      <c r="Y498" s="1"/>
    </row>
    <row r="499" spans="1:25" ht="12.75" thickTop="1" thickBot="1" x14ac:dyDescent="0.3">
      <c r="A499" s="3">
        <v>1.06</v>
      </c>
      <c r="B499" s="3">
        <v>2.68</v>
      </c>
      <c r="C499" s="3">
        <v>2.69</v>
      </c>
      <c r="D499" s="3">
        <f>Table5[[#This Row],[0-100]]/2</f>
        <v>0.53</v>
      </c>
      <c r="E499" s="3">
        <f>Table5[[#This Row],[0-100]]/2</f>
        <v>0.53</v>
      </c>
      <c r="F499" s="15">
        <f>1000*(Table5[[#This Row],[KWH]]/Table5[[#This Row],[C]])</f>
        <v>5083018.8679245282</v>
      </c>
      <c r="G499" s="15">
        <f>1000*(Table5[[#This Row],[KWH2]]/Table5[[#This Row],[C2]])</f>
        <v>5064150.9433962265</v>
      </c>
      <c r="H499" s="2">
        <f>Table5[[#This Row],[SFC2]]*1000+4</f>
        <v>2694</v>
      </c>
      <c r="I499" s="2">
        <f>Table5[[#This Row],[SFC]]*1000+4</f>
        <v>2684</v>
      </c>
      <c r="J499" s="2">
        <f>Table5[[#This Row],[HP]]*1</f>
        <v>2694</v>
      </c>
      <c r="K499" s="2">
        <f>Table5[[#This Row],[HP2]]*1</f>
        <v>2684</v>
      </c>
      <c r="L499" s="2">
        <f>Table5[[#This Row],[0-100]]*Table5[[#This Row],[HP]]</f>
        <v>2855.6400000000003</v>
      </c>
      <c r="M499" s="2">
        <f>Table5[[#This Row],[0-100]]*Table5[[#This Row],[HP2]]</f>
        <v>2845.04</v>
      </c>
      <c r="N499" s="1">
        <f>Table5[[#This Row],[HP]]/Table5[[#This Row],[TON]]</f>
        <v>943.39622641509425</v>
      </c>
      <c r="O499" s="1">
        <f>Table5[[#This Row],[HP2]]/Table5[[#This Row],[TON2]]</f>
        <v>943.39622641509436</v>
      </c>
      <c r="P499" s="1">
        <f>Table5[[#This Row],[KG]]/1000</f>
        <v>2.8556400000000002</v>
      </c>
      <c r="Q499" s="1">
        <f>Table5[[#This Row],[KG2]]/1000</f>
        <v>2.84504</v>
      </c>
      <c r="U499" s="1"/>
      <c r="V499" s="1"/>
      <c r="W499" s="1"/>
      <c r="X499" s="1"/>
      <c r="Y499" s="1"/>
    </row>
    <row r="500" spans="1:25" ht="12.75" thickTop="1" thickBot="1" x14ac:dyDescent="0.3">
      <c r="A500" s="3">
        <v>1.05</v>
      </c>
      <c r="B500" s="3">
        <v>2.7</v>
      </c>
      <c r="C500" s="3">
        <v>2.72</v>
      </c>
      <c r="D500" s="3">
        <f>Table5[[#This Row],[0-100]]/2</f>
        <v>0.52500000000000002</v>
      </c>
      <c r="E500" s="3">
        <f>Table5[[#This Row],[0-100]]/2</f>
        <v>0.52500000000000002</v>
      </c>
      <c r="F500" s="15">
        <f>1000*(Table5[[#This Row],[KWH]]/Table5[[#This Row],[C]])</f>
        <v>5188571.4285714282</v>
      </c>
      <c r="G500" s="15">
        <f>1000*(Table5[[#This Row],[KWH2]]/Table5[[#This Row],[C2]])</f>
        <v>5150476.1904761903</v>
      </c>
      <c r="H500" s="2">
        <f>Table5[[#This Row],[SFC2]]*1000+4</f>
        <v>2724</v>
      </c>
      <c r="I500" s="2">
        <f>Table5[[#This Row],[SFC]]*1000+4</f>
        <v>2704</v>
      </c>
      <c r="J500" s="2">
        <f>Table5[[#This Row],[HP]]*1</f>
        <v>2724</v>
      </c>
      <c r="K500" s="2">
        <f>Table5[[#This Row],[HP2]]*1</f>
        <v>2704</v>
      </c>
      <c r="L500" s="2">
        <f>Table5[[#This Row],[0-100]]*Table5[[#This Row],[HP]]</f>
        <v>2860.2000000000003</v>
      </c>
      <c r="M500" s="2">
        <f>Table5[[#This Row],[0-100]]*Table5[[#This Row],[HP2]]</f>
        <v>2839.2000000000003</v>
      </c>
      <c r="N500" s="1">
        <f>Table5[[#This Row],[HP]]/Table5[[#This Row],[TON]]</f>
        <v>952.38095238095229</v>
      </c>
      <c r="O500" s="1">
        <f>Table5[[#This Row],[HP2]]/Table5[[#This Row],[TON2]]</f>
        <v>952.38095238095229</v>
      </c>
      <c r="P500" s="1">
        <f>Table5[[#This Row],[KG]]/1000</f>
        <v>2.8602000000000003</v>
      </c>
      <c r="Q500" s="1">
        <f>Table5[[#This Row],[KG2]]/1000</f>
        <v>2.8392000000000004</v>
      </c>
      <c r="U500" s="1"/>
      <c r="V500" s="1"/>
      <c r="W500" s="1"/>
      <c r="X500" s="1"/>
      <c r="Y500" s="1"/>
    </row>
    <row r="501" spans="1:25" ht="12.75" thickTop="1" thickBot="1" x14ac:dyDescent="0.3">
      <c r="A501" s="3">
        <v>1.04</v>
      </c>
      <c r="B501" s="3">
        <v>2.73</v>
      </c>
      <c r="C501" s="3">
        <v>2.75</v>
      </c>
      <c r="D501" s="3">
        <f>Table5[[#This Row],[0-100]]/2</f>
        <v>0.52</v>
      </c>
      <c r="E501" s="3">
        <f>Table5[[#This Row],[0-100]]/2</f>
        <v>0.52</v>
      </c>
      <c r="F501" s="15">
        <f>1000*(Table5[[#This Row],[KWH]]/Table5[[#This Row],[C]])</f>
        <v>5296153.846153846</v>
      </c>
      <c r="G501" s="15">
        <f>1000*(Table5[[#This Row],[KWH2]]/Table5[[#This Row],[C2]])</f>
        <v>5257692.307692308</v>
      </c>
      <c r="H501" s="2">
        <f>Table5[[#This Row],[SFC2]]*1000+4</f>
        <v>2754</v>
      </c>
      <c r="I501" s="2">
        <f>Table5[[#This Row],[SFC]]*1000+4</f>
        <v>2734</v>
      </c>
      <c r="J501" s="2">
        <f>Table5[[#This Row],[HP]]*1</f>
        <v>2754</v>
      </c>
      <c r="K501" s="2">
        <f>Table5[[#This Row],[HP2]]*1</f>
        <v>2734</v>
      </c>
      <c r="L501" s="2">
        <f>Table5[[#This Row],[0-100]]*Table5[[#This Row],[HP]]</f>
        <v>2864.1600000000003</v>
      </c>
      <c r="M501" s="2">
        <f>Table5[[#This Row],[0-100]]*Table5[[#This Row],[HP2]]</f>
        <v>2843.36</v>
      </c>
      <c r="N501" s="1">
        <f>Table5[[#This Row],[HP]]/Table5[[#This Row],[TON]]</f>
        <v>961.53846153846132</v>
      </c>
      <c r="O501" s="1">
        <f>Table5[[#This Row],[HP2]]/Table5[[#This Row],[TON2]]</f>
        <v>961.53846153846155</v>
      </c>
      <c r="P501" s="1">
        <f>Table5[[#This Row],[KG]]/1000</f>
        <v>2.8641600000000005</v>
      </c>
      <c r="Q501" s="1">
        <f>Table5[[#This Row],[KG2]]/1000</f>
        <v>2.8433600000000001</v>
      </c>
      <c r="U501" s="1"/>
      <c r="V501" s="1"/>
      <c r="W501" s="1"/>
      <c r="X501" s="1"/>
      <c r="Y501" s="1"/>
    </row>
    <row r="502" spans="1:25" ht="12.75" thickTop="1" thickBot="1" x14ac:dyDescent="0.3">
      <c r="A502" s="3">
        <v>1.03</v>
      </c>
      <c r="B502" s="3">
        <v>2.76</v>
      </c>
      <c r="C502" s="3">
        <v>2.77</v>
      </c>
      <c r="D502" s="3">
        <f>Table5[[#This Row],[0-100]]/2</f>
        <v>0.51500000000000001</v>
      </c>
      <c r="E502" s="3">
        <f>Table5[[#This Row],[0-100]]/2</f>
        <v>0.51500000000000001</v>
      </c>
      <c r="F502" s="15">
        <f>1000*(Table5[[#This Row],[KWH]]/Table5[[#This Row],[C]])</f>
        <v>5386407.766990291</v>
      </c>
      <c r="G502" s="15">
        <f>1000*(Table5[[#This Row],[KWH2]]/Table5[[#This Row],[C2]])</f>
        <v>5366990.2912621358</v>
      </c>
      <c r="H502" s="2">
        <f>Table5[[#This Row],[SFC2]]*1000+4</f>
        <v>2774</v>
      </c>
      <c r="I502" s="2">
        <f>Table5[[#This Row],[SFC]]*1000+4</f>
        <v>2764</v>
      </c>
      <c r="J502" s="2">
        <f>Table5[[#This Row],[HP]]*1</f>
        <v>2774</v>
      </c>
      <c r="K502" s="2">
        <f>Table5[[#This Row],[HP2]]*1</f>
        <v>2764</v>
      </c>
      <c r="L502" s="2">
        <f>Table5[[#This Row],[0-100]]*Table5[[#This Row],[HP]]</f>
        <v>2857.2200000000003</v>
      </c>
      <c r="M502" s="2">
        <f>Table5[[#This Row],[0-100]]*Table5[[#This Row],[HP2]]</f>
        <v>2846.92</v>
      </c>
      <c r="N502" s="1">
        <f>Table5[[#This Row],[HP]]/Table5[[#This Row],[TON]]</f>
        <v>970.87378640776683</v>
      </c>
      <c r="O502" s="1">
        <f>Table5[[#This Row],[HP2]]/Table5[[#This Row],[TON2]]</f>
        <v>970.87378640776706</v>
      </c>
      <c r="P502" s="1">
        <f>Table5[[#This Row],[KG]]/1000</f>
        <v>2.8572200000000003</v>
      </c>
      <c r="Q502" s="1">
        <f>Table5[[#This Row],[KG2]]/1000</f>
        <v>2.8469199999999999</v>
      </c>
      <c r="U502" s="1"/>
      <c r="V502" s="1"/>
      <c r="W502" s="1"/>
      <c r="X502" s="1"/>
      <c r="Y502" s="1"/>
    </row>
    <row r="503" spans="1:25" ht="12.75" thickTop="1" thickBot="1" x14ac:dyDescent="0.3">
      <c r="A503" s="3">
        <v>1.02</v>
      </c>
      <c r="B503" s="3">
        <v>2.78</v>
      </c>
      <c r="C503" s="3">
        <v>2.8</v>
      </c>
      <c r="D503" s="3">
        <f>Table5[[#This Row],[0-100]]/2</f>
        <v>0.51</v>
      </c>
      <c r="E503" s="3">
        <f>Table5[[#This Row],[0-100]]/2</f>
        <v>0.51</v>
      </c>
      <c r="F503" s="15">
        <f>1000*(Table5[[#This Row],[KWH]]/Table5[[#This Row],[C]])</f>
        <v>5498039.2156862747</v>
      </c>
      <c r="G503" s="15">
        <f>1000*(Table5[[#This Row],[KWH2]]/Table5[[#This Row],[C2]])</f>
        <v>5458823.5294117648</v>
      </c>
      <c r="H503" s="2">
        <f>Table5[[#This Row],[SFC2]]*1000+4</f>
        <v>2804</v>
      </c>
      <c r="I503" s="2">
        <f>Table5[[#This Row],[SFC]]*1000+4</f>
        <v>2784</v>
      </c>
      <c r="J503" s="2">
        <f>Table5[[#This Row],[HP]]*1</f>
        <v>2804</v>
      </c>
      <c r="K503" s="2">
        <f>Table5[[#This Row],[HP2]]*1</f>
        <v>2784</v>
      </c>
      <c r="L503" s="2">
        <f>Table5[[#This Row],[0-100]]*Table5[[#This Row],[HP]]</f>
        <v>2860.08</v>
      </c>
      <c r="M503" s="2">
        <f>Table5[[#This Row],[0-100]]*Table5[[#This Row],[HP2]]</f>
        <v>2839.68</v>
      </c>
      <c r="N503" s="1">
        <f>Table5[[#This Row],[HP]]/Table5[[#This Row],[TON]]</f>
        <v>980.39215686274508</v>
      </c>
      <c r="O503" s="1">
        <f>Table5[[#This Row],[HP2]]/Table5[[#This Row],[TON2]]</f>
        <v>980.39215686274508</v>
      </c>
      <c r="P503" s="1">
        <f>Table5[[#This Row],[KG]]/1000</f>
        <v>2.86008</v>
      </c>
      <c r="Q503" s="1">
        <f>Table5[[#This Row],[KG2]]/1000</f>
        <v>2.83968</v>
      </c>
      <c r="U503" s="1"/>
      <c r="V503" s="1"/>
      <c r="W503" s="1"/>
      <c r="X503" s="1"/>
      <c r="Y503" s="1"/>
    </row>
    <row r="504" spans="1:25" ht="12.75" thickTop="1" thickBot="1" x14ac:dyDescent="0.3">
      <c r="A504" s="3">
        <v>1.01</v>
      </c>
      <c r="B504" s="3">
        <v>2.81</v>
      </c>
      <c r="C504" s="3">
        <v>2.83</v>
      </c>
      <c r="D504" s="3">
        <f>Table5[[#This Row],[0-100]]/2</f>
        <v>0.505</v>
      </c>
      <c r="E504" s="3">
        <f>Table5[[#This Row],[0-100]]/2</f>
        <v>0.505</v>
      </c>
      <c r="F504" s="15">
        <f>1000*(Table5[[#This Row],[KWH]]/Table5[[#This Row],[C]])</f>
        <v>5611881.1881188117</v>
      </c>
      <c r="G504" s="15">
        <f>1000*(Table5[[#This Row],[KWH2]]/Table5[[#This Row],[C2]])</f>
        <v>5572277.2277227724</v>
      </c>
      <c r="H504" s="2">
        <f>Table5[[#This Row],[SFC2]]*1000+4</f>
        <v>2834</v>
      </c>
      <c r="I504" s="2">
        <f>Table5[[#This Row],[SFC]]*1000+4</f>
        <v>2814</v>
      </c>
      <c r="J504" s="2">
        <f>Table5[[#This Row],[HP]]*1</f>
        <v>2834</v>
      </c>
      <c r="K504" s="2">
        <f>Table5[[#This Row],[HP2]]*1</f>
        <v>2814</v>
      </c>
      <c r="L504" s="2">
        <f>Table5[[#This Row],[0-100]]*Table5[[#This Row],[HP]]</f>
        <v>2862.34</v>
      </c>
      <c r="M504" s="2">
        <f>Table5[[#This Row],[0-100]]*Table5[[#This Row],[HP2]]</f>
        <v>2842.14</v>
      </c>
      <c r="N504" s="1">
        <f>Table5[[#This Row],[HP]]/Table5[[#This Row],[TON]]</f>
        <v>990.09900990099004</v>
      </c>
      <c r="O504" s="1">
        <f>Table5[[#This Row],[HP2]]/Table5[[#This Row],[TON2]]</f>
        <v>990.09900990099027</v>
      </c>
      <c r="P504" s="1">
        <f>Table5[[#This Row],[KG]]/1000</f>
        <v>2.8623400000000001</v>
      </c>
      <c r="Q504" s="1">
        <f>Table5[[#This Row],[KG2]]/1000</f>
        <v>2.8421399999999997</v>
      </c>
      <c r="U504" s="1"/>
      <c r="V504" s="1"/>
      <c r="W504" s="1"/>
      <c r="X504" s="1"/>
      <c r="Y504" s="1"/>
    </row>
    <row r="505" spans="1:25" ht="12.75" thickTop="1" thickBot="1" x14ac:dyDescent="0.3">
      <c r="A505" s="3">
        <v>1</v>
      </c>
      <c r="B505" s="3">
        <v>2.84</v>
      </c>
      <c r="C505" s="3">
        <v>2.86</v>
      </c>
      <c r="D505" s="3">
        <f>Table5[[#This Row],[0-100]]/2</f>
        <v>0.5</v>
      </c>
      <c r="E505" s="3">
        <f>Table5[[#This Row],[0-100]]/2</f>
        <v>0.5</v>
      </c>
      <c r="F505" s="15">
        <f>1000*(Table5[[#This Row],[KWH]]/Table5[[#This Row],[C]])</f>
        <v>5728000</v>
      </c>
      <c r="G505" s="15">
        <f>1000*(Table5[[#This Row],[KWH2]]/Table5[[#This Row],[C2]])</f>
        <v>5688000</v>
      </c>
      <c r="H505" s="2">
        <f>Table5[[#This Row],[SFC2]]*1000+4</f>
        <v>2864</v>
      </c>
      <c r="I505" s="2">
        <f>Table5[[#This Row],[SFC]]*1000+4</f>
        <v>2844</v>
      </c>
      <c r="J505" s="2">
        <f>Table5[[#This Row],[HP]]*1</f>
        <v>2864</v>
      </c>
      <c r="K505" s="2">
        <f>Table5[[#This Row],[HP2]]*1</f>
        <v>2844</v>
      </c>
      <c r="L505" s="2">
        <f>Table5[[#This Row],[0-100]]*Table5[[#This Row],[HP]]</f>
        <v>2864</v>
      </c>
      <c r="M505" s="2">
        <f>Table5[[#This Row],[0-100]]*Table5[[#This Row],[HP2]]</f>
        <v>2844</v>
      </c>
      <c r="N505" s="1">
        <f>Table5[[#This Row],[HP]]/Table5[[#This Row],[TON]]</f>
        <v>1000</v>
      </c>
      <c r="O505" s="1">
        <f>Table5[[#This Row],[HP2]]/Table5[[#This Row],[TON2]]</f>
        <v>1000</v>
      </c>
      <c r="P505" s="1">
        <f>Table5[[#This Row],[KG]]/1000</f>
        <v>2.8639999999999999</v>
      </c>
      <c r="Q505" s="1">
        <f>Table5[[#This Row],[KG2]]/1000</f>
        <v>2.8439999999999999</v>
      </c>
      <c r="U505" s="1"/>
      <c r="V505" s="1"/>
      <c r="W505" s="1"/>
      <c r="X505" s="1"/>
      <c r="Y505" s="1"/>
    </row>
    <row r="506" spans="1:25" ht="12.75" thickTop="1" thickBot="1" x14ac:dyDescent="0.3">
      <c r="A506" s="3">
        <v>0.99</v>
      </c>
      <c r="B506" s="3">
        <v>2.87</v>
      </c>
      <c r="C506" s="3">
        <v>2.89</v>
      </c>
      <c r="D506" s="3">
        <f>Table5[[#This Row],[0-100]]/2</f>
        <v>0.495</v>
      </c>
      <c r="E506" s="3">
        <f>Table5[[#This Row],[0-100]]/2</f>
        <v>0.495</v>
      </c>
      <c r="F506" s="15">
        <f>1000*(Table5[[#This Row],[KWH]]/Table5[[#This Row],[C]])</f>
        <v>5846464.6464646468</v>
      </c>
      <c r="G506" s="15">
        <f>1000*(Table5[[#This Row],[KWH2]]/Table5[[#This Row],[C2]])</f>
        <v>5806060.6060606064</v>
      </c>
      <c r="H506" s="2">
        <f>Table5[[#This Row],[SFC2]]*1000+4</f>
        <v>2894</v>
      </c>
      <c r="I506" s="2">
        <f>Table5[[#This Row],[SFC]]*1000+4</f>
        <v>2874</v>
      </c>
      <c r="J506" s="2">
        <f>Table5[[#This Row],[HP]]*1</f>
        <v>2894</v>
      </c>
      <c r="K506" s="2">
        <f>Table5[[#This Row],[HP2]]*1</f>
        <v>2874</v>
      </c>
      <c r="L506" s="2">
        <f>Table5[[#This Row],[0-100]]*Table5[[#This Row],[HP]]</f>
        <v>2865.06</v>
      </c>
      <c r="M506" s="2">
        <f>Table5[[#This Row],[0-100]]*Table5[[#This Row],[HP2]]</f>
        <v>2845.2599999999998</v>
      </c>
      <c r="N506" s="1">
        <f>Table5[[#This Row],[HP]]/Table5[[#This Row],[TON]]</f>
        <v>1010.10101010101</v>
      </c>
      <c r="O506" s="1">
        <f>Table5[[#This Row],[HP2]]/Table5[[#This Row],[TON2]]</f>
        <v>1010.1010101010102</v>
      </c>
      <c r="P506" s="1">
        <f>Table5[[#This Row],[KG]]/1000</f>
        <v>2.8650600000000002</v>
      </c>
      <c r="Q506" s="1">
        <f>Table5[[#This Row],[KG2]]/1000</f>
        <v>2.8452599999999997</v>
      </c>
      <c r="U506" s="1"/>
      <c r="V506" s="1"/>
      <c r="W506" s="1"/>
      <c r="X506" s="1"/>
      <c r="Y506" s="1"/>
    </row>
    <row r="507" spans="1:25" ht="12.75" thickTop="1" thickBot="1" x14ac:dyDescent="0.3">
      <c r="A507" s="3">
        <v>0.98</v>
      </c>
      <c r="B507" s="3">
        <v>2.9</v>
      </c>
      <c r="C507" s="3">
        <v>2.92</v>
      </c>
      <c r="D507" s="3">
        <f>Table5[[#This Row],[0-100]]/2</f>
        <v>0.49</v>
      </c>
      <c r="E507" s="3">
        <f>Table5[[#This Row],[0-100]]/2</f>
        <v>0.49</v>
      </c>
      <c r="F507" s="15">
        <f>1000*(Table5[[#This Row],[KWH]]/Table5[[#This Row],[C]])</f>
        <v>5967346.9387755105</v>
      </c>
      <c r="G507" s="15">
        <f>1000*(Table5[[#This Row],[KWH2]]/Table5[[#This Row],[C2]])</f>
        <v>5926530.6122448985</v>
      </c>
      <c r="H507" s="2">
        <f>Table5[[#This Row],[SFC2]]*1000+4</f>
        <v>2924</v>
      </c>
      <c r="I507" s="2">
        <f>Table5[[#This Row],[SFC]]*1000+4</f>
        <v>2904</v>
      </c>
      <c r="J507" s="2">
        <f>Table5[[#This Row],[HP]]*1</f>
        <v>2924</v>
      </c>
      <c r="K507" s="2">
        <f>Table5[[#This Row],[HP2]]*1</f>
        <v>2904</v>
      </c>
      <c r="L507" s="2">
        <f>Table5[[#This Row],[0-100]]*Table5[[#This Row],[HP]]</f>
        <v>2865.52</v>
      </c>
      <c r="M507" s="2">
        <f>Table5[[#This Row],[0-100]]*Table5[[#This Row],[HP2]]</f>
        <v>2845.92</v>
      </c>
      <c r="N507" s="1">
        <f>Table5[[#This Row],[HP]]/Table5[[#This Row],[TON]]</f>
        <v>1020.4081632653061</v>
      </c>
      <c r="O507" s="1">
        <f>Table5[[#This Row],[HP2]]/Table5[[#This Row],[TON2]]</f>
        <v>1020.4081632653061</v>
      </c>
      <c r="P507" s="1">
        <f>Table5[[#This Row],[KG]]/1000</f>
        <v>2.8655200000000001</v>
      </c>
      <c r="Q507" s="1">
        <f>Table5[[#This Row],[KG2]]/1000</f>
        <v>2.84592</v>
      </c>
      <c r="U507" s="1"/>
      <c r="V507" s="1"/>
      <c r="W507" s="1"/>
      <c r="X507" s="1"/>
      <c r="Y507" s="1"/>
    </row>
    <row r="508" spans="1:25" ht="12.75" thickTop="1" thickBot="1" x14ac:dyDescent="0.3">
      <c r="A508" s="3">
        <v>0.97</v>
      </c>
      <c r="B508" s="3">
        <v>2.93</v>
      </c>
      <c r="C508" s="3">
        <v>2.95</v>
      </c>
      <c r="D508" s="3">
        <f>Table5[[#This Row],[0-100]]/2</f>
        <v>0.48499999999999999</v>
      </c>
      <c r="E508" s="3">
        <f>Table5[[#This Row],[0-100]]/2</f>
        <v>0.48499999999999999</v>
      </c>
      <c r="F508" s="15">
        <f>1000*(Table5[[#This Row],[KWH]]/Table5[[#This Row],[C]])</f>
        <v>6090721.6494845357</v>
      </c>
      <c r="G508" s="15">
        <f>1000*(Table5[[#This Row],[KWH2]]/Table5[[#This Row],[C2]])</f>
        <v>6049484.5360824745</v>
      </c>
      <c r="H508" s="2">
        <f>Table5[[#This Row],[SFC2]]*1000+4</f>
        <v>2954</v>
      </c>
      <c r="I508" s="2">
        <f>Table5[[#This Row],[SFC]]*1000+4</f>
        <v>2934</v>
      </c>
      <c r="J508" s="2">
        <f>Table5[[#This Row],[HP]]*1</f>
        <v>2954</v>
      </c>
      <c r="K508" s="2">
        <f>Table5[[#This Row],[HP2]]*1</f>
        <v>2934</v>
      </c>
      <c r="L508" s="2">
        <f>Table5[[#This Row],[0-100]]*Table5[[#This Row],[HP]]</f>
        <v>2865.38</v>
      </c>
      <c r="M508" s="2">
        <f>Table5[[#This Row],[0-100]]*Table5[[#This Row],[HP2]]</f>
        <v>2845.98</v>
      </c>
      <c r="N508" s="1">
        <f>Table5[[#This Row],[HP]]/Table5[[#This Row],[TON]]</f>
        <v>1030.9278350515465</v>
      </c>
      <c r="O508" s="1">
        <f>Table5[[#This Row],[HP2]]/Table5[[#This Row],[TON2]]</f>
        <v>1030.9278350515465</v>
      </c>
      <c r="P508" s="1">
        <f>Table5[[#This Row],[KG]]/1000</f>
        <v>2.86538</v>
      </c>
      <c r="Q508" s="1">
        <f>Table5[[#This Row],[KG2]]/1000</f>
        <v>2.84598</v>
      </c>
      <c r="U508" s="1"/>
      <c r="V508" s="1"/>
      <c r="W508" s="1"/>
      <c r="X508" s="1"/>
      <c r="Y508" s="1"/>
    </row>
    <row r="509" spans="1:25" ht="12.75" thickTop="1" thickBot="1" x14ac:dyDescent="0.3">
      <c r="A509" s="3">
        <v>0.96</v>
      </c>
      <c r="B509" s="3">
        <v>2.96</v>
      </c>
      <c r="C509" s="3">
        <v>2.98</v>
      </c>
      <c r="D509" s="3">
        <f>Table5[[#This Row],[0-100]]/2</f>
        <v>0.48</v>
      </c>
      <c r="E509" s="3">
        <f>Table5[[#This Row],[0-100]]/2</f>
        <v>0.48</v>
      </c>
      <c r="F509" s="15">
        <f>1000*(Table5[[#This Row],[KWH]]/Table5[[#This Row],[C]])</f>
        <v>6216666.666666667</v>
      </c>
      <c r="G509" s="15">
        <f>1000*(Table5[[#This Row],[KWH2]]/Table5[[#This Row],[C2]])</f>
        <v>6175000</v>
      </c>
      <c r="H509" s="2">
        <f>Table5[[#This Row],[SFC2]]*1000+4</f>
        <v>2984</v>
      </c>
      <c r="I509" s="2">
        <f>Table5[[#This Row],[SFC]]*1000+4</f>
        <v>2964</v>
      </c>
      <c r="J509" s="2">
        <f>Table5[[#This Row],[HP]]*1</f>
        <v>2984</v>
      </c>
      <c r="K509" s="2">
        <f>Table5[[#This Row],[HP2]]*1</f>
        <v>2964</v>
      </c>
      <c r="L509" s="2">
        <f>Table5[[#This Row],[0-100]]*Table5[[#This Row],[HP]]</f>
        <v>2864.64</v>
      </c>
      <c r="M509" s="2">
        <f>Table5[[#This Row],[0-100]]*Table5[[#This Row],[HP2]]</f>
        <v>2845.44</v>
      </c>
      <c r="N509" s="1">
        <f>Table5[[#This Row],[HP]]/Table5[[#This Row],[TON]]</f>
        <v>1041.6666666666667</v>
      </c>
      <c r="O509" s="1">
        <f>Table5[[#This Row],[HP2]]/Table5[[#This Row],[TON2]]</f>
        <v>1041.6666666666667</v>
      </c>
      <c r="P509" s="1">
        <f>Table5[[#This Row],[KG]]/1000</f>
        <v>2.8646400000000001</v>
      </c>
      <c r="Q509" s="1">
        <f>Table5[[#This Row],[KG2]]/1000</f>
        <v>2.84544</v>
      </c>
      <c r="U509" s="1"/>
      <c r="V509" s="1"/>
      <c r="W509" s="1"/>
      <c r="X509" s="1"/>
      <c r="Y509" s="1"/>
    </row>
    <row r="510" spans="1:25" ht="12.75" thickTop="1" thickBot="1" x14ac:dyDescent="0.3">
      <c r="A510" s="3">
        <v>0.95</v>
      </c>
      <c r="B510" s="3">
        <v>2.99</v>
      </c>
      <c r="C510" s="3">
        <v>3.01</v>
      </c>
      <c r="D510" s="3">
        <f>Table5[[#This Row],[0-100]]/2</f>
        <v>0.47499999999999998</v>
      </c>
      <c r="E510" s="3">
        <f>Table5[[#This Row],[0-100]]/2</f>
        <v>0.47499999999999998</v>
      </c>
      <c r="F510" s="15">
        <f>1000*(Table5[[#This Row],[KWH]]/Table5[[#This Row],[C]])</f>
        <v>6345263.157894738</v>
      </c>
      <c r="G510" s="15">
        <f>1000*(Table5[[#This Row],[KWH2]]/Table5[[#This Row],[C2]])</f>
        <v>6303157.8947368423</v>
      </c>
      <c r="H510" s="2">
        <f>Table5[[#This Row],[SFC2]]*1000+4</f>
        <v>3014</v>
      </c>
      <c r="I510" s="2">
        <f>Table5[[#This Row],[SFC]]*1000+4</f>
        <v>2994</v>
      </c>
      <c r="J510" s="2">
        <f>Table5[[#This Row],[HP]]*1</f>
        <v>3014</v>
      </c>
      <c r="K510" s="2">
        <f>Table5[[#This Row],[HP2]]*1</f>
        <v>2994</v>
      </c>
      <c r="L510" s="2">
        <f>Table5[[#This Row],[0-100]]*Table5[[#This Row],[HP]]</f>
        <v>2863.2999999999997</v>
      </c>
      <c r="M510" s="2">
        <f>Table5[[#This Row],[0-100]]*Table5[[#This Row],[HP2]]</f>
        <v>2844.2999999999997</v>
      </c>
      <c r="N510" s="1">
        <f>Table5[[#This Row],[HP]]/Table5[[#This Row],[TON]]</f>
        <v>1052.6315789473686</v>
      </c>
      <c r="O510" s="1">
        <f>Table5[[#This Row],[HP2]]/Table5[[#This Row],[TON2]]</f>
        <v>1052.6315789473686</v>
      </c>
      <c r="P510" s="1">
        <f>Table5[[#This Row],[KG]]/1000</f>
        <v>2.8632999999999997</v>
      </c>
      <c r="Q510" s="1">
        <f>Table5[[#This Row],[KG2]]/1000</f>
        <v>2.8442999999999996</v>
      </c>
      <c r="U510" s="1"/>
      <c r="V510" s="1"/>
      <c r="W510" s="1"/>
      <c r="X510" s="1"/>
      <c r="Y510" s="1"/>
    </row>
    <row r="511" spans="1:25" ht="12.75" thickTop="1" thickBot="1" x14ac:dyDescent="0.3">
      <c r="A511" s="3">
        <v>0.94</v>
      </c>
      <c r="B511" s="3">
        <v>3.02</v>
      </c>
      <c r="C511" s="3">
        <v>3.04</v>
      </c>
      <c r="D511" s="3">
        <f>Table5[[#This Row],[0-100]]/2</f>
        <v>0.47</v>
      </c>
      <c r="E511" s="3">
        <f>Table5[[#This Row],[0-100]]/2</f>
        <v>0.47</v>
      </c>
      <c r="F511" s="15">
        <f>1000*(Table5[[#This Row],[KWH]]/Table5[[#This Row],[C]])</f>
        <v>6476595.7446808517</v>
      </c>
      <c r="G511" s="15">
        <f>1000*(Table5[[#This Row],[KWH2]]/Table5[[#This Row],[C2]])</f>
        <v>6434042.5531914895</v>
      </c>
      <c r="H511" s="2">
        <f>Table5[[#This Row],[SFC2]]*1000+4</f>
        <v>3044</v>
      </c>
      <c r="I511" s="2">
        <f>Table5[[#This Row],[SFC]]*1000+4</f>
        <v>3024</v>
      </c>
      <c r="J511" s="2">
        <f>Table5[[#This Row],[HP]]*1</f>
        <v>3044</v>
      </c>
      <c r="K511" s="2">
        <f>Table5[[#This Row],[HP2]]*1</f>
        <v>3024</v>
      </c>
      <c r="L511" s="2">
        <f>Table5[[#This Row],[0-100]]*Table5[[#This Row],[HP]]</f>
        <v>2861.3599999999997</v>
      </c>
      <c r="M511" s="2">
        <f>Table5[[#This Row],[0-100]]*Table5[[#This Row],[HP2]]</f>
        <v>2842.56</v>
      </c>
      <c r="N511" s="1">
        <f>Table5[[#This Row],[HP]]/Table5[[#This Row],[TON]]</f>
        <v>1063.8297872340427</v>
      </c>
      <c r="O511" s="1">
        <f>Table5[[#This Row],[HP2]]/Table5[[#This Row],[TON2]]</f>
        <v>1063.8297872340427</v>
      </c>
      <c r="P511" s="1">
        <f>Table5[[#This Row],[KG]]/1000</f>
        <v>2.8613599999999995</v>
      </c>
      <c r="Q511" s="1">
        <f>Table5[[#This Row],[KG2]]/1000</f>
        <v>2.8425599999999998</v>
      </c>
      <c r="U511" s="1"/>
      <c r="V511" s="1"/>
      <c r="W511" s="1"/>
      <c r="X511" s="1"/>
      <c r="Y511" s="1"/>
    </row>
    <row r="512" spans="1:25" ht="12.75" thickTop="1" thickBot="1" x14ac:dyDescent="0.3">
      <c r="A512" s="3">
        <v>0.93</v>
      </c>
      <c r="B512" s="3">
        <v>3.05</v>
      </c>
      <c r="C512" s="3">
        <v>3.07</v>
      </c>
      <c r="D512" s="3">
        <f>Table5[[#This Row],[0-100]]/2</f>
        <v>0.46500000000000002</v>
      </c>
      <c r="E512" s="3">
        <f>Table5[[#This Row],[0-100]]/2</f>
        <v>0.46500000000000002</v>
      </c>
      <c r="F512" s="15">
        <f>1000*(Table5[[#This Row],[KWH]]/Table5[[#This Row],[C]])</f>
        <v>6610752.6881720424</v>
      </c>
      <c r="G512" s="15">
        <f>1000*(Table5[[#This Row],[KWH2]]/Table5[[#This Row],[C2]])</f>
        <v>6567741.9354838701</v>
      </c>
      <c r="H512" s="2">
        <f>Table5[[#This Row],[SFC2]]*1000+4</f>
        <v>3074</v>
      </c>
      <c r="I512" s="2">
        <f>Table5[[#This Row],[SFC]]*1000+4</f>
        <v>3054</v>
      </c>
      <c r="J512" s="2">
        <f>Table5[[#This Row],[HP]]*1</f>
        <v>3074</v>
      </c>
      <c r="K512" s="2">
        <f>Table5[[#This Row],[HP2]]*1</f>
        <v>3054</v>
      </c>
      <c r="L512" s="2">
        <f>Table5[[#This Row],[0-100]]*Table5[[#This Row],[HP]]</f>
        <v>2858.82</v>
      </c>
      <c r="M512" s="2">
        <f>Table5[[#This Row],[0-100]]*Table5[[#This Row],[HP2]]</f>
        <v>2840.2200000000003</v>
      </c>
      <c r="N512" s="1">
        <f>Table5[[#This Row],[HP]]/Table5[[#This Row],[TON]]</f>
        <v>1075.2688172043011</v>
      </c>
      <c r="O512" s="1">
        <f>Table5[[#This Row],[HP2]]/Table5[[#This Row],[TON2]]</f>
        <v>1075.2688172043008</v>
      </c>
      <c r="P512" s="1">
        <f>Table5[[#This Row],[KG]]/1000</f>
        <v>2.8588200000000001</v>
      </c>
      <c r="Q512" s="1">
        <f>Table5[[#This Row],[KG2]]/1000</f>
        <v>2.8402200000000004</v>
      </c>
      <c r="U512" s="1"/>
      <c r="V512" s="1"/>
      <c r="W512" s="1"/>
      <c r="X512" s="1"/>
      <c r="Y512" s="1"/>
    </row>
    <row r="513" spans="1:25" ht="12.75" thickTop="1" thickBot="1" x14ac:dyDescent="0.3">
      <c r="A513" s="3">
        <v>0.92</v>
      </c>
      <c r="B513" s="3">
        <v>3.08</v>
      </c>
      <c r="C513" s="3">
        <v>3.11</v>
      </c>
      <c r="D513" s="3">
        <f>Table5[[#This Row],[0-100]]/2</f>
        <v>0.46</v>
      </c>
      <c r="E513" s="3">
        <f>Table5[[#This Row],[0-100]]/2</f>
        <v>0.46</v>
      </c>
      <c r="F513" s="15">
        <f>1000*(Table5[[#This Row],[KWH]]/Table5[[#This Row],[C]])</f>
        <v>6769565.2173913037</v>
      </c>
      <c r="G513" s="15">
        <f>1000*(Table5[[#This Row],[KWH2]]/Table5[[#This Row],[C2]])</f>
        <v>6704347.8260869561</v>
      </c>
      <c r="H513" s="2">
        <f>Table5[[#This Row],[SFC2]]*1000+4</f>
        <v>3114</v>
      </c>
      <c r="I513" s="2">
        <f>Table5[[#This Row],[SFC]]*1000+4</f>
        <v>3084</v>
      </c>
      <c r="J513" s="2">
        <f>Table5[[#This Row],[HP]]*1</f>
        <v>3114</v>
      </c>
      <c r="K513" s="2">
        <f>Table5[[#This Row],[HP2]]*1</f>
        <v>3084</v>
      </c>
      <c r="L513" s="2">
        <f>Table5[[#This Row],[0-100]]*Table5[[#This Row],[HP]]</f>
        <v>2864.88</v>
      </c>
      <c r="M513" s="2">
        <f>Table5[[#This Row],[0-100]]*Table5[[#This Row],[HP2]]</f>
        <v>2837.28</v>
      </c>
      <c r="N513" s="1">
        <f>Table5[[#This Row],[HP]]/Table5[[#This Row],[TON]]</f>
        <v>1086.9565217391303</v>
      </c>
      <c r="O513" s="1">
        <f>Table5[[#This Row],[HP2]]/Table5[[#This Row],[TON2]]</f>
        <v>1086.9565217391303</v>
      </c>
      <c r="P513" s="1">
        <f>Table5[[#This Row],[KG]]/1000</f>
        <v>2.8648800000000003</v>
      </c>
      <c r="Q513" s="1">
        <f>Table5[[#This Row],[KG2]]/1000</f>
        <v>2.8372800000000002</v>
      </c>
      <c r="U513" s="1"/>
      <c r="V513" s="1"/>
      <c r="W513" s="1"/>
      <c r="X513" s="1"/>
      <c r="Y513" s="1"/>
    </row>
    <row r="514" spans="1:25" ht="12.75" thickTop="1" thickBot="1" x14ac:dyDescent="0.3">
      <c r="A514" s="3">
        <v>0.91</v>
      </c>
      <c r="B514" s="3">
        <v>3.12</v>
      </c>
      <c r="C514" s="3">
        <v>3.14</v>
      </c>
      <c r="D514" s="3">
        <f>Table5[[#This Row],[0-100]]/2</f>
        <v>0.45500000000000002</v>
      </c>
      <c r="E514" s="3">
        <f>Table5[[#This Row],[0-100]]/2</f>
        <v>0.45500000000000002</v>
      </c>
      <c r="F514" s="15">
        <f>1000*(Table5[[#This Row],[KWH]]/Table5[[#This Row],[C]])</f>
        <v>6909890.1098901099</v>
      </c>
      <c r="G514" s="15">
        <f>1000*(Table5[[#This Row],[KWH2]]/Table5[[#This Row],[C2]])</f>
        <v>6865934.0659340657</v>
      </c>
      <c r="H514" s="2">
        <f>Table5[[#This Row],[SFC2]]*1000+4</f>
        <v>3144</v>
      </c>
      <c r="I514" s="2">
        <f>Table5[[#This Row],[SFC]]*1000+4</f>
        <v>3124</v>
      </c>
      <c r="J514" s="2">
        <f>Table5[[#This Row],[HP]]*1</f>
        <v>3144</v>
      </c>
      <c r="K514" s="2">
        <f>Table5[[#This Row],[HP2]]*1</f>
        <v>3124</v>
      </c>
      <c r="L514" s="2">
        <f>Table5[[#This Row],[0-100]]*Table5[[#This Row],[HP]]</f>
        <v>2861.04</v>
      </c>
      <c r="M514" s="2">
        <f>Table5[[#This Row],[0-100]]*Table5[[#This Row],[HP2]]</f>
        <v>2842.84</v>
      </c>
      <c r="N514" s="1">
        <f>Table5[[#This Row],[HP]]/Table5[[#This Row],[TON]]</f>
        <v>1098.901098901099</v>
      </c>
      <c r="O514" s="1">
        <f>Table5[[#This Row],[HP2]]/Table5[[#This Row],[TON2]]</f>
        <v>1098.9010989010987</v>
      </c>
      <c r="P514" s="1">
        <f>Table5[[#This Row],[KG]]/1000</f>
        <v>2.86104</v>
      </c>
      <c r="Q514" s="1">
        <f>Table5[[#This Row],[KG2]]/1000</f>
        <v>2.8428400000000003</v>
      </c>
      <c r="U514" s="1"/>
      <c r="V514" s="1"/>
      <c r="W514" s="1"/>
      <c r="X514" s="1"/>
      <c r="Y514" s="1"/>
    </row>
    <row r="515" spans="1:25" ht="12.75" thickTop="1" thickBot="1" x14ac:dyDescent="0.3">
      <c r="A515" s="3">
        <v>0.9</v>
      </c>
      <c r="B515" s="3">
        <v>3.15</v>
      </c>
      <c r="C515" s="3">
        <v>3.18</v>
      </c>
      <c r="D515" s="3">
        <f>Table5[[#This Row],[0-100]]/2</f>
        <v>0.45</v>
      </c>
      <c r="E515" s="3">
        <f>Table5[[#This Row],[0-100]]/2</f>
        <v>0.45</v>
      </c>
      <c r="F515" s="15">
        <f>1000*(Table5[[#This Row],[KWH]]/Table5[[#This Row],[C]])</f>
        <v>7075555.555555556</v>
      </c>
      <c r="G515" s="15">
        <f>1000*(Table5[[#This Row],[KWH2]]/Table5[[#This Row],[C2]])</f>
        <v>7008888.888888889</v>
      </c>
      <c r="H515" s="2">
        <f>Table5[[#This Row],[SFC2]]*1000+4</f>
        <v>3184</v>
      </c>
      <c r="I515" s="2">
        <f>Table5[[#This Row],[SFC]]*1000+4</f>
        <v>3154</v>
      </c>
      <c r="J515" s="2">
        <f>Table5[[#This Row],[HP]]*1</f>
        <v>3184</v>
      </c>
      <c r="K515" s="2">
        <f>Table5[[#This Row],[HP2]]*1</f>
        <v>3154</v>
      </c>
      <c r="L515" s="2">
        <f>Table5[[#This Row],[0-100]]*Table5[[#This Row],[HP]]</f>
        <v>2865.6</v>
      </c>
      <c r="M515" s="2">
        <f>Table5[[#This Row],[0-100]]*Table5[[#This Row],[HP2]]</f>
        <v>2838.6</v>
      </c>
      <c r="N515" s="1">
        <f>Table5[[#This Row],[HP]]/Table5[[#This Row],[TON]]</f>
        <v>1111.1111111111113</v>
      </c>
      <c r="O515" s="1">
        <f>Table5[[#This Row],[HP2]]/Table5[[#This Row],[TON2]]</f>
        <v>1111.1111111111111</v>
      </c>
      <c r="P515" s="1">
        <f>Table5[[#This Row],[KG]]/1000</f>
        <v>2.8655999999999997</v>
      </c>
      <c r="Q515" s="1">
        <f>Table5[[#This Row],[KG2]]/1000</f>
        <v>2.8386</v>
      </c>
      <c r="U515" s="1"/>
      <c r="V515" s="1"/>
      <c r="W515" s="1"/>
      <c r="X515" s="1"/>
      <c r="Y515" s="1"/>
    </row>
    <row r="516" spans="1:25" ht="12.75" thickTop="1" thickBot="1" x14ac:dyDescent="0.3">
      <c r="A516" s="3">
        <v>0.89</v>
      </c>
      <c r="B516" s="3">
        <v>3.19</v>
      </c>
      <c r="C516" s="3">
        <v>3.21</v>
      </c>
      <c r="D516" s="3">
        <f>Table5[[#This Row],[0-100]]/2</f>
        <v>0.44500000000000001</v>
      </c>
      <c r="E516" s="3">
        <f>Table5[[#This Row],[0-100]]/2</f>
        <v>0.44500000000000001</v>
      </c>
      <c r="F516" s="15">
        <f>1000*(Table5[[#This Row],[KWH]]/Table5[[#This Row],[C]])</f>
        <v>7222471.9101123596</v>
      </c>
      <c r="G516" s="15">
        <f>1000*(Table5[[#This Row],[KWH2]]/Table5[[#This Row],[C2]])</f>
        <v>7177528.0898876395</v>
      </c>
      <c r="H516" s="2">
        <f>Table5[[#This Row],[SFC2]]*1000+4</f>
        <v>3214</v>
      </c>
      <c r="I516" s="2">
        <f>Table5[[#This Row],[SFC]]*1000+4</f>
        <v>3194</v>
      </c>
      <c r="J516" s="2">
        <f>Table5[[#This Row],[HP]]*1</f>
        <v>3214</v>
      </c>
      <c r="K516" s="2">
        <f>Table5[[#This Row],[HP2]]*1</f>
        <v>3194</v>
      </c>
      <c r="L516" s="2">
        <f>Table5[[#This Row],[0-100]]*Table5[[#This Row],[HP]]</f>
        <v>2860.46</v>
      </c>
      <c r="M516" s="2">
        <f>Table5[[#This Row],[0-100]]*Table5[[#This Row],[HP2]]</f>
        <v>2842.66</v>
      </c>
      <c r="N516" s="1">
        <f>Table5[[#This Row],[HP]]/Table5[[#This Row],[TON]]</f>
        <v>1123.5955056179776</v>
      </c>
      <c r="O516" s="1">
        <f>Table5[[#This Row],[HP2]]/Table5[[#This Row],[TON2]]</f>
        <v>1123.5955056179776</v>
      </c>
      <c r="P516" s="1">
        <f>Table5[[#This Row],[KG]]/1000</f>
        <v>2.8604600000000002</v>
      </c>
      <c r="Q516" s="1">
        <f>Table5[[#This Row],[KG2]]/1000</f>
        <v>2.84266</v>
      </c>
      <c r="U516" s="1"/>
      <c r="V516" s="1"/>
      <c r="W516" s="1"/>
      <c r="X516" s="1"/>
      <c r="Y516" s="1"/>
    </row>
    <row r="517" spans="1:25" ht="12.75" thickTop="1" thickBot="1" x14ac:dyDescent="0.3">
      <c r="A517" s="3">
        <v>0.88</v>
      </c>
      <c r="B517" s="3">
        <v>3.22</v>
      </c>
      <c r="C517" s="3">
        <v>3.25</v>
      </c>
      <c r="D517" s="3">
        <f>Table5[[#This Row],[0-100]]/2</f>
        <v>0.44</v>
      </c>
      <c r="E517" s="3">
        <f>Table5[[#This Row],[0-100]]/2</f>
        <v>0.44</v>
      </c>
      <c r="F517" s="15">
        <f>1000*(Table5[[#This Row],[KWH]]/Table5[[#This Row],[C]])</f>
        <v>7395454.5454545449</v>
      </c>
      <c r="G517" s="15">
        <f>1000*(Table5[[#This Row],[KWH2]]/Table5[[#This Row],[C2]])</f>
        <v>7327272.7272727266</v>
      </c>
      <c r="H517" s="2">
        <f>Table5[[#This Row],[SFC2]]*1000+4</f>
        <v>3254</v>
      </c>
      <c r="I517" s="2">
        <f>Table5[[#This Row],[SFC]]*1000+4</f>
        <v>3224</v>
      </c>
      <c r="J517" s="2">
        <f>Table5[[#This Row],[HP]]*1</f>
        <v>3254</v>
      </c>
      <c r="K517" s="2">
        <f>Table5[[#This Row],[HP2]]*1</f>
        <v>3224</v>
      </c>
      <c r="L517" s="2">
        <f>Table5[[#This Row],[0-100]]*Table5[[#This Row],[HP]]</f>
        <v>2863.52</v>
      </c>
      <c r="M517" s="2">
        <f>Table5[[#This Row],[0-100]]*Table5[[#This Row],[HP2]]</f>
        <v>2837.12</v>
      </c>
      <c r="N517" s="1">
        <f>Table5[[#This Row],[HP]]/Table5[[#This Row],[TON]]</f>
        <v>1136.3636363636365</v>
      </c>
      <c r="O517" s="1">
        <f>Table5[[#This Row],[HP2]]/Table5[[#This Row],[TON2]]</f>
        <v>1136.3636363636363</v>
      </c>
      <c r="P517" s="1">
        <f>Table5[[#This Row],[KG]]/1000</f>
        <v>2.8635199999999998</v>
      </c>
      <c r="Q517" s="1">
        <f>Table5[[#This Row],[KG2]]/1000</f>
        <v>2.8371200000000001</v>
      </c>
      <c r="U517" s="1"/>
      <c r="V517" s="1"/>
      <c r="W517" s="1"/>
      <c r="X517" s="1"/>
      <c r="Y517" s="1"/>
    </row>
    <row r="518" spans="1:25" ht="12.75" thickTop="1" thickBot="1" x14ac:dyDescent="0.3">
      <c r="A518" s="3">
        <v>0.87</v>
      </c>
      <c r="B518" s="3">
        <v>3.26</v>
      </c>
      <c r="C518" s="3">
        <v>3.29</v>
      </c>
      <c r="D518" s="3">
        <f>Table5[[#This Row],[0-100]]/2</f>
        <v>0.435</v>
      </c>
      <c r="E518" s="3">
        <f>Table5[[#This Row],[0-100]]/2</f>
        <v>0.435</v>
      </c>
      <c r="F518" s="15">
        <f>1000*(Table5[[#This Row],[KWH]]/Table5[[#This Row],[C]])</f>
        <v>7572413.7931034481</v>
      </c>
      <c r="G518" s="15">
        <f>1000*(Table5[[#This Row],[KWH2]]/Table5[[#This Row],[C2]])</f>
        <v>7503448.2758620689</v>
      </c>
      <c r="H518" s="2">
        <f>Table5[[#This Row],[SFC2]]*1000+4</f>
        <v>3294</v>
      </c>
      <c r="I518" s="2">
        <f>Table5[[#This Row],[SFC]]*1000+4</f>
        <v>3264</v>
      </c>
      <c r="J518" s="2">
        <f>Table5[[#This Row],[HP]]*1</f>
        <v>3294</v>
      </c>
      <c r="K518" s="2">
        <f>Table5[[#This Row],[HP2]]*1</f>
        <v>3264</v>
      </c>
      <c r="L518" s="2">
        <f>Table5[[#This Row],[0-100]]*Table5[[#This Row],[HP]]</f>
        <v>2865.78</v>
      </c>
      <c r="M518" s="2">
        <f>Table5[[#This Row],[0-100]]*Table5[[#This Row],[HP2]]</f>
        <v>2839.68</v>
      </c>
      <c r="N518" s="1">
        <f>Table5[[#This Row],[HP]]/Table5[[#This Row],[TON]]</f>
        <v>1149.4252873563219</v>
      </c>
      <c r="O518" s="1">
        <f>Table5[[#This Row],[HP2]]/Table5[[#This Row],[TON2]]</f>
        <v>1149.4252873563219</v>
      </c>
      <c r="P518" s="1">
        <f>Table5[[#This Row],[KG]]/1000</f>
        <v>2.86578</v>
      </c>
      <c r="Q518" s="1">
        <f>Table5[[#This Row],[KG2]]/1000</f>
        <v>2.83968</v>
      </c>
      <c r="U518" s="1"/>
      <c r="V518" s="1"/>
      <c r="W518" s="1"/>
      <c r="X518" s="1"/>
      <c r="Y518" s="1"/>
    </row>
    <row r="519" spans="1:25" ht="12.75" thickTop="1" thickBot="1" x14ac:dyDescent="0.3">
      <c r="A519" s="3">
        <v>0.86</v>
      </c>
      <c r="B519" s="3">
        <v>3.3</v>
      </c>
      <c r="C519" s="3">
        <v>3.33</v>
      </c>
      <c r="D519" s="3">
        <f>Table5[[#This Row],[0-100]]/2</f>
        <v>0.43</v>
      </c>
      <c r="E519" s="3">
        <f>Table5[[#This Row],[0-100]]/2</f>
        <v>0.43</v>
      </c>
      <c r="F519" s="15">
        <f>1000*(Table5[[#This Row],[KWH]]/Table5[[#This Row],[C]])</f>
        <v>7753488.3720930237</v>
      </c>
      <c r="G519" s="15">
        <f>1000*(Table5[[#This Row],[KWH2]]/Table5[[#This Row],[C2]])</f>
        <v>7683720.9302325584</v>
      </c>
      <c r="H519" s="2">
        <f>Table5[[#This Row],[SFC2]]*1000+4</f>
        <v>3334</v>
      </c>
      <c r="I519" s="2">
        <f>Table5[[#This Row],[SFC]]*1000+4</f>
        <v>3304</v>
      </c>
      <c r="J519" s="2">
        <f>Table5[[#This Row],[HP]]*1</f>
        <v>3334</v>
      </c>
      <c r="K519" s="2">
        <f>Table5[[#This Row],[HP2]]*1</f>
        <v>3304</v>
      </c>
      <c r="L519" s="2">
        <f>Table5[[#This Row],[0-100]]*Table5[[#This Row],[HP]]</f>
        <v>2867.24</v>
      </c>
      <c r="M519" s="2">
        <f>Table5[[#This Row],[0-100]]*Table5[[#This Row],[HP2]]</f>
        <v>2841.44</v>
      </c>
      <c r="N519" s="1">
        <f>Table5[[#This Row],[HP]]/Table5[[#This Row],[TON]]</f>
        <v>1162.7906976744187</v>
      </c>
      <c r="O519" s="1">
        <f>Table5[[#This Row],[HP2]]/Table5[[#This Row],[TON2]]</f>
        <v>1162.7906976744187</v>
      </c>
      <c r="P519" s="1">
        <f>Table5[[#This Row],[KG]]/1000</f>
        <v>2.8672399999999998</v>
      </c>
      <c r="Q519" s="1">
        <f>Table5[[#This Row],[KG2]]/1000</f>
        <v>2.84144</v>
      </c>
      <c r="U519" s="1"/>
      <c r="V519" s="1"/>
      <c r="W519" s="1"/>
      <c r="X519" s="1"/>
      <c r="Y519" s="1"/>
    </row>
    <row r="520" spans="1:25" ht="12.75" thickTop="1" thickBot="1" x14ac:dyDescent="0.3">
      <c r="A520" s="3">
        <v>0.85</v>
      </c>
      <c r="B520" s="3">
        <v>3.34</v>
      </c>
      <c r="C520" s="3">
        <v>3.37</v>
      </c>
      <c r="D520" s="3">
        <f>Table5[[#This Row],[0-100]]/2</f>
        <v>0.42499999999999999</v>
      </c>
      <c r="E520" s="3">
        <f>Table5[[#This Row],[0-100]]/2</f>
        <v>0.42499999999999999</v>
      </c>
      <c r="F520" s="15">
        <f>1000*(Table5[[#This Row],[KWH]]/Table5[[#This Row],[C]])</f>
        <v>7938823.5294117648</v>
      </c>
      <c r="G520" s="15">
        <f>1000*(Table5[[#This Row],[KWH2]]/Table5[[#This Row],[C2]])</f>
        <v>7868235.2941176472</v>
      </c>
      <c r="H520" s="2">
        <f>Table5[[#This Row],[SFC2]]*1000+4</f>
        <v>3374</v>
      </c>
      <c r="I520" s="2">
        <f>Table5[[#This Row],[SFC]]*1000+4</f>
        <v>3344</v>
      </c>
      <c r="J520" s="2">
        <f>Table5[[#This Row],[HP]]*1</f>
        <v>3374</v>
      </c>
      <c r="K520" s="2">
        <f>Table5[[#This Row],[HP2]]*1</f>
        <v>3344</v>
      </c>
      <c r="L520" s="2">
        <f>Table5[[#This Row],[0-100]]*Table5[[#This Row],[HP]]</f>
        <v>2867.9</v>
      </c>
      <c r="M520" s="2">
        <f>Table5[[#This Row],[0-100]]*Table5[[#This Row],[HP2]]</f>
        <v>2842.4</v>
      </c>
      <c r="N520" s="1">
        <f>Table5[[#This Row],[HP]]/Table5[[#This Row],[TON]]</f>
        <v>1176.4705882352941</v>
      </c>
      <c r="O520" s="1">
        <f>Table5[[#This Row],[HP2]]/Table5[[#This Row],[TON2]]</f>
        <v>1176.4705882352941</v>
      </c>
      <c r="P520" s="1">
        <f>Table5[[#This Row],[KG]]/1000</f>
        <v>2.8679000000000001</v>
      </c>
      <c r="Q520" s="1">
        <f>Table5[[#This Row],[KG2]]/1000</f>
        <v>2.8424</v>
      </c>
      <c r="U520" s="1"/>
      <c r="V520" s="1"/>
      <c r="W520" s="1"/>
      <c r="X520" s="1"/>
      <c r="Y520" s="1"/>
    </row>
    <row r="521" spans="1:25" ht="12.75" thickTop="1" thickBot="1" x14ac:dyDescent="0.3">
      <c r="A521" s="3">
        <v>0.84</v>
      </c>
      <c r="B521" s="3">
        <v>3.38</v>
      </c>
      <c r="C521" s="3">
        <v>3.41</v>
      </c>
      <c r="D521" s="3">
        <f>Table5[[#This Row],[0-100]]/2</f>
        <v>0.42</v>
      </c>
      <c r="E521" s="3">
        <f>Table5[[#This Row],[0-100]]/2</f>
        <v>0.42</v>
      </c>
      <c r="F521" s="15">
        <f>1000*(Table5[[#This Row],[KWH]]/Table5[[#This Row],[C]])</f>
        <v>8128571.4285714282</v>
      </c>
      <c r="G521" s="15">
        <f>1000*(Table5[[#This Row],[KWH2]]/Table5[[#This Row],[C2]])</f>
        <v>8057142.8571428582</v>
      </c>
      <c r="H521" s="2">
        <f>Table5[[#This Row],[SFC2]]*1000+4</f>
        <v>3414</v>
      </c>
      <c r="I521" s="2">
        <f>Table5[[#This Row],[SFC]]*1000+4</f>
        <v>3384</v>
      </c>
      <c r="J521" s="2">
        <f>Table5[[#This Row],[HP]]*1</f>
        <v>3414</v>
      </c>
      <c r="K521" s="2">
        <f>Table5[[#This Row],[HP2]]*1</f>
        <v>3384</v>
      </c>
      <c r="L521" s="2">
        <f>Table5[[#This Row],[0-100]]*Table5[[#This Row],[HP]]</f>
        <v>2867.7599999999998</v>
      </c>
      <c r="M521" s="2">
        <f>Table5[[#This Row],[0-100]]*Table5[[#This Row],[HP2]]</f>
        <v>2842.56</v>
      </c>
      <c r="N521" s="1">
        <f>Table5[[#This Row],[HP]]/Table5[[#This Row],[TON]]</f>
        <v>1190.4761904761906</v>
      </c>
      <c r="O521" s="1">
        <f>Table5[[#This Row],[HP2]]/Table5[[#This Row],[TON2]]</f>
        <v>1190.4761904761906</v>
      </c>
      <c r="P521" s="1">
        <f>Table5[[#This Row],[KG]]/1000</f>
        <v>2.8677599999999996</v>
      </c>
      <c r="Q521" s="1">
        <f>Table5[[#This Row],[KG2]]/1000</f>
        <v>2.8425599999999998</v>
      </c>
      <c r="U521" s="1"/>
      <c r="V521" s="1"/>
      <c r="W521" s="1"/>
      <c r="X521" s="1"/>
      <c r="Y521" s="1"/>
    </row>
    <row r="522" spans="1:25" ht="12.75" thickTop="1" thickBot="1" x14ac:dyDescent="0.3">
      <c r="A522" s="3">
        <v>0.83</v>
      </c>
      <c r="B522" s="3">
        <v>3.42</v>
      </c>
      <c r="C522" s="3">
        <v>3.45</v>
      </c>
      <c r="D522" s="3">
        <f>Table5[[#This Row],[0-100]]/2</f>
        <v>0.41499999999999998</v>
      </c>
      <c r="E522" s="3">
        <f>Table5[[#This Row],[0-100]]/2</f>
        <v>0.41499999999999998</v>
      </c>
      <c r="F522" s="15">
        <f>1000*(Table5[[#This Row],[KWH]]/Table5[[#This Row],[C]])</f>
        <v>8322891.5662650596</v>
      </c>
      <c r="G522" s="15">
        <f>1000*(Table5[[#This Row],[KWH2]]/Table5[[#This Row],[C2]])</f>
        <v>8250602.4096385557</v>
      </c>
      <c r="H522" s="2">
        <f>Table5[[#This Row],[SFC2]]*1000+4</f>
        <v>3454</v>
      </c>
      <c r="I522" s="2">
        <f>Table5[[#This Row],[SFC]]*1000+4</f>
        <v>3424</v>
      </c>
      <c r="J522" s="2">
        <f>Table5[[#This Row],[HP]]*1</f>
        <v>3454</v>
      </c>
      <c r="K522" s="2">
        <f>Table5[[#This Row],[HP2]]*1</f>
        <v>3424</v>
      </c>
      <c r="L522" s="2">
        <f>Table5[[#This Row],[0-100]]*Table5[[#This Row],[HP]]</f>
        <v>2866.8199999999997</v>
      </c>
      <c r="M522" s="2">
        <f>Table5[[#This Row],[0-100]]*Table5[[#This Row],[HP2]]</f>
        <v>2841.92</v>
      </c>
      <c r="N522" s="1">
        <f>Table5[[#This Row],[HP]]/Table5[[#This Row],[TON]]</f>
        <v>1204.8192771084339</v>
      </c>
      <c r="O522" s="1">
        <f>Table5[[#This Row],[HP2]]/Table5[[#This Row],[TON2]]</f>
        <v>1204.8192771084337</v>
      </c>
      <c r="P522" s="1">
        <f>Table5[[#This Row],[KG]]/1000</f>
        <v>2.8668199999999997</v>
      </c>
      <c r="Q522" s="1">
        <f>Table5[[#This Row],[KG2]]/1000</f>
        <v>2.84192</v>
      </c>
      <c r="U522" s="1"/>
      <c r="V522" s="1"/>
      <c r="W522" s="1"/>
      <c r="X522" s="1"/>
      <c r="Y522" s="1"/>
    </row>
    <row r="523" spans="1:25" ht="12.75" thickTop="1" thickBot="1" x14ac:dyDescent="0.3">
      <c r="A523" s="3">
        <v>0.82</v>
      </c>
      <c r="B523" s="3">
        <v>3.46</v>
      </c>
      <c r="C523" s="3">
        <v>3.49</v>
      </c>
      <c r="D523" s="3">
        <f>Table5[[#This Row],[0-100]]/2</f>
        <v>0.41</v>
      </c>
      <c r="E523" s="3">
        <f>Table5[[#This Row],[0-100]]/2</f>
        <v>0.41</v>
      </c>
      <c r="F523" s="15">
        <f>1000*(Table5[[#This Row],[KWH]]/Table5[[#This Row],[C]])</f>
        <v>8521951.2195121944</v>
      </c>
      <c r="G523" s="15">
        <f>1000*(Table5[[#This Row],[KWH2]]/Table5[[#This Row],[C2]])</f>
        <v>8448780.4878048785</v>
      </c>
      <c r="H523" s="2">
        <f>Table5[[#This Row],[SFC2]]*1000+4</f>
        <v>3494</v>
      </c>
      <c r="I523" s="2">
        <f>Table5[[#This Row],[SFC]]*1000+4</f>
        <v>3464</v>
      </c>
      <c r="J523" s="2">
        <f>Table5[[#This Row],[HP]]*1</f>
        <v>3494</v>
      </c>
      <c r="K523" s="2">
        <f>Table5[[#This Row],[HP2]]*1</f>
        <v>3464</v>
      </c>
      <c r="L523" s="2">
        <f>Table5[[#This Row],[0-100]]*Table5[[#This Row],[HP]]</f>
        <v>2865.08</v>
      </c>
      <c r="M523" s="2">
        <f>Table5[[#This Row],[0-100]]*Table5[[#This Row],[HP2]]</f>
        <v>2840.48</v>
      </c>
      <c r="N523" s="1">
        <f>Table5[[#This Row],[HP]]/Table5[[#This Row],[TON]]</f>
        <v>1219.5121951219512</v>
      </c>
      <c r="O523" s="1">
        <f>Table5[[#This Row],[HP2]]/Table5[[#This Row],[TON2]]</f>
        <v>1219.5121951219512</v>
      </c>
      <c r="P523" s="1">
        <f>Table5[[#This Row],[KG]]/1000</f>
        <v>2.8650799999999998</v>
      </c>
      <c r="Q523" s="1">
        <f>Table5[[#This Row],[KG2]]/1000</f>
        <v>2.8404799999999999</v>
      </c>
      <c r="U523" s="1"/>
      <c r="V523" s="1"/>
      <c r="W523" s="1"/>
      <c r="X523" s="1"/>
      <c r="Y523" s="1"/>
    </row>
    <row r="524" spans="1:25" ht="12.75" thickTop="1" thickBot="1" x14ac:dyDescent="0.3">
      <c r="A524" s="3">
        <v>0.81</v>
      </c>
      <c r="B524" s="3">
        <v>3.5</v>
      </c>
      <c r="C524" s="3">
        <v>3.54</v>
      </c>
      <c r="D524" s="3">
        <f>Table5[[#This Row],[0-100]]/2</f>
        <v>0.40500000000000003</v>
      </c>
      <c r="E524" s="3">
        <f>Table5[[#This Row],[0-100]]/2</f>
        <v>0.40500000000000003</v>
      </c>
      <c r="F524" s="15">
        <f>1000*(Table5[[#This Row],[KWH]]/Table5[[#This Row],[C]])</f>
        <v>8750617.2839506157</v>
      </c>
      <c r="G524" s="15">
        <f>1000*(Table5[[#This Row],[KWH2]]/Table5[[#This Row],[C2]])</f>
        <v>8651851.8518518526</v>
      </c>
      <c r="H524" s="2">
        <f>Table5[[#This Row],[SFC2]]*1000+4</f>
        <v>3544</v>
      </c>
      <c r="I524" s="2">
        <f>Table5[[#This Row],[SFC]]*1000+4</f>
        <v>3504</v>
      </c>
      <c r="J524" s="2">
        <f>Table5[[#This Row],[HP]]*1</f>
        <v>3544</v>
      </c>
      <c r="K524" s="2">
        <f>Table5[[#This Row],[HP2]]*1</f>
        <v>3504</v>
      </c>
      <c r="L524" s="2">
        <f>Table5[[#This Row],[0-100]]*Table5[[#This Row],[HP]]</f>
        <v>2870.6400000000003</v>
      </c>
      <c r="M524" s="2">
        <f>Table5[[#This Row],[0-100]]*Table5[[#This Row],[HP2]]</f>
        <v>2838.2400000000002</v>
      </c>
      <c r="N524" s="1">
        <f>Table5[[#This Row],[HP]]/Table5[[#This Row],[TON]]</f>
        <v>1234.5679012345677</v>
      </c>
      <c r="O524" s="1">
        <f>Table5[[#This Row],[HP2]]/Table5[[#This Row],[TON2]]</f>
        <v>1234.5679012345677</v>
      </c>
      <c r="P524" s="1">
        <f>Table5[[#This Row],[KG]]/1000</f>
        <v>2.8706400000000003</v>
      </c>
      <c r="Q524" s="1">
        <f>Table5[[#This Row],[KG2]]/1000</f>
        <v>2.8382400000000003</v>
      </c>
      <c r="U524" s="1"/>
      <c r="V524" s="1"/>
      <c r="W524" s="1"/>
      <c r="X524" s="1"/>
      <c r="Y524" s="1"/>
    </row>
    <row r="525" spans="1:25" ht="12.75" thickTop="1" thickBot="1" x14ac:dyDescent="0.3">
      <c r="A525" s="3">
        <v>0.8</v>
      </c>
      <c r="B525" s="3">
        <v>3.55</v>
      </c>
      <c r="C525" s="3">
        <v>3.58</v>
      </c>
      <c r="D525" s="3">
        <f>Table5[[#This Row],[0-100]]/2</f>
        <v>0.4</v>
      </c>
      <c r="E525" s="3">
        <f>Table5[[#This Row],[0-100]]/2</f>
        <v>0.4</v>
      </c>
      <c r="F525" s="15">
        <f>1000*(Table5[[#This Row],[KWH]]/Table5[[#This Row],[C]])</f>
        <v>8960000</v>
      </c>
      <c r="G525" s="15">
        <f>1000*(Table5[[#This Row],[KWH2]]/Table5[[#This Row],[C2]])</f>
        <v>8885000</v>
      </c>
      <c r="H525" s="2">
        <f>Table5[[#This Row],[SFC2]]*1000+4</f>
        <v>3584</v>
      </c>
      <c r="I525" s="2">
        <f>Table5[[#This Row],[SFC]]*1000+4</f>
        <v>3554</v>
      </c>
      <c r="J525" s="2">
        <f>Table5[[#This Row],[HP]]*1</f>
        <v>3584</v>
      </c>
      <c r="K525" s="2">
        <f>Table5[[#This Row],[HP2]]*1</f>
        <v>3554</v>
      </c>
      <c r="L525" s="2">
        <f>Table5[[#This Row],[0-100]]*Table5[[#This Row],[HP]]</f>
        <v>2867.2000000000003</v>
      </c>
      <c r="M525" s="2">
        <f>Table5[[#This Row],[0-100]]*Table5[[#This Row],[HP2]]</f>
        <v>2843.2000000000003</v>
      </c>
      <c r="N525" s="1">
        <f>Table5[[#This Row],[HP]]/Table5[[#This Row],[TON]]</f>
        <v>1249.9999999999998</v>
      </c>
      <c r="O525" s="1">
        <f>Table5[[#This Row],[HP2]]/Table5[[#This Row],[TON2]]</f>
        <v>1249.9999999999998</v>
      </c>
      <c r="P525" s="1">
        <f>Table5[[#This Row],[KG]]/1000</f>
        <v>2.8672000000000004</v>
      </c>
      <c r="Q525" s="1">
        <f>Table5[[#This Row],[KG2]]/1000</f>
        <v>2.8432000000000004</v>
      </c>
      <c r="U525" s="1"/>
      <c r="V525" s="1"/>
      <c r="W525" s="1"/>
      <c r="X525" s="1"/>
      <c r="Y525" s="1"/>
    </row>
    <row r="526" spans="1:25" ht="12.75" thickTop="1" thickBot="1" x14ac:dyDescent="0.3">
      <c r="A526" s="3">
        <v>0.79</v>
      </c>
      <c r="B526" s="3">
        <v>3.59</v>
      </c>
      <c r="C526" s="3">
        <v>3.63</v>
      </c>
      <c r="D526" s="3">
        <f>Table5[[#This Row],[0-100]]/2</f>
        <v>0.39500000000000002</v>
      </c>
      <c r="E526" s="3">
        <f>Table5[[#This Row],[0-100]]/2</f>
        <v>0.39500000000000002</v>
      </c>
      <c r="F526" s="15">
        <f>1000*(Table5[[#This Row],[KWH]]/Table5[[#This Row],[C]])</f>
        <v>9200000</v>
      </c>
      <c r="G526" s="15">
        <f>1000*(Table5[[#This Row],[KWH2]]/Table5[[#This Row],[C2]])</f>
        <v>9098734.1772151906</v>
      </c>
      <c r="H526" s="2">
        <f>Table5[[#This Row],[SFC2]]*1000+4</f>
        <v>3634</v>
      </c>
      <c r="I526" s="2">
        <f>Table5[[#This Row],[SFC]]*1000+4</f>
        <v>3594</v>
      </c>
      <c r="J526" s="2">
        <f>Table5[[#This Row],[HP]]*1</f>
        <v>3634</v>
      </c>
      <c r="K526" s="2">
        <f>Table5[[#This Row],[HP2]]*1</f>
        <v>3594</v>
      </c>
      <c r="L526" s="2">
        <f>Table5[[#This Row],[0-100]]*Table5[[#This Row],[HP]]</f>
        <v>2870.86</v>
      </c>
      <c r="M526" s="2">
        <f>Table5[[#This Row],[0-100]]*Table5[[#This Row],[HP2]]</f>
        <v>2839.26</v>
      </c>
      <c r="N526" s="1">
        <f>Table5[[#This Row],[HP]]/Table5[[#This Row],[TON]]</f>
        <v>1265.8227848101267</v>
      </c>
      <c r="O526" s="1">
        <f>Table5[[#This Row],[HP2]]/Table5[[#This Row],[TON2]]</f>
        <v>1265.8227848101264</v>
      </c>
      <c r="P526" s="1">
        <f>Table5[[#This Row],[KG]]/1000</f>
        <v>2.87086</v>
      </c>
      <c r="Q526" s="1">
        <f>Table5[[#This Row],[KG2]]/1000</f>
        <v>2.8392600000000003</v>
      </c>
      <c r="U526" s="1"/>
      <c r="V526" s="1"/>
      <c r="W526" s="1"/>
      <c r="X526" s="1"/>
      <c r="Y526" s="1"/>
    </row>
    <row r="527" spans="1:25" ht="12.75" thickTop="1" thickBot="1" x14ac:dyDescent="0.3">
      <c r="A527" s="3">
        <v>0.78</v>
      </c>
      <c r="B527" s="3">
        <v>3.64</v>
      </c>
      <c r="C527" s="3">
        <v>3.67</v>
      </c>
      <c r="D527" s="3">
        <f>Table5[[#This Row],[0-100]]/2</f>
        <v>0.39</v>
      </c>
      <c r="E527" s="3">
        <f>Table5[[#This Row],[0-100]]/2</f>
        <v>0.39</v>
      </c>
      <c r="F527" s="15">
        <f>1000*(Table5[[#This Row],[KWH]]/Table5[[#This Row],[C]])</f>
        <v>9420512.82051282</v>
      </c>
      <c r="G527" s="15">
        <f>1000*(Table5[[#This Row],[KWH2]]/Table5[[#This Row],[C2]])</f>
        <v>9343589.743589744</v>
      </c>
      <c r="H527" s="2">
        <f>Table5[[#This Row],[SFC2]]*1000+4</f>
        <v>3674</v>
      </c>
      <c r="I527" s="2">
        <f>Table5[[#This Row],[SFC]]*1000+4</f>
        <v>3644</v>
      </c>
      <c r="J527" s="2">
        <f>Table5[[#This Row],[HP]]*1</f>
        <v>3674</v>
      </c>
      <c r="K527" s="2">
        <f>Table5[[#This Row],[HP2]]*1</f>
        <v>3644</v>
      </c>
      <c r="L527" s="2">
        <f>Table5[[#This Row],[0-100]]*Table5[[#This Row],[HP]]</f>
        <v>2865.7200000000003</v>
      </c>
      <c r="M527" s="2">
        <f>Table5[[#This Row],[0-100]]*Table5[[#This Row],[HP2]]</f>
        <v>2842.32</v>
      </c>
      <c r="N527" s="1">
        <f>Table5[[#This Row],[HP]]/Table5[[#This Row],[TON]]</f>
        <v>1282.051282051282</v>
      </c>
      <c r="O527" s="1">
        <f>Table5[[#This Row],[HP2]]/Table5[[#This Row],[TON2]]</f>
        <v>1282.051282051282</v>
      </c>
      <c r="P527" s="1">
        <f>Table5[[#This Row],[KG]]/1000</f>
        <v>2.86572</v>
      </c>
      <c r="Q527" s="1">
        <f>Table5[[#This Row],[KG2]]/1000</f>
        <v>2.84232</v>
      </c>
      <c r="U527" s="1"/>
      <c r="V527" s="1"/>
      <c r="W527" s="1"/>
      <c r="X527" s="1"/>
      <c r="Y527" s="1"/>
    </row>
    <row r="528" spans="1:25" ht="12.75" thickTop="1" thickBot="1" x14ac:dyDescent="0.3">
      <c r="A528" s="3">
        <v>0.77</v>
      </c>
      <c r="B528" s="3">
        <v>3.68</v>
      </c>
      <c r="C528" s="3">
        <v>3.72</v>
      </c>
      <c r="D528" s="3">
        <f>Table5[[#This Row],[0-100]]/2</f>
        <v>0.38500000000000001</v>
      </c>
      <c r="E528" s="3">
        <f>Table5[[#This Row],[0-100]]/2</f>
        <v>0.38500000000000001</v>
      </c>
      <c r="F528" s="15">
        <f>1000*(Table5[[#This Row],[KWH]]/Table5[[#This Row],[C]])</f>
        <v>9672727.2727272715</v>
      </c>
      <c r="G528" s="15">
        <f>1000*(Table5[[#This Row],[KWH2]]/Table5[[#This Row],[C2]])</f>
        <v>9568831.1688311677</v>
      </c>
      <c r="H528" s="2">
        <f>Table5[[#This Row],[SFC2]]*1000+4</f>
        <v>3724</v>
      </c>
      <c r="I528" s="2">
        <f>Table5[[#This Row],[SFC]]*1000+4</f>
        <v>3684</v>
      </c>
      <c r="J528" s="2">
        <f>Table5[[#This Row],[HP]]*1</f>
        <v>3724</v>
      </c>
      <c r="K528" s="2">
        <f>Table5[[#This Row],[HP2]]*1</f>
        <v>3684</v>
      </c>
      <c r="L528" s="2">
        <f>Table5[[#This Row],[0-100]]*Table5[[#This Row],[HP]]</f>
        <v>2867.48</v>
      </c>
      <c r="M528" s="2">
        <f>Table5[[#This Row],[0-100]]*Table5[[#This Row],[HP2]]</f>
        <v>2836.6800000000003</v>
      </c>
      <c r="N528" s="1">
        <f>Table5[[#This Row],[HP]]/Table5[[#This Row],[TON]]</f>
        <v>1298.7012987012986</v>
      </c>
      <c r="O528" s="1">
        <f>Table5[[#This Row],[HP2]]/Table5[[#This Row],[TON2]]</f>
        <v>1298.7012987012986</v>
      </c>
      <c r="P528" s="1">
        <f>Table5[[#This Row],[KG]]/1000</f>
        <v>2.86748</v>
      </c>
      <c r="Q528" s="1">
        <f>Table5[[#This Row],[KG2]]/1000</f>
        <v>2.8366800000000003</v>
      </c>
      <c r="U528" s="1"/>
      <c r="V528" s="1"/>
      <c r="W528" s="1"/>
      <c r="X528" s="1"/>
      <c r="Y528" s="1"/>
    </row>
    <row r="529" spans="1:25" ht="12.75" thickTop="1" thickBot="1" x14ac:dyDescent="0.3">
      <c r="A529" s="3">
        <v>0.76</v>
      </c>
      <c r="B529" s="3">
        <v>3.73</v>
      </c>
      <c r="C529" s="3">
        <v>3.77</v>
      </c>
      <c r="D529" s="3">
        <f>Table5[[#This Row],[0-100]]/2</f>
        <v>0.38</v>
      </c>
      <c r="E529" s="3">
        <f>Table5[[#This Row],[0-100]]/2</f>
        <v>0.38</v>
      </c>
      <c r="F529" s="15">
        <f>1000*(Table5[[#This Row],[KWH]]/Table5[[#This Row],[C]])</f>
        <v>9931578.9473684225</v>
      </c>
      <c r="G529" s="15">
        <f>1000*(Table5[[#This Row],[KWH2]]/Table5[[#This Row],[C2]])</f>
        <v>9826315.7894736826</v>
      </c>
      <c r="H529" s="2">
        <f>Table5[[#This Row],[SFC2]]*1000+4</f>
        <v>3774</v>
      </c>
      <c r="I529" s="2">
        <f>Table5[[#This Row],[SFC]]*1000+4</f>
        <v>3734</v>
      </c>
      <c r="J529" s="2">
        <f>Table5[[#This Row],[HP]]*1</f>
        <v>3774</v>
      </c>
      <c r="K529" s="2">
        <f>Table5[[#This Row],[HP2]]*1</f>
        <v>3734</v>
      </c>
      <c r="L529" s="2">
        <f>Table5[[#This Row],[0-100]]*Table5[[#This Row],[HP]]</f>
        <v>2868.2400000000002</v>
      </c>
      <c r="M529" s="2">
        <f>Table5[[#This Row],[0-100]]*Table5[[#This Row],[HP2]]</f>
        <v>2837.84</v>
      </c>
      <c r="N529" s="1">
        <f>Table5[[#This Row],[HP]]/Table5[[#This Row],[TON]]</f>
        <v>1315.7894736842104</v>
      </c>
      <c r="O529" s="1">
        <f>Table5[[#This Row],[HP2]]/Table5[[#This Row],[TON2]]</f>
        <v>1315.7894736842104</v>
      </c>
      <c r="P529" s="1">
        <f>Table5[[#This Row],[KG]]/1000</f>
        <v>2.8682400000000001</v>
      </c>
      <c r="Q529" s="1">
        <f>Table5[[#This Row],[KG2]]/1000</f>
        <v>2.8378400000000004</v>
      </c>
      <c r="U529" s="1"/>
      <c r="V529" s="1"/>
      <c r="W529" s="1"/>
      <c r="X529" s="1"/>
      <c r="Y529" s="1"/>
    </row>
    <row r="530" spans="1:25" ht="12.75" thickTop="1" thickBot="1" x14ac:dyDescent="0.3">
      <c r="A530" s="3">
        <v>0.75</v>
      </c>
      <c r="B530" s="3">
        <v>3.78</v>
      </c>
      <c r="C530" s="3">
        <v>3.82</v>
      </c>
      <c r="D530" s="3">
        <f>Table5[[#This Row],[0-100]]/2</f>
        <v>0.375</v>
      </c>
      <c r="E530" s="3">
        <f>Table5[[#This Row],[0-100]]/2</f>
        <v>0.375</v>
      </c>
      <c r="F530" s="15">
        <f>1000*(Table5[[#This Row],[KWH]]/Table5[[#This Row],[C]])</f>
        <v>10197333.333333334</v>
      </c>
      <c r="G530" s="15">
        <f>1000*(Table5[[#This Row],[KWH2]]/Table5[[#This Row],[C2]])</f>
        <v>10090666.666666666</v>
      </c>
      <c r="H530" s="2">
        <f>Table5[[#This Row],[SFC2]]*1000+4</f>
        <v>3824</v>
      </c>
      <c r="I530" s="2">
        <f>Table5[[#This Row],[SFC]]*1000+4</f>
        <v>3784</v>
      </c>
      <c r="J530" s="2">
        <f>Table5[[#This Row],[HP]]*1</f>
        <v>3824</v>
      </c>
      <c r="K530" s="2">
        <f>Table5[[#This Row],[HP2]]*1</f>
        <v>3784</v>
      </c>
      <c r="L530" s="2">
        <f>Table5[[#This Row],[0-100]]*Table5[[#This Row],[HP]]</f>
        <v>2868</v>
      </c>
      <c r="M530" s="2">
        <f>Table5[[#This Row],[0-100]]*Table5[[#This Row],[HP2]]</f>
        <v>2838</v>
      </c>
      <c r="N530" s="1">
        <f>Table5[[#This Row],[HP]]/Table5[[#This Row],[TON]]</f>
        <v>1333.3333333333335</v>
      </c>
      <c r="O530" s="1">
        <f>Table5[[#This Row],[HP2]]/Table5[[#This Row],[TON2]]</f>
        <v>1333.3333333333333</v>
      </c>
      <c r="P530" s="1">
        <f>Table5[[#This Row],[KG]]/1000</f>
        <v>2.8679999999999999</v>
      </c>
      <c r="Q530" s="1">
        <f>Table5[[#This Row],[KG2]]/1000</f>
        <v>2.8380000000000001</v>
      </c>
      <c r="U530" s="1"/>
      <c r="V530" s="1"/>
      <c r="W530" s="1"/>
      <c r="X530" s="1"/>
      <c r="Y530" s="1"/>
    </row>
    <row r="531" spans="1:25" ht="12.75" thickTop="1" thickBot="1" x14ac:dyDescent="0.3">
      <c r="A531" s="3">
        <v>0.74</v>
      </c>
      <c r="B531" s="3">
        <v>3.83</v>
      </c>
      <c r="C531" s="3">
        <v>3.88</v>
      </c>
      <c r="D531" s="3">
        <f>Table5[[#This Row],[0-100]]/2</f>
        <v>0.37</v>
      </c>
      <c r="E531" s="3">
        <f>Table5[[#This Row],[0-100]]/2</f>
        <v>0.37</v>
      </c>
      <c r="F531" s="15">
        <f>1000*(Table5[[#This Row],[KWH]]/Table5[[#This Row],[C]])</f>
        <v>10497297.297297297</v>
      </c>
      <c r="G531" s="15">
        <f>1000*(Table5[[#This Row],[KWH2]]/Table5[[#This Row],[C2]])</f>
        <v>10362162.162162162</v>
      </c>
      <c r="H531" s="2">
        <f>Table5[[#This Row],[SFC2]]*1000+4</f>
        <v>3884</v>
      </c>
      <c r="I531" s="2">
        <f>Table5[[#This Row],[SFC]]*1000+4</f>
        <v>3834</v>
      </c>
      <c r="J531" s="2">
        <f>Table5[[#This Row],[HP]]*1</f>
        <v>3884</v>
      </c>
      <c r="K531" s="2">
        <f>Table5[[#This Row],[HP2]]*1</f>
        <v>3834</v>
      </c>
      <c r="L531" s="2">
        <f>Table5[[#This Row],[0-100]]*Table5[[#This Row],[HP]]</f>
        <v>2874.16</v>
      </c>
      <c r="M531" s="2">
        <f>Table5[[#This Row],[0-100]]*Table5[[#This Row],[HP2]]</f>
        <v>2837.16</v>
      </c>
      <c r="N531" s="1">
        <f>Table5[[#This Row],[HP]]/Table5[[#This Row],[TON]]</f>
        <v>1351.3513513513515</v>
      </c>
      <c r="O531" s="1">
        <f>Table5[[#This Row],[HP2]]/Table5[[#This Row],[TON2]]</f>
        <v>1351.3513513513515</v>
      </c>
      <c r="P531" s="1">
        <f>Table5[[#This Row],[KG]]/1000</f>
        <v>2.8741599999999998</v>
      </c>
      <c r="Q531" s="1">
        <f>Table5[[#This Row],[KG2]]/1000</f>
        <v>2.8371599999999999</v>
      </c>
      <c r="U531" s="1"/>
      <c r="V531" s="1"/>
      <c r="W531" s="1"/>
      <c r="X531" s="1"/>
      <c r="Y531" s="1"/>
    </row>
    <row r="532" spans="1:25" ht="12.75" thickTop="1" thickBot="1" x14ac:dyDescent="0.3">
      <c r="A532" s="3">
        <v>0.73</v>
      </c>
      <c r="B532" s="3">
        <v>3.89</v>
      </c>
      <c r="C532" s="3">
        <v>3.93</v>
      </c>
      <c r="D532" s="3">
        <f>Table5[[#This Row],[0-100]]/2</f>
        <v>0.36499999999999999</v>
      </c>
      <c r="E532" s="3">
        <f>Table5[[#This Row],[0-100]]/2</f>
        <v>0.36499999999999999</v>
      </c>
      <c r="F532" s="15">
        <f>1000*(Table5[[#This Row],[KWH]]/Table5[[#This Row],[C]])</f>
        <v>10778082.191780822</v>
      </c>
      <c r="G532" s="15">
        <f>1000*(Table5[[#This Row],[KWH2]]/Table5[[#This Row],[C2]])</f>
        <v>10668493.150684932</v>
      </c>
      <c r="H532" s="2">
        <f>Table5[[#This Row],[SFC2]]*1000+4</f>
        <v>3934</v>
      </c>
      <c r="I532" s="2">
        <f>Table5[[#This Row],[SFC]]*1000+4</f>
        <v>3894</v>
      </c>
      <c r="J532" s="2">
        <f>Table5[[#This Row],[HP]]*1</f>
        <v>3934</v>
      </c>
      <c r="K532" s="2">
        <f>Table5[[#This Row],[HP2]]*1</f>
        <v>3894</v>
      </c>
      <c r="L532" s="2">
        <f>Table5[[#This Row],[0-100]]*Table5[[#This Row],[HP]]</f>
        <v>2871.8199999999997</v>
      </c>
      <c r="M532" s="2">
        <f>Table5[[#This Row],[0-100]]*Table5[[#This Row],[HP2]]</f>
        <v>2842.62</v>
      </c>
      <c r="N532" s="1">
        <f>Table5[[#This Row],[HP]]/Table5[[#This Row],[TON]]</f>
        <v>1369.8630136986303</v>
      </c>
      <c r="O532" s="1">
        <f>Table5[[#This Row],[HP2]]/Table5[[#This Row],[TON2]]</f>
        <v>1369.8630136986303</v>
      </c>
      <c r="P532" s="1">
        <f>Table5[[#This Row],[KG]]/1000</f>
        <v>2.8718199999999996</v>
      </c>
      <c r="Q532" s="1">
        <f>Table5[[#This Row],[KG2]]/1000</f>
        <v>2.8426199999999997</v>
      </c>
      <c r="U532" s="1"/>
      <c r="V532" s="1"/>
      <c r="W532" s="1"/>
      <c r="X532" s="1"/>
      <c r="Y532" s="1"/>
    </row>
    <row r="533" spans="1:25" ht="12.75" thickTop="1" thickBot="1" x14ac:dyDescent="0.3">
      <c r="A533" s="3">
        <v>0.72</v>
      </c>
      <c r="B533" s="3">
        <v>3.94</v>
      </c>
      <c r="C533" s="3">
        <v>3.99</v>
      </c>
      <c r="D533" s="3">
        <f>Table5[[#This Row],[0-100]]/2</f>
        <v>0.36</v>
      </c>
      <c r="E533" s="3">
        <f>Table5[[#This Row],[0-100]]/2</f>
        <v>0.36</v>
      </c>
      <c r="F533" s="15">
        <f>1000*(Table5[[#This Row],[KWH]]/Table5[[#This Row],[C]])</f>
        <v>11094444.444444446</v>
      </c>
      <c r="G533" s="15">
        <f>1000*(Table5[[#This Row],[KWH2]]/Table5[[#This Row],[C2]])</f>
        <v>10955555.555555556</v>
      </c>
      <c r="H533" s="2">
        <f>Table5[[#This Row],[SFC2]]*1000+4</f>
        <v>3994</v>
      </c>
      <c r="I533" s="2">
        <f>Table5[[#This Row],[SFC]]*1000+4</f>
        <v>3944</v>
      </c>
      <c r="J533" s="2">
        <f>Table5[[#This Row],[HP]]*1</f>
        <v>3994</v>
      </c>
      <c r="K533" s="2">
        <f>Table5[[#This Row],[HP2]]*1</f>
        <v>3944</v>
      </c>
      <c r="L533" s="2">
        <f>Table5[[#This Row],[0-100]]*Table5[[#This Row],[HP]]</f>
        <v>2875.68</v>
      </c>
      <c r="M533" s="2">
        <f>Table5[[#This Row],[0-100]]*Table5[[#This Row],[HP2]]</f>
        <v>2839.68</v>
      </c>
      <c r="N533" s="1">
        <f>Table5[[#This Row],[HP]]/Table5[[#This Row],[TON]]</f>
        <v>1388.8888888888889</v>
      </c>
      <c r="O533" s="1">
        <f>Table5[[#This Row],[HP2]]/Table5[[#This Row],[TON2]]</f>
        <v>1388.8888888888889</v>
      </c>
      <c r="P533" s="1">
        <f>Table5[[#This Row],[KG]]/1000</f>
        <v>2.87568</v>
      </c>
      <c r="Q533" s="1">
        <f>Table5[[#This Row],[KG2]]/1000</f>
        <v>2.83968</v>
      </c>
      <c r="U533" s="1"/>
      <c r="V533" s="1"/>
      <c r="W533" s="1"/>
      <c r="X533" s="1"/>
      <c r="Y533" s="1"/>
    </row>
    <row r="534" spans="1:25" ht="12.75" thickTop="1" thickBot="1" x14ac:dyDescent="0.3">
      <c r="A534" s="3">
        <v>0.71</v>
      </c>
      <c r="B534" s="3">
        <v>4</v>
      </c>
      <c r="C534" s="3">
        <v>4.04</v>
      </c>
      <c r="D534" s="3">
        <f>Table5[[#This Row],[0-100]]/2</f>
        <v>0.35499999999999998</v>
      </c>
      <c r="E534" s="3">
        <f>Table5[[#This Row],[0-100]]/2</f>
        <v>0.35499999999999998</v>
      </c>
      <c r="F534" s="15">
        <f>1000*(Table5[[#This Row],[KWH]]/Table5[[#This Row],[C]])</f>
        <v>11391549.295774648</v>
      </c>
      <c r="G534" s="15">
        <f>1000*(Table5[[#This Row],[KWH2]]/Table5[[#This Row],[C2]])</f>
        <v>11278873.239436619</v>
      </c>
      <c r="H534" s="2">
        <f>Table5[[#This Row],[SFC2]]*1000+4</f>
        <v>4044</v>
      </c>
      <c r="I534" s="2">
        <f>Table5[[#This Row],[SFC]]*1000+4</f>
        <v>4004</v>
      </c>
      <c r="J534" s="2">
        <f>Table5[[#This Row],[HP]]*1</f>
        <v>4044</v>
      </c>
      <c r="K534" s="2">
        <f>Table5[[#This Row],[HP2]]*1</f>
        <v>4004</v>
      </c>
      <c r="L534" s="2">
        <f>Table5[[#This Row],[0-100]]*Table5[[#This Row],[HP]]</f>
        <v>2871.24</v>
      </c>
      <c r="M534" s="2">
        <f>Table5[[#This Row],[0-100]]*Table5[[#This Row],[HP2]]</f>
        <v>2842.8399999999997</v>
      </c>
      <c r="N534" s="1">
        <f>Table5[[#This Row],[HP]]/Table5[[#This Row],[TON]]</f>
        <v>1408.4507042253522</v>
      </c>
      <c r="O534" s="1">
        <f>Table5[[#This Row],[HP2]]/Table5[[#This Row],[TON2]]</f>
        <v>1408.4507042253522</v>
      </c>
      <c r="P534" s="1">
        <f>Table5[[#This Row],[KG]]/1000</f>
        <v>2.8712399999999998</v>
      </c>
      <c r="Q534" s="1">
        <f>Table5[[#This Row],[KG2]]/1000</f>
        <v>2.8428399999999998</v>
      </c>
      <c r="U534" s="1"/>
      <c r="V534" s="1"/>
      <c r="W534" s="1"/>
      <c r="X534" s="1"/>
      <c r="Y534" s="1"/>
    </row>
    <row r="535" spans="1:25" ht="12.75" thickTop="1" thickBot="1" x14ac:dyDescent="0.3">
      <c r="A535" s="3">
        <v>0.7</v>
      </c>
      <c r="B535" s="3">
        <v>4.05</v>
      </c>
      <c r="C535" s="3">
        <v>4.0999999999999996</v>
      </c>
      <c r="D535" s="3">
        <f>Table5[[#This Row],[0-100]]/2</f>
        <v>0.35</v>
      </c>
      <c r="E535" s="3">
        <f>Table5[[#This Row],[0-100]]/2</f>
        <v>0.35</v>
      </c>
      <c r="F535" s="15">
        <f>1000*(Table5[[#This Row],[KWH]]/Table5[[#This Row],[C]])</f>
        <v>11725714.285714285</v>
      </c>
      <c r="G535" s="15">
        <f>1000*(Table5[[#This Row],[KWH2]]/Table5[[#This Row],[C2]])</f>
        <v>11582857.142857144</v>
      </c>
      <c r="H535" s="2">
        <f>Table5[[#This Row],[SFC2]]*1000+4</f>
        <v>4104</v>
      </c>
      <c r="I535" s="2">
        <f>Table5[[#This Row],[SFC]]*1000+4</f>
        <v>4054</v>
      </c>
      <c r="J535" s="2">
        <f>Table5[[#This Row],[HP]]*1</f>
        <v>4104</v>
      </c>
      <c r="K535" s="2">
        <f>Table5[[#This Row],[HP2]]*1</f>
        <v>4054</v>
      </c>
      <c r="L535" s="2">
        <f>Table5[[#This Row],[0-100]]*Table5[[#This Row],[HP]]</f>
        <v>2872.7999999999997</v>
      </c>
      <c r="M535" s="2">
        <f>Table5[[#This Row],[0-100]]*Table5[[#This Row],[HP2]]</f>
        <v>2837.7999999999997</v>
      </c>
      <c r="N535" s="1">
        <f>Table5[[#This Row],[HP]]/Table5[[#This Row],[TON]]</f>
        <v>1428.5714285714287</v>
      </c>
      <c r="O535" s="1">
        <f>Table5[[#This Row],[HP2]]/Table5[[#This Row],[TON2]]</f>
        <v>1428.5714285714287</v>
      </c>
      <c r="P535" s="1">
        <f>Table5[[#This Row],[KG]]/1000</f>
        <v>2.8727999999999998</v>
      </c>
      <c r="Q535" s="1">
        <f>Table5[[#This Row],[KG2]]/1000</f>
        <v>2.8377999999999997</v>
      </c>
      <c r="U535" s="1"/>
      <c r="V535" s="1"/>
      <c r="W535" s="1"/>
      <c r="X535" s="1"/>
      <c r="Y535" s="1"/>
    </row>
    <row r="536" spans="1:25" ht="12.75" thickTop="1" thickBot="1" x14ac:dyDescent="0.3">
      <c r="A536" s="3">
        <v>0.69</v>
      </c>
      <c r="B536" s="3">
        <v>4.1100000000000003</v>
      </c>
      <c r="C536" s="3">
        <v>4.16</v>
      </c>
      <c r="D536" s="3">
        <f>Table5[[#This Row],[0-100]]/2</f>
        <v>0.34499999999999997</v>
      </c>
      <c r="E536" s="3">
        <f>Table5[[#This Row],[0-100]]/2</f>
        <v>0.34499999999999997</v>
      </c>
      <c r="F536" s="15">
        <f>1000*(Table5[[#This Row],[KWH]]/Table5[[#This Row],[C]])</f>
        <v>12069565.217391307</v>
      </c>
      <c r="G536" s="15">
        <f>1000*(Table5[[#This Row],[KWH2]]/Table5[[#This Row],[C2]])</f>
        <v>11924637.681159422</v>
      </c>
      <c r="H536" s="2">
        <f>Table5[[#This Row],[SFC2]]*1000+4</f>
        <v>4164</v>
      </c>
      <c r="I536" s="2">
        <f>Table5[[#This Row],[SFC]]*1000+4</f>
        <v>4114</v>
      </c>
      <c r="J536" s="2">
        <f>Table5[[#This Row],[HP]]*1</f>
        <v>4164</v>
      </c>
      <c r="K536" s="2">
        <f>Table5[[#This Row],[HP2]]*1</f>
        <v>4114</v>
      </c>
      <c r="L536" s="2">
        <f>Table5[[#This Row],[0-100]]*Table5[[#This Row],[HP]]</f>
        <v>2873.16</v>
      </c>
      <c r="M536" s="2">
        <f>Table5[[#This Row],[0-100]]*Table5[[#This Row],[HP2]]</f>
        <v>2838.66</v>
      </c>
      <c r="N536" s="1">
        <f>Table5[[#This Row],[HP]]/Table5[[#This Row],[TON]]</f>
        <v>1449.2753623188405</v>
      </c>
      <c r="O536" s="1">
        <f>Table5[[#This Row],[HP2]]/Table5[[#This Row],[TON2]]</f>
        <v>1449.2753623188405</v>
      </c>
      <c r="P536" s="1">
        <f>Table5[[#This Row],[KG]]/1000</f>
        <v>2.8731599999999999</v>
      </c>
      <c r="Q536" s="1">
        <f>Table5[[#This Row],[KG2]]/1000</f>
        <v>2.83866</v>
      </c>
      <c r="U536" s="1"/>
      <c r="V536" s="1"/>
      <c r="W536" s="1"/>
      <c r="X536" s="1"/>
      <c r="Y536" s="1"/>
    </row>
    <row r="537" spans="1:25" ht="12.75" thickTop="1" thickBot="1" x14ac:dyDescent="0.3">
      <c r="A537" s="3">
        <v>0.68</v>
      </c>
      <c r="B537" s="3">
        <v>4.17</v>
      </c>
      <c r="C537" s="3">
        <v>4.22</v>
      </c>
      <c r="D537" s="3">
        <f>Table5[[#This Row],[0-100]]/2</f>
        <v>0.34</v>
      </c>
      <c r="E537" s="3">
        <f>Table5[[#This Row],[0-100]]/2</f>
        <v>0.34</v>
      </c>
      <c r="F537" s="15">
        <f>1000*(Table5[[#This Row],[KWH]]/Table5[[#This Row],[C]])</f>
        <v>12423529.411764704</v>
      </c>
      <c r="G537" s="15">
        <f>1000*(Table5[[#This Row],[KWH2]]/Table5[[#This Row],[C2]])</f>
        <v>12276470.588235294</v>
      </c>
      <c r="H537" s="2">
        <f>Table5[[#This Row],[SFC2]]*1000+4</f>
        <v>4224</v>
      </c>
      <c r="I537" s="2">
        <f>Table5[[#This Row],[SFC]]*1000+4</f>
        <v>4174</v>
      </c>
      <c r="J537" s="2">
        <f>Table5[[#This Row],[HP]]*1</f>
        <v>4224</v>
      </c>
      <c r="K537" s="2">
        <f>Table5[[#This Row],[HP2]]*1</f>
        <v>4174</v>
      </c>
      <c r="L537" s="2">
        <f>Table5[[#This Row],[0-100]]*Table5[[#This Row],[HP]]</f>
        <v>2872.32</v>
      </c>
      <c r="M537" s="2">
        <f>Table5[[#This Row],[0-100]]*Table5[[#This Row],[HP2]]</f>
        <v>2838.32</v>
      </c>
      <c r="N537" s="1">
        <f>Table5[[#This Row],[HP]]/Table5[[#This Row],[TON]]</f>
        <v>1470.5882352941176</v>
      </c>
      <c r="O537" s="1">
        <f>Table5[[#This Row],[HP2]]/Table5[[#This Row],[TON2]]</f>
        <v>1470.5882352941176</v>
      </c>
      <c r="P537" s="1">
        <f>Table5[[#This Row],[KG]]/1000</f>
        <v>2.8723200000000002</v>
      </c>
      <c r="Q537" s="1">
        <f>Table5[[#This Row],[KG2]]/1000</f>
        <v>2.83832</v>
      </c>
      <c r="U537" s="1"/>
      <c r="V537" s="1"/>
      <c r="W537" s="1"/>
      <c r="X537" s="1"/>
      <c r="Y537" s="1"/>
    </row>
    <row r="538" spans="1:25" ht="12.75" thickTop="1" thickBot="1" x14ac:dyDescent="0.3">
      <c r="A538" s="3">
        <v>0.67</v>
      </c>
      <c r="B538" s="3">
        <v>4.2300000000000004</v>
      </c>
      <c r="C538" s="3">
        <v>4.29</v>
      </c>
      <c r="D538" s="3">
        <f>Table5[[#This Row],[0-100]]/2</f>
        <v>0.33500000000000002</v>
      </c>
      <c r="E538" s="3">
        <f>Table5[[#This Row],[0-100]]/2</f>
        <v>0.33500000000000002</v>
      </c>
      <c r="F538" s="15">
        <f>1000*(Table5[[#This Row],[KWH]]/Table5[[#This Row],[C]])</f>
        <v>12817910.447761193</v>
      </c>
      <c r="G538" s="15">
        <f>1000*(Table5[[#This Row],[KWH2]]/Table5[[#This Row],[C2]])</f>
        <v>12638805.970149253</v>
      </c>
      <c r="H538" s="2">
        <f>Table5[[#This Row],[SFC2]]*1000+4</f>
        <v>4294</v>
      </c>
      <c r="I538" s="2">
        <f>Table5[[#This Row],[SFC]]*1000+4</f>
        <v>4234</v>
      </c>
      <c r="J538" s="2">
        <f>Table5[[#This Row],[HP]]*1</f>
        <v>4294</v>
      </c>
      <c r="K538" s="2">
        <f>Table5[[#This Row],[HP2]]*1</f>
        <v>4234</v>
      </c>
      <c r="L538" s="2">
        <f>Table5[[#This Row],[0-100]]*Table5[[#This Row],[HP]]</f>
        <v>2876.98</v>
      </c>
      <c r="M538" s="2">
        <f>Table5[[#This Row],[0-100]]*Table5[[#This Row],[HP2]]</f>
        <v>2836.78</v>
      </c>
      <c r="N538" s="1">
        <f>Table5[[#This Row],[HP]]/Table5[[#This Row],[TON]]</f>
        <v>1492.5373134328358</v>
      </c>
      <c r="O538" s="1">
        <f>Table5[[#This Row],[HP2]]/Table5[[#This Row],[TON2]]</f>
        <v>1492.5373134328358</v>
      </c>
      <c r="P538" s="1">
        <f>Table5[[#This Row],[KG]]/1000</f>
        <v>2.8769800000000001</v>
      </c>
      <c r="Q538" s="1">
        <f>Table5[[#This Row],[KG2]]/1000</f>
        <v>2.8367800000000001</v>
      </c>
      <c r="U538" s="1"/>
      <c r="V538" s="1"/>
      <c r="W538" s="1"/>
      <c r="X538" s="1"/>
      <c r="Y538" s="1"/>
    </row>
    <row r="539" spans="1:25" ht="12.75" thickTop="1" thickBot="1" x14ac:dyDescent="0.3">
      <c r="A539" s="3">
        <v>0.66</v>
      </c>
      <c r="B539" s="3">
        <v>4.3</v>
      </c>
      <c r="C539" s="3">
        <v>4.3499999999999996</v>
      </c>
      <c r="D539" s="3">
        <f>Table5[[#This Row],[0-100]]/2</f>
        <v>0.33</v>
      </c>
      <c r="E539" s="3">
        <f>Table5[[#This Row],[0-100]]/2</f>
        <v>0.33</v>
      </c>
      <c r="F539" s="15">
        <f>1000*(Table5[[#This Row],[KWH]]/Table5[[#This Row],[C]])</f>
        <v>13193939.393939395</v>
      </c>
      <c r="G539" s="15">
        <f>1000*(Table5[[#This Row],[KWH2]]/Table5[[#This Row],[C2]])</f>
        <v>13042424.242424242</v>
      </c>
      <c r="H539" s="2">
        <f>Table5[[#This Row],[SFC2]]*1000+4</f>
        <v>4354</v>
      </c>
      <c r="I539" s="2">
        <f>Table5[[#This Row],[SFC]]*1000+4</f>
        <v>4304</v>
      </c>
      <c r="J539" s="2">
        <f>Table5[[#This Row],[HP]]*1</f>
        <v>4354</v>
      </c>
      <c r="K539" s="2">
        <f>Table5[[#This Row],[HP2]]*1</f>
        <v>4304</v>
      </c>
      <c r="L539" s="2">
        <f>Table5[[#This Row],[0-100]]*Table5[[#This Row],[HP]]</f>
        <v>2873.6400000000003</v>
      </c>
      <c r="M539" s="2">
        <f>Table5[[#This Row],[0-100]]*Table5[[#This Row],[HP2]]</f>
        <v>2840.6400000000003</v>
      </c>
      <c r="N539" s="1">
        <f>Table5[[#This Row],[HP]]/Table5[[#This Row],[TON]]</f>
        <v>1515.151515151515</v>
      </c>
      <c r="O539" s="1">
        <f>Table5[[#This Row],[HP2]]/Table5[[#This Row],[TON2]]</f>
        <v>1515.1515151515148</v>
      </c>
      <c r="P539" s="1">
        <f>Table5[[#This Row],[KG]]/1000</f>
        <v>2.8736400000000004</v>
      </c>
      <c r="Q539" s="1">
        <f>Table5[[#This Row],[KG2]]/1000</f>
        <v>2.8406400000000005</v>
      </c>
      <c r="U539" s="1"/>
      <c r="V539" s="1"/>
      <c r="W539" s="1"/>
      <c r="X539" s="1"/>
      <c r="Y539" s="1"/>
    </row>
    <row r="540" spans="1:25" ht="12.75" thickTop="1" thickBot="1" x14ac:dyDescent="0.3">
      <c r="A540" s="3">
        <v>0.65</v>
      </c>
      <c r="B540" s="3">
        <v>4.3600000000000003</v>
      </c>
      <c r="C540" s="3">
        <v>4.42</v>
      </c>
      <c r="D540" s="3">
        <f>Table5[[#This Row],[0-100]]/2</f>
        <v>0.32500000000000001</v>
      </c>
      <c r="E540" s="3">
        <f>Table5[[#This Row],[0-100]]/2</f>
        <v>0.32500000000000001</v>
      </c>
      <c r="F540" s="15">
        <f>1000*(Table5[[#This Row],[KWH]]/Table5[[#This Row],[C]])</f>
        <v>13612307.692307692</v>
      </c>
      <c r="G540" s="15">
        <f>1000*(Table5[[#This Row],[KWH2]]/Table5[[#This Row],[C2]])</f>
        <v>13427692.307692306</v>
      </c>
      <c r="H540" s="2">
        <f>Table5[[#This Row],[SFC2]]*1000+4</f>
        <v>4424</v>
      </c>
      <c r="I540" s="2">
        <f>Table5[[#This Row],[SFC]]*1000+4</f>
        <v>4364</v>
      </c>
      <c r="J540" s="2">
        <f>Table5[[#This Row],[HP]]*1</f>
        <v>4424</v>
      </c>
      <c r="K540" s="2">
        <f>Table5[[#This Row],[HP2]]*1</f>
        <v>4364</v>
      </c>
      <c r="L540" s="2">
        <f>Table5[[#This Row],[0-100]]*Table5[[#This Row],[HP]]</f>
        <v>2875.6</v>
      </c>
      <c r="M540" s="2">
        <f>Table5[[#This Row],[0-100]]*Table5[[#This Row],[HP2]]</f>
        <v>2836.6</v>
      </c>
      <c r="N540" s="1">
        <f>Table5[[#This Row],[HP]]/Table5[[#This Row],[TON]]</f>
        <v>1538.4615384615386</v>
      </c>
      <c r="O540" s="1">
        <f>Table5[[#This Row],[HP2]]/Table5[[#This Row],[TON2]]</f>
        <v>1538.4615384615386</v>
      </c>
      <c r="P540" s="1">
        <f>Table5[[#This Row],[KG]]/1000</f>
        <v>2.8755999999999999</v>
      </c>
      <c r="Q540" s="1">
        <f>Table5[[#This Row],[KG2]]/1000</f>
        <v>2.8365999999999998</v>
      </c>
      <c r="U540" s="1"/>
      <c r="V540" s="1"/>
      <c r="W540" s="1"/>
      <c r="X540" s="1"/>
      <c r="Y540" s="1"/>
    </row>
    <row r="541" spans="1:25" ht="12.75" thickTop="1" thickBot="1" x14ac:dyDescent="0.3">
      <c r="A541" s="3">
        <v>0.64</v>
      </c>
      <c r="B541" s="3">
        <v>4.43</v>
      </c>
      <c r="C541" s="3">
        <v>4.49</v>
      </c>
      <c r="D541" s="3">
        <f>Table5[[#This Row],[0-100]]/2</f>
        <v>0.32</v>
      </c>
      <c r="E541" s="3">
        <f>Table5[[#This Row],[0-100]]/2</f>
        <v>0.32</v>
      </c>
      <c r="F541" s="15">
        <f>1000*(Table5[[#This Row],[KWH]]/Table5[[#This Row],[C]])</f>
        <v>14043750</v>
      </c>
      <c r="G541" s="15">
        <f>1000*(Table5[[#This Row],[KWH2]]/Table5[[#This Row],[C2]])</f>
        <v>13856250</v>
      </c>
      <c r="H541" s="2">
        <f>Table5[[#This Row],[SFC2]]*1000+4</f>
        <v>4494</v>
      </c>
      <c r="I541" s="2">
        <f>Table5[[#This Row],[SFC]]*1000+4</f>
        <v>4434</v>
      </c>
      <c r="J541" s="2">
        <f>Table5[[#This Row],[HP]]*1</f>
        <v>4494</v>
      </c>
      <c r="K541" s="2">
        <f>Table5[[#This Row],[HP2]]*1</f>
        <v>4434</v>
      </c>
      <c r="L541" s="2">
        <f>Table5[[#This Row],[0-100]]*Table5[[#This Row],[HP]]</f>
        <v>2876.16</v>
      </c>
      <c r="M541" s="2">
        <f>Table5[[#This Row],[0-100]]*Table5[[#This Row],[HP2]]</f>
        <v>2837.76</v>
      </c>
      <c r="N541" s="1">
        <f>Table5[[#This Row],[HP]]/Table5[[#This Row],[TON]]</f>
        <v>1562.5</v>
      </c>
      <c r="O541" s="1">
        <f>Table5[[#This Row],[HP2]]/Table5[[#This Row],[TON2]]</f>
        <v>1562.4999999999998</v>
      </c>
      <c r="P541" s="1">
        <f>Table5[[#This Row],[KG]]/1000</f>
        <v>2.87616</v>
      </c>
      <c r="Q541" s="1">
        <f>Table5[[#This Row],[KG2]]/1000</f>
        <v>2.8377600000000003</v>
      </c>
      <c r="U541" s="1"/>
      <c r="V541" s="1"/>
      <c r="W541" s="1"/>
      <c r="X541" s="1"/>
      <c r="Y541" s="1"/>
    </row>
    <row r="542" spans="1:25" ht="12.75" thickTop="1" thickBot="1" x14ac:dyDescent="0.3">
      <c r="A542" s="3">
        <v>0.63</v>
      </c>
      <c r="B542" s="3">
        <v>4.5</v>
      </c>
      <c r="C542" s="3">
        <v>4.5599999999999996</v>
      </c>
      <c r="D542" s="3">
        <f>Table5[[#This Row],[0-100]]/2</f>
        <v>0.315</v>
      </c>
      <c r="E542" s="3">
        <f>Table5[[#This Row],[0-100]]/2</f>
        <v>0.315</v>
      </c>
      <c r="F542" s="15">
        <f>1000*(Table5[[#This Row],[KWH]]/Table5[[#This Row],[C]])</f>
        <v>14488888.888888888</v>
      </c>
      <c r="G542" s="15">
        <f>1000*(Table5[[#This Row],[KWH2]]/Table5[[#This Row],[C2]])</f>
        <v>14298412.698412698</v>
      </c>
      <c r="H542" s="2">
        <f>Table5[[#This Row],[SFC2]]*1000+4</f>
        <v>4564</v>
      </c>
      <c r="I542" s="2">
        <f>Table5[[#This Row],[SFC]]*1000+4</f>
        <v>4504</v>
      </c>
      <c r="J542" s="2">
        <f>Table5[[#This Row],[HP]]*1</f>
        <v>4564</v>
      </c>
      <c r="K542" s="2">
        <f>Table5[[#This Row],[HP2]]*1</f>
        <v>4504</v>
      </c>
      <c r="L542" s="2">
        <f>Table5[[#This Row],[0-100]]*Table5[[#This Row],[HP]]</f>
        <v>2875.32</v>
      </c>
      <c r="M542" s="2">
        <f>Table5[[#This Row],[0-100]]*Table5[[#This Row],[HP2]]</f>
        <v>2837.52</v>
      </c>
      <c r="N542" s="1">
        <f>Table5[[#This Row],[HP]]/Table5[[#This Row],[TON]]</f>
        <v>1587.3015873015872</v>
      </c>
      <c r="O542" s="1">
        <f>Table5[[#This Row],[HP2]]/Table5[[#This Row],[TON2]]</f>
        <v>1587.3015873015872</v>
      </c>
      <c r="P542" s="1">
        <f>Table5[[#This Row],[KG]]/1000</f>
        <v>2.8753200000000003</v>
      </c>
      <c r="Q542" s="1">
        <f>Table5[[#This Row],[KG2]]/1000</f>
        <v>2.83752</v>
      </c>
      <c r="U542" s="1"/>
      <c r="V542" s="1"/>
      <c r="W542" s="1"/>
      <c r="X542" s="1"/>
      <c r="Y542" s="1"/>
    </row>
    <row r="543" spans="1:25" ht="12.75" thickTop="1" thickBot="1" x14ac:dyDescent="0.3">
      <c r="A543" s="3">
        <v>0.62</v>
      </c>
      <c r="B543" s="3">
        <v>4.57</v>
      </c>
      <c r="C543" s="3">
        <v>4.6399999999999997</v>
      </c>
      <c r="D543" s="3">
        <f>Table5[[#This Row],[0-100]]/2</f>
        <v>0.31</v>
      </c>
      <c r="E543" s="3">
        <f>Table5[[#This Row],[0-100]]/2</f>
        <v>0.31</v>
      </c>
      <c r="F543" s="15">
        <f>1000*(Table5[[#This Row],[KWH]]/Table5[[#This Row],[C]])</f>
        <v>14980645.161290321</v>
      </c>
      <c r="G543" s="15">
        <f>1000*(Table5[[#This Row],[KWH2]]/Table5[[#This Row],[C2]])</f>
        <v>14754838.709677419</v>
      </c>
      <c r="H543" s="2">
        <f>Table5[[#This Row],[SFC2]]*1000+4</f>
        <v>4644</v>
      </c>
      <c r="I543" s="2">
        <f>Table5[[#This Row],[SFC]]*1000+4</f>
        <v>4574</v>
      </c>
      <c r="J543" s="2">
        <f>Table5[[#This Row],[HP]]*1</f>
        <v>4644</v>
      </c>
      <c r="K543" s="2">
        <f>Table5[[#This Row],[HP2]]*1</f>
        <v>4574</v>
      </c>
      <c r="L543" s="2">
        <f>Table5[[#This Row],[0-100]]*Table5[[#This Row],[HP]]</f>
        <v>2879.28</v>
      </c>
      <c r="M543" s="2">
        <f>Table5[[#This Row],[0-100]]*Table5[[#This Row],[HP2]]</f>
        <v>2835.88</v>
      </c>
      <c r="N543" s="1">
        <f>Table5[[#This Row],[HP]]/Table5[[#This Row],[TON]]</f>
        <v>1612.9032258064515</v>
      </c>
      <c r="O543" s="1">
        <f>Table5[[#This Row],[HP2]]/Table5[[#This Row],[TON2]]</f>
        <v>1612.9032258064517</v>
      </c>
      <c r="P543" s="1">
        <f>Table5[[#This Row],[KG]]/1000</f>
        <v>2.8792800000000001</v>
      </c>
      <c r="Q543" s="1">
        <f>Table5[[#This Row],[KG2]]/1000</f>
        <v>2.83588</v>
      </c>
      <c r="U543" s="1"/>
      <c r="V543" s="1"/>
      <c r="W543" s="1"/>
      <c r="X543" s="1"/>
      <c r="Y543" s="1"/>
    </row>
    <row r="544" spans="1:25" ht="12.75" thickTop="1" thickBot="1" x14ac:dyDescent="0.3">
      <c r="A544" s="3">
        <v>0.61</v>
      </c>
      <c r="B544" s="3">
        <v>4.6500000000000004</v>
      </c>
      <c r="C544" s="3">
        <v>4.72</v>
      </c>
      <c r="D544" s="3">
        <f>Table5[[#This Row],[0-100]]/2</f>
        <v>0.30499999999999999</v>
      </c>
      <c r="E544" s="3">
        <f>Table5[[#This Row],[0-100]]/2</f>
        <v>0.30499999999999999</v>
      </c>
      <c r="F544" s="15">
        <f>1000*(Table5[[#This Row],[KWH]]/Table5[[#This Row],[C]])</f>
        <v>15488524.590163935</v>
      </c>
      <c r="G544" s="15">
        <f>1000*(Table5[[#This Row],[KWH2]]/Table5[[#This Row],[C2]])</f>
        <v>15259016.393442623</v>
      </c>
      <c r="H544" s="2">
        <f>Table5[[#This Row],[SFC2]]*1000+4</f>
        <v>4724</v>
      </c>
      <c r="I544" s="2">
        <f>Table5[[#This Row],[SFC]]*1000+4</f>
        <v>4654</v>
      </c>
      <c r="J544" s="2">
        <f>Table5[[#This Row],[HP]]*1</f>
        <v>4724</v>
      </c>
      <c r="K544" s="2">
        <f>Table5[[#This Row],[HP2]]*1</f>
        <v>4654</v>
      </c>
      <c r="L544" s="2">
        <f>Table5[[#This Row],[0-100]]*Table5[[#This Row],[HP]]</f>
        <v>2881.64</v>
      </c>
      <c r="M544" s="2">
        <f>Table5[[#This Row],[0-100]]*Table5[[#This Row],[HP2]]</f>
        <v>2838.94</v>
      </c>
      <c r="N544" s="1">
        <f>Table5[[#This Row],[HP]]/Table5[[#This Row],[TON]]</f>
        <v>1639.344262295082</v>
      </c>
      <c r="O544" s="1">
        <f>Table5[[#This Row],[HP2]]/Table5[[#This Row],[TON2]]</f>
        <v>1639.344262295082</v>
      </c>
      <c r="P544" s="1">
        <f>Table5[[#This Row],[KG]]/1000</f>
        <v>2.88164</v>
      </c>
      <c r="Q544" s="1">
        <f>Table5[[#This Row],[KG2]]/1000</f>
        <v>2.83894</v>
      </c>
      <c r="U544" s="1"/>
      <c r="V544" s="1"/>
      <c r="W544" s="1"/>
      <c r="X544" s="1"/>
      <c r="Y544" s="1"/>
    </row>
    <row r="545" spans="1:25" ht="12.75" thickTop="1" thickBot="1" x14ac:dyDescent="0.3">
      <c r="A545" s="3">
        <v>0.6</v>
      </c>
      <c r="B545" s="3">
        <v>4.7300000000000004</v>
      </c>
      <c r="C545" s="3">
        <v>4.8</v>
      </c>
      <c r="D545" s="3">
        <f>Table5[[#This Row],[0-100]]/2</f>
        <v>0.3</v>
      </c>
      <c r="E545" s="3">
        <f>Table5[[#This Row],[0-100]]/2</f>
        <v>0.3</v>
      </c>
      <c r="F545" s="15">
        <f>1000*(Table5[[#This Row],[KWH]]/Table5[[#This Row],[C]])</f>
        <v>16013333.333333334</v>
      </c>
      <c r="G545" s="15">
        <f>1000*(Table5[[#This Row],[KWH2]]/Table5[[#This Row],[C2]])</f>
        <v>15780000</v>
      </c>
      <c r="H545" s="2">
        <f>Table5[[#This Row],[SFC2]]*1000+4</f>
        <v>4804</v>
      </c>
      <c r="I545" s="2">
        <f>Table5[[#This Row],[SFC]]*1000+4</f>
        <v>4734</v>
      </c>
      <c r="J545" s="2">
        <f>Table5[[#This Row],[HP]]*1</f>
        <v>4804</v>
      </c>
      <c r="K545" s="2">
        <f>Table5[[#This Row],[HP2]]*1</f>
        <v>4734</v>
      </c>
      <c r="L545" s="2">
        <f>Table5[[#This Row],[0-100]]*Table5[[#This Row],[HP]]</f>
        <v>2882.4</v>
      </c>
      <c r="M545" s="2">
        <f>Table5[[#This Row],[0-100]]*Table5[[#This Row],[HP2]]</f>
        <v>2840.4</v>
      </c>
      <c r="N545" s="1">
        <f>Table5[[#This Row],[HP]]/Table5[[#This Row],[TON]]</f>
        <v>1666.6666666666665</v>
      </c>
      <c r="O545" s="1">
        <f>Table5[[#This Row],[HP2]]/Table5[[#This Row],[TON2]]</f>
        <v>1666.6666666666665</v>
      </c>
      <c r="P545" s="1">
        <f>Table5[[#This Row],[KG]]/1000</f>
        <v>2.8824000000000001</v>
      </c>
      <c r="Q545" s="1">
        <f>Table5[[#This Row],[KG2]]/1000</f>
        <v>2.8404000000000003</v>
      </c>
      <c r="U545" s="1"/>
      <c r="V545" s="1"/>
      <c r="W545" s="1"/>
      <c r="X545" s="1"/>
      <c r="Y545" s="1"/>
    </row>
    <row r="546" spans="1:25" ht="12.75" thickTop="1" thickBot="1" x14ac:dyDescent="0.3">
      <c r="A546" s="3">
        <v>0.59</v>
      </c>
      <c r="B546" s="3">
        <v>4.8099999999999996</v>
      </c>
      <c r="C546" s="3">
        <v>4.88</v>
      </c>
      <c r="D546" s="3">
        <f>Table5[[#This Row],[0-100]]/2</f>
        <v>0.29499999999999998</v>
      </c>
      <c r="E546" s="3">
        <f>Table5[[#This Row],[0-100]]/2</f>
        <v>0.29499999999999998</v>
      </c>
      <c r="F546" s="15">
        <f>1000*(Table5[[#This Row],[KWH]]/Table5[[#This Row],[C]])</f>
        <v>16555932.203389831</v>
      </c>
      <c r="G546" s="15">
        <f>1000*(Table5[[#This Row],[KWH2]]/Table5[[#This Row],[C2]])</f>
        <v>16318644.06779661</v>
      </c>
      <c r="H546" s="2">
        <f>Table5[[#This Row],[SFC2]]*1000+4</f>
        <v>4884</v>
      </c>
      <c r="I546" s="2">
        <f>Table5[[#This Row],[SFC]]*1000+4</f>
        <v>4814</v>
      </c>
      <c r="J546" s="2">
        <f>Table5[[#This Row],[HP]]*1</f>
        <v>4884</v>
      </c>
      <c r="K546" s="2">
        <f>Table5[[#This Row],[HP2]]*1</f>
        <v>4814</v>
      </c>
      <c r="L546" s="2">
        <f>Table5[[#This Row],[0-100]]*Table5[[#This Row],[HP]]</f>
        <v>2881.56</v>
      </c>
      <c r="M546" s="2">
        <f>Table5[[#This Row],[0-100]]*Table5[[#This Row],[HP2]]</f>
        <v>2840.2599999999998</v>
      </c>
      <c r="N546" s="1">
        <f>Table5[[#This Row],[HP]]/Table5[[#This Row],[TON]]</f>
        <v>1694.9152542372881</v>
      </c>
      <c r="O546" s="1">
        <f>Table5[[#This Row],[HP2]]/Table5[[#This Row],[TON2]]</f>
        <v>1694.9152542372883</v>
      </c>
      <c r="P546" s="1">
        <f>Table5[[#This Row],[KG]]/1000</f>
        <v>2.8815599999999999</v>
      </c>
      <c r="Q546" s="1">
        <f>Table5[[#This Row],[KG2]]/1000</f>
        <v>2.8402599999999998</v>
      </c>
      <c r="U546" s="1"/>
      <c r="V546" s="1"/>
      <c r="W546" s="1"/>
      <c r="X546" s="1"/>
      <c r="Y546" s="1"/>
    </row>
    <row r="547" spans="1:25" ht="12.75" thickTop="1" thickBot="1" x14ac:dyDescent="0.3">
      <c r="A547" s="3">
        <v>0.57999999999999996</v>
      </c>
      <c r="B547" s="3">
        <v>4.8899999999999997</v>
      </c>
      <c r="C547" s="3">
        <v>4.97</v>
      </c>
      <c r="D547" s="3">
        <f>Table5[[#This Row],[0-100]]/2</f>
        <v>0.28999999999999998</v>
      </c>
      <c r="E547" s="3">
        <f>Table5[[#This Row],[0-100]]/2</f>
        <v>0.28999999999999998</v>
      </c>
      <c r="F547" s="15">
        <f>1000*(Table5[[#This Row],[KWH]]/Table5[[#This Row],[C]])</f>
        <v>17151724.137931038</v>
      </c>
      <c r="G547" s="15">
        <f>1000*(Table5[[#This Row],[KWH2]]/Table5[[#This Row],[C2]])</f>
        <v>16875862.068965517</v>
      </c>
      <c r="H547" s="2">
        <f>Table5[[#This Row],[SFC2]]*1000+4</f>
        <v>4974</v>
      </c>
      <c r="I547" s="2">
        <f>Table5[[#This Row],[SFC]]*1000+4</f>
        <v>4894</v>
      </c>
      <c r="J547" s="2">
        <f>Table5[[#This Row],[HP]]*1</f>
        <v>4974</v>
      </c>
      <c r="K547" s="2">
        <f>Table5[[#This Row],[HP2]]*1</f>
        <v>4894</v>
      </c>
      <c r="L547" s="2">
        <f>Table5[[#This Row],[0-100]]*Table5[[#This Row],[HP]]</f>
        <v>2884.9199999999996</v>
      </c>
      <c r="M547" s="2">
        <f>Table5[[#This Row],[0-100]]*Table5[[#This Row],[HP2]]</f>
        <v>2838.52</v>
      </c>
      <c r="N547" s="1">
        <f>Table5[[#This Row],[HP]]/Table5[[#This Row],[TON]]</f>
        <v>1724.137931034483</v>
      </c>
      <c r="O547" s="1">
        <f>Table5[[#This Row],[HP2]]/Table5[[#This Row],[TON2]]</f>
        <v>1724.1379310344828</v>
      </c>
      <c r="P547" s="1">
        <f>Table5[[#This Row],[KG]]/1000</f>
        <v>2.8849199999999997</v>
      </c>
      <c r="Q547" s="1">
        <f>Table5[[#This Row],[KG2]]/1000</f>
        <v>2.8385199999999999</v>
      </c>
      <c r="U547" s="1"/>
      <c r="V547" s="1"/>
      <c r="W547" s="1"/>
      <c r="X547" s="1"/>
      <c r="Y547" s="1"/>
    </row>
    <row r="548" spans="1:25" ht="12.75" thickTop="1" thickBot="1" x14ac:dyDescent="0.3">
      <c r="A548" s="3">
        <v>0.56999999999999995</v>
      </c>
      <c r="B548" s="3">
        <v>4.9800000000000004</v>
      </c>
      <c r="C548" s="3">
        <v>5.05</v>
      </c>
      <c r="D548" s="3">
        <f>Table5[[#This Row],[0-100]]/2</f>
        <v>0.28499999999999998</v>
      </c>
      <c r="E548" s="3">
        <f>Table5[[#This Row],[0-100]]/2</f>
        <v>0.28499999999999998</v>
      </c>
      <c r="F548" s="15">
        <f>1000*(Table5[[#This Row],[KWH]]/Table5[[#This Row],[C]])</f>
        <v>17733333.333333336</v>
      </c>
      <c r="G548" s="15">
        <f>1000*(Table5[[#This Row],[KWH2]]/Table5[[#This Row],[C2]])</f>
        <v>17487719.298245616</v>
      </c>
      <c r="H548" s="2">
        <f>Table5[[#This Row],[SFC2]]*1000+4</f>
        <v>5054</v>
      </c>
      <c r="I548" s="2">
        <f>Table5[[#This Row],[SFC]]*1000+4</f>
        <v>4984</v>
      </c>
      <c r="J548" s="2">
        <f>Table5[[#This Row],[HP]]*1</f>
        <v>5054</v>
      </c>
      <c r="K548" s="2">
        <f>Table5[[#This Row],[HP2]]*1</f>
        <v>4984</v>
      </c>
      <c r="L548" s="2">
        <f>Table5[[#This Row],[0-100]]*Table5[[#This Row],[HP]]</f>
        <v>2880.7799999999997</v>
      </c>
      <c r="M548" s="2">
        <f>Table5[[#This Row],[0-100]]*Table5[[#This Row],[HP2]]</f>
        <v>2840.8799999999997</v>
      </c>
      <c r="N548" s="1">
        <f>Table5[[#This Row],[HP]]/Table5[[#This Row],[TON]]</f>
        <v>1754.385964912281</v>
      </c>
      <c r="O548" s="1">
        <f>Table5[[#This Row],[HP2]]/Table5[[#This Row],[TON2]]</f>
        <v>1754.3859649122808</v>
      </c>
      <c r="P548" s="1">
        <f>Table5[[#This Row],[KG]]/1000</f>
        <v>2.8807799999999997</v>
      </c>
      <c r="Q548" s="1">
        <f>Table5[[#This Row],[KG2]]/1000</f>
        <v>2.8408799999999998</v>
      </c>
      <c r="U548" s="1"/>
      <c r="V548" s="1"/>
      <c r="W548" s="1"/>
      <c r="X548" s="1"/>
      <c r="Y548" s="1"/>
    </row>
    <row r="549" spans="1:25" ht="12.75" thickTop="1" thickBot="1" x14ac:dyDescent="0.3">
      <c r="A549" s="3">
        <v>0.56000000000000005</v>
      </c>
      <c r="B549" s="3">
        <v>5.0599999999999996</v>
      </c>
      <c r="C549" s="3">
        <v>5.15</v>
      </c>
      <c r="D549" s="3">
        <f>Table5[[#This Row],[0-100]]/2</f>
        <v>0.28000000000000003</v>
      </c>
      <c r="E549" s="3">
        <f>Table5[[#This Row],[0-100]]/2</f>
        <v>0.28000000000000003</v>
      </c>
      <c r="F549" s="15">
        <f>1000*(Table5[[#This Row],[KWH]]/Table5[[#This Row],[C]])</f>
        <v>18407142.857142854</v>
      </c>
      <c r="G549" s="15">
        <f>1000*(Table5[[#This Row],[KWH2]]/Table5[[#This Row],[C2]])</f>
        <v>18085714.285714284</v>
      </c>
      <c r="H549" s="2">
        <f>Table5[[#This Row],[SFC2]]*1000+4</f>
        <v>5154</v>
      </c>
      <c r="I549" s="2">
        <f>Table5[[#This Row],[SFC]]*1000+4</f>
        <v>5064</v>
      </c>
      <c r="J549" s="2">
        <f>Table5[[#This Row],[HP]]*1</f>
        <v>5154</v>
      </c>
      <c r="K549" s="2">
        <f>Table5[[#This Row],[HP2]]*1</f>
        <v>5064</v>
      </c>
      <c r="L549" s="2">
        <f>Table5[[#This Row],[0-100]]*Table5[[#This Row],[HP]]</f>
        <v>2886.2400000000002</v>
      </c>
      <c r="M549" s="2">
        <f>Table5[[#This Row],[0-100]]*Table5[[#This Row],[HP2]]</f>
        <v>2835.84</v>
      </c>
      <c r="N549" s="1">
        <f>Table5[[#This Row],[HP]]/Table5[[#This Row],[TON]]</f>
        <v>1785.7142857142856</v>
      </c>
      <c r="O549" s="1">
        <f>Table5[[#This Row],[HP2]]/Table5[[#This Row],[TON2]]</f>
        <v>1785.7142857142856</v>
      </c>
      <c r="P549" s="1">
        <f>Table5[[#This Row],[KG]]/1000</f>
        <v>2.8862400000000004</v>
      </c>
      <c r="Q549" s="1">
        <f>Table5[[#This Row],[KG2]]/1000</f>
        <v>2.8358400000000001</v>
      </c>
      <c r="U549" s="1"/>
      <c r="V549" s="1"/>
      <c r="W549" s="1"/>
      <c r="X549" s="1"/>
      <c r="Y549" s="1"/>
    </row>
    <row r="550" spans="1:25" ht="12.75" thickTop="1" thickBot="1" x14ac:dyDescent="0.3">
      <c r="A550" s="3">
        <v>0.55000000000000004</v>
      </c>
      <c r="B550" s="3">
        <v>5.16</v>
      </c>
      <c r="C550" s="3">
        <v>5.24</v>
      </c>
      <c r="D550" s="3">
        <f>Table5[[#This Row],[0-100]]/2</f>
        <v>0.27500000000000002</v>
      </c>
      <c r="E550" s="3">
        <f>Table5[[#This Row],[0-100]]/2</f>
        <v>0.27500000000000002</v>
      </c>
      <c r="F550" s="15">
        <f>1000*(Table5[[#This Row],[KWH]]/Table5[[#This Row],[C]])</f>
        <v>19069090.909090906</v>
      </c>
      <c r="G550" s="15">
        <f>1000*(Table5[[#This Row],[KWH2]]/Table5[[#This Row],[C2]])</f>
        <v>18778181.818181816</v>
      </c>
      <c r="H550" s="2">
        <f>Table5[[#This Row],[SFC2]]*1000+4</f>
        <v>5244</v>
      </c>
      <c r="I550" s="2">
        <f>Table5[[#This Row],[SFC]]*1000+4</f>
        <v>5164</v>
      </c>
      <c r="J550" s="2">
        <f>Table5[[#This Row],[HP]]*1</f>
        <v>5244</v>
      </c>
      <c r="K550" s="2">
        <f>Table5[[#This Row],[HP2]]*1</f>
        <v>5164</v>
      </c>
      <c r="L550" s="2">
        <f>Table5[[#This Row],[0-100]]*Table5[[#This Row],[HP]]</f>
        <v>2884.2000000000003</v>
      </c>
      <c r="M550" s="2">
        <f>Table5[[#This Row],[0-100]]*Table5[[#This Row],[HP2]]</f>
        <v>2840.2000000000003</v>
      </c>
      <c r="N550" s="1">
        <f>Table5[[#This Row],[HP]]/Table5[[#This Row],[TON]]</f>
        <v>1818.181818181818</v>
      </c>
      <c r="O550" s="1">
        <f>Table5[[#This Row],[HP2]]/Table5[[#This Row],[TON2]]</f>
        <v>1818.181818181818</v>
      </c>
      <c r="P550" s="1">
        <f>Table5[[#This Row],[KG]]/1000</f>
        <v>2.8842000000000003</v>
      </c>
      <c r="Q550" s="1">
        <f>Table5[[#This Row],[KG2]]/1000</f>
        <v>2.8402000000000003</v>
      </c>
      <c r="U550" s="1"/>
      <c r="V550" s="1"/>
      <c r="W550" s="1"/>
      <c r="X550" s="1"/>
      <c r="Y550" s="1"/>
    </row>
    <row r="551" spans="1:25" ht="12.75" thickTop="1" thickBot="1" x14ac:dyDescent="0.3">
      <c r="A551" s="3">
        <v>0.54</v>
      </c>
      <c r="B551" s="3">
        <v>5.25</v>
      </c>
      <c r="C551" s="3">
        <v>5.34</v>
      </c>
      <c r="D551" s="3">
        <f>Table5[[#This Row],[0-100]]/2</f>
        <v>0.27</v>
      </c>
      <c r="E551" s="3">
        <f>Table5[[#This Row],[0-100]]/2</f>
        <v>0.27</v>
      </c>
      <c r="F551" s="15">
        <f>1000*(Table5[[#This Row],[KWH]]/Table5[[#This Row],[C]])</f>
        <v>19792592.59259259</v>
      </c>
      <c r="G551" s="15">
        <f>1000*(Table5[[#This Row],[KWH2]]/Table5[[#This Row],[C2]])</f>
        <v>19459259.259259257</v>
      </c>
      <c r="H551" s="2">
        <f>Table5[[#This Row],[SFC2]]*1000+4</f>
        <v>5344</v>
      </c>
      <c r="I551" s="2">
        <f>Table5[[#This Row],[SFC]]*1000+4</f>
        <v>5254</v>
      </c>
      <c r="J551" s="2">
        <f>Table5[[#This Row],[HP]]*1</f>
        <v>5344</v>
      </c>
      <c r="K551" s="2">
        <f>Table5[[#This Row],[HP2]]*1</f>
        <v>5254</v>
      </c>
      <c r="L551" s="2">
        <f>Table5[[#This Row],[0-100]]*Table5[[#This Row],[HP]]</f>
        <v>2885.76</v>
      </c>
      <c r="M551" s="2">
        <f>Table5[[#This Row],[0-100]]*Table5[[#This Row],[HP2]]</f>
        <v>2837.1600000000003</v>
      </c>
      <c r="N551" s="1">
        <f>Table5[[#This Row],[HP]]/Table5[[#This Row],[TON]]</f>
        <v>1851.8518518518517</v>
      </c>
      <c r="O551" s="1">
        <f>Table5[[#This Row],[HP2]]/Table5[[#This Row],[TON2]]</f>
        <v>1851.8518518518517</v>
      </c>
      <c r="P551" s="1">
        <f>Table5[[#This Row],[KG]]/1000</f>
        <v>2.8857600000000003</v>
      </c>
      <c r="Q551" s="1">
        <f>Table5[[#This Row],[KG2]]/1000</f>
        <v>2.8371600000000003</v>
      </c>
      <c r="U551" s="1"/>
      <c r="V551" s="1"/>
      <c r="W551" s="1"/>
      <c r="X551" s="1"/>
      <c r="Y551" s="1"/>
    </row>
    <row r="552" spans="1:25" ht="12.75" thickTop="1" thickBot="1" x14ac:dyDescent="0.3">
      <c r="A552" s="3">
        <v>0.53</v>
      </c>
      <c r="B552" s="3">
        <v>5.35</v>
      </c>
      <c r="C552" s="3">
        <v>5.44</v>
      </c>
      <c r="D552" s="3">
        <f>Table5[[#This Row],[0-100]]/2</f>
        <v>0.26500000000000001</v>
      </c>
      <c r="E552" s="3">
        <f>Table5[[#This Row],[0-100]]/2</f>
        <v>0.26500000000000001</v>
      </c>
      <c r="F552" s="15">
        <f>1000*(Table5[[#This Row],[KWH]]/Table5[[#This Row],[C]])</f>
        <v>20543396.226415094</v>
      </c>
      <c r="G552" s="15">
        <f>1000*(Table5[[#This Row],[KWH2]]/Table5[[#This Row],[C2]])</f>
        <v>20203773.584905658</v>
      </c>
      <c r="H552" s="2">
        <f>Table5[[#This Row],[SFC2]]*1000+4</f>
        <v>5444</v>
      </c>
      <c r="I552" s="2">
        <f>Table5[[#This Row],[SFC]]*1000+4</f>
        <v>5354</v>
      </c>
      <c r="J552" s="2">
        <f>Table5[[#This Row],[HP]]*1</f>
        <v>5444</v>
      </c>
      <c r="K552" s="2">
        <f>Table5[[#This Row],[HP2]]*1</f>
        <v>5354</v>
      </c>
      <c r="L552" s="2">
        <f>Table5[[#This Row],[0-100]]*Table5[[#This Row],[HP]]</f>
        <v>2885.32</v>
      </c>
      <c r="M552" s="2">
        <f>Table5[[#This Row],[0-100]]*Table5[[#This Row],[HP2]]</f>
        <v>2837.6200000000003</v>
      </c>
      <c r="N552" s="1">
        <f>Table5[[#This Row],[HP]]/Table5[[#This Row],[TON]]</f>
        <v>1886.7924528301887</v>
      </c>
      <c r="O552" s="1">
        <f>Table5[[#This Row],[HP2]]/Table5[[#This Row],[TON2]]</f>
        <v>1886.7924528301885</v>
      </c>
      <c r="P552" s="1">
        <f>Table5[[#This Row],[KG]]/1000</f>
        <v>2.8853200000000001</v>
      </c>
      <c r="Q552" s="1">
        <f>Table5[[#This Row],[KG2]]/1000</f>
        <v>2.8376200000000003</v>
      </c>
      <c r="U552" s="1"/>
      <c r="V552" s="1"/>
      <c r="W552" s="1"/>
      <c r="X552" s="1"/>
      <c r="Y552" s="1"/>
    </row>
    <row r="553" spans="1:25" ht="12.75" thickTop="1" thickBot="1" x14ac:dyDescent="0.3">
      <c r="A553" s="3">
        <v>0.52</v>
      </c>
      <c r="B553" s="3">
        <v>5.45</v>
      </c>
      <c r="C553" s="3">
        <v>5.55</v>
      </c>
      <c r="D553" s="3">
        <f>Table5[[#This Row],[0-100]]/2</f>
        <v>0.26</v>
      </c>
      <c r="E553" s="3">
        <f>Table5[[#This Row],[0-100]]/2</f>
        <v>0.26</v>
      </c>
      <c r="F553" s="15">
        <f>1000*(Table5[[#This Row],[KWH]]/Table5[[#This Row],[C]])</f>
        <v>21361538.46153846</v>
      </c>
      <c r="G553" s="15">
        <f>1000*(Table5[[#This Row],[KWH2]]/Table5[[#This Row],[C2]])</f>
        <v>20976923.076923076</v>
      </c>
      <c r="H553" s="2">
        <f>Table5[[#This Row],[SFC2]]*1000+4</f>
        <v>5554</v>
      </c>
      <c r="I553" s="2">
        <f>Table5[[#This Row],[SFC]]*1000+4</f>
        <v>5454</v>
      </c>
      <c r="J553" s="2">
        <f>Table5[[#This Row],[HP]]*1</f>
        <v>5554</v>
      </c>
      <c r="K553" s="2">
        <f>Table5[[#This Row],[HP2]]*1</f>
        <v>5454</v>
      </c>
      <c r="L553" s="2">
        <f>Table5[[#This Row],[0-100]]*Table5[[#This Row],[HP]]</f>
        <v>2888.08</v>
      </c>
      <c r="M553" s="2">
        <f>Table5[[#This Row],[0-100]]*Table5[[#This Row],[HP2]]</f>
        <v>2836.08</v>
      </c>
      <c r="N553" s="1">
        <f>Table5[[#This Row],[HP]]/Table5[[#This Row],[TON]]</f>
        <v>1923.0769230769231</v>
      </c>
      <c r="O553" s="1">
        <f>Table5[[#This Row],[HP2]]/Table5[[#This Row],[TON2]]</f>
        <v>1923.0769230769231</v>
      </c>
      <c r="P553" s="1">
        <f>Table5[[#This Row],[KG]]/1000</f>
        <v>2.88808</v>
      </c>
      <c r="Q553" s="1">
        <f>Table5[[#This Row],[KG2]]/1000</f>
        <v>2.8360799999999999</v>
      </c>
      <c r="U553" s="1"/>
      <c r="V553" s="1"/>
      <c r="W553" s="1"/>
      <c r="X553" s="1"/>
      <c r="Y553" s="1"/>
    </row>
    <row r="554" spans="1:25" ht="12.75" thickTop="1" thickBot="1" x14ac:dyDescent="0.3">
      <c r="A554" s="3">
        <v>0.51</v>
      </c>
      <c r="B554" s="3">
        <v>5.56</v>
      </c>
      <c r="C554" s="3">
        <v>5.66</v>
      </c>
      <c r="D554" s="3">
        <f>Table5[[#This Row],[0-100]]/2</f>
        <v>0.255</v>
      </c>
      <c r="E554" s="3">
        <f>Table5[[#This Row],[0-100]]/2</f>
        <v>0.255</v>
      </c>
      <c r="F554" s="15">
        <f>1000*(Table5[[#This Row],[KWH]]/Table5[[#This Row],[C]])</f>
        <v>22211764.705882352</v>
      </c>
      <c r="G554" s="15">
        <f>1000*(Table5[[#This Row],[KWH2]]/Table5[[#This Row],[C2]])</f>
        <v>21819607.843137257</v>
      </c>
      <c r="H554" s="2">
        <f>Table5[[#This Row],[SFC2]]*1000+4</f>
        <v>5664</v>
      </c>
      <c r="I554" s="2">
        <f>Table5[[#This Row],[SFC]]*1000+4</f>
        <v>5564</v>
      </c>
      <c r="J554" s="2">
        <f>Table5[[#This Row],[HP]]*1</f>
        <v>5664</v>
      </c>
      <c r="K554" s="2">
        <f>Table5[[#This Row],[HP2]]*1</f>
        <v>5564</v>
      </c>
      <c r="L554" s="2">
        <f>Table5[[#This Row],[0-100]]*Table5[[#This Row],[HP]]</f>
        <v>2888.64</v>
      </c>
      <c r="M554" s="2">
        <f>Table5[[#This Row],[0-100]]*Table5[[#This Row],[HP2]]</f>
        <v>2837.64</v>
      </c>
      <c r="N554" s="1">
        <f>Table5[[#This Row],[HP]]/Table5[[#This Row],[TON]]</f>
        <v>1960.7843137254904</v>
      </c>
      <c r="O554" s="1">
        <f>Table5[[#This Row],[HP2]]/Table5[[#This Row],[TON2]]</f>
        <v>1960.7843137254902</v>
      </c>
      <c r="P554" s="1">
        <f>Table5[[#This Row],[KG]]/1000</f>
        <v>2.8886399999999997</v>
      </c>
      <c r="Q554" s="1">
        <f>Table5[[#This Row],[KG2]]/1000</f>
        <v>2.8376399999999999</v>
      </c>
      <c r="U554" s="1"/>
      <c r="V554" s="1"/>
      <c r="W554" s="1"/>
      <c r="X554" s="1"/>
      <c r="Y554" s="1"/>
    </row>
    <row r="555" spans="1:25" ht="12.75" thickTop="1" thickBot="1" x14ac:dyDescent="0.3">
      <c r="A555" s="3">
        <v>0.5</v>
      </c>
      <c r="B555" s="3">
        <v>5.67</v>
      </c>
      <c r="C555" s="3">
        <v>5.78</v>
      </c>
      <c r="D555" s="3">
        <f>Table5[[#This Row],[0-100]]/2</f>
        <v>0.25</v>
      </c>
      <c r="E555" s="3">
        <f>Table5[[#This Row],[0-100]]/2</f>
        <v>0.25</v>
      </c>
      <c r="F555" s="15">
        <f>1000*(Table5[[#This Row],[KWH]]/Table5[[#This Row],[C]])</f>
        <v>23136000</v>
      </c>
      <c r="G555" s="15">
        <f>1000*(Table5[[#This Row],[KWH2]]/Table5[[#This Row],[C2]])</f>
        <v>22696000</v>
      </c>
      <c r="H555" s="2">
        <f>Table5[[#This Row],[SFC2]]*1000+4</f>
        <v>5784</v>
      </c>
      <c r="I555" s="2">
        <f>Table5[[#This Row],[SFC]]*1000+4</f>
        <v>5674</v>
      </c>
      <c r="J555" s="2">
        <f>Table5[[#This Row],[HP]]*1</f>
        <v>5784</v>
      </c>
      <c r="K555" s="2">
        <f>Table5[[#This Row],[HP2]]*1</f>
        <v>5674</v>
      </c>
      <c r="L555" s="2">
        <f>Table5[[#This Row],[0-100]]*Table5[[#This Row],[HP]]</f>
        <v>2892</v>
      </c>
      <c r="M555" s="2">
        <f>Table5[[#This Row],[0-100]]*Table5[[#This Row],[HP2]]</f>
        <v>2837</v>
      </c>
      <c r="N555" s="1">
        <f>Table5[[#This Row],[HP]]/Table5[[#This Row],[TON]]</f>
        <v>2000</v>
      </c>
      <c r="O555" s="1">
        <f>Table5[[#This Row],[HP2]]/Table5[[#This Row],[TON2]]</f>
        <v>1999.9999999999998</v>
      </c>
      <c r="P555" s="1">
        <f>Table5[[#This Row],[KG]]/1000</f>
        <v>2.8919999999999999</v>
      </c>
      <c r="Q555" s="1">
        <f>Table5[[#This Row],[KG2]]/1000</f>
        <v>2.8370000000000002</v>
      </c>
      <c r="U555" s="1"/>
      <c r="V555" s="1"/>
      <c r="W555" s="1"/>
      <c r="X555" s="1"/>
      <c r="Y555" s="1"/>
    </row>
    <row r="556" spans="1:25" ht="12.75" thickTop="1" thickBot="1" x14ac:dyDescent="0.3">
      <c r="A556" s="3">
        <v>0.49</v>
      </c>
      <c r="B556" s="3">
        <v>5.79</v>
      </c>
      <c r="C556" s="3">
        <v>5.9</v>
      </c>
      <c r="D556" s="3">
        <f>Table5[[#This Row],[0-100]]/2</f>
        <v>0.245</v>
      </c>
      <c r="E556" s="3">
        <f>Table5[[#This Row],[0-100]]/2</f>
        <v>0.245</v>
      </c>
      <c r="F556" s="15">
        <f>1000*(Table5[[#This Row],[KWH]]/Table5[[#This Row],[C]])</f>
        <v>24097959.183673467</v>
      </c>
      <c r="G556" s="15">
        <f>1000*(Table5[[#This Row],[KWH2]]/Table5[[#This Row],[C2]])</f>
        <v>23648979.591836736</v>
      </c>
      <c r="H556" s="2">
        <f>Table5[[#This Row],[SFC2]]*1000+4</f>
        <v>5904</v>
      </c>
      <c r="I556" s="2">
        <f>Table5[[#This Row],[SFC]]*1000+4</f>
        <v>5794</v>
      </c>
      <c r="J556" s="2">
        <f>Table5[[#This Row],[HP]]*1</f>
        <v>5904</v>
      </c>
      <c r="K556" s="2">
        <f>Table5[[#This Row],[HP2]]*1</f>
        <v>5794</v>
      </c>
      <c r="L556" s="2">
        <f>Table5[[#This Row],[0-100]]*Table5[[#This Row],[HP]]</f>
        <v>2892.96</v>
      </c>
      <c r="M556" s="2">
        <f>Table5[[#This Row],[0-100]]*Table5[[#This Row],[HP2]]</f>
        <v>2839.06</v>
      </c>
      <c r="N556" s="1">
        <f>Table5[[#This Row],[HP]]/Table5[[#This Row],[TON]]</f>
        <v>2040.8163265306123</v>
      </c>
      <c r="O556" s="1">
        <f>Table5[[#This Row],[HP2]]/Table5[[#This Row],[TON2]]</f>
        <v>2040.8163265306123</v>
      </c>
      <c r="P556" s="1">
        <f>Table5[[#This Row],[KG]]/1000</f>
        <v>2.89296</v>
      </c>
      <c r="Q556" s="1">
        <f>Table5[[#This Row],[KG2]]/1000</f>
        <v>2.8390599999999999</v>
      </c>
      <c r="U556" s="1"/>
      <c r="V556" s="1"/>
      <c r="W556" s="1"/>
      <c r="X556" s="1"/>
      <c r="Y556" s="1"/>
    </row>
    <row r="557" spans="1:25" ht="12.75" thickTop="1" thickBot="1" x14ac:dyDescent="0.3">
      <c r="A557" s="3">
        <v>0.48</v>
      </c>
      <c r="B557" s="3">
        <v>5.91</v>
      </c>
      <c r="C557" s="3">
        <v>6.02</v>
      </c>
      <c r="D557" s="3">
        <f>Table5[[#This Row],[0-100]]/2</f>
        <v>0.24</v>
      </c>
      <c r="E557" s="3">
        <f>Table5[[#This Row],[0-100]]/2</f>
        <v>0.24</v>
      </c>
      <c r="F557" s="15">
        <f>1000*(Table5[[#This Row],[KWH]]/Table5[[#This Row],[C]])</f>
        <v>25100000</v>
      </c>
      <c r="G557" s="15">
        <f>1000*(Table5[[#This Row],[KWH2]]/Table5[[#This Row],[C2]])</f>
        <v>24641666.666666668</v>
      </c>
      <c r="H557" s="2">
        <f>Table5[[#This Row],[SFC2]]*1000+4</f>
        <v>6024</v>
      </c>
      <c r="I557" s="2">
        <f>Table5[[#This Row],[SFC]]*1000+4</f>
        <v>5914</v>
      </c>
      <c r="J557" s="2">
        <f>Table5[[#This Row],[HP]]*1</f>
        <v>6024</v>
      </c>
      <c r="K557" s="2">
        <f>Table5[[#This Row],[HP2]]*1</f>
        <v>5914</v>
      </c>
      <c r="L557" s="2">
        <f>Table5[[#This Row],[0-100]]*Table5[[#This Row],[HP]]</f>
        <v>2891.52</v>
      </c>
      <c r="M557" s="2">
        <f>Table5[[#This Row],[0-100]]*Table5[[#This Row],[HP2]]</f>
        <v>2838.72</v>
      </c>
      <c r="N557" s="1">
        <f>Table5[[#This Row],[HP]]/Table5[[#This Row],[TON]]</f>
        <v>2083.3333333333335</v>
      </c>
      <c r="O557" s="1">
        <f>Table5[[#This Row],[HP2]]/Table5[[#This Row],[TON2]]</f>
        <v>2083.3333333333335</v>
      </c>
      <c r="P557" s="1">
        <f>Table5[[#This Row],[KG]]/1000</f>
        <v>2.8915199999999999</v>
      </c>
      <c r="Q557" s="1">
        <f>Table5[[#This Row],[KG2]]/1000</f>
        <v>2.8387199999999999</v>
      </c>
      <c r="U557" s="1"/>
      <c r="V557" s="1"/>
      <c r="W557" s="1"/>
      <c r="X557" s="1"/>
      <c r="Y557" s="1"/>
    </row>
    <row r="558" spans="1:25" ht="12.75" thickTop="1" thickBot="1" x14ac:dyDescent="0.3">
      <c r="A558" s="3">
        <v>0.47</v>
      </c>
      <c r="B558" s="3">
        <v>6.03</v>
      </c>
      <c r="C558" s="3">
        <v>6.15</v>
      </c>
      <c r="D558" s="3">
        <f>Table5[[#This Row],[0-100]]/2</f>
        <v>0.23499999999999999</v>
      </c>
      <c r="E558" s="3">
        <f>Table5[[#This Row],[0-100]]/2</f>
        <v>0.23499999999999999</v>
      </c>
      <c r="F558" s="15">
        <f>1000*(Table5[[#This Row],[KWH]]/Table5[[#This Row],[C]])</f>
        <v>26187234.042553194</v>
      </c>
      <c r="G558" s="15">
        <f>1000*(Table5[[#This Row],[KWH2]]/Table5[[#This Row],[C2]])</f>
        <v>25676595.744680852</v>
      </c>
      <c r="H558" s="2">
        <f>Table5[[#This Row],[SFC2]]*1000+4</f>
        <v>6154</v>
      </c>
      <c r="I558" s="2">
        <f>Table5[[#This Row],[SFC]]*1000+4</f>
        <v>6034</v>
      </c>
      <c r="J558" s="2">
        <f>Table5[[#This Row],[HP]]*1</f>
        <v>6154</v>
      </c>
      <c r="K558" s="2">
        <f>Table5[[#This Row],[HP2]]*1</f>
        <v>6034</v>
      </c>
      <c r="L558" s="2">
        <f>Table5[[#This Row],[0-100]]*Table5[[#This Row],[HP]]</f>
        <v>2892.3799999999997</v>
      </c>
      <c r="M558" s="2">
        <f>Table5[[#This Row],[0-100]]*Table5[[#This Row],[HP2]]</f>
        <v>2835.98</v>
      </c>
      <c r="N558" s="1">
        <f>Table5[[#This Row],[HP]]/Table5[[#This Row],[TON]]</f>
        <v>2127.6595744680853</v>
      </c>
      <c r="O558" s="1">
        <f>Table5[[#This Row],[HP2]]/Table5[[#This Row],[TON2]]</f>
        <v>2127.6595744680849</v>
      </c>
      <c r="P558" s="1">
        <f>Table5[[#This Row],[KG]]/1000</f>
        <v>2.8923799999999997</v>
      </c>
      <c r="Q558" s="1">
        <f>Table5[[#This Row],[KG2]]/1000</f>
        <v>2.8359800000000002</v>
      </c>
      <c r="U558" s="1"/>
      <c r="V558" s="1"/>
      <c r="W558" s="1"/>
      <c r="X558" s="1"/>
      <c r="Y558" s="1"/>
    </row>
    <row r="559" spans="1:25" ht="12.75" thickTop="1" thickBot="1" x14ac:dyDescent="0.3">
      <c r="A559" s="3">
        <v>0.46</v>
      </c>
      <c r="B559" s="3">
        <v>6.16</v>
      </c>
      <c r="C559" s="3">
        <v>6.29</v>
      </c>
      <c r="D559" s="3">
        <f>Table5[[#This Row],[0-100]]/2</f>
        <v>0.23</v>
      </c>
      <c r="E559" s="3">
        <f>Table5[[#This Row],[0-100]]/2</f>
        <v>0.23</v>
      </c>
      <c r="F559" s="15">
        <f>1000*(Table5[[#This Row],[KWH]]/Table5[[#This Row],[C]])</f>
        <v>27365217.391304348</v>
      </c>
      <c r="G559" s="15">
        <f>1000*(Table5[[#This Row],[KWH2]]/Table5[[#This Row],[C2]])</f>
        <v>26800000</v>
      </c>
      <c r="H559" s="2">
        <f>Table5[[#This Row],[SFC2]]*1000+4</f>
        <v>6294</v>
      </c>
      <c r="I559" s="2">
        <f>Table5[[#This Row],[SFC]]*1000+4</f>
        <v>6164</v>
      </c>
      <c r="J559" s="2">
        <f>Table5[[#This Row],[HP]]*1</f>
        <v>6294</v>
      </c>
      <c r="K559" s="2">
        <f>Table5[[#This Row],[HP2]]*1</f>
        <v>6164</v>
      </c>
      <c r="L559" s="2">
        <f>Table5[[#This Row],[0-100]]*Table5[[#This Row],[HP]]</f>
        <v>2895.2400000000002</v>
      </c>
      <c r="M559" s="2">
        <f>Table5[[#This Row],[0-100]]*Table5[[#This Row],[HP2]]</f>
        <v>2835.44</v>
      </c>
      <c r="N559" s="1">
        <f>Table5[[#This Row],[HP]]/Table5[[#This Row],[TON]]</f>
        <v>2173.9130434782605</v>
      </c>
      <c r="O559" s="1">
        <f>Table5[[#This Row],[HP2]]/Table5[[#This Row],[TON2]]</f>
        <v>2173.9130434782605</v>
      </c>
      <c r="P559" s="1">
        <f>Table5[[#This Row],[KG]]/1000</f>
        <v>2.8952400000000003</v>
      </c>
      <c r="Q559" s="1">
        <f>Table5[[#This Row],[KG2]]/1000</f>
        <v>2.8354400000000002</v>
      </c>
      <c r="U559" s="1"/>
      <c r="V559" s="1"/>
      <c r="W559" s="1"/>
      <c r="X559" s="1"/>
      <c r="Y559" s="1"/>
    </row>
    <row r="560" spans="1:25" ht="12.75" thickTop="1" thickBot="1" x14ac:dyDescent="0.3">
      <c r="A560" s="3">
        <v>0.45</v>
      </c>
      <c r="B560" s="3">
        <v>6.3</v>
      </c>
      <c r="C560" s="3">
        <v>6.43</v>
      </c>
      <c r="D560" s="3">
        <f>Table5[[#This Row],[0-100]]/2</f>
        <v>0.22500000000000001</v>
      </c>
      <c r="E560" s="3">
        <f>Table5[[#This Row],[0-100]]/2</f>
        <v>0.22500000000000001</v>
      </c>
      <c r="F560" s="15">
        <f>1000*(Table5[[#This Row],[KWH]]/Table5[[#This Row],[C]])</f>
        <v>28595555.555555556</v>
      </c>
      <c r="G560" s="15">
        <f>1000*(Table5[[#This Row],[KWH2]]/Table5[[#This Row],[C2]])</f>
        <v>28017777.777777776</v>
      </c>
      <c r="H560" s="2">
        <f>Table5[[#This Row],[SFC2]]*1000+4</f>
        <v>6434</v>
      </c>
      <c r="I560" s="2">
        <f>Table5[[#This Row],[SFC]]*1000+4</f>
        <v>6304</v>
      </c>
      <c r="J560" s="2">
        <f>Table5[[#This Row],[HP]]*1</f>
        <v>6434</v>
      </c>
      <c r="K560" s="2">
        <f>Table5[[#This Row],[HP2]]*1</f>
        <v>6304</v>
      </c>
      <c r="L560" s="2">
        <f>Table5[[#This Row],[0-100]]*Table5[[#This Row],[HP]]</f>
        <v>2895.3</v>
      </c>
      <c r="M560" s="2">
        <f>Table5[[#This Row],[0-100]]*Table5[[#This Row],[HP2]]</f>
        <v>2836.8</v>
      </c>
      <c r="N560" s="1">
        <f>Table5[[#This Row],[HP]]/Table5[[#This Row],[TON]]</f>
        <v>2222.2222222222222</v>
      </c>
      <c r="O560" s="1">
        <f>Table5[[#This Row],[HP2]]/Table5[[#This Row],[TON2]]</f>
        <v>2222.2222222222222</v>
      </c>
      <c r="P560" s="1">
        <f>Table5[[#This Row],[KG]]/1000</f>
        <v>2.8953000000000002</v>
      </c>
      <c r="Q560" s="1">
        <f>Table5[[#This Row],[KG2]]/1000</f>
        <v>2.8368000000000002</v>
      </c>
      <c r="U560" s="1"/>
      <c r="V560" s="1"/>
      <c r="W560" s="1"/>
      <c r="X560" s="1"/>
      <c r="Y560" s="1"/>
    </row>
    <row r="561" spans="1:25" ht="12.75" thickTop="1" thickBot="1" x14ac:dyDescent="0.3">
      <c r="A561" s="3">
        <v>0.44</v>
      </c>
      <c r="B561" s="3">
        <v>6.44</v>
      </c>
      <c r="C561" s="3">
        <v>6.58</v>
      </c>
      <c r="D561" s="3">
        <f>Table5[[#This Row],[0-100]]/2</f>
        <v>0.22</v>
      </c>
      <c r="E561" s="3">
        <f>Table5[[#This Row],[0-100]]/2</f>
        <v>0.22</v>
      </c>
      <c r="F561" s="15">
        <f>1000*(Table5[[#This Row],[KWH]]/Table5[[#This Row],[C]])</f>
        <v>29927272.727272727</v>
      </c>
      <c r="G561" s="15">
        <f>1000*(Table5[[#This Row],[KWH2]]/Table5[[#This Row],[C2]])</f>
        <v>29290909.090909094</v>
      </c>
      <c r="H561" s="2">
        <f>Table5[[#This Row],[SFC2]]*1000+4</f>
        <v>6584</v>
      </c>
      <c r="I561" s="2">
        <f>Table5[[#This Row],[SFC]]*1000+4</f>
        <v>6444</v>
      </c>
      <c r="J561" s="2">
        <f>Table5[[#This Row],[HP]]*1</f>
        <v>6584</v>
      </c>
      <c r="K561" s="2">
        <f>Table5[[#This Row],[HP2]]*1</f>
        <v>6444</v>
      </c>
      <c r="L561" s="2">
        <f>Table5[[#This Row],[0-100]]*Table5[[#This Row],[HP]]</f>
        <v>2896.96</v>
      </c>
      <c r="M561" s="2">
        <f>Table5[[#This Row],[0-100]]*Table5[[#This Row],[HP2]]</f>
        <v>2835.36</v>
      </c>
      <c r="N561" s="1">
        <f>Table5[[#This Row],[HP]]/Table5[[#This Row],[TON]]</f>
        <v>2272.7272727272725</v>
      </c>
      <c r="O561" s="1">
        <f>Table5[[#This Row],[HP2]]/Table5[[#This Row],[TON2]]</f>
        <v>2272.7272727272725</v>
      </c>
      <c r="P561" s="1">
        <f>Table5[[#This Row],[KG]]/1000</f>
        <v>2.89696</v>
      </c>
      <c r="Q561" s="1">
        <f>Table5[[#This Row],[KG2]]/1000</f>
        <v>2.8353600000000001</v>
      </c>
      <c r="U561" s="1"/>
      <c r="V561" s="1"/>
      <c r="W561" s="1"/>
      <c r="X561" s="1"/>
      <c r="Y561" s="1"/>
    </row>
    <row r="562" spans="1:25" ht="12.75" thickTop="1" thickBot="1" x14ac:dyDescent="0.3">
      <c r="A562" s="3">
        <v>0.43</v>
      </c>
      <c r="B562" s="3">
        <v>6.59</v>
      </c>
      <c r="C562" s="3">
        <v>6.74</v>
      </c>
      <c r="D562" s="3">
        <f>Table5[[#This Row],[0-100]]/2</f>
        <v>0.215</v>
      </c>
      <c r="E562" s="3">
        <f>Table5[[#This Row],[0-100]]/2</f>
        <v>0.215</v>
      </c>
      <c r="F562" s="15">
        <f>1000*(Table5[[#This Row],[KWH]]/Table5[[#This Row],[C]])</f>
        <v>31367441.860465117</v>
      </c>
      <c r="G562" s="15">
        <f>1000*(Table5[[#This Row],[KWH2]]/Table5[[#This Row],[C2]])</f>
        <v>30669767.441860467</v>
      </c>
      <c r="H562" s="2">
        <f>Table5[[#This Row],[SFC2]]*1000+4</f>
        <v>6744</v>
      </c>
      <c r="I562" s="2">
        <f>Table5[[#This Row],[SFC]]*1000+4</f>
        <v>6594</v>
      </c>
      <c r="J562" s="2">
        <f>Table5[[#This Row],[HP]]*1</f>
        <v>6744</v>
      </c>
      <c r="K562" s="2">
        <f>Table5[[#This Row],[HP2]]*1</f>
        <v>6594</v>
      </c>
      <c r="L562" s="2">
        <f>Table5[[#This Row],[0-100]]*Table5[[#This Row],[HP]]</f>
        <v>2899.92</v>
      </c>
      <c r="M562" s="2">
        <f>Table5[[#This Row],[0-100]]*Table5[[#This Row],[HP2]]</f>
        <v>2835.42</v>
      </c>
      <c r="N562" s="1">
        <f>Table5[[#This Row],[HP]]/Table5[[#This Row],[TON]]</f>
        <v>2325.5813953488368</v>
      </c>
      <c r="O562" s="1">
        <f>Table5[[#This Row],[HP2]]/Table5[[#This Row],[TON2]]</f>
        <v>2325.5813953488373</v>
      </c>
      <c r="P562" s="1">
        <f>Table5[[#This Row],[KG]]/1000</f>
        <v>2.8999200000000003</v>
      </c>
      <c r="Q562" s="1">
        <f>Table5[[#This Row],[KG2]]/1000</f>
        <v>2.8354200000000001</v>
      </c>
      <c r="U562" s="1"/>
      <c r="V562" s="1"/>
      <c r="W562" s="1"/>
      <c r="X562" s="1"/>
      <c r="Y562" s="1"/>
    </row>
    <row r="563" spans="1:25" ht="12.75" thickTop="1" thickBot="1" x14ac:dyDescent="0.3">
      <c r="A563" s="3">
        <v>0.42</v>
      </c>
      <c r="B563" s="3">
        <v>6.75</v>
      </c>
      <c r="C563" s="3">
        <v>6.9</v>
      </c>
      <c r="D563" s="3">
        <f>Table5[[#This Row],[0-100]]/2</f>
        <v>0.21</v>
      </c>
      <c r="E563" s="3">
        <f>Table5[[#This Row],[0-100]]/2</f>
        <v>0.21</v>
      </c>
      <c r="F563" s="15">
        <f>1000*(Table5[[#This Row],[KWH]]/Table5[[#This Row],[C]])</f>
        <v>32876190.476190481</v>
      </c>
      <c r="G563" s="15">
        <f>1000*(Table5[[#This Row],[KWH2]]/Table5[[#This Row],[C2]])</f>
        <v>32161904.761904765</v>
      </c>
      <c r="H563" s="2">
        <f>Table5[[#This Row],[SFC2]]*1000+4</f>
        <v>6904</v>
      </c>
      <c r="I563" s="2">
        <f>Table5[[#This Row],[SFC]]*1000+4</f>
        <v>6754</v>
      </c>
      <c r="J563" s="2">
        <f>Table5[[#This Row],[HP]]*1</f>
        <v>6904</v>
      </c>
      <c r="K563" s="2">
        <f>Table5[[#This Row],[HP2]]*1</f>
        <v>6754</v>
      </c>
      <c r="L563" s="2">
        <f>Table5[[#This Row],[0-100]]*Table5[[#This Row],[HP]]</f>
        <v>2899.68</v>
      </c>
      <c r="M563" s="2">
        <f>Table5[[#This Row],[0-100]]*Table5[[#This Row],[HP2]]</f>
        <v>2836.68</v>
      </c>
      <c r="N563" s="1">
        <f>Table5[[#This Row],[HP]]/Table5[[#This Row],[TON]]</f>
        <v>2380.9523809523807</v>
      </c>
      <c r="O563" s="1">
        <f>Table5[[#This Row],[HP2]]/Table5[[#This Row],[TON2]]</f>
        <v>2380.9523809523812</v>
      </c>
      <c r="P563" s="1">
        <f>Table5[[#This Row],[KG]]/1000</f>
        <v>2.89968</v>
      </c>
      <c r="Q563" s="1">
        <f>Table5[[#This Row],[KG2]]/1000</f>
        <v>2.8366799999999999</v>
      </c>
      <c r="U563" s="1"/>
      <c r="V563" s="1"/>
      <c r="W563" s="1"/>
      <c r="X563" s="1"/>
      <c r="Y563" s="1"/>
    </row>
    <row r="564" spans="1:25" ht="12.75" thickTop="1" thickBot="1" x14ac:dyDescent="0.3">
      <c r="A564" s="3">
        <v>0.41</v>
      </c>
      <c r="B564" s="3">
        <v>6.91</v>
      </c>
      <c r="C564" s="3">
        <v>7.08</v>
      </c>
      <c r="D564" s="3">
        <f>Table5[[#This Row],[0-100]]/2</f>
        <v>0.20499999999999999</v>
      </c>
      <c r="E564" s="3">
        <f>Table5[[#This Row],[0-100]]/2</f>
        <v>0.20499999999999999</v>
      </c>
      <c r="F564" s="15">
        <f>1000*(Table5[[#This Row],[KWH]]/Table5[[#This Row],[C]])</f>
        <v>34556097.560975611</v>
      </c>
      <c r="G564" s="15">
        <f>1000*(Table5[[#This Row],[KWH2]]/Table5[[#This Row],[C2]])</f>
        <v>33726829.26829268</v>
      </c>
      <c r="H564" s="2">
        <f>Table5[[#This Row],[SFC2]]*1000+4</f>
        <v>7084</v>
      </c>
      <c r="I564" s="2">
        <f>Table5[[#This Row],[SFC]]*1000+4</f>
        <v>6914</v>
      </c>
      <c r="J564" s="2">
        <f>Table5[[#This Row],[HP]]*1</f>
        <v>7084</v>
      </c>
      <c r="K564" s="2">
        <f>Table5[[#This Row],[HP2]]*1</f>
        <v>6914</v>
      </c>
      <c r="L564" s="2">
        <f>Table5[[#This Row],[0-100]]*Table5[[#This Row],[HP]]</f>
        <v>2904.4399999999996</v>
      </c>
      <c r="M564" s="2">
        <f>Table5[[#This Row],[0-100]]*Table5[[#This Row],[HP2]]</f>
        <v>2834.74</v>
      </c>
      <c r="N564" s="1">
        <f>Table5[[#This Row],[HP]]/Table5[[#This Row],[TON]]</f>
        <v>2439.0243902439029</v>
      </c>
      <c r="O564" s="1">
        <f>Table5[[#This Row],[HP2]]/Table5[[#This Row],[TON2]]</f>
        <v>2439.0243902439029</v>
      </c>
      <c r="P564" s="1">
        <f>Table5[[#This Row],[KG]]/1000</f>
        <v>2.9044399999999997</v>
      </c>
      <c r="Q564" s="1">
        <f>Table5[[#This Row],[KG2]]/1000</f>
        <v>2.8347399999999996</v>
      </c>
      <c r="U564" s="1"/>
      <c r="V564" s="1"/>
      <c r="W564" s="1"/>
      <c r="X564" s="1"/>
      <c r="Y564" s="1"/>
    </row>
    <row r="565" spans="1:25" ht="12.75" thickTop="1" thickBot="1" x14ac:dyDescent="0.3">
      <c r="A565" s="3">
        <v>0.4</v>
      </c>
      <c r="B565" s="3">
        <v>7.09</v>
      </c>
      <c r="C565" s="3">
        <v>7.26</v>
      </c>
      <c r="D565" s="3">
        <f>Table5[[#This Row],[0-100]]/2</f>
        <v>0.2</v>
      </c>
      <c r="E565" s="3">
        <f>Table5[[#This Row],[0-100]]/2</f>
        <v>0.2</v>
      </c>
      <c r="F565" s="15">
        <f>1000*(Table5[[#This Row],[KWH]]/Table5[[#This Row],[C]])</f>
        <v>36320000</v>
      </c>
      <c r="G565" s="15">
        <f>1000*(Table5[[#This Row],[KWH2]]/Table5[[#This Row],[C2]])</f>
        <v>35470000</v>
      </c>
      <c r="H565" s="2">
        <f>Table5[[#This Row],[SFC2]]*1000+4</f>
        <v>7264</v>
      </c>
      <c r="I565" s="2">
        <f>Table5[[#This Row],[SFC]]*1000+4</f>
        <v>7094</v>
      </c>
      <c r="J565" s="2">
        <f>Table5[[#This Row],[HP]]*1</f>
        <v>7264</v>
      </c>
      <c r="K565" s="2">
        <f>Table5[[#This Row],[HP2]]*1</f>
        <v>7094</v>
      </c>
      <c r="L565" s="2">
        <f>Table5[[#This Row],[0-100]]*Table5[[#This Row],[HP]]</f>
        <v>2905.6000000000004</v>
      </c>
      <c r="M565" s="2">
        <f>Table5[[#This Row],[0-100]]*Table5[[#This Row],[HP2]]</f>
        <v>2837.6000000000004</v>
      </c>
      <c r="N565" s="1">
        <f>Table5[[#This Row],[HP]]/Table5[[#This Row],[TON]]</f>
        <v>2500</v>
      </c>
      <c r="O565" s="1">
        <f>Table5[[#This Row],[HP2]]/Table5[[#This Row],[TON2]]</f>
        <v>2499.9999999999995</v>
      </c>
      <c r="P565" s="1">
        <f>Table5[[#This Row],[KG]]/1000</f>
        <v>2.9056000000000002</v>
      </c>
      <c r="Q565" s="1">
        <f>Table5[[#This Row],[KG2]]/1000</f>
        <v>2.8376000000000006</v>
      </c>
      <c r="U565" s="1"/>
      <c r="V565" s="1"/>
      <c r="W565" s="1"/>
      <c r="X565" s="1"/>
      <c r="Y565" s="1"/>
    </row>
    <row r="566" spans="1:25" ht="12.75" thickTop="1" thickBot="1" x14ac:dyDescent="0.3">
      <c r="A566" s="3">
        <v>0.39</v>
      </c>
      <c r="B566" s="3">
        <v>7.27</v>
      </c>
      <c r="C566" s="3">
        <v>7.45</v>
      </c>
      <c r="D566" s="3">
        <f>Table5[[#This Row],[0-100]]/2</f>
        <v>0.19500000000000001</v>
      </c>
      <c r="E566" s="3">
        <f>Table5[[#This Row],[0-100]]/2</f>
        <v>0.19500000000000001</v>
      </c>
      <c r="F566" s="15">
        <f>1000*(Table5[[#This Row],[KWH]]/Table5[[#This Row],[C]])</f>
        <v>38225641.025641024</v>
      </c>
      <c r="G566" s="15">
        <f>1000*(Table5[[#This Row],[KWH2]]/Table5[[#This Row],[C2]])</f>
        <v>37302564.102564104</v>
      </c>
      <c r="H566" s="2">
        <f>Table5[[#This Row],[SFC2]]*1000+4</f>
        <v>7454</v>
      </c>
      <c r="I566" s="2">
        <f>Table5[[#This Row],[SFC]]*1000+4</f>
        <v>7274</v>
      </c>
      <c r="J566" s="2">
        <f>Table5[[#This Row],[HP]]*1</f>
        <v>7454</v>
      </c>
      <c r="K566" s="2">
        <f>Table5[[#This Row],[HP2]]*1</f>
        <v>7274</v>
      </c>
      <c r="L566" s="2">
        <f>Table5[[#This Row],[0-100]]*Table5[[#This Row],[HP]]</f>
        <v>2907.06</v>
      </c>
      <c r="M566" s="2">
        <f>Table5[[#This Row],[0-100]]*Table5[[#This Row],[HP2]]</f>
        <v>2836.86</v>
      </c>
      <c r="N566" s="1">
        <f>Table5[[#This Row],[HP]]/Table5[[#This Row],[TON]]</f>
        <v>2564.102564102564</v>
      </c>
      <c r="O566" s="1">
        <f>Table5[[#This Row],[HP2]]/Table5[[#This Row],[TON2]]</f>
        <v>2564.102564102564</v>
      </c>
      <c r="P566" s="1">
        <f>Table5[[#This Row],[KG]]/1000</f>
        <v>2.90706</v>
      </c>
      <c r="Q566" s="1">
        <f>Table5[[#This Row],[KG2]]/1000</f>
        <v>2.8368600000000002</v>
      </c>
      <c r="U566" s="1"/>
      <c r="V566" s="1"/>
      <c r="W566" s="1"/>
      <c r="X566" s="1"/>
      <c r="Y566" s="1"/>
    </row>
    <row r="567" spans="1:25" ht="12.75" thickTop="1" thickBot="1" x14ac:dyDescent="0.3">
      <c r="A567" s="3">
        <v>0.38</v>
      </c>
      <c r="B567" s="3">
        <v>7.46</v>
      </c>
      <c r="C567" s="3">
        <v>7.65</v>
      </c>
      <c r="D567" s="3">
        <f>Table5[[#This Row],[0-100]]/2</f>
        <v>0.19</v>
      </c>
      <c r="E567" s="3">
        <f>Table5[[#This Row],[0-100]]/2</f>
        <v>0.19</v>
      </c>
      <c r="F567" s="15">
        <f>1000*(Table5[[#This Row],[KWH]]/Table5[[#This Row],[C]])</f>
        <v>40284210.526315786</v>
      </c>
      <c r="G567" s="15">
        <f>1000*(Table5[[#This Row],[KWH2]]/Table5[[#This Row],[C2]])</f>
        <v>39284210.526315786</v>
      </c>
      <c r="H567" s="2">
        <f>Table5[[#This Row],[SFC2]]*1000+4</f>
        <v>7654</v>
      </c>
      <c r="I567" s="2">
        <f>Table5[[#This Row],[SFC]]*1000+4</f>
        <v>7464</v>
      </c>
      <c r="J567" s="2">
        <f>Table5[[#This Row],[HP]]*1</f>
        <v>7654</v>
      </c>
      <c r="K567" s="2">
        <f>Table5[[#This Row],[HP2]]*1</f>
        <v>7464</v>
      </c>
      <c r="L567" s="2">
        <f>Table5[[#This Row],[0-100]]*Table5[[#This Row],[HP]]</f>
        <v>2908.52</v>
      </c>
      <c r="M567" s="2">
        <f>Table5[[#This Row],[0-100]]*Table5[[#This Row],[HP2]]</f>
        <v>2836.32</v>
      </c>
      <c r="N567" s="1">
        <f>Table5[[#This Row],[HP]]/Table5[[#This Row],[TON]]</f>
        <v>2631.5789473684213</v>
      </c>
      <c r="O567" s="1">
        <f>Table5[[#This Row],[HP2]]/Table5[[#This Row],[TON2]]</f>
        <v>2631.5789473684208</v>
      </c>
      <c r="P567" s="1">
        <f>Table5[[#This Row],[KG]]/1000</f>
        <v>2.9085199999999998</v>
      </c>
      <c r="Q567" s="1">
        <f>Table5[[#This Row],[KG2]]/1000</f>
        <v>2.8363200000000002</v>
      </c>
      <c r="U567" s="1"/>
      <c r="V567" s="1"/>
      <c r="W567" s="1"/>
      <c r="X567" s="1"/>
      <c r="Y567" s="1"/>
    </row>
    <row r="568" spans="1:25" ht="12.75" thickTop="1" thickBot="1" x14ac:dyDescent="0.3">
      <c r="A568" s="3">
        <v>0.37</v>
      </c>
      <c r="B568" s="3">
        <v>7.66</v>
      </c>
      <c r="C568" s="3">
        <v>7.86</v>
      </c>
      <c r="D568" s="3">
        <f>Table5[[#This Row],[0-100]]/2</f>
        <v>0.185</v>
      </c>
      <c r="E568" s="3">
        <f>Table5[[#This Row],[0-100]]/2</f>
        <v>0.185</v>
      </c>
      <c r="F568" s="15">
        <f>1000*(Table5[[#This Row],[KWH]]/Table5[[#This Row],[C]])</f>
        <v>42508108.108108103</v>
      </c>
      <c r="G568" s="15">
        <f>1000*(Table5[[#This Row],[KWH2]]/Table5[[#This Row],[C2]])</f>
        <v>41427027.027027026</v>
      </c>
      <c r="H568" s="2">
        <f>Table5[[#This Row],[SFC2]]*1000+4</f>
        <v>7864</v>
      </c>
      <c r="I568" s="2">
        <f>Table5[[#This Row],[SFC]]*1000+4</f>
        <v>7664</v>
      </c>
      <c r="J568" s="2">
        <f>Table5[[#This Row],[HP]]*1</f>
        <v>7864</v>
      </c>
      <c r="K568" s="2">
        <f>Table5[[#This Row],[HP2]]*1</f>
        <v>7664</v>
      </c>
      <c r="L568" s="2">
        <f>Table5[[#This Row],[0-100]]*Table5[[#This Row],[HP]]</f>
        <v>2909.68</v>
      </c>
      <c r="M568" s="2">
        <f>Table5[[#This Row],[0-100]]*Table5[[#This Row],[HP2]]</f>
        <v>2835.68</v>
      </c>
      <c r="N568" s="1">
        <f>Table5[[#This Row],[HP]]/Table5[[#This Row],[TON]]</f>
        <v>2702.7027027027029</v>
      </c>
      <c r="O568" s="1">
        <f>Table5[[#This Row],[HP2]]/Table5[[#This Row],[TON2]]</f>
        <v>2702.7027027027029</v>
      </c>
      <c r="P568" s="1">
        <f>Table5[[#This Row],[KG]]/1000</f>
        <v>2.9096799999999998</v>
      </c>
      <c r="Q568" s="1">
        <f>Table5[[#This Row],[KG2]]/1000</f>
        <v>2.83568</v>
      </c>
      <c r="U568" s="1"/>
      <c r="V568" s="1"/>
      <c r="W568" s="1"/>
      <c r="X568" s="1"/>
      <c r="Y568" s="1"/>
    </row>
    <row r="569" spans="1:25" ht="12.75" thickTop="1" thickBot="1" x14ac:dyDescent="0.3">
      <c r="A569" s="3">
        <v>0.36</v>
      </c>
      <c r="B569" s="3">
        <v>7.87</v>
      </c>
      <c r="C569" s="3">
        <v>8.09</v>
      </c>
      <c r="D569" s="3">
        <f>Table5[[#This Row],[0-100]]/2</f>
        <v>0.18</v>
      </c>
      <c r="E569" s="3">
        <f>Table5[[#This Row],[0-100]]/2</f>
        <v>0.18</v>
      </c>
      <c r="F569" s="15">
        <f>1000*(Table5[[#This Row],[KWH]]/Table5[[#This Row],[C]])</f>
        <v>44966666.666666672</v>
      </c>
      <c r="G569" s="15">
        <f>1000*(Table5[[#This Row],[KWH2]]/Table5[[#This Row],[C2]])</f>
        <v>43744444.444444448</v>
      </c>
      <c r="H569" s="2">
        <f>Table5[[#This Row],[SFC2]]*1000+4</f>
        <v>8094</v>
      </c>
      <c r="I569" s="2">
        <f>Table5[[#This Row],[SFC]]*1000+4</f>
        <v>7874</v>
      </c>
      <c r="J569" s="2">
        <f>Table5[[#This Row],[HP]]*1</f>
        <v>8094</v>
      </c>
      <c r="K569" s="2">
        <f>Table5[[#This Row],[HP2]]*1</f>
        <v>7874</v>
      </c>
      <c r="L569" s="2">
        <f>Table5[[#This Row],[0-100]]*Table5[[#This Row],[HP]]</f>
        <v>2913.8399999999997</v>
      </c>
      <c r="M569" s="2">
        <f>Table5[[#This Row],[0-100]]*Table5[[#This Row],[HP2]]</f>
        <v>2834.64</v>
      </c>
      <c r="N569" s="1">
        <f>Table5[[#This Row],[HP]]/Table5[[#This Row],[TON]]</f>
        <v>2777.7777777777783</v>
      </c>
      <c r="O569" s="1">
        <f>Table5[[#This Row],[HP2]]/Table5[[#This Row],[TON2]]</f>
        <v>2777.7777777777778</v>
      </c>
      <c r="P569" s="1">
        <f>Table5[[#This Row],[KG]]/1000</f>
        <v>2.9138399999999995</v>
      </c>
      <c r="Q569" s="1">
        <f>Table5[[#This Row],[KG2]]/1000</f>
        <v>2.8346399999999998</v>
      </c>
      <c r="U569" s="1"/>
      <c r="V569" s="1"/>
      <c r="W569" s="1"/>
      <c r="X569" s="1"/>
      <c r="Y569" s="1"/>
    </row>
    <row r="570" spans="1:25" ht="12.75" thickTop="1" thickBot="1" x14ac:dyDescent="0.3">
      <c r="A570" s="3">
        <v>0.35</v>
      </c>
      <c r="B570" s="3">
        <v>8.1</v>
      </c>
      <c r="C570" s="3">
        <v>8.33</v>
      </c>
      <c r="D570" s="3">
        <f>Table5[[#This Row],[0-100]]/2</f>
        <v>0.17499999999999999</v>
      </c>
      <c r="E570" s="3">
        <f>Table5[[#This Row],[0-100]]/2</f>
        <v>0.17499999999999999</v>
      </c>
      <c r="F570" s="15">
        <f>1000*(Table5[[#This Row],[KWH]]/Table5[[#This Row],[C]])</f>
        <v>47622857.142857142</v>
      </c>
      <c r="G570" s="15">
        <f>1000*(Table5[[#This Row],[KWH2]]/Table5[[#This Row],[C2]])</f>
        <v>46308571.428571433</v>
      </c>
      <c r="H570" s="2">
        <f>Table5[[#This Row],[SFC2]]*1000+4</f>
        <v>8334</v>
      </c>
      <c r="I570" s="2">
        <f>Table5[[#This Row],[SFC]]*1000+4</f>
        <v>8104</v>
      </c>
      <c r="J570" s="2">
        <f>Table5[[#This Row],[HP]]*1</f>
        <v>8334</v>
      </c>
      <c r="K570" s="2">
        <f>Table5[[#This Row],[HP2]]*1</f>
        <v>8104</v>
      </c>
      <c r="L570" s="2">
        <f>Table5[[#This Row],[0-100]]*Table5[[#This Row],[HP]]</f>
        <v>2916.8999999999996</v>
      </c>
      <c r="M570" s="2">
        <f>Table5[[#This Row],[0-100]]*Table5[[#This Row],[HP2]]</f>
        <v>2836.3999999999996</v>
      </c>
      <c r="N570" s="1">
        <f>Table5[[#This Row],[HP]]/Table5[[#This Row],[TON]]</f>
        <v>2857.1428571428573</v>
      </c>
      <c r="O570" s="1">
        <f>Table5[[#This Row],[HP2]]/Table5[[#This Row],[TON2]]</f>
        <v>2857.1428571428573</v>
      </c>
      <c r="P570" s="1">
        <f>Table5[[#This Row],[KG]]/1000</f>
        <v>2.9168999999999996</v>
      </c>
      <c r="Q570" s="1">
        <f>Table5[[#This Row],[KG2]]/1000</f>
        <v>2.8363999999999998</v>
      </c>
      <c r="U570" s="1"/>
      <c r="V570" s="1"/>
      <c r="W570" s="1"/>
      <c r="X570" s="1"/>
      <c r="Y570" s="1"/>
    </row>
    <row r="571" spans="1:25" ht="12.75" thickTop="1" thickBot="1" x14ac:dyDescent="0.3">
      <c r="A571" s="3">
        <v>0.34</v>
      </c>
      <c r="B571" s="3">
        <v>8.34</v>
      </c>
      <c r="C571" s="3">
        <v>8.58</v>
      </c>
      <c r="D571" s="3">
        <f>Table5[[#This Row],[0-100]]/2</f>
        <v>0.17</v>
      </c>
      <c r="E571" s="3">
        <f>Table5[[#This Row],[0-100]]/2</f>
        <v>0.17</v>
      </c>
      <c r="F571" s="15">
        <f>1000*(Table5[[#This Row],[KWH]]/Table5[[#This Row],[C]])</f>
        <v>50494117.647058815</v>
      </c>
      <c r="G571" s="15">
        <f>1000*(Table5[[#This Row],[KWH2]]/Table5[[#This Row],[C2]])</f>
        <v>49082352.941176467</v>
      </c>
      <c r="H571" s="2">
        <f>Table5[[#This Row],[SFC2]]*1000+4</f>
        <v>8584</v>
      </c>
      <c r="I571" s="2">
        <f>Table5[[#This Row],[SFC]]*1000+4</f>
        <v>8344</v>
      </c>
      <c r="J571" s="2">
        <f>Table5[[#This Row],[HP]]*1</f>
        <v>8584</v>
      </c>
      <c r="K571" s="2">
        <f>Table5[[#This Row],[HP2]]*1</f>
        <v>8344</v>
      </c>
      <c r="L571" s="2">
        <f>Table5[[#This Row],[0-100]]*Table5[[#This Row],[HP]]</f>
        <v>2918.5600000000004</v>
      </c>
      <c r="M571" s="2">
        <f>Table5[[#This Row],[0-100]]*Table5[[#This Row],[HP2]]</f>
        <v>2836.96</v>
      </c>
      <c r="N571" s="1">
        <f>Table5[[#This Row],[HP]]/Table5[[#This Row],[TON]]</f>
        <v>2941.1764705882351</v>
      </c>
      <c r="O571" s="1">
        <f>Table5[[#This Row],[HP2]]/Table5[[#This Row],[TON2]]</f>
        <v>2941.1764705882356</v>
      </c>
      <c r="P571" s="1">
        <f>Table5[[#This Row],[KG]]/1000</f>
        <v>2.9185600000000003</v>
      </c>
      <c r="Q571" s="1">
        <f>Table5[[#This Row],[KG2]]/1000</f>
        <v>2.8369599999999999</v>
      </c>
      <c r="U571" s="1"/>
      <c r="V571" s="1"/>
      <c r="W571" s="1"/>
      <c r="X571" s="1"/>
      <c r="Y571" s="1"/>
    </row>
    <row r="572" spans="1:25" ht="12.75" thickTop="1" thickBot="1" x14ac:dyDescent="0.3">
      <c r="A572" s="3">
        <v>0.33</v>
      </c>
      <c r="B572" s="3">
        <v>8.59</v>
      </c>
      <c r="C572" s="3">
        <v>8.85</v>
      </c>
      <c r="D572" s="3">
        <f>Table5[[#This Row],[0-100]]/2</f>
        <v>0.16500000000000001</v>
      </c>
      <c r="E572" s="3">
        <f>Table5[[#This Row],[0-100]]/2</f>
        <v>0.16500000000000001</v>
      </c>
      <c r="F572" s="15">
        <f>1000*(Table5[[#This Row],[KWH]]/Table5[[#This Row],[C]])</f>
        <v>53660606.060606055</v>
      </c>
      <c r="G572" s="15">
        <f>1000*(Table5[[#This Row],[KWH2]]/Table5[[#This Row],[C2]])</f>
        <v>52084848.484848477</v>
      </c>
      <c r="H572" s="2">
        <f>Table5[[#This Row],[SFC2]]*1000+4</f>
        <v>8854</v>
      </c>
      <c r="I572" s="2">
        <f>Table5[[#This Row],[SFC]]*1000+4</f>
        <v>8594</v>
      </c>
      <c r="J572" s="2">
        <f>Table5[[#This Row],[HP]]*1</f>
        <v>8854</v>
      </c>
      <c r="K572" s="2">
        <f>Table5[[#This Row],[HP2]]*1</f>
        <v>8594</v>
      </c>
      <c r="L572" s="2">
        <f>Table5[[#This Row],[0-100]]*Table5[[#This Row],[HP]]</f>
        <v>2921.82</v>
      </c>
      <c r="M572" s="2">
        <f>Table5[[#This Row],[0-100]]*Table5[[#This Row],[HP2]]</f>
        <v>2836.02</v>
      </c>
      <c r="N572" s="1">
        <f>Table5[[#This Row],[HP]]/Table5[[#This Row],[TON]]</f>
        <v>3030.30303030303</v>
      </c>
      <c r="O572" s="1">
        <f>Table5[[#This Row],[HP2]]/Table5[[#This Row],[TON2]]</f>
        <v>3030.3030303030305</v>
      </c>
      <c r="P572" s="1">
        <f>Table5[[#This Row],[KG]]/1000</f>
        <v>2.9218200000000003</v>
      </c>
      <c r="Q572" s="1">
        <f>Table5[[#This Row],[KG2]]/1000</f>
        <v>2.83602</v>
      </c>
      <c r="U572" s="1"/>
      <c r="V572" s="1"/>
      <c r="W572" s="1"/>
      <c r="X572" s="1"/>
      <c r="Y572" s="1"/>
    </row>
    <row r="573" spans="1:25" ht="12.75" thickTop="1" thickBot="1" x14ac:dyDescent="0.3">
      <c r="A573" s="3">
        <v>0.32</v>
      </c>
      <c r="B573" s="3">
        <v>8.86</v>
      </c>
      <c r="C573" s="3">
        <v>9.14</v>
      </c>
      <c r="D573" s="3">
        <f>Table5[[#This Row],[0-100]]/2</f>
        <v>0.16</v>
      </c>
      <c r="E573" s="3">
        <f>Table5[[#This Row],[0-100]]/2</f>
        <v>0.16</v>
      </c>
      <c r="F573" s="15">
        <f>1000*(Table5[[#This Row],[KWH]]/Table5[[#This Row],[C]])</f>
        <v>57150000</v>
      </c>
      <c r="G573" s="15">
        <f>1000*(Table5[[#This Row],[KWH2]]/Table5[[#This Row],[C2]])</f>
        <v>55400000</v>
      </c>
      <c r="H573" s="2">
        <f>Table5[[#This Row],[SFC2]]*1000+4</f>
        <v>9144</v>
      </c>
      <c r="I573" s="2">
        <f>Table5[[#This Row],[SFC]]*1000+4</f>
        <v>8864</v>
      </c>
      <c r="J573" s="2">
        <f>Table5[[#This Row],[HP]]*1</f>
        <v>9144</v>
      </c>
      <c r="K573" s="2">
        <f>Table5[[#This Row],[HP2]]*1</f>
        <v>8864</v>
      </c>
      <c r="L573" s="2">
        <f>Table5[[#This Row],[0-100]]*Table5[[#This Row],[HP]]</f>
        <v>2926.08</v>
      </c>
      <c r="M573" s="2">
        <f>Table5[[#This Row],[0-100]]*Table5[[#This Row],[HP2]]</f>
        <v>2836.48</v>
      </c>
      <c r="N573" s="1">
        <f>Table5[[#This Row],[HP]]/Table5[[#This Row],[TON]]</f>
        <v>3125</v>
      </c>
      <c r="O573" s="1">
        <f>Table5[[#This Row],[HP2]]/Table5[[#This Row],[TON2]]</f>
        <v>3125</v>
      </c>
      <c r="P573" s="1">
        <f>Table5[[#This Row],[KG]]/1000</f>
        <v>2.9260799999999998</v>
      </c>
      <c r="Q573" s="1">
        <f>Table5[[#This Row],[KG2]]/1000</f>
        <v>2.8364799999999999</v>
      </c>
      <c r="U573" s="1"/>
      <c r="V573" s="1"/>
      <c r="W573" s="1"/>
      <c r="X573" s="1"/>
      <c r="Y573" s="1"/>
    </row>
    <row r="574" spans="1:25" ht="12.75" thickTop="1" thickBot="1" x14ac:dyDescent="0.3">
      <c r="A574" s="3">
        <v>0.31</v>
      </c>
      <c r="B574" s="3">
        <v>9.15</v>
      </c>
      <c r="C574" s="3">
        <v>9.44</v>
      </c>
      <c r="D574" s="3">
        <f>Table5[[#This Row],[0-100]]/2</f>
        <v>0.155</v>
      </c>
      <c r="E574" s="3">
        <f>Table5[[#This Row],[0-100]]/2</f>
        <v>0.155</v>
      </c>
      <c r="F574" s="15">
        <f>1000*(Table5[[#This Row],[KWH]]/Table5[[#This Row],[C]])</f>
        <v>60929032.258064516</v>
      </c>
      <c r="G574" s="15">
        <f>1000*(Table5[[#This Row],[KWH2]]/Table5[[#This Row],[C2]])</f>
        <v>59058064.516129032</v>
      </c>
      <c r="H574" s="2">
        <f>Table5[[#This Row],[SFC2]]*1000+4</f>
        <v>9444</v>
      </c>
      <c r="I574" s="2">
        <f>Table5[[#This Row],[SFC]]*1000+4</f>
        <v>9154</v>
      </c>
      <c r="J574" s="2">
        <f>Table5[[#This Row],[HP]]*1</f>
        <v>9444</v>
      </c>
      <c r="K574" s="2">
        <f>Table5[[#This Row],[HP2]]*1</f>
        <v>9154</v>
      </c>
      <c r="L574" s="2">
        <f>Table5[[#This Row],[0-100]]*Table5[[#This Row],[HP]]</f>
        <v>2927.64</v>
      </c>
      <c r="M574" s="2">
        <f>Table5[[#This Row],[0-100]]*Table5[[#This Row],[HP2]]</f>
        <v>2837.74</v>
      </c>
      <c r="N574" s="1">
        <f>Table5[[#This Row],[HP]]/Table5[[#This Row],[TON]]</f>
        <v>3225.8064516129034</v>
      </c>
      <c r="O574" s="1">
        <f>Table5[[#This Row],[HP2]]/Table5[[#This Row],[TON2]]</f>
        <v>3225.8064516129034</v>
      </c>
      <c r="P574" s="1">
        <f>Table5[[#This Row],[KG]]/1000</f>
        <v>2.9276399999999998</v>
      </c>
      <c r="Q574" s="1">
        <f>Table5[[#This Row],[KG2]]/1000</f>
        <v>2.8377399999999997</v>
      </c>
      <c r="U574" s="1"/>
      <c r="V574" s="1"/>
      <c r="W574" s="1"/>
      <c r="X574" s="1"/>
      <c r="Y574" s="1"/>
    </row>
    <row r="575" spans="1:25" ht="12.75" thickTop="1" thickBot="1" x14ac:dyDescent="0.3">
      <c r="A575" s="3">
        <v>0.3</v>
      </c>
      <c r="B575" s="3">
        <v>9.4499999999999993</v>
      </c>
      <c r="C575" s="3">
        <v>9.76</v>
      </c>
      <c r="D575" s="3">
        <f>Table5[[#This Row],[0-100]]/2</f>
        <v>0.15</v>
      </c>
      <c r="E575" s="3">
        <f>Table5[[#This Row],[0-100]]/2</f>
        <v>0.15</v>
      </c>
      <c r="F575" s="15">
        <f>1000*(Table5[[#This Row],[KWH]]/Table5[[#This Row],[C]])</f>
        <v>65093333.333333336</v>
      </c>
      <c r="G575" s="15">
        <f>1000*(Table5[[#This Row],[KWH2]]/Table5[[#This Row],[C2]])</f>
        <v>63026666.666666672</v>
      </c>
      <c r="H575" s="2">
        <f>Table5[[#This Row],[SFC2]]*1000+4</f>
        <v>9764</v>
      </c>
      <c r="I575" s="2">
        <f>Table5[[#This Row],[SFC]]*1000+4</f>
        <v>9454</v>
      </c>
      <c r="J575" s="2">
        <f>Table5[[#This Row],[HP]]*1</f>
        <v>9764</v>
      </c>
      <c r="K575" s="2">
        <f>Table5[[#This Row],[HP2]]*1</f>
        <v>9454</v>
      </c>
      <c r="L575" s="2">
        <f>Table5[[#This Row],[0-100]]*Table5[[#This Row],[HP]]</f>
        <v>2929.2</v>
      </c>
      <c r="M575" s="2">
        <f>Table5[[#This Row],[0-100]]*Table5[[#This Row],[HP2]]</f>
        <v>2836.2</v>
      </c>
      <c r="N575" s="1">
        <f>Table5[[#This Row],[HP]]/Table5[[#This Row],[TON]]</f>
        <v>3333.3333333333335</v>
      </c>
      <c r="O575" s="1">
        <f>Table5[[#This Row],[HP2]]/Table5[[#This Row],[TON2]]</f>
        <v>3333.3333333333335</v>
      </c>
      <c r="P575" s="1">
        <f>Table5[[#This Row],[KG]]/1000</f>
        <v>2.9291999999999998</v>
      </c>
      <c r="Q575" s="1">
        <f>Table5[[#This Row],[KG2]]/1000</f>
        <v>2.8361999999999998</v>
      </c>
      <c r="U575" s="1"/>
      <c r="V575" s="1"/>
      <c r="W575" s="1"/>
      <c r="X575" s="1"/>
      <c r="Y575" s="1"/>
    </row>
    <row r="576" spans="1:25" ht="12.75" thickTop="1" thickBot="1" x14ac:dyDescent="0.3">
      <c r="A576" s="3">
        <v>0.28999999999999998</v>
      </c>
      <c r="B576" s="3">
        <v>9.77</v>
      </c>
      <c r="C576" s="3">
        <v>10.19</v>
      </c>
      <c r="D576" s="3">
        <f>Table5[[#This Row],[0-100]]/2</f>
        <v>0.14499999999999999</v>
      </c>
      <c r="E576" s="3">
        <f>Table5[[#This Row],[0-100]]/2</f>
        <v>0.14499999999999999</v>
      </c>
      <c r="F576" s="15">
        <f>1000*(Table5[[#This Row],[KWH]]/Table5[[#This Row],[C]])</f>
        <v>70303448.275862068</v>
      </c>
      <c r="G576" s="15">
        <f>1000*(Table5[[#This Row],[KWH2]]/Table5[[#This Row],[C2]])</f>
        <v>67406896.551724151</v>
      </c>
      <c r="H576" s="2">
        <f>Table5[[#This Row],[SFC2]]*1000+4</f>
        <v>10194</v>
      </c>
      <c r="I576" s="2">
        <f>Table5[[#This Row],[SFC]]*1000+4</f>
        <v>9774</v>
      </c>
      <c r="J576" s="2">
        <f>Table5[[#This Row],[HP]]*1</f>
        <v>10194</v>
      </c>
      <c r="K576" s="2">
        <f>Table5[[#This Row],[HP2]]*1</f>
        <v>9774</v>
      </c>
      <c r="L576" s="2">
        <f>Table5[[#This Row],[0-100]]*Table5[[#This Row],[HP]]</f>
        <v>2956.2599999999998</v>
      </c>
      <c r="M576" s="2">
        <f>Table5[[#This Row],[0-100]]*Table5[[#This Row],[HP2]]</f>
        <v>2834.4599999999996</v>
      </c>
      <c r="N576" s="1">
        <f>Table5[[#This Row],[HP]]/Table5[[#This Row],[TON]]</f>
        <v>3448.2758620689656</v>
      </c>
      <c r="O576" s="1">
        <f>Table5[[#This Row],[HP2]]/Table5[[#This Row],[TON2]]</f>
        <v>3448.275862068966</v>
      </c>
      <c r="P576" s="1">
        <f>Table5[[#This Row],[KG]]/1000</f>
        <v>2.9562599999999999</v>
      </c>
      <c r="Q576" s="1">
        <f>Table5[[#This Row],[KG2]]/1000</f>
        <v>2.8344599999999995</v>
      </c>
      <c r="U576" s="1"/>
      <c r="V576" s="1"/>
      <c r="W576" s="1"/>
      <c r="X576" s="1"/>
      <c r="Y576" s="1"/>
    </row>
    <row r="577" spans="1:25" ht="12.75" thickTop="1" thickBot="1" x14ac:dyDescent="0.3">
      <c r="A577" s="3">
        <v>0.28000000000000003</v>
      </c>
      <c r="B577" s="3">
        <v>10.199999999999999</v>
      </c>
      <c r="C577" s="3">
        <v>10.49</v>
      </c>
      <c r="D577" s="3">
        <f>Table5[[#This Row],[0-100]]/2</f>
        <v>0.14000000000000001</v>
      </c>
      <c r="E577" s="3">
        <f>Table5[[#This Row],[0-100]]/2</f>
        <v>0.14000000000000001</v>
      </c>
      <c r="F577" s="15">
        <f>1000*(Table5[[#This Row],[KWH]]/Table5[[#This Row],[C]])</f>
        <v>74957142.857142851</v>
      </c>
      <c r="G577" s="15">
        <f>1000*(Table5[[#This Row],[KWH2]]/Table5[[#This Row],[C2]])</f>
        <v>72885714.285714269</v>
      </c>
      <c r="H577" s="2">
        <f>Table5[[#This Row],[SFC2]]*1000+4</f>
        <v>10494</v>
      </c>
      <c r="I577" s="2">
        <f>Table5[[#This Row],[SFC]]*1000+4</f>
        <v>10204</v>
      </c>
      <c r="J577" s="2">
        <f>Table5[[#This Row],[HP]]*1</f>
        <v>10494</v>
      </c>
      <c r="K577" s="2">
        <f>Table5[[#This Row],[HP2]]*1</f>
        <v>10204</v>
      </c>
      <c r="L577" s="2">
        <f>Table5[[#This Row],[0-100]]*Table5[[#This Row],[HP]]</f>
        <v>2938.32</v>
      </c>
      <c r="M577" s="2">
        <f>Table5[[#This Row],[0-100]]*Table5[[#This Row],[HP2]]</f>
        <v>2857.1200000000003</v>
      </c>
      <c r="N577" s="1">
        <f>Table5[[#This Row],[HP]]/Table5[[#This Row],[TON]]</f>
        <v>3571.4285714285716</v>
      </c>
      <c r="O577" s="1">
        <f>Table5[[#This Row],[HP2]]/Table5[[#This Row],[TON2]]</f>
        <v>3571.4285714285706</v>
      </c>
      <c r="P577" s="1">
        <f>Table5[[#This Row],[KG]]/1000</f>
        <v>2.93832</v>
      </c>
      <c r="Q577" s="1">
        <f>Table5[[#This Row],[KG2]]/1000</f>
        <v>2.8571200000000005</v>
      </c>
      <c r="U577" s="1"/>
      <c r="V577" s="1"/>
      <c r="W577" s="1"/>
      <c r="X577" s="1"/>
      <c r="Y577" s="1"/>
    </row>
    <row r="578" spans="1:25" ht="12.75" thickTop="1" thickBot="1" x14ac:dyDescent="0.3">
      <c r="A578" s="3">
        <v>0.27</v>
      </c>
      <c r="B578" s="3">
        <v>10.5</v>
      </c>
      <c r="C578" s="3">
        <v>10.89</v>
      </c>
      <c r="D578" s="3">
        <f>Table5[[#This Row],[0-100]]/2</f>
        <v>0.13500000000000001</v>
      </c>
      <c r="E578" s="3">
        <f>Table5[[#This Row],[0-100]]/2</f>
        <v>0.13500000000000001</v>
      </c>
      <c r="F578" s="15">
        <f>1000*(Table5[[#This Row],[KWH]]/Table5[[#This Row],[C]])</f>
        <v>80696296.296296299</v>
      </c>
      <c r="G578" s="15">
        <f>1000*(Table5[[#This Row],[KWH2]]/Table5[[#This Row],[C2]])</f>
        <v>77807407.407407403</v>
      </c>
      <c r="H578" s="2">
        <f>Table5[[#This Row],[SFC2]]*1000+4</f>
        <v>10894</v>
      </c>
      <c r="I578" s="2">
        <f>Table5[[#This Row],[SFC]]*1000+4</f>
        <v>10504</v>
      </c>
      <c r="J578" s="2">
        <f>Table5[[#This Row],[HP]]*1</f>
        <v>10894</v>
      </c>
      <c r="K578" s="2">
        <f>Table5[[#This Row],[HP2]]*1</f>
        <v>10504</v>
      </c>
      <c r="L578" s="2">
        <f>Table5[[#This Row],[0-100]]*Table5[[#This Row],[HP]]</f>
        <v>2941.38</v>
      </c>
      <c r="M578" s="2">
        <f>Table5[[#This Row],[0-100]]*Table5[[#This Row],[HP2]]</f>
        <v>2836.0800000000004</v>
      </c>
      <c r="N578" s="1">
        <f>Table5[[#This Row],[HP]]/Table5[[#This Row],[TON]]</f>
        <v>3703.7037037037035</v>
      </c>
      <c r="O578" s="1">
        <f>Table5[[#This Row],[HP2]]/Table5[[#This Row],[TON2]]</f>
        <v>3703.703703703703</v>
      </c>
      <c r="P578" s="1">
        <f>Table5[[#This Row],[KG]]/1000</f>
        <v>2.9413800000000001</v>
      </c>
      <c r="Q578" s="1">
        <f>Table5[[#This Row],[KG2]]/1000</f>
        <v>2.8360800000000004</v>
      </c>
      <c r="U578" s="1"/>
      <c r="V578" s="1"/>
      <c r="W578" s="1"/>
      <c r="X578" s="1"/>
      <c r="Y578" s="1"/>
    </row>
    <row r="579" spans="1:25" ht="12.75" thickTop="1" thickBot="1" x14ac:dyDescent="0.3">
      <c r="A579" s="3">
        <v>0.26</v>
      </c>
      <c r="B579" s="3">
        <v>10.9</v>
      </c>
      <c r="C579" s="3">
        <v>11.33</v>
      </c>
      <c r="D579" s="3">
        <f>Table5[[#This Row],[0-100]]/2</f>
        <v>0.13</v>
      </c>
      <c r="E579" s="3">
        <f>Table5[[#This Row],[0-100]]/2</f>
        <v>0.13</v>
      </c>
      <c r="F579" s="15">
        <f>1000*(Table5[[#This Row],[KWH]]/Table5[[#This Row],[C]])</f>
        <v>87184615.384615377</v>
      </c>
      <c r="G579" s="15">
        <f>1000*(Table5[[#This Row],[KWH2]]/Table5[[#This Row],[C2]])</f>
        <v>83876923.076923072</v>
      </c>
      <c r="H579" s="2">
        <f>Table5[[#This Row],[SFC2]]*1000+4</f>
        <v>11334</v>
      </c>
      <c r="I579" s="2">
        <f>Table5[[#This Row],[SFC]]*1000+4</f>
        <v>10904</v>
      </c>
      <c r="J579" s="2">
        <f>Table5[[#This Row],[HP]]*1</f>
        <v>11334</v>
      </c>
      <c r="K579" s="2">
        <f>Table5[[#This Row],[HP2]]*1</f>
        <v>10904</v>
      </c>
      <c r="L579" s="2">
        <f>Table5[[#This Row],[0-100]]*Table5[[#This Row],[HP]]</f>
        <v>2946.84</v>
      </c>
      <c r="M579" s="2">
        <f>Table5[[#This Row],[0-100]]*Table5[[#This Row],[HP2]]</f>
        <v>2835.04</v>
      </c>
      <c r="N579" s="1">
        <f>Table5[[#This Row],[HP]]/Table5[[#This Row],[TON]]</f>
        <v>3846.1538461538457</v>
      </c>
      <c r="O579" s="1">
        <f>Table5[[#This Row],[HP2]]/Table5[[#This Row],[TON2]]</f>
        <v>3846.1538461538466</v>
      </c>
      <c r="P579" s="1">
        <f>Table5[[#This Row],[KG]]/1000</f>
        <v>2.9468400000000003</v>
      </c>
      <c r="Q579" s="1">
        <f>Table5[[#This Row],[KG2]]/1000</f>
        <v>2.8350399999999998</v>
      </c>
      <c r="U579" s="1"/>
      <c r="V579" s="1"/>
      <c r="W579" s="1"/>
      <c r="X579" s="1"/>
      <c r="Y579" s="1"/>
    </row>
    <row r="580" spans="1:25" ht="12.75" thickTop="1" thickBot="1" x14ac:dyDescent="0.3">
      <c r="A580" s="3">
        <v>0.25</v>
      </c>
      <c r="B580" s="3">
        <v>11.34</v>
      </c>
      <c r="C580" s="3">
        <v>11.8</v>
      </c>
      <c r="D580" s="3">
        <f>Table5[[#This Row],[0-100]]/2</f>
        <v>0.125</v>
      </c>
      <c r="E580" s="3">
        <f>Table5[[#This Row],[0-100]]/2</f>
        <v>0.125</v>
      </c>
      <c r="F580" s="15">
        <f>1000*(Table5[[#This Row],[KWH]]/Table5[[#This Row],[C]])</f>
        <v>94432000</v>
      </c>
      <c r="G580" s="15">
        <f>1000*(Table5[[#This Row],[KWH2]]/Table5[[#This Row],[C2]])</f>
        <v>90752000</v>
      </c>
      <c r="H580" s="2">
        <f>Table5[[#This Row],[SFC2]]*1000+4</f>
        <v>11804</v>
      </c>
      <c r="I580" s="2">
        <f>Table5[[#This Row],[SFC]]*1000+4</f>
        <v>11344</v>
      </c>
      <c r="J580" s="2">
        <f>Table5[[#This Row],[HP]]*1</f>
        <v>11804</v>
      </c>
      <c r="K580" s="2">
        <f>Table5[[#This Row],[HP2]]*1</f>
        <v>11344</v>
      </c>
      <c r="L580" s="2">
        <f>Table5[[#This Row],[0-100]]*Table5[[#This Row],[HP]]</f>
        <v>2951</v>
      </c>
      <c r="M580" s="2">
        <f>Table5[[#This Row],[0-100]]*Table5[[#This Row],[HP2]]</f>
        <v>2836</v>
      </c>
      <c r="N580" s="1">
        <f>Table5[[#This Row],[HP]]/Table5[[#This Row],[TON]]</f>
        <v>4000</v>
      </c>
      <c r="O580" s="1">
        <f>Table5[[#This Row],[HP2]]/Table5[[#This Row],[TON2]]</f>
        <v>4000</v>
      </c>
      <c r="P580" s="1">
        <f>Table5[[#This Row],[KG]]/1000</f>
        <v>2.9510000000000001</v>
      </c>
      <c r="Q580" s="1">
        <f>Table5[[#This Row],[KG2]]/1000</f>
        <v>2.8359999999999999</v>
      </c>
      <c r="U580" s="1"/>
      <c r="V580" s="1"/>
      <c r="W580" s="1"/>
      <c r="X580" s="1"/>
      <c r="Y580" s="1"/>
    </row>
    <row r="581" spans="1:25" ht="12.75" thickTop="1" thickBot="1" x14ac:dyDescent="0.3">
      <c r="A581" s="3">
        <v>0.24</v>
      </c>
      <c r="B581" s="3">
        <v>11.81</v>
      </c>
      <c r="C581" s="3">
        <v>12.31</v>
      </c>
      <c r="D581" s="3">
        <f>Table5[[#This Row],[0-100]]/2</f>
        <v>0.12</v>
      </c>
      <c r="E581" s="3">
        <f>Table5[[#This Row],[0-100]]/2</f>
        <v>0.12</v>
      </c>
      <c r="F581" s="15">
        <f>1000*(Table5[[#This Row],[KWH]]/Table5[[#This Row],[C]])</f>
        <v>102616666.66666667</v>
      </c>
      <c r="G581" s="15">
        <f>1000*(Table5[[#This Row],[KWH2]]/Table5[[#This Row],[C2]])</f>
        <v>98450000</v>
      </c>
      <c r="H581" s="2">
        <f>Table5[[#This Row],[SFC2]]*1000+4</f>
        <v>12314</v>
      </c>
      <c r="I581" s="2">
        <f>Table5[[#This Row],[SFC]]*1000+4</f>
        <v>11814</v>
      </c>
      <c r="J581" s="2">
        <f>Table5[[#This Row],[HP]]*1</f>
        <v>12314</v>
      </c>
      <c r="K581" s="2">
        <f>Table5[[#This Row],[HP2]]*1</f>
        <v>11814</v>
      </c>
      <c r="L581" s="2">
        <f>Table5[[#This Row],[0-100]]*Table5[[#This Row],[HP]]</f>
        <v>2955.3599999999997</v>
      </c>
      <c r="M581" s="2">
        <f>Table5[[#This Row],[0-100]]*Table5[[#This Row],[HP2]]</f>
        <v>2835.3599999999997</v>
      </c>
      <c r="N581" s="1">
        <f>Table5[[#This Row],[HP]]/Table5[[#This Row],[TON]]</f>
        <v>4166.666666666667</v>
      </c>
      <c r="O581" s="1">
        <f>Table5[[#This Row],[HP2]]/Table5[[#This Row],[TON2]]</f>
        <v>4166.666666666667</v>
      </c>
      <c r="P581" s="1">
        <f>Table5[[#This Row],[KG]]/1000</f>
        <v>2.9553599999999998</v>
      </c>
      <c r="Q581" s="1">
        <f>Table5[[#This Row],[KG2]]/1000</f>
        <v>2.8353599999999997</v>
      </c>
      <c r="U581" s="1"/>
      <c r="V581" s="1"/>
      <c r="W581" s="1"/>
      <c r="X581" s="1"/>
      <c r="Y581" s="1"/>
    </row>
    <row r="582" spans="1:25" ht="12.75" thickTop="1" thickBot="1" x14ac:dyDescent="0.3">
      <c r="A582" s="3">
        <v>0.23</v>
      </c>
      <c r="B582" s="3">
        <v>12.32</v>
      </c>
      <c r="C582" s="3">
        <v>12.87</v>
      </c>
      <c r="D582" s="3">
        <f>Table5[[#This Row],[0-100]]/2</f>
        <v>0.115</v>
      </c>
      <c r="E582" s="3">
        <f>Table5[[#This Row],[0-100]]/2</f>
        <v>0.115</v>
      </c>
      <c r="F582" s="15">
        <f>1000*(Table5[[#This Row],[KWH]]/Table5[[#This Row],[C]])</f>
        <v>111947826.08695652</v>
      </c>
      <c r="G582" s="15">
        <f>1000*(Table5[[#This Row],[KWH2]]/Table5[[#This Row],[C2]])</f>
        <v>107165217.39130434</v>
      </c>
      <c r="H582" s="2">
        <f>Table5[[#This Row],[SFC2]]*1000+4</f>
        <v>12874</v>
      </c>
      <c r="I582" s="2">
        <f>Table5[[#This Row],[SFC]]*1000+4</f>
        <v>12324</v>
      </c>
      <c r="J582" s="2">
        <f>Table5[[#This Row],[HP]]*1</f>
        <v>12874</v>
      </c>
      <c r="K582" s="2">
        <f>Table5[[#This Row],[HP2]]*1</f>
        <v>12324</v>
      </c>
      <c r="L582" s="2">
        <f>Table5[[#This Row],[0-100]]*Table5[[#This Row],[HP]]</f>
        <v>2961.02</v>
      </c>
      <c r="M582" s="2">
        <f>Table5[[#This Row],[0-100]]*Table5[[#This Row],[HP2]]</f>
        <v>2834.52</v>
      </c>
      <c r="N582" s="1">
        <f>Table5[[#This Row],[HP]]/Table5[[#This Row],[TON]]</f>
        <v>4347.826086956522</v>
      </c>
      <c r="O582" s="1">
        <f>Table5[[#This Row],[HP2]]/Table5[[#This Row],[TON2]]</f>
        <v>4347.826086956522</v>
      </c>
      <c r="P582" s="1">
        <f>Table5[[#This Row],[KG]]/1000</f>
        <v>2.96102</v>
      </c>
      <c r="Q582" s="1">
        <f>Table5[[#This Row],[KG2]]/1000</f>
        <v>2.8345199999999999</v>
      </c>
      <c r="U582" s="1"/>
      <c r="V582" s="1"/>
      <c r="W582" s="1"/>
      <c r="X582" s="1"/>
      <c r="Y582" s="1"/>
    </row>
    <row r="583" spans="1:25" ht="12.75" thickTop="1" thickBot="1" x14ac:dyDescent="0.3">
      <c r="A583" s="3">
        <v>0.22</v>
      </c>
      <c r="B583" s="3">
        <v>12.88</v>
      </c>
      <c r="C583" s="3">
        <v>13.51</v>
      </c>
      <c r="D583" s="3">
        <f>Table5[[#This Row],[0-100]]/2</f>
        <v>0.11</v>
      </c>
      <c r="E583" s="3">
        <f>Table5[[#This Row],[0-100]]/2</f>
        <v>0.11</v>
      </c>
      <c r="F583" s="15">
        <f>1000*(Table5[[#This Row],[KWH]]/Table5[[#This Row],[C]])</f>
        <v>122854545.45454545</v>
      </c>
      <c r="G583" s="15">
        <f>1000*(Table5[[#This Row],[KWH2]]/Table5[[#This Row],[C2]])</f>
        <v>117127272.72727272</v>
      </c>
      <c r="H583" s="2">
        <f>Table5[[#This Row],[SFC2]]*1000+4</f>
        <v>13514</v>
      </c>
      <c r="I583" s="2">
        <f>Table5[[#This Row],[SFC]]*1000+4</f>
        <v>12884</v>
      </c>
      <c r="J583" s="2">
        <f>Table5[[#This Row],[HP]]*1</f>
        <v>13514</v>
      </c>
      <c r="K583" s="2">
        <f>Table5[[#This Row],[HP2]]*1</f>
        <v>12884</v>
      </c>
      <c r="L583" s="2">
        <f>Table5[[#This Row],[0-100]]*Table5[[#This Row],[HP]]</f>
        <v>2973.08</v>
      </c>
      <c r="M583" s="2">
        <f>Table5[[#This Row],[0-100]]*Table5[[#This Row],[HP2]]</f>
        <v>2834.48</v>
      </c>
      <c r="N583" s="1">
        <f>Table5[[#This Row],[HP]]/Table5[[#This Row],[TON]]</f>
        <v>4545.454545454546</v>
      </c>
      <c r="O583" s="1">
        <f>Table5[[#This Row],[HP2]]/Table5[[#This Row],[TON2]]</f>
        <v>4545.454545454545</v>
      </c>
      <c r="P583" s="1">
        <f>Table5[[#This Row],[KG]]/1000</f>
        <v>2.9730799999999999</v>
      </c>
      <c r="Q583" s="1">
        <f>Table5[[#This Row],[KG2]]/1000</f>
        <v>2.8344800000000001</v>
      </c>
      <c r="U583" s="1"/>
      <c r="V583" s="1"/>
      <c r="W583" s="1"/>
      <c r="X583" s="1"/>
      <c r="Y583" s="1"/>
    </row>
    <row r="584" spans="1:25" ht="12.75" thickTop="1" thickBot="1" x14ac:dyDescent="0.3">
      <c r="A584" s="3">
        <v>0.21</v>
      </c>
      <c r="B584" s="3">
        <v>13.52</v>
      </c>
      <c r="C584" s="3">
        <v>14.16</v>
      </c>
      <c r="D584" s="3">
        <f>Table5[[#This Row],[0-100]]/2</f>
        <v>0.105</v>
      </c>
      <c r="E584" s="3">
        <f>Table5[[#This Row],[0-100]]/2</f>
        <v>0.105</v>
      </c>
      <c r="F584" s="15">
        <f>1000*(Table5[[#This Row],[KWH]]/Table5[[#This Row],[C]])</f>
        <v>134895238.09523812</v>
      </c>
      <c r="G584" s="15">
        <f>1000*(Table5[[#This Row],[KWH2]]/Table5[[#This Row],[C2]])</f>
        <v>128800000</v>
      </c>
      <c r="H584" s="2">
        <f>Table5[[#This Row],[SFC2]]*1000+4</f>
        <v>14164</v>
      </c>
      <c r="I584" s="2">
        <f>Table5[[#This Row],[SFC]]*1000+4</f>
        <v>13524</v>
      </c>
      <c r="J584" s="2">
        <f>Table5[[#This Row],[HP]]*1</f>
        <v>14164</v>
      </c>
      <c r="K584" s="2">
        <f>Table5[[#This Row],[HP2]]*1</f>
        <v>13524</v>
      </c>
      <c r="L584" s="2">
        <f>Table5[[#This Row],[0-100]]*Table5[[#This Row],[HP]]</f>
        <v>2974.44</v>
      </c>
      <c r="M584" s="2">
        <f>Table5[[#This Row],[0-100]]*Table5[[#This Row],[HP2]]</f>
        <v>2840.04</v>
      </c>
      <c r="N584" s="1">
        <f>Table5[[#This Row],[HP]]/Table5[[#This Row],[TON]]</f>
        <v>4761.9047619047624</v>
      </c>
      <c r="O584" s="1">
        <f>Table5[[#This Row],[HP2]]/Table5[[#This Row],[TON2]]</f>
        <v>4761.9047619047615</v>
      </c>
      <c r="P584" s="1">
        <f>Table5[[#This Row],[KG]]/1000</f>
        <v>2.97444</v>
      </c>
      <c r="Q584" s="1">
        <f>Table5[[#This Row],[KG2]]/1000</f>
        <v>2.8400400000000001</v>
      </c>
      <c r="U584" s="1"/>
      <c r="V584" s="1"/>
      <c r="W584" s="1"/>
      <c r="X584" s="1"/>
      <c r="Y584" s="1"/>
    </row>
    <row r="585" spans="1:25" ht="12.75" thickTop="1" thickBot="1" x14ac:dyDescent="0.3">
      <c r="A585" s="3">
        <v>0.2</v>
      </c>
      <c r="B585" s="3">
        <v>14.17</v>
      </c>
      <c r="C585" s="3">
        <v>14.91</v>
      </c>
      <c r="D585" s="3">
        <f>Table5[[#This Row],[0-100]]/2</f>
        <v>0.1</v>
      </c>
      <c r="E585" s="3">
        <f>Table5[[#This Row],[0-100]]/2</f>
        <v>0.1</v>
      </c>
      <c r="F585" s="15">
        <f>1000*(Table5[[#This Row],[KWH]]/Table5[[#This Row],[C]])</f>
        <v>149140000</v>
      </c>
      <c r="G585" s="15">
        <f>1000*(Table5[[#This Row],[KWH2]]/Table5[[#This Row],[C2]])</f>
        <v>141740000</v>
      </c>
      <c r="H585" s="2">
        <f>Table5[[#This Row],[SFC2]]*1000+4</f>
        <v>14914</v>
      </c>
      <c r="I585" s="2">
        <f>Table5[[#This Row],[SFC]]*1000+4</f>
        <v>14174</v>
      </c>
      <c r="J585" s="2">
        <f>Table5[[#This Row],[HP]]*1</f>
        <v>14914</v>
      </c>
      <c r="K585" s="2">
        <f>Table5[[#This Row],[HP2]]*1</f>
        <v>14174</v>
      </c>
      <c r="L585" s="2">
        <f>Table5[[#This Row],[0-100]]*Table5[[#This Row],[HP]]</f>
        <v>2982.8</v>
      </c>
      <c r="M585" s="2">
        <f>Table5[[#This Row],[0-100]]*Table5[[#This Row],[HP2]]</f>
        <v>2834.8</v>
      </c>
      <c r="N585" s="1">
        <f>Table5[[#This Row],[HP]]/Table5[[#This Row],[TON]]</f>
        <v>5000</v>
      </c>
      <c r="O585" s="1">
        <f>Table5[[#This Row],[HP2]]/Table5[[#This Row],[TON2]]</f>
        <v>5000</v>
      </c>
      <c r="P585" s="1">
        <f>Table5[[#This Row],[KG]]/1000</f>
        <v>2.9828000000000001</v>
      </c>
      <c r="Q585" s="1">
        <f>Table5[[#This Row],[KG2]]/1000</f>
        <v>2.8348</v>
      </c>
      <c r="U585" s="1"/>
      <c r="V585" s="1"/>
      <c r="W585" s="1"/>
      <c r="X585" s="1"/>
      <c r="Y585" s="1"/>
    </row>
    <row r="586" spans="1:25" ht="12.75" thickTop="1" thickBot="1" x14ac:dyDescent="0.3">
      <c r="A586" s="3">
        <v>0.19</v>
      </c>
      <c r="B586" s="3">
        <v>14.92</v>
      </c>
      <c r="C586" s="3">
        <v>15.73</v>
      </c>
      <c r="D586" s="3">
        <f>Table5[[#This Row],[0-100]]/2</f>
        <v>9.5000000000000001E-2</v>
      </c>
      <c r="E586" s="3">
        <f>Table5[[#This Row],[0-100]]/2</f>
        <v>9.5000000000000001E-2</v>
      </c>
      <c r="F586" s="15">
        <f>1000*(Table5[[#This Row],[KWH]]/Table5[[#This Row],[C]])</f>
        <v>165621052.63157892</v>
      </c>
      <c r="G586" s="15">
        <f>1000*(Table5[[#This Row],[KWH2]]/Table5[[#This Row],[C2]])</f>
        <v>157094736.84210524</v>
      </c>
      <c r="H586" s="2">
        <f>Table5[[#This Row],[SFC2]]*1000+4</f>
        <v>15734</v>
      </c>
      <c r="I586" s="2">
        <f>Table5[[#This Row],[SFC]]*1000+4</f>
        <v>14924</v>
      </c>
      <c r="J586" s="2">
        <f>Table5[[#This Row],[HP]]*1</f>
        <v>15734</v>
      </c>
      <c r="K586" s="2">
        <f>Table5[[#This Row],[HP2]]*1</f>
        <v>14924</v>
      </c>
      <c r="L586" s="2">
        <f>Table5[[#This Row],[0-100]]*Table5[[#This Row],[HP]]</f>
        <v>2989.46</v>
      </c>
      <c r="M586" s="2">
        <f>Table5[[#This Row],[0-100]]*Table5[[#This Row],[HP2]]</f>
        <v>2835.56</v>
      </c>
      <c r="N586" s="1">
        <f>Table5[[#This Row],[HP]]/Table5[[#This Row],[TON]]</f>
        <v>5263.1578947368416</v>
      </c>
      <c r="O586" s="1">
        <f>Table5[[#This Row],[HP2]]/Table5[[#This Row],[TON2]]</f>
        <v>5263.1578947368416</v>
      </c>
      <c r="P586" s="1">
        <f>Table5[[#This Row],[KG]]/1000</f>
        <v>2.9894600000000002</v>
      </c>
      <c r="Q586" s="1">
        <f>Table5[[#This Row],[KG2]]/1000</f>
        <v>2.8355600000000001</v>
      </c>
      <c r="U586" s="1"/>
      <c r="V586" s="1"/>
      <c r="W586" s="1"/>
      <c r="X586" s="1"/>
      <c r="Y586" s="1"/>
    </row>
    <row r="587" spans="1:25" ht="12.75" thickTop="1" thickBot="1" x14ac:dyDescent="0.3">
      <c r="A587" s="3">
        <v>0.18</v>
      </c>
      <c r="B587" s="3">
        <v>15.74</v>
      </c>
      <c r="C587" s="3">
        <v>16.46</v>
      </c>
      <c r="D587" s="3">
        <f>Table5[[#This Row],[0-100]]/2</f>
        <v>0.09</v>
      </c>
      <c r="E587" s="3">
        <f>Table5[[#This Row],[0-100]]/2</f>
        <v>0.09</v>
      </c>
      <c r="F587" s="15">
        <f>1000*(Table5[[#This Row],[KWH]]/Table5[[#This Row],[C]])</f>
        <v>182933333.33333334</v>
      </c>
      <c r="G587" s="15">
        <f>1000*(Table5[[#This Row],[KWH2]]/Table5[[#This Row],[C2]])</f>
        <v>174933333.33333334</v>
      </c>
      <c r="H587" s="2">
        <f>Table5[[#This Row],[SFC2]]*1000+4</f>
        <v>16464</v>
      </c>
      <c r="I587" s="2">
        <f>Table5[[#This Row],[SFC]]*1000+4</f>
        <v>15744</v>
      </c>
      <c r="J587" s="2">
        <f>Table5[[#This Row],[HP]]*1</f>
        <v>16464</v>
      </c>
      <c r="K587" s="2">
        <f>Table5[[#This Row],[HP2]]*1</f>
        <v>15744</v>
      </c>
      <c r="L587" s="2">
        <f>Table5[[#This Row],[0-100]]*Table5[[#This Row],[HP]]</f>
        <v>2963.52</v>
      </c>
      <c r="M587" s="2">
        <f>Table5[[#This Row],[0-100]]*Table5[[#This Row],[HP2]]</f>
        <v>2833.92</v>
      </c>
      <c r="N587" s="1">
        <f>Table5[[#This Row],[HP]]/Table5[[#This Row],[TON]]</f>
        <v>5555.5555555555557</v>
      </c>
      <c r="O587" s="1">
        <f>Table5[[#This Row],[HP2]]/Table5[[#This Row],[TON2]]</f>
        <v>5555.5555555555557</v>
      </c>
      <c r="P587" s="1">
        <f>Table5[[#This Row],[KG]]/1000</f>
        <v>2.9635199999999999</v>
      </c>
      <c r="Q587" s="1">
        <f>Table5[[#This Row],[KG2]]/1000</f>
        <v>2.83392</v>
      </c>
      <c r="U587" s="1"/>
      <c r="V587" s="1"/>
      <c r="W587" s="1"/>
      <c r="X587" s="1"/>
      <c r="Y587" s="1"/>
    </row>
    <row r="588" spans="1:25" ht="12.75" thickTop="1" thickBot="1" x14ac:dyDescent="0.3">
      <c r="A588" s="3">
        <v>0.17</v>
      </c>
      <c r="B588" s="3">
        <v>16.47</v>
      </c>
      <c r="C588" s="3">
        <v>17.7</v>
      </c>
      <c r="D588" s="3">
        <f>Table5[[#This Row],[0-100]]/2</f>
        <v>8.5000000000000006E-2</v>
      </c>
      <c r="E588" s="3">
        <f>Table5[[#This Row],[0-100]]/2</f>
        <v>8.5000000000000006E-2</v>
      </c>
      <c r="F588" s="15">
        <f>1000*(Table5[[#This Row],[KWH]]/Table5[[#This Row],[C]])</f>
        <v>208282352.94117644</v>
      </c>
      <c r="G588" s="15">
        <f>1000*(Table5[[#This Row],[KWH2]]/Table5[[#This Row],[C2]])</f>
        <v>193811764.70588234</v>
      </c>
      <c r="H588" s="2">
        <f>Table5[[#This Row],[SFC2]]*1000+4</f>
        <v>17704</v>
      </c>
      <c r="I588" s="2">
        <f>Table5[[#This Row],[SFC]]*1000+4</f>
        <v>16474</v>
      </c>
      <c r="J588" s="2">
        <f>Table5[[#This Row],[HP]]*1</f>
        <v>17704</v>
      </c>
      <c r="K588" s="2">
        <f>Table5[[#This Row],[HP2]]*1</f>
        <v>16474</v>
      </c>
      <c r="L588" s="2">
        <f>Table5[[#This Row],[0-100]]*Table5[[#This Row],[HP]]</f>
        <v>3009.6800000000003</v>
      </c>
      <c r="M588" s="2">
        <f>Table5[[#This Row],[0-100]]*Table5[[#This Row],[HP2]]</f>
        <v>2800.5800000000004</v>
      </c>
      <c r="N588" s="1">
        <f>Table5[[#This Row],[HP]]/Table5[[#This Row],[TON]]</f>
        <v>5882.3529411764703</v>
      </c>
      <c r="O588" s="1">
        <f>Table5[[#This Row],[HP2]]/Table5[[#This Row],[TON2]]</f>
        <v>5882.3529411764694</v>
      </c>
      <c r="P588" s="1">
        <f>Table5[[#This Row],[KG]]/1000</f>
        <v>3.0096800000000004</v>
      </c>
      <c r="Q588" s="1">
        <f>Table5[[#This Row],[KG2]]/1000</f>
        <v>2.8005800000000005</v>
      </c>
      <c r="U588" s="1"/>
      <c r="V588" s="1"/>
      <c r="W588" s="1"/>
      <c r="X588" s="1"/>
      <c r="Y588" s="1"/>
    </row>
    <row r="589" spans="1:25" ht="12.75" thickTop="1" thickBot="1" x14ac:dyDescent="0.3">
      <c r="A589" s="3">
        <v>0.16</v>
      </c>
      <c r="B589" s="3">
        <v>17.71</v>
      </c>
      <c r="C589" s="3">
        <v>18.88</v>
      </c>
      <c r="D589" s="3">
        <f>Table5[[#This Row],[0-100]]/2</f>
        <v>0.08</v>
      </c>
      <c r="E589" s="3">
        <f>Table5[[#This Row],[0-100]]/2</f>
        <v>0.08</v>
      </c>
      <c r="F589" s="15">
        <f>1000*(Table5[[#This Row],[KWH]]/Table5[[#This Row],[C]])</f>
        <v>236050000</v>
      </c>
      <c r="G589" s="15">
        <f>1000*(Table5[[#This Row],[KWH2]]/Table5[[#This Row],[C2]])</f>
        <v>221425000</v>
      </c>
      <c r="H589" s="2">
        <f>Table5[[#This Row],[SFC2]]*1000+4</f>
        <v>18884</v>
      </c>
      <c r="I589" s="2">
        <f>Table5[[#This Row],[SFC]]*1000+4</f>
        <v>17714</v>
      </c>
      <c r="J589" s="2">
        <f>Table5[[#This Row],[HP]]*1</f>
        <v>18884</v>
      </c>
      <c r="K589" s="2">
        <f>Table5[[#This Row],[HP2]]*1</f>
        <v>17714</v>
      </c>
      <c r="L589" s="2">
        <f>Table5[[#This Row],[0-100]]*Table5[[#This Row],[HP]]</f>
        <v>3021.44</v>
      </c>
      <c r="M589" s="2">
        <f>Table5[[#This Row],[0-100]]*Table5[[#This Row],[HP2]]</f>
        <v>2834.2400000000002</v>
      </c>
      <c r="N589" s="1">
        <f>Table5[[#This Row],[HP]]/Table5[[#This Row],[TON]]</f>
        <v>6250</v>
      </c>
      <c r="O589" s="1">
        <f>Table5[[#This Row],[HP2]]/Table5[[#This Row],[TON2]]</f>
        <v>6249.9999999999991</v>
      </c>
      <c r="P589" s="1">
        <f>Table5[[#This Row],[KG]]/1000</f>
        <v>3.0214400000000001</v>
      </c>
      <c r="Q589" s="1">
        <f>Table5[[#This Row],[KG2]]/1000</f>
        <v>2.8342400000000003</v>
      </c>
      <c r="U589" s="1"/>
      <c r="V589" s="1"/>
      <c r="W589" s="1"/>
      <c r="X589" s="1"/>
      <c r="Y589" s="1"/>
    </row>
    <row r="590" spans="1:25" ht="12.75" thickTop="1" thickBot="1" x14ac:dyDescent="0.3">
      <c r="A590" s="3">
        <v>0.15</v>
      </c>
      <c r="B590" s="3">
        <v>18.89</v>
      </c>
      <c r="C590" s="3">
        <v>20.23</v>
      </c>
      <c r="D590" s="3">
        <f>Table5[[#This Row],[0-100]]/2</f>
        <v>7.4999999999999997E-2</v>
      </c>
      <c r="E590" s="3">
        <f>Table5[[#This Row],[0-100]]/2</f>
        <v>7.4999999999999997E-2</v>
      </c>
      <c r="F590" s="15">
        <f>1000*(Table5[[#This Row],[KWH]]/Table5[[#This Row],[C]])</f>
        <v>269786666.66666669</v>
      </c>
      <c r="G590" s="15">
        <f>1000*(Table5[[#This Row],[KWH2]]/Table5[[#This Row],[C2]])</f>
        <v>251920000</v>
      </c>
      <c r="H590" s="2">
        <f>Table5[[#This Row],[SFC2]]*1000+4</f>
        <v>20234</v>
      </c>
      <c r="I590" s="2">
        <f>Table5[[#This Row],[SFC]]*1000+4</f>
        <v>18894</v>
      </c>
      <c r="J590" s="2">
        <f>Table5[[#This Row],[HP]]*1</f>
        <v>20234</v>
      </c>
      <c r="K590" s="2">
        <f>Table5[[#This Row],[HP2]]*1</f>
        <v>18894</v>
      </c>
      <c r="L590" s="2">
        <f>Table5[[#This Row],[0-100]]*Table5[[#This Row],[HP]]</f>
        <v>3035.1</v>
      </c>
      <c r="M590" s="2">
        <f>Table5[[#This Row],[0-100]]*Table5[[#This Row],[HP2]]</f>
        <v>2834.1</v>
      </c>
      <c r="N590" s="1">
        <f>Table5[[#This Row],[HP]]/Table5[[#This Row],[TON]]</f>
        <v>6666.666666666667</v>
      </c>
      <c r="O590" s="1">
        <f>Table5[[#This Row],[HP2]]/Table5[[#This Row],[TON2]]</f>
        <v>6666.666666666667</v>
      </c>
      <c r="P590" s="1">
        <f>Table5[[#This Row],[KG]]/1000</f>
        <v>3.0350999999999999</v>
      </c>
      <c r="Q590" s="1">
        <f>Table5[[#This Row],[KG2]]/1000</f>
        <v>2.8340999999999998</v>
      </c>
      <c r="U590" s="1"/>
      <c r="V590" s="1"/>
      <c r="W590" s="1"/>
      <c r="X590" s="1"/>
      <c r="Y590" s="1"/>
    </row>
    <row r="591" spans="1:25" ht="12.75" thickTop="1" thickBot="1" x14ac:dyDescent="0.3">
      <c r="A591" s="3">
        <v>0.14000000000000001</v>
      </c>
      <c r="B591" s="3">
        <v>20.239999999999998</v>
      </c>
      <c r="C591" s="3">
        <v>21.79</v>
      </c>
      <c r="D591" s="3">
        <f>Table5[[#This Row],[0-100]]/2</f>
        <v>7.0000000000000007E-2</v>
      </c>
      <c r="E591" s="3">
        <f>Table5[[#This Row],[0-100]]/2</f>
        <v>7.0000000000000007E-2</v>
      </c>
      <c r="F591" s="15">
        <f>1000*(Table5[[#This Row],[KWH]]/Table5[[#This Row],[C]])</f>
        <v>311342857.14285707</v>
      </c>
      <c r="G591" s="15">
        <f>1000*(Table5[[#This Row],[KWH2]]/Table5[[#This Row],[C2]])</f>
        <v>289200000</v>
      </c>
      <c r="H591" s="2">
        <f>Table5[[#This Row],[SFC2]]*1000+4</f>
        <v>21794</v>
      </c>
      <c r="I591" s="2">
        <f>Table5[[#This Row],[SFC]]*1000+4</f>
        <v>20244</v>
      </c>
      <c r="J591" s="2">
        <f>Table5[[#This Row],[HP]]*1</f>
        <v>21794</v>
      </c>
      <c r="K591" s="2">
        <f>Table5[[#This Row],[HP2]]*1</f>
        <v>20244</v>
      </c>
      <c r="L591" s="2">
        <f>Table5[[#This Row],[0-100]]*Table5[[#This Row],[HP]]</f>
        <v>3051.1600000000003</v>
      </c>
      <c r="M591" s="2">
        <f>Table5[[#This Row],[0-100]]*Table5[[#This Row],[HP2]]</f>
        <v>2834.1600000000003</v>
      </c>
      <c r="N591" s="1">
        <f>Table5[[#This Row],[HP]]/Table5[[#This Row],[TON]]</f>
        <v>7142.8571428571422</v>
      </c>
      <c r="O591" s="1">
        <f>Table5[[#This Row],[HP2]]/Table5[[#This Row],[TON2]]</f>
        <v>7142.8571428571422</v>
      </c>
      <c r="P591" s="1">
        <f>Table5[[#This Row],[KG]]/1000</f>
        <v>3.0511600000000003</v>
      </c>
      <c r="Q591" s="1">
        <f>Table5[[#This Row],[KG2]]/1000</f>
        <v>2.8341600000000002</v>
      </c>
      <c r="U591" s="1"/>
      <c r="V591" s="1"/>
      <c r="W591" s="1"/>
      <c r="X591" s="1"/>
      <c r="Y591" s="1"/>
    </row>
    <row r="592" spans="1:25" ht="12.75" thickTop="1" thickBot="1" x14ac:dyDescent="0.3">
      <c r="A592" s="3">
        <v>0.13</v>
      </c>
      <c r="B592" s="3">
        <v>21.8</v>
      </c>
      <c r="C592" s="3">
        <v>23.6</v>
      </c>
      <c r="D592" s="3">
        <f>Table5[[#This Row],[0-100]]/2</f>
        <v>6.5000000000000002E-2</v>
      </c>
      <c r="E592" s="3">
        <f>Table5[[#This Row],[0-100]]/2</f>
        <v>6.5000000000000002E-2</v>
      </c>
      <c r="F592" s="15">
        <f>1000*(Table5[[#This Row],[KWH]]/Table5[[#This Row],[C]])</f>
        <v>363138461.53846151</v>
      </c>
      <c r="G592" s="15">
        <f>1000*(Table5[[#This Row],[KWH2]]/Table5[[#This Row],[C2]])</f>
        <v>335446153.8461538</v>
      </c>
      <c r="H592" s="2">
        <f>Table5[[#This Row],[SFC2]]*1000+4</f>
        <v>23604</v>
      </c>
      <c r="I592" s="2">
        <f>Table5[[#This Row],[SFC]]*1000+4</f>
        <v>21804</v>
      </c>
      <c r="J592" s="2">
        <f>Table5[[#This Row],[HP]]*1</f>
        <v>23604</v>
      </c>
      <c r="K592" s="2">
        <f>Table5[[#This Row],[HP2]]*1</f>
        <v>21804</v>
      </c>
      <c r="L592" s="2">
        <f>Table5[[#This Row],[0-100]]*Table5[[#This Row],[HP]]</f>
        <v>3068.52</v>
      </c>
      <c r="M592" s="2">
        <f>Table5[[#This Row],[0-100]]*Table5[[#This Row],[HP2]]</f>
        <v>2834.52</v>
      </c>
      <c r="N592" s="1">
        <f>Table5[[#This Row],[HP]]/Table5[[#This Row],[TON]]</f>
        <v>7692.3076923076924</v>
      </c>
      <c r="O592" s="1">
        <f>Table5[[#This Row],[HP2]]/Table5[[#This Row],[TON2]]</f>
        <v>7692.3076923076924</v>
      </c>
      <c r="P592" s="1">
        <f>Table5[[#This Row],[KG]]/1000</f>
        <v>3.0685199999999999</v>
      </c>
      <c r="Q592" s="1">
        <f>Table5[[#This Row],[KG2]]/1000</f>
        <v>2.8345199999999999</v>
      </c>
      <c r="U592" s="1"/>
      <c r="V592" s="1"/>
      <c r="W592" s="1"/>
      <c r="X592" s="1"/>
      <c r="Y592" s="1"/>
    </row>
    <row r="593" spans="1:25" ht="12.75" thickTop="1" thickBot="1" x14ac:dyDescent="0.3">
      <c r="A593" s="3">
        <v>0.12</v>
      </c>
      <c r="B593" s="3">
        <v>23.61</v>
      </c>
      <c r="C593" s="3">
        <v>25.75</v>
      </c>
      <c r="D593" s="3">
        <f>Table5[[#This Row],[0-100]]/2</f>
        <v>0.06</v>
      </c>
      <c r="E593" s="3">
        <f>Table5[[#This Row],[0-100]]/2</f>
        <v>0.06</v>
      </c>
      <c r="F593" s="15">
        <f>1000*(Table5[[#This Row],[KWH]]/Table5[[#This Row],[C]])</f>
        <v>429233333.33333337</v>
      </c>
      <c r="G593" s="15">
        <f>1000*(Table5[[#This Row],[KWH2]]/Table5[[#This Row],[C2]])</f>
        <v>393566666.66666669</v>
      </c>
      <c r="H593" s="2">
        <f>Table5[[#This Row],[SFC2]]*1000+4</f>
        <v>25754</v>
      </c>
      <c r="I593" s="2">
        <f>Table5[[#This Row],[SFC]]*1000+4</f>
        <v>23614</v>
      </c>
      <c r="J593" s="2">
        <f>Table5[[#This Row],[HP]]*1</f>
        <v>25754</v>
      </c>
      <c r="K593" s="2">
        <f>Table5[[#This Row],[HP2]]*1</f>
        <v>23614</v>
      </c>
      <c r="L593" s="2">
        <f>Table5[[#This Row],[0-100]]*Table5[[#This Row],[HP]]</f>
        <v>3090.48</v>
      </c>
      <c r="M593" s="2">
        <f>Table5[[#This Row],[0-100]]*Table5[[#This Row],[HP2]]</f>
        <v>2833.68</v>
      </c>
      <c r="N593" s="1">
        <f>Table5[[#This Row],[HP]]/Table5[[#This Row],[TON]]</f>
        <v>8333.3333333333339</v>
      </c>
      <c r="O593" s="1">
        <f>Table5[[#This Row],[HP2]]/Table5[[#This Row],[TON2]]</f>
        <v>8333.3333333333339</v>
      </c>
      <c r="P593" s="1">
        <f>Table5[[#This Row],[KG]]/1000</f>
        <v>3.0904799999999999</v>
      </c>
      <c r="Q593" s="1">
        <f>Table5[[#This Row],[KG2]]/1000</f>
        <v>2.8336799999999998</v>
      </c>
      <c r="U593" s="1"/>
      <c r="V593" s="1"/>
      <c r="W593" s="1"/>
      <c r="X593" s="1"/>
      <c r="Y593" s="1"/>
    </row>
    <row r="594" spans="1:25" ht="12.75" thickTop="1" thickBot="1" x14ac:dyDescent="0.3">
      <c r="A594" s="3">
        <v>0.11</v>
      </c>
      <c r="B594" s="3">
        <v>25.76</v>
      </c>
      <c r="C594" s="3">
        <v>28.33</v>
      </c>
      <c r="D594" s="3">
        <f>Table5[[#This Row],[0-100]]/2</f>
        <v>5.5E-2</v>
      </c>
      <c r="E594" s="3">
        <f>Table5[[#This Row],[0-100]]/2</f>
        <v>5.5E-2</v>
      </c>
      <c r="F594" s="15">
        <f>1000*(Table5[[#This Row],[KWH]]/Table5[[#This Row],[C]])</f>
        <v>515163636.36363637</v>
      </c>
      <c r="G594" s="15">
        <f>1000*(Table5[[#This Row],[KWH2]]/Table5[[#This Row],[C2]])</f>
        <v>468436363.63636363</v>
      </c>
      <c r="H594" s="2">
        <f>Table5[[#This Row],[SFC2]]*1000+4</f>
        <v>28334</v>
      </c>
      <c r="I594" s="2">
        <f>Table5[[#This Row],[SFC]]*1000+4</f>
        <v>25764</v>
      </c>
      <c r="J594" s="2">
        <f>Table5[[#This Row],[HP]]*1</f>
        <v>28334</v>
      </c>
      <c r="K594" s="2">
        <f>Table5[[#This Row],[HP2]]*1</f>
        <v>25764</v>
      </c>
      <c r="L594" s="2">
        <f>Table5[[#This Row],[0-100]]*Table5[[#This Row],[HP]]</f>
        <v>3116.7400000000002</v>
      </c>
      <c r="M594" s="2">
        <f>Table5[[#This Row],[0-100]]*Table5[[#This Row],[HP2]]</f>
        <v>2834.04</v>
      </c>
      <c r="N594" s="1">
        <f>Table5[[#This Row],[HP]]/Table5[[#This Row],[TON]]</f>
        <v>9090.9090909090901</v>
      </c>
      <c r="O594" s="1">
        <f>Table5[[#This Row],[HP2]]/Table5[[#This Row],[TON2]]</f>
        <v>9090.9090909090919</v>
      </c>
      <c r="P594" s="1">
        <f>Table5[[#This Row],[KG]]/1000</f>
        <v>3.1167400000000001</v>
      </c>
      <c r="Q594" s="1">
        <f>Table5[[#This Row],[KG2]]/1000</f>
        <v>2.8340399999999999</v>
      </c>
      <c r="U594" s="1"/>
      <c r="V594" s="1"/>
      <c r="W594" s="1"/>
      <c r="X594" s="1"/>
      <c r="Y594" s="1"/>
    </row>
    <row r="595" spans="1:25" ht="12.75" thickTop="1" thickBot="1" x14ac:dyDescent="0.3">
      <c r="A595" s="3">
        <v>0.1</v>
      </c>
      <c r="B595" s="3">
        <v>28.34</v>
      </c>
      <c r="C595" s="3">
        <v>31.48</v>
      </c>
      <c r="D595" s="3">
        <f>Table5[[#This Row],[0-100]]/2</f>
        <v>0.05</v>
      </c>
      <c r="E595" s="3">
        <f>Table5[[#This Row],[0-100]]/2</f>
        <v>0.05</v>
      </c>
      <c r="F595" s="15">
        <f>1000*(Table5[[#This Row],[KWH]]/Table5[[#This Row],[C]])</f>
        <v>629680000</v>
      </c>
      <c r="G595" s="15">
        <f>1000*(Table5[[#This Row],[KWH2]]/Table5[[#This Row],[C2]])</f>
        <v>566880000</v>
      </c>
      <c r="H595" s="2">
        <f>Table5[[#This Row],[SFC2]]*1000+4</f>
        <v>31484</v>
      </c>
      <c r="I595" s="2">
        <f>Table5[[#This Row],[SFC]]*1000+4</f>
        <v>28344</v>
      </c>
      <c r="J595" s="2">
        <f>Table5[[#This Row],[HP]]*1</f>
        <v>31484</v>
      </c>
      <c r="K595" s="2">
        <f>Table5[[#This Row],[HP2]]*1</f>
        <v>28344</v>
      </c>
      <c r="L595" s="2">
        <f>Table5[[#This Row],[0-100]]*Table5[[#This Row],[HP]]</f>
        <v>3148.4</v>
      </c>
      <c r="M595" s="2">
        <f>Table5[[#This Row],[0-100]]*Table5[[#This Row],[HP2]]</f>
        <v>2834.4</v>
      </c>
      <c r="N595" s="1">
        <f>Table5[[#This Row],[HP]]/Table5[[#This Row],[TON]]</f>
        <v>10000</v>
      </c>
      <c r="O595" s="1">
        <f>Table5[[#This Row],[HP2]]/Table5[[#This Row],[TON2]]</f>
        <v>10000</v>
      </c>
      <c r="P595" s="1">
        <f>Table5[[#This Row],[KG]]/1000</f>
        <v>3.1484000000000001</v>
      </c>
      <c r="Q595" s="1">
        <f>Table5[[#This Row],[KG2]]/1000</f>
        <v>2.8344</v>
      </c>
      <c r="U595" s="1"/>
      <c r="V595" s="1"/>
      <c r="W595" s="1"/>
      <c r="X595" s="1"/>
      <c r="Y595" s="1"/>
    </row>
    <row r="596" spans="1:25" ht="12.75" thickTop="1" thickBot="1" x14ac:dyDescent="0.3">
      <c r="A596" s="3">
        <v>0.09</v>
      </c>
      <c r="B596" s="3">
        <v>31.49</v>
      </c>
      <c r="C596" s="3">
        <v>35.409999999999997</v>
      </c>
      <c r="D596" s="3">
        <f>Table5[[#This Row],[0-100]]/2</f>
        <v>4.4999999999999998E-2</v>
      </c>
      <c r="E596" s="3">
        <f>Table5[[#This Row],[0-100]]/2</f>
        <v>4.4999999999999998E-2</v>
      </c>
      <c r="F596" s="15">
        <f>1000*(Table5[[#This Row],[KWH]]/Table5[[#This Row],[C]])</f>
        <v>786977777.77777779</v>
      </c>
      <c r="G596" s="15">
        <f>1000*(Table5[[#This Row],[KWH2]]/Table5[[#This Row],[C2]])</f>
        <v>699866666.66666675</v>
      </c>
      <c r="H596" s="2">
        <f>Table5[[#This Row],[SFC2]]*1000+4</f>
        <v>35414</v>
      </c>
      <c r="I596" s="2">
        <f>Table5[[#This Row],[SFC]]*1000+4</f>
        <v>31494</v>
      </c>
      <c r="J596" s="2">
        <f>Table5[[#This Row],[HP]]*1</f>
        <v>35414</v>
      </c>
      <c r="K596" s="2">
        <f>Table5[[#This Row],[HP2]]*1</f>
        <v>31494</v>
      </c>
      <c r="L596" s="2">
        <f>Table5[[#This Row],[0-100]]*Table5[[#This Row],[HP]]</f>
        <v>3187.2599999999998</v>
      </c>
      <c r="M596" s="2">
        <f>Table5[[#This Row],[0-100]]*Table5[[#This Row],[HP2]]</f>
        <v>2834.46</v>
      </c>
      <c r="N596" s="1">
        <f>Table5[[#This Row],[HP]]/Table5[[#This Row],[TON]]</f>
        <v>11111.111111111111</v>
      </c>
      <c r="O596" s="1">
        <f>Table5[[#This Row],[HP2]]/Table5[[#This Row],[TON2]]</f>
        <v>11111.111111111111</v>
      </c>
      <c r="P596" s="1">
        <f>Table5[[#This Row],[KG]]/1000</f>
        <v>3.1872599999999998</v>
      </c>
      <c r="Q596" s="1">
        <f>Table5[[#This Row],[KG2]]/1000</f>
        <v>2.83446</v>
      </c>
      <c r="U596" s="1"/>
      <c r="V596" s="1"/>
      <c r="W596" s="1"/>
      <c r="X596" s="1"/>
      <c r="Y596" s="1"/>
    </row>
    <row r="597" spans="1:25" ht="12.75" thickTop="1" thickBot="1" x14ac:dyDescent="0.3">
      <c r="A597" s="3">
        <v>0.08</v>
      </c>
      <c r="B597" s="3">
        <v>35.42</v>
      </c>
      <c r="C597" s="3">
        <v>40.47</v>
      </c>
      <c r="D597" s="3">
        <f>Table5[[#This Row],[0-100]]/2</f>
        <v>0.04</v>
      </c>
      <c r="E597" s="3">
        <f>Table5[[#This Row],[0-100]]/2</f>
        <v>0.04</v>
      </c>
      <c r="F597" s="15">
        <f>1000*(Table5[[#This Row],[KWH]]/Table5[[#This Row],[C]])</f>
        <v>1011850000</v>
      </c>
      <c r="G597" s="15">
        <f>1000*(Table5[[#This Row],[KWH2]]/Table5[[#This Row],[C2]])</f>
        <v>885600000</v>
      </c>
      <c r="H597" s="2">
        <f>Table5[[#This Row],[SFC2]]*1000+4</f>
        <v>40474</v>
      </c>
      <c r="I597" s="2">
        <f>Table5[[#This Row],[SFC]]*1000+4</f>
        <v>35424</v>
      </c>
      <c r="J597" s="2">
        <f>Table5[[#This Row],[HP]]*1</f>
        <v>40474</v>
      </c>
      <c r="K597" s="2">
        <f>Table5[[#This Row],[HP2]]*1</f>
        <v>35424</v>
      </c>
      <c r="L597" s="2">
        <f>Table5[[#This Row],[0-100]]*Table5[[#This Row],[HP]]</f>
        <v>3237.92</v>
      </c>
      <c r="M597" s="2">
        <f>Table5[[#This Row],[0-100]]*Table5[[#This Row],[HP2]]</f>
        <v>2833.92</v>
      </c>
      <c r="N597" s="1">
        <f>Table5[[#This Row],[HP]]/Table5[[#This Row],[TON]]</f>
        <v>12500</v>
      </c>
      <c r="O597" s="1">
        <f>Table5[[#This Row],[HP2]]/Table5[[#This Row],[TON2]]</f>
        <v>12500</v>
      </c>
      <c r="P597" s="1">
        <f>Table5[[#This Row],[KG]]/1000</f>
        <v>3.2379199999999999</v>
      </c>
      <c r="Q597" s="1">
        <f>Table5[[#This Row],[KG2]]/1000</f>
        <v>2.83392</v>
      </c>
      <c r="U597" s="1"/>
      <c r="V597" s="1"/>
      <c r="W597" s="1"/>
      <c r="X597" s="1"/>
      <c r="Y597" s="1"/>
    </row>
    <row r="598" spans="1:25" ht="12.75" thickTop="1" thickBot="1" x14ac:dyDescent="0.3">
      <c r="A598" s="3">
        <v>7.0000000000000007E-2</v>
      </c>
      <c r="B598" s="3">
        <v>40.479999999999997</v>
      </c>
      <c r="C598" s="3">
        <v>47.22</v>
      </c>
      <c r="D598" s="3">
        <f>Table5[[#This Row],[0-100]]/2</f>
        <v>3.5000000000000003E-2</v>
      </c>
      <c r="E598" s="3">
        <f>Table5[[#This Row],[0-100]]/2</f>
        <v>3.5000000000000003E-2</v>
      </c>
      <c r="F598" s="15">
        <f>1000*(Table5[[#This Row],[KWH]]/Table5[[#This Row],[C]])</f>
        <v>1349257142.8571427</v>
      </c>
      <c r="G598" s="15">
        <f>1000*(Table5[[#This Row],[KWH2]]/Table5[[#This Row],[C2]])</f>
        <v>1156685714.2857141</v>
      </c>
      <c r="H598" s="2">
        <f>Table5[[#This Row],[SFC2]]*1000+4</f>
        <v>47224</v>
      </c>
      <c r="I598" s="2">
        <f>Table5[[#This Row],[SFC]]*1000+4</f>
        <v>40484</v>
      </c>
      <c r="J598" s="2">
        <f>Table5[[#This Row],[HP]]*1</f>
        <v>47224</v>
      </c>
      <c r="K598" s="2">
        <f>Table5[[#This Row],[HP2]]*1</f>
        <v>40484</v>
      </c>
      <c r="L598" s="2">
        <f>Table5[[#This Row],[0-100]]*Table5[[#This Row],[HP]]</f>
        <v>3305.6800000000003</v>
      </c>
      <c r="M598" s="2">
        <f>Table5[[#This Row],[0-100]]*Table5[[#This Row],[HP2]]</f>
        <v>2833.88</v>
      </c>
      <c r="N598" s="1">
        <f>Table5[[#This Row],[HP]]/Table5[[#This Row],[TON]]</f>
        <v>14285.714285714284</v>
      </c>
      <c r="O598" s="1">
        <f>Table5[[#This Row],[HP2]]/Table5[[#This Row],[TON2]]</f>
        <v>14285.714285714284</v>
      </c>
      <c r="P598" s="1">
        <f>Table5[[#This Row],[KG]]/1000</f>
        <v>3.3056800000000002</v>
      </c>
      <c r="Q598" s="1">
        <f>Table5[[#This Row],[KG2]]/1000</f>
        <v>2.8338800000000002</v>
      </c>
      <c r="U598" s="1"/>
      <c r="V598" s="1"/>
      <c r="W598" s="1"/>
      <c r="X598" s="1"/>
      <c r="Y598" s="1"/>
    </row>
    <row r="599" spans="1:25" ht="12.75" thickTop="1" thickBot="1" x14ac:dyDescent="0.3">
      <c r="A599" s="3">
        <v>0.06</v>
      </c>
      <c r="B599" s="3">
        <v>47.23</v>
      </c>
      <c r="C599" s="3">
        <v>56.66</v>
      </c>
      <c r="D599" s="3">
        <f>Table5[[#This Row],[0-100]]/2</f>
        <v>0.03</v>
      </c>
      <c r="E599" s="3">
        <f>Table5[[#This Row],[0-100]]/2</f>
        <v>0.03</v>
      </c>
      <c r="F599" s="15">
        <f>1000*(Table5[[#This Row],[KWH]]/Table5[[#This Row],[C]])</f>
        <v>1888800000</v>
      </c>
      <c r="G599" s="15">
        <f>1000*(Table5[[#This Row],[KWH2]]/Table5[[#This Row],[C2]])</f>
        <v>1574466666.6666667</v>
      </c>
      <c r="H599" s="2">
        <f>Table5[[#This Row],[SFC2]]*1000+4</f>
        <v>56664</v>
      </c>
      <c r="I599" s="2">
        <f>Table5[[#This Row],[SFC]]*1000+4</f>
        <v>47234</v>
      </c>
      <c r="J599" s="2">
        <f>Table5[[#This Row],[HP]]*1</f>
        <v>56664</v>
      </c>
      <c r="K599" s="2">
        <f>Table5[[#This Row],[HP2]]*1</f>
        <v>47234</v>
      </c>
      <c r="L599" s="2">
        <f>Table5[[#This Row],[0-100]]*Table5[[#This Row],[HP]]</f>
        <v>3399.8399999999997</v>
      </c>
      <c r="M599" s="2">
        <f>Table5[[#This Row],[0-100]]*Table5[[#This Row],[HP2]]</f>
        <v>2834.04</v>
      </c>
      <c r="N599" s="1">
        <f>Table5[[#This Row],[HP]]/Table5[[#This Row],[TON]]</f>
        <v>16666.666666666668</v>
      </c>
      <c r="O599" s="1">
        <f>Table5[[#This Row],[HP2]]/Table5[[#This Row],[TON2]]</f>
        <v>16666.666666666668</v>
      </c>
      <c r="P599" s="1">
        <f>Table5[[#This Row],[KG]]/1000</f>
        <v>3.3998399999999998</v>
      </c>
      <c r="Q599" s="1">
        <f>Table5[[#This Row],[KG2]]/1000</f>
        <v>2.8340399999999999</v>
      </c>
      <c r="U599" s="1"/>
      <c r="V599" s="1"/>
      <c r="W599" s="1"/>
      <c r="X599" s="1"/>
      <c r="Y599" s="1"/>
    </row>
    <row r="600" spans="1:25" ht="12.75" thickTop="1" thickBot="1" x14ac:dyDescent="0.3">
      <c r="A600" s="3">
        <v>0.05</v>
      </c>
      <c r="B600" s="3">
        <v>56.67</v>
      </c>
      <c r="C600" s="3">
        <v>74.72</v>
      </c>
      <c r="D600" s="3">
        <f>Table5[[#This Row],[0-100]]/2</f>
        <v>2.5000000000000001E-2</v>
      </c>
      <c r="E600" s="3">
        <f>Table5[[#This Row],[0-100]]/2</f>
        <v>2.5000000000000001E-2</v>
      </c>
      <c r="F600" s="15">
        <f>1000*(Table5[[#This Row],[KWH]]/Table5[[#This Row],[C]])</f>
        <v>2988960000</v>
      </c>
      <c r="G600" s="15">
        <f>1000*(Table5[[#This Row],[KWH2]]/Table5[[#This Row],[C2]])</f>
        <v>2266960000</v>
      </c>
      <c r="H600" s="2">
        <f>Table5[[#This Row],[SFC2]]*1000+4</f>
        <v>74724</v>
      </c>
      <c r="I600" s="2">
        <f>Table5[[#This Row],[SFC]]*1000+4</f>
        <v>56674</v>
      </c>
      <c r="J600" s="2">
        <f>Table5[[#This Row],[HP]]*1</f>
        <v>74724</v>
      </c>
      <c r="K600" s="2">
        <f>Table5[[#This Row],[HP2]]*1</f>
        <v>56674</v>
      </c>
      <c r="L600" s="2">
        <f>Table5[[#This Row],[0-100]]*Table5[[#This Row],[HP]]</f>
        <v>3736.2000000000003</v>
      </c>
      <c r="M600" s="2">
        <f>Table5[[#This Row],[0-100]]*Table5[[#This Row],[HP2]]</f>
        <v>2833.7000000000003</v>
      </c>
      <c r="N600" s="1">
        <f>Table5[[#This Row],[HP]]/Table5[[#This Row],[TON]]</f>
        <v>20000</v>
      </c>
      <c r="O600" s="1">
        <f>Table5[[#This Row],[HP2]]/Table5[[#This Row],[TON2]]</f>
        <v>19999.999999999996</v>
      </c>
      <c r="P600" s="1">
        <f>Table5[[#This Row],[KG]]/1000</f>
        <v>3.7362000000000002</v>
      </c>
      <c r="Q600" s="1">
        <f>Table5[[#This Row],[KG2]]/1000</f>
        <v>2.8337000000000003</v>
      </c>
      <c r="U600" s="1"/>
      <c r="V600" s="1"/>
      <c r="W600" s="1"/>
      <c r="X600" s="1"/>
      <c r="Y600" s="1"/>
    </row>
    <row r="601" spans="1:25" ht="12.75" thickTop="1" thickBot="1" x14ac:dyDescent="0.3">
      <c r="A601" s="3">
        <v>0.04</v>
      </c>
      <c r="B601" s="4">
        <v>74.73</v>
      </c>
      <c r="C601" s="4">
        <v>401</v>
      </c>
      <c r="D601" s="4">
        <f>Table5[[#This Row],[0-100]]/2</f>
        <v>0.02</v>
      </c>
      <c r="E601" s="4">
        <f>Table5[[#This Row],[0-100]]/2</f>
        <v>0.02</v>
      </c>
      <c r="F601" s="16">
        <f>1000*(Table5[[#This Row],[KWH]]/Table5[[#This Row],[C]])</f>
        <v>20050200000</v>
      </c>
      <c r="G601" s="16">
        <f>1000*(Table5[[#This Row],[KWH2]]/Table5[[#This Row],[C2]])</f>
        <v>3736700000</v>
      </c>
      <c r="H601" s="2">
        <f>Table5[[#This Row],[SFC2]]*1000+4</f>
        <v>401004</v>
      </c>
      <c r="I601" s="2">
        <f>Table5[[#This Row],[SFC]]*1000+4</f>
        <v>74734</v>
      </c>
      <c r="J601" s="2">
        <f>Table5[[#This Row],[HP]]*1</f>
        <v>401004</v>
      </c>
      <c r="K601" s="2">
        <f>Table5[[#This Row],[HP2]]*1</f>
        <v>74734</v>
      </c>
      <c r="L601" s="2">
        <f>Table5[[#This Row],[0-100]]*Table5[[#This Row],[HP]]</f>
        <v>16040.16</v>
      </c>
      <c r="M601" s="2">
        <f>Table5[[#This Row],[0-100]]*Table5[[#This Row],[HP2]]</f>
        <v>2989.36</v>
      </c>
      <c r="N601" s="1">
        <f>Table5[[#This Row],[HP]]/Table5[[#This Row],[TON]]</f>
        <v>25000</v>
      </c>
      <c r="O601" s="1">
        <f>Table5[[#This Row],[HP2]]/Table5[[#This Row],[TON2]]</f>
        <v>25000</v>
      </c>
      <c r="P601" s="1">
        <f>Table5[[#This Row],[KG]]/1000</f>
        <v>16.04016</v>
      </c>
      <c r="Q601" s="1">
        <f>Table5[[#This Row],[KG2]]/1000</f>
        <v>2.98936</v>
      </c>
      <c r="U601" s="1"/>
      <c r="V601" s="1"/>
      <c r="W601" s="1"/>
      <c r="X601" s="1"/>
      <c r="Y601" s="1"/>
    </row>
    <row r="602" spans="1:25" ht="12.75" thickTop="1" thickBot="1" x14ac:dyDescent="0.3">
      <c r="A602" s="3">
        <v>0.03</v>
      </c>
      <c r="B602" s="4">
        <v>401.01</v>
      </c>
      <c r="C602" s="4">
        <v>500</v>
      </c>
      <c r="D602" s="4">
        <f>Table5[[#This Row],[0-100]]/2</f>
        <v>1.4999999999999999E-2</v>
      </c>
      <c r="E602" s="4">
        <f>Table5[[#This Row],[0-100]]/2</f>
        <v>1.4999999999999999E-2</v>
      </c>
      <c r="F602" s="16">
        <f>1000*(Table5[[#This Row],[KWH]]/Table5[[#This Row],[C]])</f>
        <v>33333600000</v>
      </c>
      <c r="G602" s="16">
        <f>1000*(Table5[[#This Row],[KWH2]]/Table5[[#This Row],[C2]])</f>
        <v>26734266666.666668</v>
      </c>
      <c r="H602" s="2">
        <f>Table5[[#This Row],[SFC2]]*1000+4</f>
        <v>500004</v>
      </c>
      <c r="I602" s="2">
        <f>Table5[[#This Row],[SFC]]*1000+4</f>
        <v>401014</v>
      </c>
      <c r="J602" s="2">
        <f>Table5[[#This Row],[HP]]*1</f>
        <v>500004</v>
      </c>
      <c r="K602" s="2">
        <f>Table5[[#This Row],[HP2]]*1</f>
        <v>401014</v>
      </c>
      <c r="L602" s="2">
        <f>Table5[[#This Row],[0-100]]*Table5[[#This Row],[HP]]</f>
        <v>15000.119999999999</v>
      </c>
      <c r="M602" s="2">
        <f>Table5[[#This Row],[0-100]]*Table5[[#This Row],[HP2]]</f>
        <v>12030.42</v>
      </c>
      <c r="N602" s="1">
        <f>Table5[[#This Row],[HP]]/Table5[[#This Row],[TON]]</f>
        <v>33333.333333333336</v>
      </c>
      <c r="O602" s="1">
        <f>Table5[[#This Row],[HP2]]/Table5[[#This Row],[TON2]]</f>
        <v>33333.333333333336</v>
      </c>
      <c r="P602" s="1">
        <f>Table5[[#This Row],[KG]]/1000</f>
        <v>15.000119999999999</v>
      </c>
      <c r="Q602" s="1">
        <f>Table5[[#This Row],[KG2]]/1000</f>
        <v>12.030419999999999</v>
      </c>
      <c r="U602" s="1"/>
      <c r="V602" s="1"/>
      <c r="W602" s="1"/>
      <c r="X602" s="1"/>
      <c r="Y602" s="1"/>
    </row>
    <row r="603" spans="1:25" ht="12.75" thickTop="1" thickBot="1" x14ac:dyDescent="0.3">
      <c r="A603" s="3">
        <v>0.02</v>
      </c>
      <c r="B603" s="4">
        <v>500.01</v>
      </c>
      <c r="C603" s="4">
        <v>1000</v>
      </c>
      <c r="D603" s="4">
        <f>Table5[[#This Row],[0-100]]/2</f>
        <v>0.01</v>
      </c>
      <c r="E603" s="4">
        <f>Table5[[#This Row],[0-100]]/2</f>
        <v>0.01</v>
      </c>
      <c r="F603" s="16">
        <f>1000*(Table5[[#This Row],[KWH]]/Table5[[#This Row],[C]])</f>
        <v>100000400000</v>
      </c>
      <c r="G603" s="16">
        <f>1000*(Table5[[#This Row],[KWH2]]/Table5[[#This Row],[C2]])</f>
        <v>50001400000</v>
      </c>
      <c r="H603" s="2">
        <f>Table5[[#This Row],[SFC2]]*1000+4</f>
        <v>1000004</v>
      </c>
      <c r="I603" s="2">
        <f>Table5[[#This Row],[SFC]]*1000+4</f>
        <v>500014</v>
      </c>
      <c r="J603" s="2">
        <f>Table5[[#This Row],[HP]]*1</f>
        <v>1000004</v>
      </c>
      <c r="K603" s="2">
        <f>Table5[[#This Row],[HP2]]*1</f>
        <v>500014</v>
      </c>
      <c r="L603" s="2">
        <f>Table5[[#This Row],[0-100]]*Table5[[#This Row],[HP]]</f>
        <v>20000.080000000002</v>
      </c>
      <c r="M603" s="2">
        <f>Table5[[#This Row],[0-100]]*Table5[[#This Row],[HP2]]</f>
        <v>10000.280000000001</v>
      </c>
      <c r="N603" s="1">
        <f>Table5[[#This Row],[HP]]/Table5[[#This Row],[TON]]</f>
        <v>50000</v>
      </c>
      <c r="O603" s="1">
        <f>Table5[[#This Row],[HP2]]/Table5[[#This Row],[TON2]]</f>
        <v>50000</v>
      </c>
      <c r="P603" s="1">
        <f>Table5[[#This Row],[KG]]/1000</f>
        <v>20.000080000000001</v>
      </c>
      <c r="Q603" s="1">
        <f>Table5[[#This Row],[KG2]]/1000</f>
        <v>10.00028</v>
      </c>
      <c r="U603" s="1"/>
      <c r="V603" s="1"/>
      <c r="W603" s="1"/>
      <c r="X603" s="1"/>
      <c r="Y603" s="1"/>
    </row>
    <row r="604" spans="1:25" ht="12.75" thickTop="1" thickBot="1" x14ac:dyDescent="0.3">
      <c r="A604" s="3">
        <v>0.01</v>
      </c>
      <c r="B604" s="4">
        <v>1000.01</v>
      </c>
      <c r="C604" s="4">
        <v>9000</v>
      </c>
      <c r="D604" s="4">
        <f>Table5[[#This Row],[0-100]]/2</f>
        <v>5.0000000000000001E-3</v>
      </c>
      <c r="E604" s="4">
        <f>Table5[[#This Row],[0-100]]/2</f>
        <v>5.0000000000000001E-3</v>
      </c>
      <c r="F604" s="16">
        <f>1000*(Table5[[#This Row],[KWH]]/Table5[[#This Row],[C]])</f>
        <v>1800000800000</v>
      </c>
      <c r="G604" s="16">
        <f>1000*(Table5[[#This Row],[KWH2]]/Table5[[#This Row],[C2]])</f>
        <v>200002800000</v>
      </c>
      <c r="H604" s="2">
        <f>Table5[[#This Row],[SFC2]]*1000+4</f>
        <v>9000004</v>
      </c>
      <c r="I604" s="2">
        <f>Table5[[#This Row],[SFC]]*1000+4</f>
        <v>1000014</v>
      </c>
      <c r="J604" s="2">
        <f>Table5[[#This Row],[HP]]*1</f>
        <v>9000004</v>
      </c>
      <c r="K604" s="2">
        <f>Table5[[#This Row],[HP2]]*1</f>
        <v>1000014</v>
      </c>
      <c r="L604" s="2">
        <f>Table5[[#This Row],[0-100]]*Table5[[#This Row],[HP]]</f>
        <v>90000.040000000008</v>
      </c>
      <c r="M604" s="2">
        <f>Table5[[#This Row],[0-100]]*Table5[[#This Row],[HP2]]</f>
        <v>10000.14</v>
      </c>
      <c r="N604" s="1">
        <f>Table5[[#This Row],[HP]]/Table5[[#This Row],[TON]]</f>
        <v>99999.999999999985</v>
      </c>
      <c r="O604" s="1">
        <f>Table5[[#This Row],[HP2]]/Table5[[#This Row],[TON2]]</f>
        <v>100000</v>
      </c>
      <c r="P604" s="1">
        <f>Table5[[#This Row],[KG]]/1000</f>
        <v>90.000040000000013</v>
      </c>
      <c r="Q604" s="1">
        <f>Table5[[#This Row],[KG2]]/1000</f>
        <v>10.00014</v>
      </c>
      <c r="U604" s="1"/>
      <c r="V604" s="1"/>
      <c r="W604" s="1"/>
      <c r="X604" s="1"/>
      <c r="Y604" s="1"/>
    </row>
    <row r="605" spans="1:25" thickTop="1" thickBot="1" x14ac:dyDescent="0.3">
      <c r="A605" s="3"/>
    </row>
    <row r="606" spans="1:25" thickTop="1" thickBot="1" x14ac:dyDescent="0.3">
      <c r="A606" s="3"/>
    </row>
    <row r="607" spans="1:25" thickTop="1" thickBot="1" x14ac:dyDescent="0.3">
      <c r="A607" s="3"/>
    </row>
    <row r="608" spans="1:25" thickTop="1" thickBot="1" x14ac:dyDescent="0.3">
      <c r="A608" s="3"/>
    </row>
    <row r="609" spans="1:1" thickTop="1" thickBot="1" x14ac:dyDescent="0.3">
      <c r="A609" s="3"/>
    </row>
    <row r="610" spans="1:1" thickTop="1" thickBot="1" x14ac:dyDescent="0.3">
      <c r="A610" s="3"/>
    </row>
    <row r="611" spans="1:1" thickTop="1" thickBot="1" x14ac:dyDescent="0.3">
      <c r="A611" s="3"/>
    </row>
    <row r="612" spans="1:1" thickTop="1" thickBot="1" x14ac:dyDescent="0.3">
      <c r="A612" s="3"/>
    </row>
    <row r="613" spans="1:1" thickTop="1" thickBot="1" x14ac:dyDescent="0.3">
      <c r="A613" s="3"/>
    </row>
    <row r="614" spans="1:1" thickTop="1" thickBot="1" x14ac:dyDescent="0.3">
      <c r="A614" s="3"/>
    </row>
    <row r="615" spans="1:1" thickTop="1" thickBot="1" x14ac:dyDescent="0.3">
      <c r="A615" s="3"/>
    </row>
    <row r="616" spans="1:1" thickTop="1" thickBot="1" x14ac:dyDescent="0.3">
      <c r="A616" s="3"/>
    </row>
    <row r="617" spans="1:1" thickTop="1" thickBot="1" x14ac:dyDescent="0.3">
      <c r="A617" s="3"/>
    </row>
    <row r="618" spans="1:1" thickTop="1" thickBot="1" x14ac:dyDescent="0.3">
      <c r="A618" s="3"/>
    </row>
    <row r="619" spans="1:1" thickTop="1" thickBot="1" x14ac:dyDescent="0.3">
      <c r="A619" s="3"/>
    </row>
    <row r="620" spans="1:1" thickTop="1" thickBot="1" x14ac:dyDescent="0.3">
      <c r="A620" s="3"/>
    </row>
    <row r="621" spans="1:1" thickTop="1" thickBot="1" x14ac:dyDescent="0.3">
      <c r="A621" s="3"/>
    </row>
    <row r="622" spans="1:1" thickTop="1" thickBot="1" x14ac:dyDescent="0.3">
      <c r="A622" s="3"/>
    </row>
    <row r="623" spans="1:1" thickTop="1" thickBot="1" x14ac:dyDescent="0.3">
      <c r="A623" s="3"/>
    </row>
    <row r="624" spans="1:1" thickTop="1" thickBot="1" x14ac:dyDescent="0.3">
      <c r="A624" s="3"/>
    </row>
    <row r="625" spans="1:1" thickTop="1" thickBot="1" x14ac:dyDescent="0.3">
      <c r="A625" s="3"/>
    </row>
    <row r="626" spans="1:1" thickTop="1" thickBot="1" x14ac:dyDescent="0.3">
      <c r="A626" s="3"/>
    </row>
    <row r="627" spans="1:1" thickTop="1" thickBot="1" x14ac:dyDescent="0.3">
      <c r="A627" s="3"/>
    </row>
    <row r="628" spans="1:1" thickTop="1" thickBot="1" x14ac:dyDescent="0.3">
      <c r="A628" s="3"/>
    </row>
    <row r="629" spans="1:1" thickTop="1" thickBot="1" x14ac:dyDescent="0.3">
      <c r="A629" s="3"/>
    </row>
    <row r="630" spans="1:1" thickTop="1" thickBot="1" x14ac:dyDescent="0.3">
      <c r="A630" s="3"/>
    </row>
    <row r="631" spans="1:1" thickTop="1" thickBot="1" x14ac:dyDescent="0.3">
      <c r="A631" s="3"/>
    </row>
    <row r="632" spans="1:1" thickTop="1" thickBot="1" x14ac:dyDescent="0.3">
      <c r="A632" s="3"/>
    </row>
    <row r="633" spans="1:1" thickTop="1" thickBot="1" x14ac:dyDescent="0.3">
      <c r="A633" s="3"/>
    </row>
    <row r="634" spans="1:1" thickTop="1" thickBot="1" x14ac:dyDescent="0.3">
      <c r="A634" s="3"/>
    </row>
    <row r="635" spans="1:1" thickTop="1" thickBot="1" x14ac:dyDescent="0.3">
      <c r="A635" s="3"/>
    </row>
    <row r="636" spans="1:1" thickTop="1" thickBot="1" x14ac:dyDescent="0.3">
      <c r="A636" s="3"/>
    </row>
    <row r="637" spans="1:1" thickTop="1" thickBot="1" x14ac:dyDescent="0.3">
      <c r="A637" s="3"/>
    </row>
    <row r="638" spans="1:1" thickTop="1" thickBot="1" x14ac:dyDescent="0.3">
      <c r="A638" s="3"/>
    </row>
    <row r="639" spans="1:1" thickTop="1" thickBot="1" x14ac:dyDescent="0.3">
      <c r="A639" s="3"/>
    </row>
    <row r="640" spans="1:1" thickTop="1" thickBot="1" x14ac:dyDescent="0.3">
      <c r="A640" s="3"/>
    </row>
    <row r="641" spans="1:1" thickTop="1" thickBot="1" x14ac:dyDescent="0.3">
      <c r="A641" s="3"/>
    </row>
    <row r="642" spans="1:1" thickTop="1" thickBot="1" x14ac:dyDescent="0.3">
      <c r="A642" s="3"/>
    </row>
    <row r="643" spans="1:1" thickTop="1" thickBot="1" x14ac:dyDescent="0.3">
      <c r="A643" s="3"/>
    </row>
    <row r="644" spans="1:1" thickTop="1" thickBot="1" x14ac:dyDescent="0.3">
      <c r="A644" s="3"/>
    </row>
    <row r="645" spans="1:1" thickTop="1" thickBot="1" x14ac:dyDescent="0.3">
      <c r="A645" s="3"/>
    </row>
    <row r="646" spans="1:1" thickTop="1" thickBot="1" x14ac:dyDescent="0.3">
      <c r="A646" s="3"/>
    </row>
    <row r="647" spans="1:1" thickTop="1" thickBot="1" x14ac:dyDescent="0.3">
      <c r="A647" s="3"/>
    </row>
    <row r="648" spans="1:1" thickTop="1" thickBot="1" x14ac:dyDescent="0.3">
      <c r="A648" s="3"/>
    </row>
    <row r="649" spans="1:1" thickTop="1" thickBot="1" x14ac:dyDescent="0.3">
      <c r="A649" s="3"/>
    </row>
    <row r="650" spans="1:1" thickTop="1" thickBot="1" x14ac:dyDescent="0.3">
      <c r="A650" s="3"/>
    </row>
    <row r="651" spans="1:1" thickTop="1" thickBot="1" x14ac:dyDescent="0.3">
      <c r="A651" s="3"/>
    </row>
  </sheetData>
  <phoneticPr fontId="6" type="noConversion"/>
  <pageMargins left="0.7" right="0.7" top="0.75" bottom="0.75" header="0.3" footer="0.3"/>
  <pageSetup orientation="portrait" horizontalDpi="200" verticalDpi="2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CARS BEV</vt:lpstr>
      <vt:lpstr>REAL CARS</vt:lpstr>
      <vt:lpstr>0-100</vt:lpstr>
      <vt:lpstr>SFC TABLE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bvgsd</dc:creator>
  <cp:lastModifiedBy>bvgsd</cp:lastModifiedBy>
  <dcterms:created xsi:type="dcterms:W3CDTF">2015-06-05T18:17:20Z</dcterms:created>
  <dcterms:modified xsi:type="dcterms:W3CDTF">2023-04-15T12:17:25Z</dcterms:modified>
</cp:coreProperties>
</file>