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bvans\OneDrive - University of Wyoming\Thesis\"/>
    </mc:Choice>
  </mc:AlternateContent>
  <xr:revisionPtr revIDLastSave="1864" documentId="114_{BF3C7116-FC8F-4E7D-9562-20992ADDC153}" xr6:coauthVersionLast="45" xr6:coauthVersionMax="45" xr10:uidLastSave="{6AC254BE-A90F-478F-80FA-76FDA3DE24EC}"/>
  <bookViews>
    <workbookView xWindow="-516" yWindow="744" windowWidth="21600" windowHeight="11460" tabRatio="629" xr2:uid="{00000000-000D-0000-FFFF-FFFF00000000}"/>
  </bookViews>
  <sheets>
    <sheet name="Summary Sheet Main" sheetId="1" r:id="rId1"/>
    <sheet name="sumarry sheet minus bout 1" sheetId="37" r:id="rId2"/>
    <sheet name="Summary Sheet All Data" sheetId="2" r:id="rId3"/>
    <sheet name="VO2 Bouts average Sheet" sheetId="3" r:id="rId4"/>
    <sheet name="#1" sheetId="4" r:id="rId5"/>
    <sheet name="#2" sheetId="5" r:id="rId6"/>
    <sheet name="#3" sheetId="6" r:id="rId7"/>
    <sheet name="#4" sheetId="7" r:id="rId8"/>
    <sheet name="#5" sheetId="8" r:id="rId9"/>
    <sheet name="#6" sheetId="9" r:id="rId10"/>
    <sheet name="#7" sheetId="10" r:id="rId11"/>
    <sheet name="#8" sheetId="11" r:id="rId12"/>
    <sheet name="#9" sheetId="12" r:id="rId13"/>
    <sheet name="#10" sheetId="13" r:id="rId14"/>
    <sheet name="#11" sheetId="14" r:id="rId15"/>
    <sheet name="#12" sheetId="15" r:id="rId16"/>
    <sheet name="#13" sheetId="16" r:id="rId17"/>
    <sheet name="#14" sheetId="17" r:id="rId18"/>
    <sheet name="#15" sheetId="18" r:id="rId19"/>
    <sheet name="#16" sheetId="19" r:id="rId20"/>
    <sheet name="#17" sheetId="20" r:id="rId21"/>
    <sheet name="#18" sheetId="21" r:id="rId22"/>
    <sheet name="#19" sheetId="22" r:id="rId23"/>
    <sheet name="#20" sheetId="23" r:id="rId24"/>
    <sheet name="#21" sheetId="24" r:id="rId25"/>
    <sheet name="#22" sheetId="25" r:id="rId26"/>
    <sheet name="#23" sheetId="26" r:id="rId27"/>
    <sheet name="#24" sheetId="27" r:id="rId28"/>
    <sheet name="#25" sheetId="28" r:id="rId29"/>
    <sheet name="#26" sheetId="29" r:id="rId30"/>
    <sheet name="#27" sheetId="30" r:id="rId31"/>
    <sheet name="#28" sheetId="31" r:id="rId32"/>
    <sheet name="#29" sheetId="32" r:id="rId33"/>
    <sheet name="#30" sheetId="33" r:id="rId34"/>
    <sheet name="Bouts HR RPE KB" sheetId="34" r:id="rId35"/>
    <sheet name="Bouts HR RPE RR" sheetId="35" r:id="rId36"/>
    <sheet name="Collection Sheet Template" sheetId="36" r:id="rId37"/>
  </sheets>
  <calcPr calcId="191029"/>
  <customWorkbookViews>
    <customWorkbookView name="Breton Thomas Van Syoc - Personal View" guid="{AC59D0E1-8811-40A7-80E4-160E5F1AF0FA}" mergeInterval="0" personalView="1" maximized="1" xWindow="-8" yWindow="-8" windowWidth="1936" windowHeight="1056" tabRatio="629" activeSheetId="1"/>
    <customWorkbookView name="Breton Van Syoc - Personal View" guid="{A24349EE-1577-4801-A187-4F5E075535EC}" mergeInterval="0" personalView="1" xWindow="366" yWindow="366" windowWidth="2880" windowHeight="1574" tabRatio="62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" i="37" l="1"/>
  <c r="AH26" i="37"/>
  <c r="AH25" i="37"/>
  <c r="AH24" i="37"/>
  <c r="AH23" i="37"/>
  <c r="AH22" i="37"/>
  <c r="AH21" i="37"/>
  <c r="AH20" i="37"/>
  <c r="AH19" i="37"/>
  <c r="AH18" i="37"/>
  <c r="AH17" i="37"/>
  <c r="AH16" i="37"/>
  <c r="AH15" i="37"/>
  <c r="AH14" i="37"/>
  <c r="AH13" i="37"/>
  <c r="AH12" i="37"/>
  <c r="AH11" i="37"/>
  <c r="AH10" i="37"/>
  <c r="AH9" i="37"/>
  <c r="AH8" i="37"/>
  <c r="AH7" i="37"/>
  <c r="AH6" i="37"/>
  <c r="AH5" i="37"/>
  <c r="AH4" i="37"/>
  <c r="AH3" i="37"/>
  <c r="AH2" i="37"/>
  <c r="AF27" i="37"/>
  <c r="AF26" i="37"/>
  <c r="AF25" i="37"/>
  <c r="AF24" i="37"/>
  <c r="AF23" i="37"/>
  <c r="AF22" i="37"/>
  <c r="AF21" i="37"/>
  <c r="AF20" i="37"/>
  <c r="AF19" i="37"/>
  <c r="AF18" i="37"/>
  <c r="AF17" i="37"/>
  <c r="AF16" i="37"/>
  <c r="AF15" i="37"/>
  <c r="AF14" i="37"/>
  <c r="AF13" i="37"/>
  <c r="AF12" i="37"/>
  <c r="AF11" i="37"/>
  <c r="AF10" i="37"/>
  <c r="AF9" i="37"/>
  <c r="AF8" i="37"/>
  <c r="AF7" i="37"/>
  <c r="AF6" i="37"/>
  <c r="AF5" i="37"/>
  <c r="AF4" i="37"/>
  <c r="AF3" i="37"/>
  <c r="AF2" i="37"/>
  <c r="AD27" i="37"/>
  <c r="AD26" i="37"/>
  <c r="AD25" i="37"/>
  <c r="AD24" i="37"/>
  <c r="AD23" i="37"/>
  <c r="AD22" i="37"/>
  <c r="AD21" i="37"/>
  <c r="AD20" i="37"/>
  <c r="AD19" i="37"/>
  <c r="AD18" i="37"/>
  <c r="AD17" i="37"/>
  <c r="AD16" i="37"/>
  <c r="AD15" i="37"/>
  <c r="AD14" i="37"/>
  <c r="AD13" i="37"/>
  <c r="AD12" i="37"/>
  <c r="AD11" i="37"/>
  <c r="AD10" i="37"/>
  <c r="AD9" i="37"/>
  <c r="AD8" i="37"/>
  <c r="AD7" i="37"/>
  <c r="AD6" i="37"/>
  <c r="AD5" i="37"/>
  <c r="AD4" i="37"/>
  <c r="AD3" i="37"/>
  <c r="AD2" i="37"/>
  <c r="AC27" i="37"/>
  <c r="AC26" i="37"/>
  <c r="AC25" i="37"/>
  <c r="AC24" i="37"/>
  <c r="AC23" i="37"/>
  <c r="AC22" i="37"/>
  <c r="AC21" i="37"/>
  <c r="AC20" i="37"/>
  <c r="AC19" i="37"/>
  <c r="AC18" i="37"/>
  <c r="AC17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C4" i="37"/>
  <c r="AC3" i="37"/>
  <c r="AC2" i="37"/>
  <c r="AA27" i="37"/>
  <c r="AA26" i="37"/>
  <c r="AA25" i="37"/>
  <c r="AA24" i="37"/>
  <c r="AA23" i="37"/>
  <c r="AA22" i="37"/>
  <c r="AA21" i="37"/>
  <c r="AA20" i="37"/>
  <c r="AA19" i="37"/>
  <c r="AA18" i="37"/>
  <c r="AA17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AA39" i="37" s="1"/>
  <c r="AA4" i="37"/>
  <c r="AA3" i="37"/>
  <c r="AA2" i="37"/>
  <c r="Y27" i="37"/>
  <c r="Y26" i="37"/>
  <c r="Y25" i="37"/>
  <c r="Y24" i="37"/>
  <c r="Y23" i="37"/>
  <c r="Y22" i="37"/>
  <c r="Y21" i="37"/>
  <c r="Y20" i="37"/>
  <c r="Y19" i="37"/>
  <c r="Y18" i="37"/>
  <c r="Y17" i="37"/>
  <c r="Y16" i="37"/>
  <c r="Y15" i="37"/>
  <c r="Y14" i="37"/>
  <c r="Y13" i="37"/>
  <c r="Y12" i="37"/>
  <c r="Y11" i="37"/>
  <c r="Y10" i="37"/>
  <c r="Y9" i="37"/>
  <c r="Y8" i="37"/>
  <c r="Y7" i="37"/>
  <c r="Y6" i="37"/>
  <c r="Y5" i="37"/>
  <c r="Y4" i="37"/>
  <c r="Y3" i="37"/>
  <c r="Y2" i="37"/>
  <c r="X27" i="37"/>
  <c r="X26" i="37"/>
  <c r="X25" i="37"/>
  <c r="X24" i="37"/>
  <c r="X23" i="37"/>
  <c r="X22" i="37"/>
  <c r="X21" i="37"/>
  <c r="X20" i="37"/>
  <c r="X19" i="37"/>
  <c r="X18" i="37"/>
  <c r="X17" i="37"/>
  <c r="X16" i="37"/>
  <c r="X15" i="37"/>
  <c r="X14" i="37"/>
  <c r="X13" i="37"/>
  <c r="X12" i="37"/>
  <c r="X11" i="37"/>
  <c r="X10" i="37"/>
  <c r="X9" i="37"/>
  <c r="X33" i="37" s="1"/>
  <c r="X8" i="37"/>
  <c r="X7" i="37"/>
  <c r="X6" i="37"/>
  <c r="X5" i="37"/>
  <c r="X4" i="37"/>
  <c r="X3" i="37"/>
  <c r="X2" i="37"/>
  <c r="V27" i="37"/>
  <c r="V26" i="37"/>
  <c r="V25" i="37"/>
  <c r="V24" i="37"/>
  <c r="V23" i="37"/>
  <c r="V22" i="37"/>
  <c r="V21" i="37"/>
  <c r="V20" i="37"/>
  <c r="V19" i="37"/>
  <c r="V18" i="37"/>
  <c r="V17" i="37"/>
  <c r="V16" i="37"/>
  <c r="V15" i="37"/>
  <c r="V14" i="37"/>
  <c r="V13" i="37"/>
  <c r="V12" i="37"/>
  <c r="V11" i="37"/>
  <c r="V10" i="37"/>
  <c r="V9" i="37"/>
  <c r="V8" i="37"/>
  <c r="V7" i="37"/>
  <c r="V6" i="37"/>
  <c r="V5" i="37"/>
  <c r="V4" i="37"/>
  <c r="V3" i="37"/>
  <c r="V2" i="37"/>
  <c r="T27" i="37"/>
  <c r="T26" i="37"/>
  <c r="T25" i="37"/>
  <c r="T24" i="37"/>
  <c r="T23" i="37"/>
  <c r="T22" i="37"/>
  <c r="T21" i="37"/>
  <c r="T20" i="37"/>
  <c r="T19" i="37"/>
  <c r="T18" i="37"/>
  <c r="T17" i="37"/>
  <c r="T16" i="37"/>
  <c r="T15" i="37"/>
  <c r="T14" i="37"/>
  <c r="T13" i="37"/>
  <c r="T12" i="37"/>
  <c r="T11" i="37"/>
  <c r="T10" i="37"/>
  <c r="T9" i="37"/>
  <c r="T8" i="37"/>
  <c r="T7" i="37"/>
  <c r="T6" i="37"/>
  <c r="T5" i="37"/>
  <c r="T39" i="37" s="1"/>
  <c r="T4" i="37"/>
  <c r="T3" i="37"/>
  <c r="T2" i="37"/>
  <c r="S27" i="37"/>
  <c r="S26" i="37"/>
  <c r="S25" i="37"/>
  <c r="S24" i="37"/>
  <c r="S23" i="37"/>
  <c r="S22" i="37"/>
  <c r="S21" i="37"/>
  <c r="S20" i="37"/>
  <c r="S19" i="37"/>
  <c r="S18" i="37"/>
  <c r="S17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S3" i="37"/>
  <c r="S2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6" i="37"/>
  <c r="Q5" i="37"/>
  <c r="Q4" i="37"/>
  <c r="Q3" i="37"/>
  <c r="Q2" i="37"/>
  <c r="O27" i="37"/>
  <c r="O26" i="37"/>
  <c r="O25" i="37"/>
  <c r="O24" i="37"/>
  <c r="O23" i="37"/>
  <c r="O22" i="37"/>
  <c r="O21" i="37"/>
  <c r="O20" i="37"/>
  <c r="O19" i="37"/>
  <c r="O18" i="37"/>
  <c r="O17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O3" i="37"/>
  <c r="O2" i="37"/>
  <c r="D40" i="37"/>
  <c r="D39" i="37"/>
  <c r="D37" i="37"/>
  <c r="D36" i="37"/>
  <c r="N27" i="37"/>
  <c r="M27" i="37"/>
  <c r="AE27" i="37" s="1"/>
  <c r="K27" i="37"/>
  <c r="J27" i="37"/>
  <c r="I27" i="37"/>
  <c r="G27" i="37"/>
  <c r="F27" i="37"/>
  <c r="E27" i="37"/>
  <c r="C27" i="37"/>
  <c r="B27" i="37"/>
  <c r="N26" i="37"/>
  <c r="AG26" i="37" s="1"/>
  <c r="M26" i="37"/>
  <c r="K26" i="37"/>
  <c r="J26" i="37"/>
  <c r="I26" i="37"/>
  <c r="G26" i="37"/>
  <c r="F26" i="37"/>
  <c r="E26" i="37"/>
  <c r="C26" i="37"/>
  <c r="B26" i="37"/>
  <c r="N25" i="37"/>
  <c r="M25" i="37"/>
  <c r="AE25" i="37" s="1"/>
  <c r="K25" i="37"/>
  <c r="J25" i="37"/>
  <c r="I25" i="37"/>
  <c r="G25" i="37"/>
  <c r="F25" i="37"/>
  <c r="E25" i="37"/>
  <c r="C25" i="37"/>
  <c r="B25" i="37"/>
  <c r="N24" i="37"/>
  <c r="AG24" i="37" s="1"/>
  <c r="M24" i="37"/>
  <c r="U24" i="37" s="1"/>
  <c r="K24" i="37"/>
  <c r="Z24" i="37" s="1"/>
  <c r="J24" i="37"/>
  <c r="I24" i="37"/>
  <c r="G24" i="37"/>
  <c r="F24" i="37"/>
  <c r="H24" i="37" s="1"/>
  <c r="E24" i="37"/>
  <c r="C24" i="37"/>
  <c r="B24" i="37"/>
  <c r="N23" i="37"/>
  <c r="AG23" i="37" s="1"/>
  <c r="M23" i="37"/>
  <c r="U23" i="37" s="1"/>
  <c r="K23" i="37"/>
  <c r="J23" i="37"/>
  <c r="I23" i="37"/>
  <c r="G23" i="37"/>
  <c r="F23" i="37"/>
  <c r="E23" i="37"/>
  <c r="C23" i="37"/>
  <c r="B23" i="37"/>
  <c r="N22" i="37"/>
  <c r="W22" i="37" s="1"/>
  <c r="M22" i="37"/>
  <c r="U22" i="37" s="1"/>
  <c r="K22" i="37"/>
  <c r="P22" i="37" s="1"/>
  <c r="J22" i="37"/>
  <c r="I22" i="37"/>
  <c r="G22" i="37"/>
  <c r="F22" i="37"/>
  <c r="E22" i="37"/>
  <c r="C22" i="37"/>
  <c r="B22" i="37"/>
  <c r="N21" i="37"/>
  <c r="W21" i="37" s="1"/>
  <c r="M21" i="37"/>
  <c r="AE21" i="37" s="1"/>
  <c r="K21" i="37"/>
  <c r="Z21" i="37" s="1"/>
  <c r="J21" i="37"/>
  <c r="I21" i="37"/>
  <c r="G21" i="37"/>
  <c r="F21" i="37"/>
  <c r="E21" i="37"/>
  <c r="C21" i="37"/>
  <c r="B21" i="37"/>
  <c r="N20" i="37"/>
  <c r="W20" i="37" s="1"/>
  <c r="M20" i="37"/>
  <c r="AE20" i="37" s="1"/>
  <c r="K20" i="37"/>
  <c r="P20" i="37" s="1"/>
  <c r="J20" i="37"/>
  <c r="I20" i="37"/>
  <c r="G20" i="37"/>
  <c r="F20" i="37"/>
  <c r="H20" i="37" s="1"/>
  <c r="E20" i="37"/>
  <c r="C20" i="37"/>
  <c r="B20" i="37"/>
  <c r="N19" i="37"/>
  <c r="AG19" i="37" s="1"/>
  <c r="M19" i="37"/>
  <c r="U19" i="37" s="1"/>
  <c r="K19" i="37"/>
  <c r="J19" i="37"/>
  <c r="I19" i="37"/>
  <c r="G19" i="37"/>
  <c r="F19" i="37"/>
  <c r="E19" i="37"/>
  <c r="C19" i="37"/>
  <c r="B19" i="37"/>
  <c r="N18" i="37"/>
  <c r="M18" i="37"/>
  <c r="K18" i="37"/>
  <c r="Z18" i="37" s="1"/>
  <c r="J18" i="37"/>
  <c r="I18" i="37"/>
  <c r="G18" i="37"/>
  <c r="F18" i="37"/>
  <c r="H18" i="37" s="1"/>
  <c r="E18" i="37"/>
  <c r="C18" i="37"/>
  <c r="B18" i="37"/>
  <c r="N17" i="37"/>
  <c r="W17" i="37" s="1"/>
  <c r="M17" i="37"/>
  <c r="K17" i="37"/>
  <c r="P17" i="37" s="1"/>
  <c r="J17" i="37"/>
  <c r="I17" i="37"/>
  <c r="G17" i="37"/>
  <c r="F17" i="37"/>
  <c r="E17" i="37"/>
  <c r="C17" i="37"/>
  <c r="B17" i="37"/>
  <c r="Z16" i="37"/>
  <c r="N16" i="37"/>
  <c r="AG16" i="37" s="1"/>
  <c r="M16" i="37"/>
  <c r="U16" i="37" s="1"/>
  <c r="K16" i="37"/>
  <c r="J16" i="37"/>
  <c r="I16" i="37"/>
  <c r="G16" i="37"/>
  <c r="F16" i="37"/>
  <c r="E16" i="37"/>
  <c r="C16" i="37"/>
  <c r="B16" i="37"/>
  <c r="N15" i="37"/>
  <c r="M15" i="37"/>
  <c r="U15" i="37" s="1"/>
  <c r="K15" i="37"/>
  <c r="P15" i="37" s="1"/>
  <c r="J15" i="37"/>
  <c r="I15" i="37"/>
  <c r="G15" i="37"/>
  <c r="F15" i="37"/>
  <c r="E15" i="37"/>
  <c r="C15" i="37"/>
  <c r="B15" i="37"/>
  <c r="N14" i="37"/>
  <c r="W14" i="37" s="1"/>
  <c r="M14" i="37"/>
  <c r="U14" i="37" s="1"/>
  <c r="K14" i="37"/>
  <c r="P14" i="37" s="1"/>
  <c r="J14" i="37"/>
  <c r="I14" i="37"/>
  <c r="G14" i="37"/>
  <c r="F14" i="37"/>
  <c r="E14" i="37"/>
  <c r="C14" i="37"/>
  <c r="B14" i="37"/>
  <c r="N13" i="37"/>
  <c r="W13" i="37" s="1"/>
  <c r="M13" i="37"/>
  <c r="K13" i="37"/>
  <c r="P13" i="37" s="1"/>
  <c r="J13" i="37"/>
  <c r="I13" i="37"/>
  <c r="G13" i="37"/>
  <c r="F13" i="37"/>
  <c r="H13" i="37" s="1"/>
  <c r="E13" i="37"/>
  <c r="C13" i="37"/>
  <c r="B13" i="37"/>
  <c r="W12" i="37"/>
  <c r="N12" i="37"/>
  <c r="AG12" i="37" s="1"/>
  <c r="M12" i="37"/>
  <c r="AE12" i="37" s="1"/>
  <c r="K12" i="37"/>
  <c r="P12" i="37" s="1"/>
  <c r="J12" i="37"/>
  <c r="I12" i="37"/>
  <c r="G12" i="37"/>
  <c r="F12" i="37"/>
  <c r="E12" i="37"/>
  <c r="C12" i="37"/>
  <c r="B12" i="37"/>
  <c r="N11" i="37"/>
  <c r="AG11" i="37" s="1"/>
  <c r="M11" i="37"/>
  <c r="U11" i="37" s="1"/>
  <c r="K11" i="37"/>
  <c r="J11" i="37"/>
  <c r="I11" i="37"/>
  <c r="G11" i="37"/>
  <c r="F11" i="37"/>
  <c r="E11" i="37"/>
  <c r="C11" i="37"/>
  <c r="B11" i="37"/>
  <c r="N10" i="37"/>
  <c r="AG10" i="37" s="1"/>
  <c r="M10" i="37"/>
  <c r="U10" i="37" s="1"/>
  <c r="K10" i="37"/>
  <c r="J10" i="37"/>
  <c r="I10" i="37"/>
  <c r="G10" i="37"/>
  <c r="F10" i="37"/>
  <c r="H10" i="37" s="1"/>
  <c r="E10" i="37"/>
  <c r="C10" i="37"/>
  <c r="B10" i="37"/>
  <c r="N9" i="37"/>
  <c r="M9" i="37"/>
  <c r="U9" i="37" s="1"/>
  <c r="K9" i="37"/>
  <c r="P9" i="37" s="1"/>
  <c r="J9" i="37"/>
  <c r="I9" i="37"/>
  <c r="G9" i="37"/>
  <c r="F9" i="37"/>
  <c r="E9" i="37"/>
  <c r="C9" i="37"/>
  <c r="B9" i="37"/>
  <c r="N8" i="37"/>
  <c r="AG8" i="37" s="1"/>
  <c r="M8" i="37"/>
  <c r="U8" i="37" s="1"/>
  <c r="K8" i="37"/>
  <c r="P8" i="37" s="1"/>
  <c r="J8" i="37"/>
  <c r="I8" i="37"/>
  <c r="G8" i="37"/>
  <c r="F8" i="37"/>
  <c r="H8" i="37" s="1"/>
  <c r="E8" i="37"/>
  <c r="C8" i="37"/>
  <c r="B8" i="37"/>
  <c r="N7" i="37"/>
  <c r="AG7" i="37" s="1"/>
  <c r="M7" i="37"/>
  <c r="U7" i="37" s="1"/>
  <c r="K7" i="37"/>
  <c r="J7" i="37"/>
  <c r="I7" i="37"/>
  <c r="G7" i="37"/>
  <c r="F7" i="37"/>
  <c r="E7" i="37"/>
  <c r="C7" i="37"/>
  <c r="B7" i="37"/>
  <c r="N6" i="37"/>
  <c r="W6" i="37" s="1"/>
  <c r="M6" i="37"/>
  <c r="U6" i="37" s="1"/>
  <c r="K6" i="37"/>
  <c r="P6" i="37" s="1"/>
  <c r="J6" i="37"/>
  <c r="I6" i="37"/>
  <c r="G6" i="37"/>
  <c r="F6" i="37"/>
  <c r="E6" i="37"/>
  <c r="C6" i="37"/>
  <c r="B6" i="37"/>
  <c r="N5" i="37"/>
  <c r="W5" i="37" s="1"/>
  <c r="M5" i="37"/>
  <c r="K5" i="37"/>
  <c r="P5" i="37" s="1"/>
  <c r="J5" i="37"/>
  <c r="I5" i="37"/>
  <c r="G5" i="37"/>
  <c r="F5" i="37"/>
  <c r="E5" i="37"/>
  <c r="C5" i="37"/>
  <c r="B5" i="37"/>
  <c r="AE4" i="37"/>
  <c r="N4" i="37"/>
  <c r="AG4" i="37" s="1"/>
  <c r="M4" i="37"/>
  <c r="K4" i="37"/>
  <c r="P4" i="37" s="1"/>
  <c r="J4" i="37"/>
  <c r="I4" i="37"/>
  <c r="G4" i="37"/>
  <c r="F4" i="37"/>
  <c r="E4" i="37"/>
  <c r="C4" i="37"/>
  <c r="B4" i="37"/>
  <c r="N3" i="37"/>
  <c r="AG3" i="37" s="1"/>
  <c r="M3" i="37"/>
  <c r="K3" i="37"/>
  <c r="J3" i="37"/>
  <c r="I3" i="37"/>
  <c r="G3" i="37"/>
  <c r="F3" i="37"/>
  <c r="E3" i="37"/>
  <c r="C3" i="37"/>
  <c r="B3" i="37"/>
  <c r="AF33" i="37"/>
  <c r="N2" i="37"/>
  <c r="M2" i="37"/>
  <c r="U2" i="37" s="1"/>
  <c r="K2" i="37"/>
  <c r="J2" i="37"/>
  <c r="I2" i="37"/>
  <c r="G2" i="37"/>
  <c r="F2" i="37"/>
  <c r="E2" i="37"/>
  <c r="C2" i="37"/>
  <c r="B2" i="37"/>
  <c r="H6" i="37" l="1"/>
  <c r="U17" i="37"/>
  <c r="H25" i="37"/>
  <c r="W18" i="37"/>
  <c r="AE16" i="37"/>
  <c r="AF40" i="37"/>
  <c r="H3" i="37"/>
  <c r="U18" i="37"/>
  <c r="H26" i="37"/>
  <c r="I40" i="37"/>
  <c r="AG15" i="37"/>
  <c r="P16" i="37"/>
  <c r="H17" i="37"/>
  <c r="H23" i="37"/>
  <c r="Z8" i="37"/>
  <c r="U13" i="37"/>
  <c r="H5" i="37"/>
  <c r="P7" i="37"/>
  <c r="P23" i="37"/>
  <c r="U26" i="37"/>
  <c r="U27" i="37"/>
  <c r="W25" i="37"/>
  <c r="Z13" i="37"/>
  <c r="AA34" i="37"/>
  <c r="W4" i="37"/>
  <c r="P25" i="37"/>
  <c r="S39" i="37"/>
  <c r="U21" i="37"/>
  <c r="W3" i="37"/>
  <c r="W11" i="37"/>
  <c r="W19" i="37"/>
  <c r="W27" i="37"/>
  <c r="C40" i="37"/>
  <c r="U3" i="37"/>
  <c r="H4" i="37"/>
  <c r="AG6" i="37"/>
  <c r="W9" i="37"/>
  <c r="H11" i="37"/>
  <c r="H14" i="37"/>
  <c r="Z17" i="37"/>
  <c r="H19" i="37"/>
  <c r="AG22" i="37"/>
  <c r="H27" i="37"/>
  <c r="F33" i="37"/>
  <c r="AG17" i="37"/>
  <c r="Z9" i="37"/>
  <c r="K36" i="37"/>
  <c r="AE3" i="37"/>
  <c r="H12" i="37"/>
  <c r="H15" i="37"/>
  <c r="P21" i="37"/>
  <c r="H22" i="37"/>
  <c r="E40" i="37"/>
  <c r="C34" i="37"/>
  <c r="AE10" i="37"/>
  <c r="H16" i="37"/>
  <c r="AH33" i="37"/>
  <c r="X40" i="37"/>
  <c r="Z5" i="37"/>
  <c r="AA40" i="37"/>
  <c r="Z2" i="37"/>
  <c r="U5" i="37"/>
  <c r="P3" i="37"/>
  <c r="AE8" i="37"/>
  <c r="AG20" i="37"/>
  <c r="W23" i="37"/>
  <c r="W26" i="37"/>
  <c r="K33" i="37"/>
  <c r="C37" i="37"/>
  <c r="O40" i="37"/>
  <c r="I37" i="37"/>
  <c r="AE24" i="37"/>
  <c r="AG14" i="37"/>
  <c r="W10" i="37"/>
  <c r="AE13" i="37"/>
  <c r="AE17" i="37"/>
  <c r="P24" i="37"/>
  <c r="U25" i="37"/>
  <c r="AE26" i="37"/>
  <c r="W7" i="37"/>
  <c r="W15" i="37"/>
  <c r="K39" i="37"/>
  <c r="N40" i="37"/>
  <c r="AE5" i="37"/>
  <c r="P27" i="37"/>
  <c r="K34" i="37"/>
  <c r="K37" i="37"/>
  <c r="S40" i="37"/>
  <c r="W8" i="37"/>
  <c r="W16" i="37"/>
  <c r="W24" i="37"/>
  <c r="Z10" i="37"/>
  <c r="Z26" i="37"/>
  <c r="AE2" i="37"/>
  <c r="AE18" i="37"/>
  <c r="C33" i="37"/>
  <c r="P11" i="37"/>
  <c r="Z22" i="37"/>
  <c r="Z25" i="37"/>
  <c r="C39" i="37"/>
  <c r="K40" i="37"/>
  <c r="S36" i="37"/>
  <c r="Z11" i="37"/>
  <c r="Z19" i="37"/>
  <c r="Z27" i="37"/>
  <c r="AE11" i="37"/>
  <c r="AE19" i="37"/>
  <c r="AG9" i="37"/>
  <c r="AG25" i="37"/>
  <c r="F40" i="37"/>
  <c r="E33" i="37"/>
  <c r="N33" i="37"/>
  <c r="G40" i="37"/>
  <c r="H7" i="37"/>
  <c r="H21" i="37"/>
  <c r="C36" i="37"/>
  <c r="O33" i="37"/>
  <c r="T40" i="37"/>
  <c r="W2" i="37"/>
  <c r="Z4" i="37"/>
  <c r="Z12" i="37"/>
  <c r="Z20" i="37"/>
  <c r="AA36" i="37"/>
  <c r="AG2" i="37"/>
  <c r="AG18" i="37"/>
  <c r="AG27" i="37"/>
  <c r="AE9" i="37"/>
  <c r="P19" i="37"/>
  <c r="E37" i="37"/>
  <c r="Z14" i="37"/>
  <c r="AE6" i="37"/>
  <c r="AE14" i="37"/>
  <c r="AE22" i="37"/>
  <c r="H9" i="37"/>
  <c r="G33" i="37"/>
  <c r="H2" i="37"/>
  <c r="Z6" i="37"/>
  <c r="T36" i="37"/>
  <c r="Z7" i="37"/>
  <c r="Z15" i="37"/>
  <c r="Z23" i="37"/>
  <c r="AC40" i="37"/>
  <c r="AE7" i="37"/>
  <c r="AE15" i="37"/>
  <c r="AE23" i="37"/>
  <c r="AG5" i="37"/>
  <c r="AG13" i="37"/>
  <c r="AG21" i="37"/>
  <c r="AC33" i="37"/>
  <c r="AA33" i="37"/>
  <c r="AA37" i="37"/>
  <c r="T34" i="37"/>
  <c r="T33" i="37"/>
  <c r="U4" i="37"/>
  <c r="T37" i="37"/>
  <c r="U12" i="37"/>
  <c r="U20" i="37"/>
  <c r="S37" i="37"/>
  <c r="S33" i="37"/>
  <c r="S34" i="37"/>
  <c r="P10" i="37"/>
  <c r="P26" i="37"/>
  <c r="P2" i="37"/>
  <c r="P18" i="37"/>
  <c r="Y33" i="37"/>
  <c r="Y39" i="37"/>
  <c r="Y36" i="37"/>
  <c r="Y34" i="37"/>
  <c r="AG37" i="37"/>
  <c r="AH40" i="37"/>
  <c r="AH37" i="37"/>
  <c r="Q33" i="37"/>
  <c r="Q39" i="37"/>
  <c r="Q36" i="37"/>
  <c r="Q34" i="37"/>
  <c r="Y40" i="37"/>
  <c r="Y37" i="37"/>
  <c r="Z3" i="37"/>
  <c r="I33" i="37"/>
  <c r="I39" i="37"/>
  <c r="I36" i="37"/>
  <c r="I34" i="37"/>
  <c r="Q40" i="37"/>
  <c r="Q37" i="37"/>
  <c r="J39" i="37"/>
  <c r="J36" i="37"/>
  <c r="J34" i="37"/>
  <c r="J33" i="37"/>
  <c r="AG34" i="37"/>
  <c r="AH39" i="37"/>
  <c r="AH36" i="37"/>
  <c r="AH34" i="37"/>
  <c r="J40" i="37"/>
  <c r="J37" i="37"/>
  <c r="E34" i="37"/>
  <c r="M34" i="37"/>
  <c r="AC34" i="37"/>
  <c r="E36" i="37"/>
  <c r="M36" i="37"/>
  <c r="AC36" i="37"/>
  <c r="M37" i="37"/>
  <c r="AC37" i="37"/>
  <c r="E39" i="37"/>
  <c r="M39" i="37"/>
  <c r="AC39" i="37"/>
  <c r="M40" i="37"/>
  <c r="L2" i="37"/>
  <c r="L3" i="37"/>
  <c r="R3" i="37" s="1"/>
  <c r="L4" i="37"/>
  <c r="R4" i="37" s="1"/>
  <c r="L5" i="37"/>
  <c r="R5" i="37" s="1"/>
  <c r="L6" i="37"/>
  <c r="R6" i="37" s="1"/>
  <c r="L7" i="37"/>
  <c r="R7" i="37" s="1"/>
  <c r="L8" i="37"/>
  <c r="R8" i="37" s="1"/>
  <c r="L9" i="37"/>
  <c r="R9" i="37" s="1"/>
  <c r="L10" i="37"/>
  <c r="AB10" i="37" s="1"/>
  <c r="L11" i="37"/>
  <c r="R11" i="37" s="1"/>
  <c r="L12" i="37"/>
  <c r="R12" i="37" s="1"/>
  <c r="L13" i="37"/>
  <c r="AB13" i="37" s="1"/>
  <c r="L14" i="37"/>
  <c r="R14" i="37" s="1"/>
  <c r="L15" i="37"/>
  <c r="R15" i="37" s="1"/>
  <c r="L16" i="37"/>
  <c r="R16" i="37" s="1"/>
  <c r="L17" i="37"/>
  <c r="AB17" i="37" s="1"/>
  <c r="L18" i="37"/>
  <c r="AB18" i="37" s="1"/>
  <c r="L19" i="37"/>
  <c r="R19" i="37" s="1"/>
  <c r="L20" i="37"/>
  <c r="AB20" i="37" s="1"/>
  <c r="L21" i="37"/>
  <c r="R21" i="37" s="1"/>
  <c r="L22" i="37"/>
  <c r="AB22" i="37" s="1"/>
  <c r="L23" i="37"/>
  <c r="AB23" i="37" s="1"/>
  <c r="L24" i="37"/>
  <c r="AB24" i="37" s="1"/>
  <c r="L25" i="37"/>
  <c r="R25" i="37" s="1"/>
  <c r="L26" i="37"/>
  <c r="AB26" i="37" s="1"/>
  <c r="L27" i="37"/>
  <c r="AB27" i="37" s="1"/>
  <c r="M33" i="37"/>
  <c r="F34" i="37"/>
  <c r="N34" i="37"/>
  <c r="V34" i="37"/>
  <c r="AD34" i="37"/>
  <c r="F36" i="37"/>
  <c r="N36" i="37"/>
  <c r="V36" i="37"/>
  <c r="AD36" i="37"/>
  <c r="F37" i="37"/>
  <c r="N37" i="37"/>
  <c r="V37" i="37"/>
  <c r="AD37" i="37"/>
  <c r="F39" i="37"/>
  <c r="N39" i="37"/>
  <c r="V39" i="37"/>
  <c r="AD39" i="37"/>
  <c r="V40" i="37"/>
  <c r="AD40" i="37"/>
  <c r="V33" i="37"/>
  <c r="AD33" i="37"/>
  <c r="G34" i="37"/>
  <c r="O34" i="37"/>
  <c r="G36" i="37"/>
  <c r="O36" i="37"/>
  <c r="G37" i="37"/>
  <c r="O37" i="37"/>
  <c r="G39" i="37"/>
  <c r="O39" i="37"/>
  <c r="X34" i="37"/>
  <c r="AF34" i="37"/>
  <c r="X36" i="37"/>
  <c r="AF36" i="37"/>
  <c r="X37" i="37"/>
  <c r="AF37" i="37"/>
  <c r="X39" i="37"/>
  <c r="AF39" i="37"/>
  <c r="W34" i="37" l="1"/>
  <c r="AG40" i="37"/>
  <c r="AB6" i="37"/>
  <c r="AG36" i="37"/>
  <c r="AE40" i="37"/>
  <c r="P36" i="37"/>
  <c r="H37" i="37"/>
  <c r="AG39" i="37"/>
  <c r="P33" i="37"/>
  <c r="U37" i="37"/>
  <c r="AE37" i="37"/>
  <c r="H39" i="37"/>
  <c r="AE33" i="37"/>
  <c r="U39" i="37"/>
  <c r="Z39" i="37"/>
  <c r="R10" i="37"/>
  <c r="U33" i="37"/>
  <c r="AG33" i="37"/>
  <c r="H34" i="37"/>
  <c r="W40" i="37"/>
  <c r="W36" i="37"/>
  <c r="R13" i="37"/>
  <c r="W33" i="37"/>
  <c r="AB14" i="37"/>
  <c r="W37" i="37"/>
  <c r="H40" i="37"/>
  <c r="H36" i="37"/>
  <c r="AB19" i="37"/>
  <c r="U34" i="37"/>
  <c r="U40" i="37"/>
  <c r="P40" i="37"/>
  <c r="U36" i="37"/>
  <c r="AB4" i="37"/>
  <c r="AB11" i="37"/>
  <c r="AE36" i="37"/>
  <c r="Z34" i="37"/>
  <c r="W39" i="37"/>
  <c r="AE39" i="37"/>
  <c r="R26" i="37"/>
  <c r="H33" i="37"/>
  <c r="AE34" i="37"/>
  <c r="AB15" i="37"/>
  <c r="Z36" i="37"/>
  <c r="AB16" i="37"/>
  <c r="R20" i="37"/>
  <c r="P34" i="37"/>
  <c r="Z33" i="37"/>
  <c r="P39" i="37"/>
  <c r="P37" i="37"/>
  <c r="L40" i="37"/>
  <c r="L37" i="37"/>
  <c r="AB12" i="37"/>
  <c r="AB5" i="37"/>
  <c r="R17" i="37"/>
  <c r="R18" i="37"/>
  <c r="R23" i="37"/>
  <c r="AB3" i="37"/>
  <c r="AB7" i="37"/>
  <c r="AB8" i="37"/>
  <c r="L34" i="37"/>
  <c r="L33" i="37"/>
  <c r="L39" i="37"/>
  <c r="L36" i="37"/>
  <c r="AB9" i="37"/>
  <c r="AB21" i="37"/>
  <c r="Z40" i="37"/>
  <c r="Z37" i="37"/>
  <c r="R27" i="37"/>
  <c r="R22" i="37"/>
  <c r="R2" i="37"/>
  <c r="AB25" i="37"/>
  <c r="R24" i="37"/>
  <c r="AB2" i="37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E39" i="1"/>
  <c r="D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C40" i="1"/>
  <c r="C37" i="1"/>
  <c r="C39" i="1"/>
  <c r="C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D37" i="1"/>
  <c r="E37" i="1"/>
  <c r="F37" i="1"/>
  <c r="G37" i="1"/>
  <c r="H37" i="1"/>
  <c r="I37" i="1"/>
  <c r="D36" i="1"/>
  <c r="E36" i="1"/>
  <c r="F36" i="1"/>
  <c r="G36" i="1"/>
  <c r="H36" i="1"/>
  <c r="I36" i="1"/>
  <c r="J37" i="1"/>
  <c r="J36" i="1"/>
  <c r="L36" i="1"/>
  <c r="K37" i="1"/>
  <c r="K36" i="1"/>
  <c r="R40" i="37" l="1"/>
  <c r="R37" i="37"/>
  <c r="AB40" i="37"/>
  <c r="AB37" i="37"/>
  <c r="R39" i="37"/>
  <c r="R36" i="37"/>
  <c r="R34" i="37"/>
  <c r="R33" i="37"/>
  <c r="AB34" i="37"/>
  <c r="AB33" i="37"/>
  <c r="AB39" i="37"/>
  <c r="AB36" i="37"/>
  <c r="L37" i="1"/>
  <c r="E34" i="1" l="1"/>
  <c r="F34" i="1"/>
  <c r="I34" i="1"/>
  <c r="J34" i="1"/>
  <c r="K34" i="1"/>
  <c r="M34" i="1"/>
  <c r="N34" i="1"/>
  <c r="O34" i="1"/>
  <c r="P34" i="1"/>
  <c r="S34" i="1"/>
  <c r="T34" i="1"/>
  <c r="U34" i="1"/>
  <c r="V34" i="1"/>
  <c r="W34" i="1"/>
  <c r="X34" i="1"/>
  <c r="Y34" i="1"/>
  <c r="Z34" i="1"/>
  <c r="AC34" i="1"/>
  <c r="AD34" i="1"/>
  <c r="AE34" i="1"/>
  <c r="AF34" i="1"/>
  <c r="AG34" i="1"/>
  <c r="AH34" i="1"/>
  <c r="AB26" i="2"/>
  <c r="AA26" i="2"/>
  <c r="Z26" i="2"/>
  <c r="Y26" i="2"/>
  <c r="X26" i="2"/>
  <c r="P26" i="2"/>
  <c r="O26" i="2"/>
  <c r="N26" i="2"/>
  <c r="M26" i="2"/>
  <c r="L26" i="2"/>
  <c r="AB25" i="2"/>
  <c r="AA25" i="2"/>
  <c r="Z25" i="2"/>
  <c r="Y25" i="2"/>
  <c r="X25" i="2"/>
  <c r="Q25" i="2"/>
  <c r="P25" i="2"/>
  <c r="O25" i="2"/>
  <c r="N25" i="2"/>
  <c r="M25" i="2"/>
  <c r="L25" i="2"/>
  <c r="AB27" i="2" l="1"/>
  <c r="AA27" i="2"/>
  <c r="Z27" i="2"/>
  <c r="Y27" i="2"/>
  <c r="X27" i="2"/>
  <c r="P27" i="2"/>
  <c r="O27" i="2"/>
  <c r="N27" i="2"/>
  <c r="M27" i="2"/>
  <c r="L27" i="2"/>
  <c r="N27" i="1" l="1"/>
  <c r="N26" i="1"/>
  <c r="M27" i="1"/>
  <c r="M26" i="1"/>
  <c r="N23" i="1"/>
  <c r="M23" i="1"/>
  <c r="E26" i="1"/>
  <c r="E27" i="1"/>
  <c r="U27" i="2"/>
  <c r="U26" i="2"/>
  <c r="I27" i="2"/>
  <c r="I26" i="2"/>
  <c r="E23" i="1"/>
  <c r="AB22" i="2"/>
  <c r="AA22" i="2"/>
  <c r="Z22" i="2"/>
  <c r="Y22" i="2"/>
  <c r="X22" i="2"/>
  <c r="P22" i="2"/>
  <c r="O22" i="2"/>
  <c r="N22" i="2"/>
  <c r="M22" i="2"/>
  <c r="L22" i="2"/>
  <c r="AB23" i="2"/>
  <c r="AA23" i="2"/>
  <c r="Z23" i="2"/>
  <c r="Y23" i="2"/>
  <c r="X23" i="2"/>
  <c r="P23" i="2"/>
  <c r="O23" i="2"/>
  <c r="N23" i="2"/>
  <c r="M23" i="2"/>
  <c r="L23" i="2"/>
  <c r="B18" i="28"/>
  <c r="C18" i="28"/>
  <c r="D18" i="28"/>
  <c r="E18" i="28"/>
  <c r="F18" i="28"/>
  <c r="L18" i="25"/>
  <c r="K18" i="25"/>
  <c r="J18" i="25"/>
  <c r="I18" i="25"/>
  <c r="H18" i="25"/>
  <c r="F18" i="25"/>
  <c r="E18" i="25"/>
  <c r="D18" i="25"/>
  <c r="C18" i="25"/>
  <c r="B18" i="25"/>
  <c r="G16" i="25"/>
  <c r="G15" i="25"/>
  <c r="M14" i="25"/>
  <c r="G14" i="25"/>
  <c r="M13" i="25"/>
  <c r="G13" i="25"/>
  <c r="M12" i="25"/>
  <c r="G12" i="25"/>
  <c r="M11" i="25"/>
  <c r="G11" i="25"/>
  <c r="M10" i="25"/>
  <c r="G10" i="25"/>
  <c r="M9" i="25"/>
  <c r="G9" i="25"/>
  <c r="M8" i="25"/>
  <c r="G8" i="25"/>
  <c r="M7" i="25"/>
  <c r="M18" i="25" s="1"/>
  <c r="G7" i="25"/>
  <c r="G18" i="25" s="1"/>
  <c r="N24" i="1"/>
  <c r="M24" i="1"/>
  <c r="E24" i="1"/>
  <c r="AB24" i="2"/>
  <c r="AA24" i="2"/>
  <c r="Z24" i="2"/>
  <c r="Y24" i="2"/>
  <c r="X24" i="2"/>
  <c r="U24" i="2" s="1"/>
  <c r="P24" i="2"/>
  <c r="O24" i="2"/>
  <c r="N24" i="2"/>
  <c r="M24" i="2"/>
  <c r="L24" i="2"/>
  <c r="I24" i="2" s="1"/>
  <c r="AC24" i="2"/>
  <c r="L18" i="26"/>
  <c r="K18" i="26"/>
  <c r="J18" i="26"/>
  <c r="I18" i="26"/>
  <c r="H18" i="26"/>
  <c r="F18" i="26"/>
  <c r="E18" i="26"/>
  <c r="D18" i="26"/>
  <c r="C18" i="26"/>
  <c r="B18" i="26"/>
  <c r="G16" i="26"/>
  <c r="G15" i="26"/>
  <c r="M14" i="26"/>
  <c r="G14" i="26"/>
  <c r="M13" i="26"/>
  <c r="G13" i="26"/>
  <c r="M12" i="26"/>
  <c r="G12" i="26"/>
  <c r="M11" i="26"/>
  <c r="G11" i="26"/>
  <c r="M10" i="26"/>
  <c r="G10" i="26"/>
  <c r="M9" i="26"/>
  <c r="M18" i="26" s="1"/>
  <c r="G9" i="26"/>
  <c r="M8" i="26"/>
  <c r="G8" i="26"/>
  <c r="M7" i="26"/>
  <c r="G7" i="26"/>
  <c r="AB18" i="2"/>
  <c r="AA18" i="2"/>
  <c r="Z18" i="2"/>
  <c r="Y18" i="2"/>
  <c r="X18" i="2"/>
  <c r="S18" i="2"/>
  <c r="Q18" i="2"/>
  <c r="P18" i="2"/>
  <c r="O18" i="2"/>
  <c r="N18" i="2"/>
  <c r="M18" i="2"/>
  <c r="L18" i="2"/>
  <c r="G18" i="26" l="1"/>
  <c r="AB19" i="2"/>
  <c r="AA19" i="2"/>
  <c r="Z19" i="2"/>
  <c r="Y19" i="2"/>
  <c r="X19" i="2"/>
  <c r="Q19" i="2"/>
  <c r="P19" i="2"/>
  <c r="O19" i="2"/>
  <c r="N19" i="2"/>
  <c r="M19" i="2"/>
  <c r="L19" i="2"/>
  <c r="AB21" i="2"/>
  <c r="AA21" i="2"/>
  <c r="Y21" i="2"/>
  <c r="X21" i="2"/>
  <c r="P21" i="2"/>
  <c r="O21" i="2"/>
  <c r="N21" i="2"/>
  <c r="M21" i="2"/>
  <c r="L21" i="2"/>
  <c r="AB20" i="2" l="1"/>
  <c r="AA20" i="2"/>
  <c r="Z20" i="2"/>
  <c r="Y20" i="2"/>
  <c r="X20" i="2"/>
  <c r="P20" i="2"/>
  <c r="O20" i="2"/>
  <c r="N20" i="2"/>
  <c r="M20" i="2"/>
  <c r="L20" i="2"/>
  <c r="G8" i="22"/>
  <c r="G9" i="22"/>
  <c r="G10" i="22"/>
  <c r="G11" i="22"/>
  <c r="G12" i="22"/>
  <c r="G13" i="22"/>
  <c r="G14" i="22"/>
  <c r="G15" i="22"/>
  <c r="G16" i="22"/>
  <c r="T27" i="1" l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V11" i="1"/>
  <c r="T11" i="1"/>
  <c r="S11" i="1"/>
  <c r="T10" i="1"/>
  <c r="S10" i="1"/>
  <c r="T9" i="1"/>
  <c r="S9" i="1"/>
  <c r="T8" i="1"/>
  <c r="S8" i="1"/>
  <c r="T7" i="1"/>
  <c r="O27" i="1"/>
  <c r="O26" i="1"/>
  <c r="O25" i="1"/>
  <c r="O24" i="1"/>
  <c r="O23" i="1"/>
  <c r="P23" i="1" s="1"/>
  <c r="O22" i="1"/>
  <c r="P22" i="1" s="1"/>
  <c r="O21" i="1"/>
  <c r="O20" i="1"/>
  <c r="O19" i="1"/>
  <c r="O18" i="1"/>
  <c r="O17" i="1"/>
  <c r="O16" i="1"/>
  <c r="O14" i="1"/>
  <c r="O15" i="1"/>
  <c r="O13" i="1"/>
  <c r="P13" i="1" s="1"/>
  <c r="O12" i="1"/>
  <c r="O11" i="1"/>
  <c r="O8" i="1"/>
  <c r="P8" i="1" s="1"/>
  <c r="O10" i="1"/>
  <c r="O9" i="1"/>
  <c r="O3" i="1"/>
  <c r="P3" i="1"/>
  <c r="O7" i="1"/>
  <c r="O6" i="1"/>
  <c r="O5" i="1"/>
  <c r="O4" i="1"/>
  <c r="AH27" i="1"/>
  <c r="AF27" i="1"/>
  <c r="AD27" i="1"/>
  <c r="AC27" i="1"/>
  <c r="Y27" i="1"/>
  <c r="X27" i="1"/>
  <c r="V27" i="1"/>
  <c r="K27" i="1"/>
  <c r="J27" i="1"/>
  <c r="I27" i="1"/>
  <c r="G27" i="1"/>
  <c r="F27" i="1"/>
  <c r="C27" i="1"/>
  <c r="B27" i="1"/>
  <c r="AH26" i="1"/>
  <c r="AF26" i="1"/>
  <c r="AD26" i="1"/>
  <c r="AC26" i="1"/>
  <c r="Y26" i="1"/>
  <c r="X26" i="1"/>
  <c r="V26" i="1"/>
  <c r="K26" i="1"/>
  <c r="J26" i="1"/>
  <c r="I26" i="1"/>
  <c r="G26" i="1"/>
  <c r="F26" i="1"/>
  <c r="C26" i="1"/>
  <c r="B26" i="1"/>
  <c r="AH25" i="1"/>
  <c r="AF25" i="1"/>
  <c r="AD25" i="1"/>
  <c r="AC25" i="1"/>
  <c r="Y25" i="1"/>
  <c r="X25" i="1"/>
  <c r="V25" i="1"/>
  <c r="K25" i="1"/>
  <c r="K33" i="1" s="1"/>
  <c r="J25" i="1"/>
  <c r="J33" i="1" s="1"/>
  <c r="I25" i="1"/>
  <c r="I33" i="1" s="1"/>
  <c r="G25" i="1"/>
  <c r="F25" i="1"/>
  <c r="F33" i="1" s="1"/>
  <c r="C25" i="1"/>
  <c r="B25" i="1"/>
  <c r="AH24" i="1"/>
  <c r="AF24" i="1"/>
  <c r="AD24" i="1"/>
  <c r="AC24" i="1"/>
  <c r="Y24" i="1"/>
  <c r="Z24" i="1" s="1"/>
  <c r="X24" i="1"/>
  <c r="V24" i="1"/>
  <c r="K24" i="1"/>
  <c r="J24" i="1"/>
  <c r="I24" i="1"/>
  <c r="G24" i="1"/>
  <c r="G34" i="1" s="1"/>
  <c r="F24" i="1"/>
  <c r="C24" i="1"/>
  <c r="B24" i="1"/>
  <c r="AH23" i="1"/>
  <c r="AF23" i="1"/>
  <c r="AD23" i="1"/>
  <c r="AC23" i="1"/>
  <c r="Y23" i="1"/>
  <c r="Z23" i="1" s="1"/>
  <c r="X23" i="1"/>
  <c r="V23" i="1"/>
  <c r="K23" i="1"/>
  <c r="J23" i="1"/>
  <c r="I23" i="1"/>
  <c r="G23" i="1"/>
  <c r="F23" i="1"/>
  <c r="C23" i="1"/>
  <c r="B23" i="1"/>
  <c r="AH22" i="1"/>
  <c r="AF22" i="1"/>
  <c r="AD22" i="1"/>
  <c r="AC22" i="1"/>
  <c r="Y22" i="1"/>
  <c r="Z22" i="1" s="1"/>
  <c r="X22" i="1"/>
  <c r="V22" i="1"/>
  <c r="K22" i="1"/>
  <c r="J22" i="1"/>
  <c r="L22" i="1" s="1"/>
  <c r="I22" i="1"/>
  <c r="G22" i="1"/>
  <c r="F22" i="1"/>
  <c r="C22" i="1"/>
  <c r="B22" i="1"/>
  <c r="AH21" i="1"/>
  <c r="AF21" i="1"/>
  <c r="AD21" i="1"/>
  <c r="AC21" i="1"/>
  <c r="Y21" i="1"/>
  <c r="X21" i="1"/>
  <c r="V21" i="1"/>
  <c r="K21" i="1"/>
  <c r="J21" i="1"/>
  <c r="I21" i="1"/>
  <c r="G21" i="1"/>
  <c r="F21" i="1"/>
  <c r="C21" i="1"/>
  <c r="B21" i="1"/>
  <c r="AH20" i="1"/>
  <c r="AF20" i="1"/>
  <c r="AD20" i="1"/>
  <c r="AC20" i="1"/>
  <c r="Y20" i="1"/>
  <c r="X20" i="1"/>
  <c r="V20" i="1"/>
  <c r="K20" i="1"/>
  <c r="J20" i="1"/>
  <c r="I20" i="1"/>
  <c r="G20" i="1"/>
  <c r="F20" i="1"/>
  <c r="C20" i="1"/>
  <c r="B20" i="1"/>
  <c r="AH19" i="1"/>
  <c r="AF19" i="1"/>
  <c r="AD19" i="1"/>
  <c r="AC19" i="1"/>
  <c r="Y19" i="1"/>
  <c r="X19" i="1"/>
  <c r="V19" i="1"/>
  <c r="K19" i="1"/>
  <c r="J19" i="1"/>
  <c r="I19" i="1"/>
  <c r="G19" i="1"/>
  <c r="F19" i="1"/>
  <c r="C19" i="1"/>
  <c r="B19" i="1"/>
  <c r="AH18" i="1"/>
  <c r="AF18" i="1"/>
  <c r="AD18" i="1"/>
  <c r="AC18" i="1"/>
  <c r="Y18" i="1"/>
  <c r="X18" i="1"/>
  <c r="V18" i="1"/>
  <c r="K18" i="1"/>
  <c r="J18" i="1"/>
  <c r="L18" i="1" s="1"/>
  <c r="I18" i="1"/>
  <c r="G18" i="1"/>
  <c r="F18" i="1"/>
  <c r="C18" i="1"/>
  <c r="B18" i="1"/>
  <c r="AH17" i="1"/>
  <c r="AF17" i="1"/>
  <c r="AD17" i="1"/>
  <c r="AC17" i="1"/>
  <c r="Y17" i="1"/>
  <c r="X17" i="1"/>
  <c r="V17" i="1"/>
  <c r="K17" i="1"/>
  <c r="J17" i="1"/>
  <c r="I17" i="1"/>
  <c r="G17" i="1"/>
  <c r="F17" i="1"/>
  <c r="C17" i="1"/>
  <c r="B17" i="1"/>
  <c r="AH16" i="1"/>
  <c r="AF16" i="1"/>
  <c r="AD16" i="1"/>
  <c r="AC16" i="1"/>
  <c r="Y16" i="1"/>
  <c r="Z16" i="1" s="1"/>
  <c r="X16" i="1"/>
  <c r="V16" i="1"/>
  <c r="K16" i="1"/>
  <c r="J16" i="1"/>
  <c r="I16" i="1"/>
  <c r="G16" i="1"/>
  <c r="F16" i="1"/>
  <c r="C16" i="1"/>
  <c r="B16" i="1"/>
  <c r="AH15" i="1"/>
  <c r="AF15" i="1"/>
  <c r="AD15" i="1"/>
  <c r="AC15" i="1"/>
  <c r="Y15" i="1"/>
  <c r="X15" i="1"/>
  <c r="V15" i="1"/>
  <c r="K15" i="1"/>
  <c r="J15" i="1"/>
  <c r="I15" i="1"/>
  <c r="G15" i="1"/>
  <c r="L15" i="1" s="1"/>
  <c r="F15" i="1"/>
  <c r="C15" i="1"/>
  <c r="B15" i="1"/>
  <c r="AH14" i="1"/>
  <c r="AF14" i="1"/>
  <c r="AD14" i="1"/>
  <c r="AC14" i="1"/>
  <c r="Y14" i="1"/>
  <c r="Z14" i="1" s="1"/>
  <c r="X14" i="1"/>
  <c r="V14" i="1"/>
  <c r="K14" i="1"/>
  <c r="J14" i="1"/>
  <c r="I14" i="1"/>
  <c r="G14" i="1"/>
  <c r="F14" i="1"/>
  <c r="C14" i="1"/>
  <c r="B14" i="1"/>
  <c r="AH13" i="1"/>
  <c r="AF13" i="1"/>
  <c r="AD13" i="1"/>
  <c r="AC13" i="1"/>
  <c r="Y13" i="1"/>
  <c r="Z13" i="1" s="1"/>
  <c r="X13" i="1"/>
  <c r="V13" i="1"/>
  <c r="K13" i="1"/>
  <c r="J13" i="1"/>
  <c r="I13" i="1"/>
  <c r="G13" i="1"/>
  <c r="F13" i="1"/>
  <c r="C13" i="1"/>
  <c r="B13" i="1"/>
  <c r="AH12" i="1"/>
  <c r="AF12" i="1"/>
  <c r="AD12" i="1"/>
  <c r="AC12" i="1"/>
  <c r="Y12" i="1"/>
  <c r="X12" i="1"/>
  <c r="V12" i="1"/>
  <c r="K12" i="1"/>
  <c r="P12" i="1" s="1"/>
  <c r="J12" i="1"/>
  <c r="I12" i="1"/>
  <c r="G12" i="1"/>
  <c r="F12" i="1"/>
  <c r="C12" i="1"/>
  <c r="B12" i="1"/>
  <c r="AH11" i="1"/>
  <c r="AF11" i="1"/>
  <c r="AD11" i="1"/>
  <c r="AC11" i="1"/>
  <c r="Y11" i="1"/>
  <c r="X11" i="1"/>
  <c r="K11" i="1"/>
  <c r="P11" i="1" s="1"/>
  <c r="J11" i="1"/>
  <c r="I11" i="1"/>
  <c r="G11" i="1"/>
  <c r="F11" i="1"/>
  <c r="C11" i="1"/>
  <c r="B11" i="1"/>
  <c r="AH10" i="1"/>
  <c r="AF10" i="1"/>
  <c r="AD10" i="1"/>
  <c r="AC10" i="1"/>
  <c r="Y10" i="1"/>
  <c r="X10" i="1"/>
  <c r="V10" i="1"/>
  <c r="K10" i="1"/>
  <c r="J10" i="1"/>
  <c r="I10" i="1"/>
  <c r="G10" i="1"/>
  <c r="F10" i="1"/>
  <c r="C10" i="1"/>
  <c r="B10" i="1"/>
  <c r="AH9" i="1"/>
  <c r="AF9" i="1"/>
  <c r="AD9" i="1"/>
  <c r="AC9" i="1"/>
  <c r="Y9" i="1"/>
  <c r="X9" i="1"/>
  <c r="V9" i="1"/>
  <c r="K9" i="1"/>
  <c r="J9" i="1"/>
  <c r="I9" i="1"/>
  <c r="G9" i="1"/>
  <c r="F9" i="1"/>
  <c r="C9" i="1"/>
  <c r="B9" i="1"/>
  <c r="AH8" i="1"/>
  <c r="AF8" i="1"/>
  <c r="AD8" i="1"/>
  <c r="AC8" i="1"/>
  <c r="Y8" i="1"/>
  <c r="X8" i="1"/>
  <c r="V8" i="1"/>
  <c r="K8" i="1"/>
  <c r="J8" i="1"/>
  <c r="I8" i="1"/>
  <c r="G8" i="1"/>
  <c r="F8" i="1"/>
  <c r="C8" i="1"/>
  <c r="B8" i="1"/>
  <c r="AH7" i="1"/>
  <c r="AF7" i="1"/>
  <c r="AD7" i="1"/>
  <c r="AC7" i="1"/>
  <c r="Y7" i="1"/>
  <c r="Z7" i="1" s="1"/>
  <c r="X7" i="1"/>
  <c r="V7" i="1"/>
  <c r="S7" i="1"/>
  <c r="K7" i="1"/>
  <c r="P7" i="1" s="1"/>
  <c r="J7" i="1"/>
  <c r="I7" i="1"/>
  <c r="G7" i="1"/>
  <c r="H7" i="1" s="1"/>
  <c r="F7" i="1"/>
  <c r="C7" i="1"/>
  <c r="B7" i="1"/>
  <c r="AH6" i="1"/>
  <c r="AF6" i="1"/>
  <c r="AD6" i="1"/>
  <c r="AC6" i="1"/>
  <c r="Y6" i="1"/>
  <c r="X6" i="1"/>
  <c r="V6" i="1"/>
  <c r="T6" i="1"/>
  <c r="S6" i="1"/>
  <c r="P6" i="1"/>
  <c r="K6" i="1"/>
  <c r="J6" i="1"/>
  <c r="I6" i="1"/>
  <c r="G6" i="1"/>
  <c r="F6" i="1"/>
  <c r="C6" i="1"/>
  <c r="B6" i="1"/>
  <c r="AH5" i="1"/>
  <c r="AF5" i="1"/>
  <c r="AD5" i="1"/>
  <c r="AC5" i="1"/>
  <c r="Y5" i="1"/>
  <c r="X5" i="1"/>
  <c r="V5" i="1"/>
  <c r="T5" i="1"/>
  <c r="S5" i="1"/>
  <c r="K5" i="1"/>
  <c r="Z5" i="1" s="1"/>
  <c r="J5" i="1"/>
  <c r="I5" i="1"/>
  <c r="G5" i="1"/>
  <c r="H5" i="1" s="1"/>
  <c r="F5" i="1"/>
  <c r="C5" i="1"/>
  <c r="B5" i="1"/>
  <c r="AH4" i="1"/>
  <c r="AF4" i="1"/>
  <c r="AD4" i="1"/>
  <c r="AC4" i="1"/>
  <c r="Y4" i="1"/>
  <c r="X4" i="1"/>
  <c r="V4" i="1"/>
  <c r="T4" i="1"/>
  <c r="S4" i="1"/>
  <c r="K4" i="1"/>
  <c r="J4" i="1"/>
  <c r="I4" i="1"/>
  <c r="G4" i="1"/>
  <c r="F4" i="1"/>
  <c r="H4" i="1" s="1"/>
  <c r="C4" i="1"/>
  <c r="B4" i="1"/>
  <c r="AH3" i="1"/>
  <c r="AF3" i="1"/>
  <c r="AD3" i="1"/>
  <c r="AC3" i="1"/>
  <c r="Y3" i="1"/>
  <c r="Z3" i="1" s="1"/>
  <c r="X3" i="1"/>
  <c r="V3" i="1"/>
  <c r="T3" i="1"/>
  <c r="S3" i="1"/>
  <c r="K3" i="1"/>
  <c r="J3" i="1"/>
  <c r="I3" i="1"/>
  <c r="G3" i="1"/>
  <c r="H3" i="1" s="1"/>
  <c r="F3" i="1"/>
  <c r="C3" i="1"/>
  <c r="B3" i="1"/>
  <c r="AH2" i="1"/>
  <c r="AC2" i="1"/>
  <c r="Z15" i="1"/>
  <c r="Z11" i="1"/>
  <c r="Z8" i="1"/>
  <c r="Z6" i="1"/>
  <c r="V2" i="1"/>
  <c r="P24" i="1"/>
  <c r="L5" i="1"/>
  <c r="H25" i="1"/>
  <c r="H10" i="1"/>
  <c r="Z17" i="1"/>
  <c r="P15" i="1"/>
  <c r="P17" i="1"/>
  <c r="N3" i="1"/>
  <c r="W3" i="1" s="1"/>
  <c r="N4" i="1"/>
  <c r="AG4" i="1" s="1"/>
  <c r="N5" i="1"/>
  <c r="AG5" i="1" s="1"/>
  <c r="N6" i="1"/>
  <c r="N7" i="1"/>
  <c r="AG7" i="1" s="1"/>
  <c r="N8" i="1"/>
  <c r="W8" i="1" s="1"/>
  <c r="N9" i="1"/>
  <c r="N10" i="1"/>
  <c r="N11" i="1"/>
  <c r="W11" i="1" s="1"/>
  <c r="N12" i="1"/>
  <c r="N13" i="1"/>
  <c r="W13" i="1" s="1"/>
  <c r="N14" i="1"/>
  <c r="AG14" i="1" s="1"/>
  <c r="N15" i="1"/>
  <c r="AG15" i="1" s="1"/>
  <c r="N16" i="1"/>
  <c r="N17" i="1"/>
  <c r="AG17" i="1" s="1"/>
  <c r="N18" i="1"/>
  <c r="N19" i="1"/>
  <c r="N20" i="1"/>
  <c r="N21" i="1"/>
  <c r="N22" i="1"/>
  <c r="AG23" i="1"/>
  <c r="AG24" i="1"/>
  <c r="N25" i="1"/>
  <c r="N33" i="1" s="1"/>
  <c r="M3" i="1"/>
  <c r="AE3" i="1" s="1"/>
  <c r="M4" i="1"/>
  <c r="U4" i="1" s="1"/>
  <c r="M5" i="1"/>
  <c r="M6" i="1"/>
  <c r="U6" i="1" s="1"/>
  <c r="M7" i="1"/>
  <c r="U7" i="1" s="1"/>
  <c r="M8" i="1"/>
  <c r="M9" i="1"/>
  <c r="M10" i="1"/>
  <c r="U10" i="1" s="1"/>
  <c r="M11" i="1"/>
  <c r="AE11" i="1" s="1"/>
  <c r="M12" i="1"/>
  <c r="AE12" i="1" s="1"/>
  <c r="M13" i="1"/>
  <c r="M14" i="1"/>
  <c r="AE14" i="1" s="1"/>
  <c r="M15" i="1"/>
  <c r="AE15" i="1" s="1"/>
  <c r="M16" i="1"/>
  <c r="AE16" i="1" s="1"/>
  <c r="M17" i="1"/>
  <c r="M18" i="1"/>
  <c r="M19" i="1"/>
  <c r="M20" i="1"/>
  <c r="M21" i="1"/>
  <c r="M22" i="1"/>
  <c r="U22" i="1" s="1"/>
  <c r="AE23" i="1"/>
  <c r="M25" i="1"/>
  <c r="M3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5" i="1"/>
  <c r="E33" i="1" s="1"/>
  <c r="E3" i="1"/>
  <c r="AE13" i="1"/>
  <c r="AG3" i="1"/>
  <c r="AG11" i="1"/>
  <c r="B2" i="1"/>
  <c r="X2" i="1"/>
  <c r="AF2" i="1"/>
  <c r="AD2" i="1"/>
  <c r="AE2" i="1" s="1"/>
  <c r="Y2" i="1"/>
  <c r="T2" i="1"/>
  <c r="S2" i="1"/>
  <c r="O2" i="1"/>
  <c r="N2" i="1"/>
  <c r="M2" i="1"/>
  <c r="U2" i="1" s="1"/>
  <c r="J2" i="1"/>
  <c r="I2" i="1"/>
  <c r="AH33" i="1" l="1"/>
  <c r="AF33" i="1"/>
  <c r="AD33" i="1"/>
  <c r="AC33" i="1"/>
  <c r="Y33" i="1"/>
  <c r="X33" i="1"/>
  <c r="V33" i="1"/>
  <c r="T33" i="1"/>
  <c r="S33" i="1"/>
  <c r="O33" i="1"/>
  <c r="G33" i="1"/>
  <c r="AG25" i="1"/>
  <c r="AE25" i="1"/>
  <c r="Z25" i="1"/>
  <c r="P25" i="1"/>
  <c r="P33" i="1" s="1"/>
  <c r="C33" i="1"/>
  <c r="C34" i="1"/>
  <c r="P27" i="1"/>
  <c r="Z27" i="1"/>
  <c r="U5" i="1"/>
  <c r="AE10" i="1"/>
  <c r="W10" i="1"/>
  <c r="W12" i="1"/>
  <c r="U3" i="1"/>
  <c r="AE24" i="1"/>
  <c r="H24" i="1"/>
  <c r="H34" i="1" s="1"/>
  <c r="W18" i="1"/>
  <c r="U18" i="1"/>
  <c r="AE18" i="1"/>
  <c r="P18" i="1"/>
  <c r="H18" i="1"/>
  <c r="AG27" i="1"/>
  <c r="L27" i="1"/>
  <c r="U26" i="1"/>
  <c r="AE26" i="1"/>
  <c r="AG26" i="1"/>
  <c r="L26" i="1"/>
  <c r="P26" i="1"/>
  <c r="U8" i="1"/>
  <c r="AG8" i="1"/>
  <c r="W2" i="1"/>
  <c r="AE5" i="1"/>
  <c r="AE7" i="1"/>
  <c r="AE19" i="1"/>
  <c r="U13" i="1"/>
  <c r="AE8" i="1"/>
  <c r="AE4" i="1"/>
  <c r="AE6" i="1"/>
  <c r="AE27" i="1"/>
  <c r="U15" i="1"/>
  <c r="AG2" i="1"/>
  <c r="W4" i="1"/>
  <c r="W5" i="1"/>
  <c r="W19" i="1"/>
  <c r="U21" i="1"/>
  <c r="AE21" i="1"/>
  <c r="AG21" i="1"/>
  <c r="P21" i="1"/>
  <c r="Z21" i="1"/>
  <c r="AG19" i="1"/>
  <c r="U19" i="1"/>
  <c r="P19" i="1"/>
  <c r="Z19" i="1"/>
  <c r="U20" i="1"/>
  <c r="AE20" i="1"/>
  <c r="W20" i="1"/>
  <c r="L20" i="1"/>
  <c r="H20" i="1"/>
  <c r="U24" i="1"/>
  <c r="AG20" i="1"/>
  <c r="AE22" i="1"/>
  <c r="Z4" i="1"/>
  <c r="Z12" i="1"/>
  <c r="H14" i="1"/>
  <c r="Z18" i="1"/>
  <c r="L21" i="1"/>
  <c r="H23" i="1"/>
  <c r="U11" i="1"/>
  <c r="W6" i="1"/>
  <c r="L11" i="1"/>
  <c r="W27" i="1"/>
  <c r="U27" i="1"/>
  <c r="L3" i="1"/>
  <c r="W7" i="1"/>
  <c r="Z9" i="1"/>
  <c r="W26" i="1"/>
  <c r="U14" i="1"/>
  <c r="H26" i="1"/>
  <c r="W15" i="1"/>
  <c r="H17" i="1"/>
  <c r="W25" i="1"/>
  <c r="P5" i="1"/>
  <c r="U25" i="1"/>
  <c r="AG12" i="1"/>
  <c r="W14" i="1"/>
  <c r="AE17" i="1"/>
  <c r="W24" i="1"/>
  <c r="U12" i="1"/>
  <c r="W21" i="1"/>
  <c r="AG6" i="1"/>
  <c r="L8" i="1"/>
  <c r="H16" i="1"/>
  <c r="W22" i="1"/>
  <c r="W23" i="1"/>
  <c r="H27" i="1"/>
  <c r="U23" i="1"/>
  <c r="W17" i="1"/>
  <c r="L17" i="1"/>
  <c r="W16" i="1"/>
  <c r="AG16" i="1"/>
  <c r="P16" i="1"/>
  <c r="W9" i="1"/>
  <c r="AE9" i="1"/>
  <c r="H9" i="1"/>
  <c r="L23" i="1"/>
  <c r="H21" i="1"/>
  <c r="H15" i="1"/>
  <c r="AG13" i="1"/>
  <c r="H11" i="1"/>
  <c r="AG10" i="1"/>
  <c r="H8" i="1"/>
  <c r="AG22" i="1"/>
  <c r="AG18" i="1"/>
  <c r="AG9" i="1"/>
  <c r="Z10" i="1"/>
  <c r="Z26" i="1"/>
  <c r="L24" i="1"/>
  <c r="L34" i="1" s="1"/>
  <c r="P20" i="1"/>
  <c r="Z20" i="1"/>
  <c r="L19" i="1"/>
  <c r="L16" i="1"/>
  <c r="P14" i="1"/>
  <c r="L14" i="1"/>
  <c r="L13" i="1"/>
  <c r="L12" i="1"/>
  <c r="P10" i="1"/>
  <c r="L9" i="1"/>
  <c r="L6" i="1"/>
  <c r="L4" i="1"/>
  <c r="P4" i="1"/>
  <c r="L25" i="1"/>
  <c r="L33" i="1" s="1"/>
  <c r="H22" i="1"/>
  <c r="H19" i="1"/>
  <c r="H13" i="1"/>
  <c r="H12" i="1"/>
  <c r="L10" i="1"/>
  <c r="L7" i="1"/>
  <c r="H6" i="1"/>
  <c r="G2" i="1"/>
  <c r="F2" i="1"/>
  <c r="H2" i="1" s="1"/>
  <c r="K2" i="1"/>
  <c r="L2" i="1" s="1"/>
  <c r="E2" i="1"/>
  <c r="C2" i="1"/>
  <c r="Q14" i="2"/>
  <c r="H18" i="33"/>
  <c r="I18" i="33"/>
  <c r="J18" i="33"/>
  <c r="K18" i="33"/>
  <c r="L18" i="33"/>
  <c r="H18" i="32"/>
  <c r="I18" i="32"/>
  <c r="J18" i="32"/>
  <c r="K18" i="32"/>
  <c r="L18" i="32"/>
  <c r="H18" i="31"/>
  <c r="I18" i="31"/>
  <c r="J18" i="31"/>
  <c r="K18" i="31"/>
  <c r="L18" i="31"/>
  <c r="H18" i="30"/>
  <c r="I18" i="30"/>
  <c r="J18" i="30"/>
  <c r="K18" i="30"/>
  <c r="L18" i="30"/>
  <c r="H18" i="29"/>
  <c r="I18" i="29"/>
  <c r="J18" i="29"/>
  <c r="K18" i="29"/>
  <c r="L18" i="29"/>
  <c r="H18" i="28"/>
  <c r="I18" i="28"/>
  <c r="J18" i="28"/>
  <c r="K18" i="28"/>
  <c r="L18" i="28"/>
  <c r="H18" i="27"/>
  <c r="I18" i="27"/>
  <c r="J18" i="27"/>
  <c r="K18" i="27"/>
  <c r="L18" i="27"/>
  <c r="H18" i="24"/>
  <c r="I18" i="24"/>
  <c r="J18" i="24"/>
  <c r="K18" i="24"/>
  <c r="L18" i="24"/>
  <c r="H18" i="23"/>
  <c r="I18" i="23"/>
  <c r="J18" i="23"/>
  <c r="K18" i="23"/>
  <c r="L18" i="23"/>
  <c r="H18" i="22"/>
  <c r="I18" i="22"/>
  <c r="J18" i="22"/>
  <c r="K18" i="22"/>
  <c r="L18" i="22"/>
  <c r="H18" i="21"/>
  <c r="I18" i="21"/>
  <c r="J18" i="21"/>
  <c r="K18" i="21"/>
  <c r="L18" i="21"/>
  <c r="H18" i="20"/>
  <c r="I18" i="20"/>
  <c r="J18" i="20"/>
  <c r="K18" i="20"/>
  <c r="L18" i="20"/>
  <c r="H18" i="19"/>
  <c r="I18" i="19"/>
  <c r="Y17" i="2" s="1"/>
  <c r="J18" i="19"/>
  <c r="K18" i="19"/>
  <c r="L18" i="19"/>
  <c r="AB17" i="2" s="1"/>
  <c r="H18" i="18"/>
  <c r="I18" i="18"/>
  <c r="Y16" i="2" s="1"/>
  <c r="J18" i="18"/>
  <c r="K18" i="18"/>
  <c r="L18" i="18"/>
  <c r="AB16" i="2" s="1"/>
  <c r="H33" i="1" l="1"/>
  <c r="AG33" i="1"/>
  <c r="AE33" i="1"/>
  <c r="W33" i="1"/>
  <c r="U33" i="1"/>
  <c r="Z33" i="1"/>
  <c r="Z2" i="1"/>
  <c r="P2" i="1"/>
  <c r="M7" i="8"/>
  <c r="M8" i="8"/>
  <c r="M9" i="8"/>
  <c r="M10" i="8"/>
  <c r="M11" i="8"/>
  <c r="M12" i="8"/>
  <c r="M13" i="8"/>
  <c r="M14" i="8"/>
  <c r="M7" i="9"/>
  <c r="M8" i="9"/>
  <c r="M9" i="9"/>
  <c r="M10" i="9"/>
  <c r="M11" i="9"/>
  <c r="M12" i="9"/>
  <c r="M13" i="9"/>
  <c r="M14" i="9"/>
  <c r="M7" i="10"/>
  <c r="M8" i="10"/>
  <c r="M9" i="10"/>
  <c r="M10" i="10"/>
  <c r="M11" i="10"/>
  <c r="M12" i="10"/>
  <c r="M13" i="10"/>
  <c r="M14" i="10"/>
  <c r="M7" i="11"/>
  <c r="M8" i="11"/>
  <c r="M9" i="11"/>
  <c r="M10" i="11"/>
  <c r="M11" i="11"/>
  <c r="M12" i="11"/>
  <c r="M13" i="11"/>
  <c r="M14" i="11"/>
  <c r="M7" i="12"/>
  <c r="M8" i="12"/>
  <c r="M9" i="12"/>
  <c r="M10" i="12"/>
  <c r="M11" i="12"/>
  <c r="M12" i="12"/>
  <c r="M13" i="12"/>
  <c r="M14" i="12"/>
  <c r="M7" i="13"/>
  <c r="M8" i="13"/>
  <c r="M9" i="13"/>
  <c r="M10" i="13"/>
  <c r="M11" i="13"/>
  <c r="M12" i="13"/>
  <c r="M13" i="13"/>
  <c r="M14" i="13"/>
  <c r="M7" i="14"/>
  <c r="M8" i="14"/>
  <c r="M9" i="14"/>
  <c r="M10" i="14"/>
  <c r="M11" i="14"/>
  <c r="M12" i="14"/>
  <c r="M13" i="14"/>
  <c r="M14" i="14"/>
  <c r="M7" i="15"/>
  <c r="M8" i="15"/>
  <c r="M9" i="15"/>
  <c r="M10" i="15"/>
  <c r="M11" i="15"/>
  <c r="M12" i="15"/>
  <c r="M13" i="15"/>
  <c r="M14" i="15"/>
  <c r="M7" i="16"/>
  <c r="M8" i="16"/>
  <c r="M9" i="16"/>
  <c r="M10" i="16"/>
  <c r="M11" i="16"/>
  <c r="M12" i="16"/>
  <c r="M13" i="16"/>
  <c r="M14" i="16"/>
  <c r="M7" i="17"/>
  <c r="M8" i="17"/>
  <c r="M9" i="17"/>
  <c r="M10" i="17"/>
  <c r="M11" i="17"/>
  <c r="M12" i="17"/>
  <c r="M13" i="17"/>
  <c r="M14" i="17"/>
  <c r="M7" i="18"/>
  <c r="M8" i="18"/>
  <c r="M9" i="18"/>
  <c r="M10" i="18"/>
  <c r="M11" i="18"/>
  <c r="M12" i="18"/>
  <c r="M13" i="18"/>
  <c r="M14" i="18"/>
  <c r="M7" i="19"/>
  <c r="M8" i="19"/>
  <c r="M9" i="19"/>
  <c r="M10" i="19"/>
  <c r="M11" i="19"/>
  <c r="M12" i="19"/>
  <c r="M13" i="19"/>
  <c r="M14" i="19"/>
  <c r="M7" i="20"/>
  <c r="M8" i="20"/>
  <c r="M9" i="20"/>
  <c r="M10" i="20"/>
  <c r="M11" i="20"/>
  <c r="M12" i="20"/>
  <c r="M13" i="20"/>
  <c r="M14" i="20"/>
  <c r="M7" i="21"/>
  <c r="M8" i="21"/>
  <c r="M9" i="21"/>
  <c r="M10" i="21"/>
  <c r="M11" i="21"/>
  <c r="M12" i="21"/>
  <c r="M13" i="21"/>
  <c r="M14" i="21"/>
  <c r="M7" i="22"/>
  <c r="M8" i="22"/>
  <c r="M9" i="22"/>
  <c r="M10" i="22"/>
  <c r="M11" i="22"/>
  <c r="M12" i="22"/>
  <c r="M13" i="22"/>
  <c r="M14" i="22"/>
  <c r="M7" i="23"/>
  <c r="M8" i="23"/>
  <c r="M9" i="23"/>
  <c r="M10" i="23"/>
  <c r="M11" i="23"/>
  <c r="M12" i="23"/>
  <c r="M13" i="23"/>
  <c r="M14" i="23"/>
  <c r="M7" i="24"/>
  <c r="M8" i="24"/>
  <c r="M9" i="24"/>
  <c r="M10" i="24"/>
  <c r="M11" i="24"/>
  <c r="M12" i="24"/>
  <c r="M13" i="24"/>
  <c r="M14" i="24"/>
  <c r="M7" i="27"/>
  <c r="M8" i="27"/>
  <c r="M9" i="27"/>
  <c r="M10" i="27"/>
  <c r="M11" i="27"/>
  <c r="M12" i="27"/>
  <c r="M13" i="27"/>
  <c r="M14" i="27"/>
  <c r="M7" i="28"/>
  <c r="M8" i="28"/>
  <c r="M9" i="28"/>
  <c r="M10" i="28"/>
  <c r="M11" i="28"/>
  <c r="M12" i="28"/>
  <c r="M13" i="28"/>
  <c r="M14" i="28"/>
  <c r="M7" i="29"/>
  <c r="M8" i="29"/>
  <c r="M9" i="29"/>
  <c r="M10" i="29"/>
  <c r="M11" i="29"/>
  <c r="M12" i="29"/>
  <c r="M13" i="29"/>
  <c r="M14" i="29"/>
  <c r="M7" i="30"/>
  <c r="M8" i="30"/>
  <c r="M9" i="30"/>
  <c r="M10" i="30"/>
  <c r="M11" i="30"/>
  <c r="M12" i="30"/>
  <c r="M13" i="30"/>
  <c r="M14" i="30"/>
  <c r="M7" i="31"/>
  <c r="M8" i="31"/>
  <c r="M9" i="31"/>
  <c r="M10" i="31"/>
  <c r="M11" i="31"/>
  <c r="M12" i="31"/>
  <c r="M13" i="31"/>
  <c r="M14" i="31"/>
  <c r="M7" i="32"/>
  <c r="M8" i="32"/>
  <c r="M9" i="32"/>
  <c r="M10" i="32"/>
  <c r="M11" i="32"/>
  <c r="M12" i="32"/>
  <c r="M13" i="32"/>
  <c r="M14" i="32"/>
  <c r="M7" i="33"/>
  <c r="M8" i="33"/>
  <c r="M9" i="33"/>
  <c r="M10" i="33"/>
  <c r="M11" i="33"/>
  <c r="M12" i="33"/>
  <c r="M13" i="33"/>
  <c r="M14" i="33"/>
  <c r="G7" i="33"/>
  <c r="G8" i="33"/>
  <c r="G9" i="33"/>
  <c r="G10" i="33"/>
  <c r="G11" i="33"/>
  <c r="G12" i="33"/>
  <c r="G13" i="33"/>
  <c r="G14" i="33"/>
  <c r="G15" i="33"/>
  <c r="G16" i="33"/>
  <c r="G7" i="32"/>
  <c r="G8" i="32"/>
  <c r="G9" i="32"/>
  <c r="G10" i="32"/>
  <c r="G11" i="32"/>
  <c r="G12" i="32"/>
  <c r="G13" i="32"/>
  <c r="G14" i="32"/>
  <c r="G15" i="32"/>
  <c r="G16" i="32"/>
  <c r="G7" i="31"/>
  <c r="G8" i="31"/>
  <c r="G9" i="31"/>
  <c r="G10" i="31"/>
  <c r="G11" i="31"/>
  <c r="G12" i="31"/>
  <c r="G13" i="31"/>
  <c r="G14" i="31"/>
  <c r="G15" i="31"/>
  <c r="G16" i="31"/>
  <c r="G7" i="30"/>
  <c r="G8" i="30"/>
  <c r="G9" i="30"/>
  <c r="G10" i="30"/>
  <c r="G11" i="30"/>
  <c r="G12" i="30"/>
  <c r="G13" i="30"/>
  <c r="G14" i="30"/>
  <c r="G15" i="30"/>
  <c r="G16" i="30"/>
  <c r="G7" i="29"/>
  <c r="G8" i="29"/>
  <c r="G9" i="29"/>
  <c r="G10" i="29"/>
  <c r="G11" i="29"/>
  <c r="G12" i="29"/>
  <c r="G13" i="29"/>
  <c r="G14" i="29"/>
  <c r="G15" i="29"/>
  <c r="G16" i="29"/>
  <c r="G7" i="28"/>
  <c r="G8" i="28"/>
  <c r="G9" i="28"/>
  <c r="G10" i="28"/>
  <c r="G11" i="28"/>
  <c r="G12" i="28"/>
  <c r="G13" i="28"/>
  <c r="G14" i="28"/>
  <c r="G15" i="28"/>
  <c r="G16" i="28"/>
  <c r="G7" i="27"/>
  <c r="G8" i="27"/>
  <c r="G9" i="27"/>
  <c r="G10" i="27"/>
  <c r="G11" i="27"/>
  <c r="G12" i="27"/>
  <c r="G13" i="27"/>
  <c r="G14" i="27"/>
  <c r="G15" i="27"/>
  <c r="G16" i="27"/>
  <c r="G7" i="24"/>
  <c r="G8" i="24"/>
  <c r="G9" i="24"/>
  <c r="G10" i="24"/>
  <c r="G11" i="24"/>
  <c r="G12" i="24"/>
  <c r="G13" i="24"/>
  <c r="G14" i="24"/>
  <c r="G15" i="24"/>
  <c r="G16" i="24"/>
  <c r="G7" i="23"/>
  <c r="G8" i="23"/>
  <c r="G9" i="23"/>
  <c r="G10" i="23"/>
  <c r="G11" i="23"/>
  <c r="G12" i="23"/>
  <c r="G13" i="23"/>
  <c r="G14" i="23"/>
  <c r="G15" i="23"/>
  <c r="G16" i="23"/>
  <c r="G7" i="22"/>
  <c r="G7" i="21"/>
  <c r="G8" i="21"/>
  <c r="G9" i="21"/>
  <c r="G10" i="21"/>
  <c r="G11" i="21"/>
  <c r="G12" i="21"/>
  <c r="G13" i="21"/>
  <c r="G14" i="21"/>
  <c r="G15" i="21"/>
  <c r="G16" i="21"/>
  <c r="G7" i="20"/>
  <c r="G8" i="20"/>
  <c r="G9" i="20"/>
  <c r="G10" i="20"/>
  <c r="G11" i="20"/>
  <c r="G12" i="20"/>
  <c r="G13" i="20"/>
  <c r="G14" i="20"/>
  <c r="G15" i="20"/>
  <c r="G16" i="20"/>
  <c r="G7" i="19"/>
  <c r="G8" i="19"/>
  <c r="G9" i="19"/>
  <c r="G10" i="19"/>
  <c r="G11" i="19"/>
  <c r="G12" i="19"/>
  <c r="G13" i="19"/>
  <c r="G14" i="19"/>
  <c r="G15" i="19"/>
  <c r="G16" i="19"/>
  <c r="G7" i="18"/>
  <c r="Q16" i="1" s="1"/>
  <c r="R16" i="1" s="1"/>
  <c r="G8" i="18"/>
  <c r="G9" i="18"/>
  <c r="G10" i="18"/>
  <c r="G11" i="18"/>
  <c r="G12" i="18"/>
  <c r="G13" i="18"/>
  <c r="G14" i="18"/>
  <c r="G15" i="18"/>
  <c r="G16" i="18"/>
  <c r="G7" i="17"/>
  <c r="G8" i="17"/>
  <c r="G9" i="17"/>
  <c r="G10" i="17"/>
  <c r="G11" i="17"/>
  <c r="G12" i="17"/>
  <c r="G13" i="17"/>
  <c r="G14" i="17"/>
  <c r="G15" i="17"/>
  <c r="G16" i="17"/>
  <c r="G7" i="16"/>
  <c r="G8" i="16"/>
  <c r="G9" i="16"/>
  <c r="G10" i="16"/>
  <c r="G11" i="16"/>
  <c r="G12" i="16"/>
  <c r="G13" i="16"/>
  <c r="G14" i="16"/>
  <c r="G15" i="16"/>
  <c r="G16" i="16"/>
  <c r="G7" i="15"/>
  <c r="G8" i="15"/>
  <c r="G9" i="15"/>
  <c r="G10" i="15"/>
  <c r="G11" i="15"/>
  <c r="G12" i="15"/>
  <c r="G13" i="15"/>
  <c r="G14" i="15"/>
  <c r="G15" i="15"/>
  <c r="G16" i="15"/>
  <c r="G7" i="14"/>
  <c r="G8" i="14"/>
  <c r="G9" i="14"/>
  <c r="G10" i="14"/>
  <c r="G11" i="14"/>
  <c r="G12" i="14"/>
  <c r="G13" i="14"/>
  <c r="G14" i="14"/>
  <c r="G15" i="14"/>
  <c r="G16" i="14"/>
  <c r="G7" i="13"/>
  <c r="G8" i="13"/>
  <c r="G9" i="13"/>
  <c r="G10" i="13"/>
  <c r="G11" i="13"/>
  <c r="G12" i="13"/>
  <c r="G13" i="13"/>
  <c r="G14" i="13"/>
  <c r="G15" i="13"/>
  <c r="G16" i="13"/>
  <c r="G7" i="12"/>
  <c r="G8" i="12"/>
  <c r="G9" i="12"/>
  <c r="G10" i="12"/>
  <c r="G11" i="12"/>
  <c r="G12" i="12"/>
  <c r="G13" i="12"/>
  <c r="G14" i="12"/>
  <c r="G15" i="12"/>
  <c r="G16" i="12"/>
  <c r="G7" i="11"/>
  <c r="G8" i="11"/>
  <c r="G9" i="11"/>
  <c r="G10" i="11"/>
  <c r="G11" i="11"/>
  <c r="G12" i="11"/>
  <c r="G13" i="11"/>
  <c r="G14" i="11"/>
  <c r="G15" i="11"/>
  <c r="G16" i="11"/>
  <c r="G7" i="10"/>
  <c r="G8" i="10"/>
  <c r="G9" i="10"/>
  <c r="G10" i="10"/>
  <c r="G11" i="10"/>
  <c r="G12" i="10"/>
  <c r="G13" i="10"/>
  <c r="G14" i="10"/>
  <c r="G15" i="10"/>
  <c r="G16" i="10"/>
  <c r="G7" i="9"/>
  <c r="G8" i="9"/>
  <c r="G9" i="9"/>
  <c r="G10" i="9"/>
  <c r="G11" i="9"/>
  <c r="G12" i="9"/>
  <c r="G13" i="9"/>
  <c r="G14" i="9"/>
  <c r="G15" i="9"/>
  <c r="G16" i="9"/>
  <c r="G7" i="8"/>
  <c r="G8" i="8"/>
  <c r="G9" i="8"/>
  <c r="G10" i="8"/>
  <c r="G11" i="8"/>
  <c r="G12" i="8"/>
  <c r="G13" i="8"/>
  <c r="G14" i="8"/>
  <c r="G15" i="8"/>
  <c r="G16" i="8"/>
  <c r="M7" i="7"/>
  <c r="M8" i="7"/>
  <c r="M9" i="7"/>
  <c r="M10" i="7"/>
  <c r="M11" i="7"/>
  <c r="M12" i="7"/>
  <c r="M13" i="7"/>
  <c r="M14" i="7"/>
  <c r="G7" i="7"/>
  <c r="G8" i="7"/>
  <c r="G9" i="7"/>
  <c r="G10" i="7"/>
  <c r="G11" i="7"/>
  <c r="G12" i="7"/>
  <c r="G13" i="7"/>
  <c r="G14" i="7"/>
  <c r="G15" i="7"/>
  <c r="G16" i="7"/>
  <c r="G7" i="6"/>
  <c r="G8" i="6"/>
  <c r="G9" i="6"/>
  <c r="G10" i="6"/>
  <c r="G11" i="6"/>
  <c r="G12" i="6"/>
  <c r="G13" i="6"/>
  <c r="G14" i="6"/>
  <c r="G15" i="6"/>
  <c r="G16" i="6"/>
  <c r="M7" i="6"/>
  <c r="M8" i="6"/>
  <c r="M9" i="6"/>
  <c r="M10" i="6"/>
  <c r="M11" i="6"/>
  <c r="M12" i="6"/>
  <c r="M13" i="6"/>
  <c r="M14" i="6"/>
  <c r="M7" i="5"/>
  <c r="M8" i="5"/>
  <c r="M9" i="5"/>
  <c r="M10" i="5"/>
  <c r="M11" i="5"/>
  <c r="M12" i="5"/>
  <c r="M13" i="5"/>
  <c r="M14" i="5"/>
  <c r="G7" i="5"/>
  <c r="G8" i="5"/>
  <c r="G9" i="5"/>
  <c r="G10" i="5"/>
  <c r="G11" i="5"/>
  <c r="G12" i="5"/>
  <c r="G13" i="5"/>
  <c r="G14" i="5"/>
  <c r="G15" i="5"/>
  <c r="G16" i="5"/>
  <c r="M14" i="4"/>
  <c r="M13" i="4"/>
  <c r="M12" i="4"/>
  <c r="M11" i="4"/>
  <c r="M10" i="4"/>
  <c r="M9" i="4"/>
  <c r="M8" i="4"/>
  <c r="M7" i="4"/>
  <c r="G11" i="4"/>
  <c r="G12" i="4"/>
  <c r="G13" i="4"/>
  <c r="G14" i="4"/>
  <c r="G15" i="4"/>
  <c r="G16" i="4"/>
  <c r="G10" i="4"/>
  <c r="G9" i="4"/>
  <c r="G8" i="4"/>
  <c r="G7" i="4"/>
  <c r="R2" i="4"/>
  <c r="G18" i="28" l="1"/>
  <c r="Q5" i="1"/>
  <c r="R5" i="1" s="1"/>
  <c r="G18" i="7"/>
  <c r="AA5" i="1"/>
  <c r="AB5" i="1" s="1"/>
  <c r="M18" i="7"/>
  <c r="Q9" i="1"/>
  <c r="Q13" i="1"/>
  <c r="R13" i="1" s="1"/>
  <c r="G18" i="15"/>
  <c r="Q17" i="1"/>
  <c r="R17" i="1" s="1"/>
  <c r="Q21" i="1"/>
  <c r="R21" i="1" s="1"/>
  <c r="G18" i="23"/>
  <c r="Q25" i="1"/>
  <c r="G18" i="27"/>
  <c r="G18" i="31"/>
  <c r="Q2" i="1"/>
  <c r="R2" i="1" s="1"/>
  <c r="G18" i="4"/>
  <c r="Q8" i="1"/>
  <c r="R8" i="1" s="1"/>
  <c r="G18" i="10"/>
  <c r="Q12" i="1"/>
  <c r="R12" i="1" s="1"/>
  <c r="G18" i="14"/>
  <c r="Q24" i="1"/>
  <c r="G18" i="30"/>
  <c r="Q6" i="1"/>
  <c r="R6" i="1" s="1"/>
  <c r="G18" i="8"/>
  <c r="Q10" i="1"/>
  <c r="R10" i="1" s="1"/>
  <c r="G18" i="12"/>
  <c r="Q14" i="1"/>
  <c r="R14" i="1" s="1"/>
  <c r="G18" i="16"/>
  <c r="Q18" i="1"/>
  <c r="R18" i="1" s="1"/>
  <c r="G18" i="20"/>
  <c r="Q22" i="1"/>
  <c r="R22" i="1" s="1"/>
  <c r="G18" i="24"/>
  <c r="Q26" i="1"/>
  <c r="R26" i="1" s="1"/>
  <c r="G18" i="32"/>
  <c r="Q20" i="1"/>
  <c r="R20" i="1" s="1"/>
  <c r="G18" i="22"/>
  <c r="AA2" i="1"/>
  <c r="AB2" i="1" s="1"/>
  <c r="M18" i="4"/>
  <c r="Q4" i="1"/>
  <c r="R4" i="1" s="1"/>
  <c r="G18" i="6"/>
  <c r="Q3" i="1"/>
  <c r="R3" i="1" s="1"/>
  <c r="G18" i="5"/>
  <c r="AA3" i="1"/>
  <c r="AB3" i="1" s="1"/>
  <c r="M18" i="5"/>
  <c r="AA4" i="1"/>
  <c r="AB4" i="1" s="1"/>
  <c r="M18" i="6"/>
  <c r="Q7" i="1"/>
  <c r="R7" i="1" s="1"/>
  <c r="G18" i="9"/>
  <c r="Q11" i="1"/>
  <c r="R11" i="1" s="1"/>
  <c r="G18" i="13"/>
  <c r="Q15" i="1"/>
  <c r="R15" i="1" s="1"/>
  <c r="Q19" i="1"/>
  <c r="R19" i="1" s="1"/>
  <c r="G18" i="21"/>
  <c r="Q23" i="1"/>
  <c r="R23" i="1" s="1"/>
  <c r="Q27" i="1"/>
  <c r="R27" i="1" s="1"/>
  <c r="G18" i="29"/>
  <c r="G18" i="33"/>
  <c r="M18" i="33"/>
  <c r="M18" i="32"/>
  <c r="M18" i="31"/>
  <c r="M18" i="30"/>
  <c r="AA27" i="1"/>
  <c r="AB27" i="1" s="1"/>
  <c r="M18" i="29"/>
  <c r="AA26" i="1"/>
  <c r="AB26" i="1" s="1"/>
  <c r="M18" i="28"/>
  <c r="AA25" i="1"/>
  <c r="M18" i="27"/>
  <c r="AA24" i="1"/>
  <c r="AA23" i="1"/>
  <c r="AB23" i="1" s="1"/>
  <c r="AA22" i="1"/>
  <c r="AB22" i="1" s="1"/>
  <c r="M18" i="24"/>
  <c r="AA21" i="1"/>
  <c r="AB21" i="1" s="1"/>
  <c r="M18" i="23"/>
  <c r="AA20" i="1"/>
  <c r="AB20" i="1" s="1"/>
  <c r="M18" i="22"/>
  <c r="AA19" i="1"/>
  <c r="AB19" i="1" s="1"/>
  <c r="M18" i="21"/>
  <c r="AA18" i="1"/>
  <c r="AB18" i="1" s="1"/>
  <c r="M18" i="20"/>
  <c r="AA15" i="1"/>
  <c r="AB15" i="1" s="1"/>
  <c r="AA14" i="1"/>
  <c r="AB14" i="1" s="1"/>
  <c r="M18" i="16"/>
  <c r="AA13" i="1"/>
  <c r="AB13" i="1" s="1"/>
  <c r="M18" i="15"/>
  <c r="AA12" i="1"/>
  <c r="AB12" i="1" s="1"/>
  <c r="M18" i="14"/>
  <c r="AA11" i="1"/>
  <c r="AB11" i="1" s="1"/>
  <c r="M18" i="13"/>
  <c r="AA10" i="1"/>
  <c r="AB10" i="1" s="1"/>
  <c r="M18" i="12"/>
  <c r="AA8" i="1"/>
  <c r="AB8" i="1" s="1"/>
  <c r="M18" i="10"/>
  <c r="AA7" i="1"/>
  <c r="AB7" i="1" s="1"/>
  <c r="M18" i="9"/>
  <c r="AA6" i="1"/>
  <c r="AB6" i="1" s="1"/>
  <c r="M18" i="8"/>
  <c r="G18" i="19"/>
  <c r="AA17" i="1"/>
  <c r="AB17" i="1" s="1"/>
  <c r="M18" i="19"/>
  <c r="G18" i="18"/>
  <c r="AA16" i="1"/>
  <c r="AB16" i="1" s="1"/>
  <c r="M18" i="18"/>
  <c r="G18" i="11"/>
  <c r="R9" i="1" s="1"/>
  <c r="AA9" i="1"/>
  <c r="AB9" i="1" s="1"/>
  <c r="M18" i="11"/>
  <c r="G18" i="17"/>
  <c r="M18" i="17"/>
  <c r="B18" i="6"/>
  <c r="M121" i="3"/>
  <c r="M117" i="3"/>
  <c r="M113" i="3"/>
  <c r="M109" i="3"/>
  <c r="M105" i="3"/>
  <c r="M101" i="3"/>
  <c r="M97" i="3"/>
  <c r="M93" i="3"/>
  <c r="M89" i="3"/>
  <c r="M85" i="3"/>
  <c r="M81" i="3"/>
  <c r="M77" i="3"/>
  <c r="M73" i="3"/>
  <c r="M69" i="3"/>
  <c r="M65" i="3"/>
  <c r="M61" i="3"/>
  <c r="M57" i="3"/>
  <c r="M53" i="3"/>
  <c r="M45" i="3"/>
  <c r="M41" i="3"/>
  <c r="M37" i="3"/>
  <c r="M33" i="3"/>
  <c r="M29" i="3"/>
  <c r="M25" i="3"/>
  <c r="M21" i="3"/>
  <c r="M17" i="3"/>
  <c r="M13" i="3"/>
  <c r="M5" i="3"/>
  <c r="M9" i="3"/>
  <c r="M49" i="3"/>
  <c r="R24" i="1" l="1"/>
  <c r="R34" i="1" s="1"/>
  <c r="Q34" i="1"/>
  <c r="AB24" i="1"/>
  <c r="AB34" i="1" s="1"/>
  <c r="AA34" i="1"/>
  <c r="R25" i="1"/>
  <c r="Q33" i="1"/>
  <c r="AB25" i="1"/>
  <c r="AB33" i="1" s="1"/>
  <c r="AA33" i="1"/>
  <c r="D34" i="2"/>
  <c r="E34" i="2"/>
  <c r="F34" i="2"/>
  <c r="G34" i="2"/>
  <c r="I34" i="2"/>
  <c r="J34" i="2"/>
  <c r="P34" i="2"/>
  <c r="Q34" i="2"/>
  <c r="R34" i="2"/>
  <c r="S34" i="2"/>
  <c r="U34" i="2"/>
  <c r="V34" i="2"/>
  <c r="AB34" i="2"/>
  <c r="AC34" i="2"/>
  <c r="AD34" i="2"/>
  <c r="AE34" i="2"/>
  <c r="AF34" i="2"/>
  <c r="AG34" i="2"/>
  <c r="AH34" i="2"/>
  <c r="D33" i="2"/>
  <c r="E33" i="2"/>
  <c r="F33" i="2"/>
  <c r="G33" i="2"/>
  <c r="H33" i="2"/>
  <c r="J33" i="2"/>
  <c r="K33" i="2"/>
  <c r="Q33" i="2"/>
  <c r="R33" i="2"/>
  <c r="S33" i="2"/>
  <c r="T33" i="2"/>
  <c r="V33" i="2"/>
  <c r="W33" i="2"/>
  <c r="AC33" i="2"/>
  <c r="AD33" i="2"/>
  <c r="AE33" i="2"/>
  <c r="AF33" i="2"/>
  <c r="AG33" i="2"/>
  <c r="AH33" i="2"/>
  <c r="C34" i="2"/>
  <c r="C33" i="2"/>
  <c r="U17" i="2"/>
  <c r="U18" i="2"/>
  <c r="U19" i="2"/>
  <c r="U20" i="2"/>
  <c r="U21" i="2"/>
  <c r="U22" i="2"/>
  <c r="U25" i="2"/>
  <c r="I18" i="2"/>
  <c r="I19" i="2"/>
  <c r="I20" i="2"/>
  <c r="I21" i="2"/>
  <c r="I22" i="2"/>
  <c r="I25" i="2"/>
  <c r="L121" i="3"/>
  <c r="K121" i="3"/>
  <c r="J121" i="3"/>
  <c r="H121" i="3"/>
  <c r="G121" i="3"/>
  <c r="F121" i="3"/>
  <c r="E121" i="3"/>
  <c r="D121" i="3"/>
  <c r="C121" i="3"/>
  <c r="M120" i="3"/>
  <c r="L120" i="3"/>
  <c r="K120" i="3"/>
  <c r="J120" i="3"/>
  <c r="H120" i="3"/>
  <c r="G120" i="3"/>
  <c r="F120" i="3"/>
  <c r="E120" i="3"/>
  <c r="D120" i="3"/>
  <c r="C120" i="3"/>
  <c r="M119" i="3"/>
  <c r="L119" i="3"/>
  <c r="K119" i="3"/>
  <c r="J119" i="3"/>
  <c r="H119" i="3"/>
  <c r="G119" i="3"/>
  <c r="F119" i="3"/>
  <c r="E119" i="3"/>
  <c r="D119" i="3"/>
  <c r="C119" i="3"/>
  <c r="L117" i="3"/>
  <c r="K117" i="3"/>
  <c r="J117" i="3"/>
  <c r="I117" i="3"/>
  <c r="H117" i="3"/>
  <c r="G117" i="3"/>
  <c r="F117" i="3"/>
  <c r="E117" i="3"/>
  <c r="D117" i="3"/>
  <c r="C117" i="3"/>
  <c r="M116" i="3"/>
  <c r="L116" i="3"/>
  <c r="K116" i="3"/>
  <c r="J116" i="3"/>
  <c r="I116" i="3"/>
  <c r="H116" i="3"/>
  <c r="G116" i="3"/>
  <c r="F116" i="3"/>
  <c r="E116" i="3"/>
  <c r="D116" i="3"/>
  <c r="C116" i="3"/>
  <c r="M115" i="3"/>
  <c r="L115" i="3"/>
  <c r="K115" i="3"/>
  <c r="J115" i="3"/>
  <c r="H115" i="3"/>
  <c r="G115" i="3"/>
  <c r="F115" i="3"/>
  <c r="E115" i="3"/>
  <c r="D115" i="3"/>
  <c r="C115" i="3"/>
  <c r="L113" i="3"/>
  <c r="K113" i="3"/>
  <c r="J113" i="3"/>
  <c r="H113" i="3"/>
  <c r="G113" i="3"/>
  <c r="F113" i="3"/>
  <c r="E113" i="3"/>
  <c r="D113" i="3"/>
  <c r="C113" i="3"/>
  <c r="M112" i="3"/>
  <c r="L112" i="3"/>
  <c r="K112" i="3"/>
  <c r="J112" i="3"/>
  <c r="H112" i="3"/>
  <c r="G112" i="3"/>
  <c r="F112" i="3"/>
  <c r="E112" i="3"/>
  <c r="D112" i="3"/>
  <c r="C112" i="3"/>
  <c r="M111" i="3"/>
  <c r="L111" i="3"/>
  <c r="K111" i="3"/>
  <c r="J111" i="3"/>
  <c r="H111" i="3"/>
  <c r="G111" i="3"/>
  <c r="F111" i="3"/>
  <c r="E111" i="3"/>
  <c r="D111" i="3"/>
  <c r="C111" i="3"/>
  <c r="L109" i="3"/>
  <c r="K109" i="3"/>
  <c r="J109" i="3"/>
  <c r="H109" i="3"/>
  <c r="G109" i="3"/>
  <c r="F109" i="3"/>
  <c r="E109" i="3"/>
  <c r="D109" i="3"/>
  <c r="C109" i="3"/>
  <c r="M108" i="3"/>
  <c r="L108" i="3"/>
  <c r="K108" i="3"/>
  <c r="J108" i="3"/>
  <c r="H108" i="3"/>
  <c r="G108" i="3"/>
  <c r="F108" i="3"/>
  <c r="E108" i="3"/>
  <c r="D108" i="3"/>
  <c r="C108" i="3"/>
  <c r="M107" i="3"/>
  <c r="L107" i="3"/>
  <c r="K107" i="3"/>
  <c r="J107" i="3"/>
  <c r="H107" i="3"/>
  <c r="G107" i="3"/>
  <c r="F107" i="3"/>
  <c r="E107" i="3"/>
  <c r="D107" i="3"/>
  <c r="C107" i="3"/>
  <c r="L105" i="3"/>
  <c r="K105" i="3"/>
  <c r="J105" i="3"/>
  <c r="H105" i="3"/>
  <c r="G105" i="3"/>
  <c r="F105" i="3"/>
  <c r="E105" i="3"/>
  <c r="D105" i="3"/>
  <c r="C105" i="3"/>
  <c r="M104" i="3"/>
  <c r="L104" i="3"/>
  <c r="K104" i="3"/>
  <c r="J104" i="3"/>
  <c r="H104" i="3"/>
  <c r="G104" i="3"/>
  <c r="F104" i="3"/>
  <c r="E104" i="3"/>
  <c r="D104" i="3"/>
  <c r="C104" i="3"/>
  <c r="M103" i="3"/>
  <c r="L103" i="3"/>
  <c r="K103" i="3"/>
  <c r="J103" i="3"/>
  <c r="H103" i="3"/>
  <c r="G103" i="3"/>
  <c r="F103" i="3"/>
  <c r="E103" i="3"/>
  <c r="D103" i="3"/>
  <c r="C103" i="3"/>
  <c r="L101" i="3"/>
  <c r="K101" i="3"/>
  <c r="J101" i="3"/>
  <c r="I101" i="3"/>
  <c r="H101" i="3"/>
  <c r="G101" i="3"/>
  <c r="F101" i="3"/>
  <c r="E101" i="3"/>
  <c r="D101" i="3"/>
  <c r="C101" i="3"/>
  <c r="M100" i="3"/>
  <c r="L100" i="3"/>
  <c r="K100" i="3"/>
  <c r="J100" i="3"/>
  <c r="I100" i="3"/>
  <c r="H100" i="3"/>
  <c r="G100" i="3"/>
  <c r="F100" i="3"/>
  <c r="E100" i="3"/>
  <c r="D100" i="3"/>
  <c r="C100" i="3"/>
  <c r="M99" i="3"/>
  <c r="L99" i="3"/>
  <c r="K99" i="3"/>
  <c r="J99" i="3"/>
  <c r="H99" i="3"/>
  <c r="G99" i="3"/>
  <c r="F99" i="3"/>
  <c r="E99" i="3"/>
  <c r="D99" i="3"/>
  <c r="C99" i="3"/>
  <c r="L97" i="3"/>
  <c r="K97" i="3"/>
  <c r="J97" i="3"/>
  <c r="H97" i="3"/>
  <c r="G97" i="3"/>
  <c r="F97" i="3"/>
  <c r="E97" i="3"/>
  <c r="D97" i="3"/>
  <c r="C97" i="3"/>
  <c r="M96" i="3"/>
  <c r="L96" i="3"/>
  <c r="K96" i="3"/>
  <c r="J96" i="3"/>
  <c r="H96" i="3"/>
  <c r="G96" i="3"/>
  <c r="F96" i="3"/>
  <c r="E96" i="3"/>
  <c r="D96" i="3"/>
  <c r="C96" i="3"/>
  <c r="M95" i="3"/>
  <c r="L95" i="3"/>
  <c r="K95" i="3"/>
  <c r="J95" i="3"/>
  <c r="H95" i="3"/>
  <c r="G95" i="3"/>
  <c r="F95" i="3"/>
  <c r="E95" i="3"/>
  <c r="D95" i="3"/>
  <c r="C95" i="3"/>
  <c r="L93" i="3"/>
  <c r="K93" i="3"/>
  <c r="J93" i="3"/>
  <c r="H93" i="3"/>
  <c r="G93" i="3"/>
  <c r="F93" i="3"/>
  <c r="E93" i="3"/>
  <c r="D93" i="3"/>
  <c r="C93" i="3"/>
  <c r="M92" i="3"/>
  <c r="L92" i="3"/>
  <c r="K92" i="3"/>
  <c r="J92" i="3"/>
  <c r="H92" i="3"/>
  <c r="G92" i="3"/>
  <c r="F92" i="3"/>
  <c r="E92" i="3"/>
  <c r="D92" i="3"/>
  <c r="C92" i="3"/>
  <c r="M91" i="3"/>
  <c r="L91" i="3"/>
  <c r="K91" i="3"/>
  <c r="J91" i="3"/>
  <c r="H91" i="3"/>
  <c r="G91" i="3"/>
  <c r="F91" i="3"/>
  <c r="E91" i="3"/>
  <c r="D91" i="3"/>
  <c r="C91" i="3"/>
  <c r="L89" i="3"/>
  <c r="K89" i="3"/>
  <c r="J89" i="3"/>
  <c r="H89" i="3"/>
  <c r="G89" i="3"/>
  <c r="F89" i="3"/>
  <c r="E89" i="3"/>
  <c r="D89" i="3"/>
  <c r="C89" i="3"/>
  <c r="M88" i="3"/>
  <c r="L88" i="3"/>
  <c r="K88" i="3"/>
  <c r="J88" i="3"/>
  <c r="H88" i="3"/>
  <c r="G88" i="3"/>
  <c r="F88" i="3"/>
  <c r="E88" i="3"/>
  <c r="D88" i="3"/>
  <c r="C88" i="3"/>
  <c r="M87" i="3"/>
  <c r="L87" i="3"/>
  <c r="K87" i="3"/>
  <c r="J87" i="3"/>
  <c r="H87" i="3"/>
  <c r="G87" i="3"/>
  <c r="F87" i="3"/>
  <c r="E87" i="3"/>
  <c r="D87" i="3"/>
  <c r="C87" i="3"/>
  <c r="L85" i="3"/>
  <c r="K85" i="3"/>
  <c r="J85" i="3"/>
  <c r="I85" i="3"/>
  <c r="H85" i="3"/>
  <c r="G85" i="3"/>
  <c r="F85" i="3"/>
  <c r="E85" i="3"/>
  <c r="D85" i="3"/>
  <c r="C85" i="3"/>
  <c r="M84" i="3"/>
  <c r="L84" i="3"/>
  <c r="K84" i="3"/>
  <c r="J84" i="3"/>
  <c r="I84" i="3"/>
  <c r="H84" i="3"/>
  <c r="G84" i="3"/>
  <c r="F84" i="3"/>
  <c r="E84" i="3"/>
  <c r="D84" i="3"/>
  <c r="C84" i="3"/>
  <c r="M83" i="3"/>
  <c r="L83" i="3"/>
  <c r="K83" i="3"/>
  <c r="J83" i="3"/>
  <c r="H83" i="3"/>
  <c r="G83" i="3"/>
  <c r="F83" i="3"/>
  <c r="E83" i="3"/>
  <c r="D83" i="3"/>
  <c r="C83" i="3"/>
  <c r="L81" i="3"/>
  <c r="K81" i="3"/>
  <c r="J81" i="3"/>
  <c r="H81" i="3"/>
  <c r="G81" i="3"/>
  <c r="F81" i="3"/>
  <c r="E81" i="3"/>
  <c r="D81" i="3"/>
  <c r="C81" i="3"/>
  <c r="M80" i="3"/>
  <c r="L80" i="3"/>
  <c r="K80" i="3"/>
  <c r="J80" i="3"/>
  <c r="H80" i="3"/>
  <c r="G80" i="3"/>
  <c r="F80" i="3"/>
  <c r="E80" i="3"/>
  <c r="D80" i="3"/>
  <c r="C80" i="3"/>
  <c r="M79" i="3"/>
  <c r="L79" i="3"/>
  <c r="K79" i="3"/>
  <c r="J79" i="3"/>
  <c r="H79" i="3"/>
  <c r="G79" i="3"/>
  <c r="F79" i="3"/>
  <c r="E79" i="3"/>
  <c r="D79" i="3"/>
  <c r="C79" i="3"/>
  <c r="L77" i="3"/>
  <c r="K77" i="3"/>
  <c r="J77" i="3"/>
  <c r="H77" i="3"/>
  <c r="G77" i="3"/>
  <c r="F77" i="3"/>
  <c r="E77" i="3"/>
  <c r="D77" i="3"/>
  <c r="C77" i="3"/>
  <c r="M76" i="3"/>
  <c r="L76" i="3"/>
  <c r="K76" i="3"/>
  <c r="J76" i="3"/>
  <c r="H76" i="3"/>
  <c r="G76" i="3"/>
  <c r="F76" i="3"/>
  <c r="E76" i="3"/>
  <c r="D76" i="3"/>
  <c r="C76" i="3"/>
  <c r="M75" i="3"/>
  <c r="L75" i="3"/>
  <c r="K75" i="3"/>
  <c r="J75" i="3"/>
  <c r="H75" i="3"/>
  <c r="G75" i="3"/>
  <c r="F75" i="3"/>
  <c r="E75" i="3"/>
  <c r="D75" i="3"/>
  <c r="C75" i="3"/>
  <c r="L73" i="3"/>
  <c r="K73" i="3"/>
  <c r="J73" i="3"/>
  <c r="H73" i="3"/>
  <c r="G73" i="3"/>
  <c r="F73" i="3"/>
  <c r="E73" i="3"/>
  <c r="D73" i="3"/>
  <c r="C73" i="3"/>
  <c r="M72" i="3"/>
  <c r="L72" i="3"/>
  <c r="K72" i="3"/>
  <c r="J72" i="3"/>
  <c r="H72" i="3"/>
  <c r="G72" i="3"/>
  <c r="F72" i="3"/>
  <c r="E72" i="3"/>
  <c r="D72" i="3"/>
  <c r="C72" i="3"/>
  <c r="M71" i="3"/>
  <c r="L71" i="3"/>
  <c r="K71" i="3"/>
  <c r="J71" i="3"/>
  <c r="H71" i="3"/>
  <c r="G71" i="3"/>
  <c r="F71" i="3"/>
  <c r="E71" i="3"/>
  <c r="D71" i="3"/>
  <c r="C71" i="3"/>
  <c r="L69" i="3"/>
  <c r="K69" i="3"/>
  <c r="J69" i="3"/>
  <c r="I69" i="3"/>
  <c r="H69" i="3"/>
  <c r="G69" i="3"/>
  <c r="F69" i="3"/>
  <c r="E69" i="3"/>
  <c r="D69" i="3"/>
  <c r="C69" i="3"/>
  <c r="M68" i="3"/>
  <c r="L68" i="3"/>
  <c r="K68" i="3"/>
  <c r="J68" i="3"/>
  <c r="I68" i="3"/>
  <c r="H68" i="3"/>
  <c r="G68" i="3"/>
  <c r="F68" i="3"/>
  <c r="E68" i="3"/>
  <c r="D68" i="3"/>
  <c r="C68" i="3"/>
  <c r="M67" i="3"/>
  <c r="L67" i="3"/>
  <c r="K67" i="3"/>
  <c r="J67" i="3"/>
  <c r="H67" i="3"/>
  <c r="G67" i="3"/>
  <c r="F67" i="3"/>
  <c r="E67" i="3"/>
  <c r="D67" i="3"/>
  <c r="C67" i="3"/>
  <c r="L65" i="3"/>
  <c r="K65" i="3"/>
  <c r="J65" i="3"/>
  <c r="H65" i="3"/>
  <c r="G65" i="3"/>
  <c r="F65" i="3"/>
  <c r="E65" i="3"/>
  <c r="D65" i="3"/>
  <c r="C65" i="3"/>
  <c r="M64" i="3"/>
  <c r="L64" i="3"/>
  <c r="K64" i="3"/>
  <c r="J64" i="3"/>
  <c r="H64" i="3"/>
  <c r="G64" i="3"/>
  <c r="F64" i="3"/>
  <c r="E64" i="3"/>
  <c r="D64" i="3"/>
  <c r="C64" i="3"/>
  <c r="M63" i="3"/>
  <c r="L63" i="3"/>
  <c r="K63" i="3"/>
  <c r="J63" i="3"/>
  <c r="H63" i="3"/>
  <c r="G63" i="3"/>
  <c r="F63" i="3"/>
  <c r="E63" i="3"/>
  <c r="D63" i="3"/>
  <c r="C63" i="3"/>
  <c r="L61" i="3"/>
  <c r="K61" i="3"/>
  <c r="J61" i="3"/>
  <c r="H61" i="3"/>
  <c r="G61" i="3"/>
  <c r="F61" i="3"/>
  <c r="E61" i="3"/>
  <c r="D61" i="3"/>
  <c r="C61" i="3"/>
  <c r="M60" i="3"/>
  <c r="L60" i="3"/>
  <c r="K60" i="3"/>
  <c r="J60" i="3"/>
  <c r="H60" i="3"/>
  <c r="G60" i="3"/>
  <c r="F60" i="3"/>
  <c r="E60" i="3"/>
  <c r="D60" i="3"/>
  <c r="C60" i="3"/>
  <c r="M59" i="3"/>
  <c r="L59" i="3"/>
  <c r="K59" i="3"/>
  <c r="J59" i="3"/>
  <c r="H59" i="3"/>
  <c r="G59" i="3"/>
  <c r="F59" i="3"/>
  <c r="E59" i="3"/>
  <c r="D59" i="3"/>
  <c r="C59" i="3"/>
  <c r="L57" i="3"/>
  <c r="K57" i="3"/>
  <c r="J57" i="3"/>
  <c r="H57" i="3"/>
  <c r="G57" i="3"/>
  <c r="F57" i="3"/>
  <c r="E57" i="3"/>
  <c r="D57" i="3"/>
  <c r="C57" i="3"/>
  <c r="M56" i="3"/>
  <c r="L56" i="3"/>
  <c r="K56" i="3"/>
  <c r="J56" i="3"/>
  <c r="H56" i="3"/>
  <c r="G56" i="3"/>
  <c r="F56" i="3"/>
  <c r="E56" i="3"/>
  <c r="D56" i="3"/>
  <c r="C56" i="3"/>
  <c r="M55" i="3"/>
  <c r="L55" i="3"/>
  <c r="K55" i="3"/>
  <c r="J55" i="3"/>
  <c r="H55" i="3"/>
  <c r="G55" i="3"/>
  <c r="F55" i="3"/>
  <c r="E55" i="3"/>
  <c r="D55" i="3"/>
  <c r="C55" i="3"/>
  <c r="L53" i="3"/>
  <c r="K53" i="3"/>
  <c r="J53" i="3"/>
  <c r="H53" i="3"/>
  <c r="G53" i="3"/>
  <c r="F53" i="3"/>
  <c r="E53" i="3"/>
  <c r="D53" i="3"/>
  <c r="C53" i="3"/>
  <c r="M52" i="3"/>
  <c r="L52" i="3"/>
  <c r="K52" i="3"/>
  <c r="J52" i="3"/>
  <c r="H52" i="3"/>
  <c r="G52" i="3"/>
  <c r="F52" i="3"/>
  <c r="E52" i="3"/>
  <c r="D52" i="3"/>
  <c r="C52" i="3"/>
  <c r="M51" i="3"/>
  <c r="L51" i="3"/>
  <c r="K51" i="3"/>
  <c r="J51" i="3"/>
  <c r="H51" i="3"/>
  <c r="G51" i="3"/>
  <c r="F51" i="3"/>
  <c r="E51" i="3"/>
  <c r="D51" i="3"/>
  <c r="C51" i="3"/>
  <c r="L49" i="3"/>
  <c r="K49" i="3"/>
  <c r="J49" i="3"/>
  <c r="H49" i="3"/>
  <c r="G49" i="3"/>
  <c r="F49" i="3"/>
  <c r="E49" i="3"/>
  <c r="D49" i="3"/>
  <c r="C49" i="3"/>
  <c r="M48" i="3"/>
  <c r="L48" i="3"/>
  <c r="K48" i="3"/>
  <c r="J48" i="3"/>
  <c r="H48" i="3"/>
  <c r="G48" i="3"/>
  <c r="F48" i="3"/>
  <c r="E48" i="3"/>
  <c r="D48" i="3"/>
  <c r="C48" i="3"/>
  <c r="M47" i="3"/>
  <c r="L47" i="3"/>
  <c r="K47" i="3"/>
  <c r="J47" i="3"/>
  <c r="H47" i="3"/>
  <c r="G47" i="3"/>
  <c r="F47" i="3"/>
  <c r="E47" i="3"/>
  <c r="D47" i="3"/>
  <c r="C47" i="3"/>
  <c r="L45" i="3"/>
  <c r="K45" i="3"/>
  <c r="J45" i="3"/>
  <c r="H45" i="3"/>
  <c r="G45" i="3"/>
  <c r="F45" i="3"/>
  <c r="E45" i="3"/>
  <c r="D45" i="3"/>
  <c r="C45" i="3"/>
  <c r="M44" i="3"/>
  <c r="L44" i="3"/>
  <c r="K44" i="3"/>
  <c r="J44" i="3"/>
  <c r="H44" i="3"/>
  <c r="G44" i="3"/>
  <c r="F44" i="3"/>
  <c r="E44" i="3"/>
  <c r="D44" i="3"/>
  <c r="C44" i="3"/>
  <c r="M43" i="3"/>
  <c r="L43" i="3"/>
  <c r="K43" i="3"/>
  <c r="J43" i="3"/>
  <c r="H43" i="3"/>
  <c r="G43" i="3"/>
  <c r="F43" i="3"/>
  <c r="E43" i="3"/>
  <c r="D43" i="3"/>
  <c r="C43" i="3"/>
  <c r="L41" i="3"/>
  <c r="K41" i="3"/>
  <c r="J41" i="3"/>
  <c r="H41" i="3"/>
  <c r="G41" i="3"/>
  <c r="F41" i="3"/>
  <c r="E41" i="3"/>
  <c r="D41" i="3"/>
  <c r="C41" i="3"/>
  <c r="M40" i="3"/>
  <c r="L40" i="3"/>
  <c r="K40" i="3"/>
  <c r="J40" i="3"/>
  <c r="H40" i="3"/>
  <c r="G40" i="3"/>
  <c r="F40" i="3"/>
  <c r="E40" i="3"/>
  <c r="D40" i="3"/>
  <c r="C40" i="3"/>
  <c r="M39" i="3"/>
  <c r="L39" i="3"/>
  <c r="K39" i="3"/>
  <c r="J39" i="3"/>
  <c r="H39" i="3"/>
  <c r="G39" i="3"/>
  <c r="F39" i="3"/>
  <c r="E39" i="3"/>
  <c r="D39" i="3"/>
  <c r="C39" i="3"/>
  <c r="L37" i="3"/>
  <c r="K37" i="3"/>
  <c r="J37" i="3"/>
  <c r="H37" i="3"/>
  <c r="G37" i="3"/>
  <c r="F37" i="3"/>
  <c r="E37" i="3"/>
  <c r="D37" i="3"/>
  <c r="C37" i="3"/>
  <c r="M36" i="3"/>
  <c r="L36" i="3"/>
  <c r="K36" i="3"/>
  <c r="J36" i="3"/>
  <c r="H36" i="3"/>
  <c r="G36" i="3"/>
  <c r="F36" i="3"/>
  <c r="E36" i="3"/>
  <c r="D36" i="3"/>
  <c r="C36" i="3"/>
  <c r="M35" i="3"/>
  <c r="L35" i="3"/>
  <c r="K35" i="3"/>
  <c r="J35" i="3"/>
  <c r="H35" i="3"/>
  <c r="G35" i="3"/>
  <c r="F35" i="3"/>
  <c r="E35" i="3"/>
  <c r="D35" i="3"/>
  <c r="C35" i="3"/>
  <c r="L33" i="3"/>
  <c r="K33" i="3"/>
  <c r="J33" i="3"/>
  <c r="H33" i="3"/>
  <c r="G33" i="3"/>
  <c r="F33" i="3"/>
  <c r="E33" i="3"/>
  <c r="D33" i="3"/>
  <c r="C33" i="3"/>
  <c r="M32" i="3"/>
  <c r="L32" i="3"/>
  <c r="K32" i="3"/>
  <c r="J32" i="3"/>
  <c r="H32" i="3"/>
  <c r="G32" i="3"/>
  <c r="F32" i="3"/>
  <c r="E32" i="3"/>
  <c r="D32" i="3"/>
  <c r="C32" i="3"/>
  <c r="M31" i="3"/>
  <c r="L31" i="3"/>
  <c r="K31" i="3"/>
  <c r="J31" i="3"/>
  <c r="H31" i="3"/>
  <c r="G31" i="3"/>
  <c r="F31" i="3"/>
  <c r="E31" i="3"/>
  <c r="D31" i="3"/>
  <c r="C31" i="3"/>
  <c r="L29" i="3"/>
  <c r="K29" i="3"/>
  <c r="J29" i="3"/>
  <c r="H29" i="3"/>
  <c r="G29" i="3"/>
  <c r="F29" i="3"/>
  <c r="E29" i="3"/>
  <c r="D29" i="3"/>
  <c r="C29" i="3"/>
  <c r="M28" i="3"/>
  <c r="L28" i="3"/>
  <c r="K28" i="3"/>
  <c r="J28" i="3"/>
  <c r="H28" i="3"/>
  <c r="G28" i="3"/>
  <c r="F28" i="3"/>
  <c r="E28" i="3"/>
  <c r="D28" i="3"/>
  <c r="C28" i="3"/>
  <c r="M27" i="3"/>
  <c r="L27" i="3"/>
  <c r="K27" i="3"/>
  <c r="J27" i="3"/>
  <c r="H27" i="3"/>
  <c r="G27" i="3"/>
  <c r="F27" i="3"/>
  <c r="E27" i="3"/>
  <c r="D27" i="3"/>
  <c r="C27" i="3"/>
  <c r="L25" i="3"/>
  <c r="K25" i="3"/>
  <c r="J25" i="3"/>
  <c r="H25" i="3"/>
  <c r="G25" i="3"/>
  <c r="F25" i="3"/>
  <c r="E25" i="3"/>
  <c r="D25" i="3"/>
  <c r="C25" i="3"/>
  <c r="M24" i="3"/>
  <c r="L24" i="3"/>
  <c r="K24" i="3"/>
  <c r="J24" i="3"/>
  <c r="H24" i="3"/>
  <c r="G24" i="3"/>
  <c r="F24" i="3"/>
  <c r="E24" i="3"/>
  <c r="D24" i="3"/>
  <c r="C24" i="3"/>
  <c r="M23" i="3"/>
  <c r="L23" i="3"/>
  <c r="K23" i="3"/>
  <c r="J23" i="3"/>
  <c r="H23" i="3"/>
  <c r="G23" i="3"/>
  <c r="F23" i="3"/>
  <c r="E23" i="3"/>
  <c r="D23" i="3"/>
  <c r="C23" i="3"/>
  <c r="L21" i="3"/>
  <c r="K21" i="3"/>
  <c r="J21" i="3"/>
  <c r="H21" i="3"/>
  <c r="G21" i="3"/>
  <c r="F21" i="3"/>
  <c r="E21" i="3"/>
  <c r="D21" i="3"/>
  <c r="C21" i="3"/>
  <c r="M20" i="3"/>
  <c r="L20" i="3"/>
  <c r="K20" i="3"/>
  <c r="J20" i="3"/>
  <c r="H20" i="3"/>
  <c r="G20" i="3"/>
  <c r="F20" i="3"/>
  <c r="E20" i="3"/>
  <c r="D20" i="3"/>
  <c r="C20" i="3"/>
  <c r="M19" i="3"/>
  <c r="L19" i="3"/>
  <c r="K19" i="3"/>
  <c r="J19" i="3"/>
  <c r="H19" i="3"/>
  <c r="G19" i="3"/>
  <c r="F19" i="3"/>
  <c r="E19" i="3"/>
  <c r="D19" i="3"/>
  <c r="C19" i="3"/>
  <c r="L17" i="3"/>
  <c r="K17" i="3"/>
  <c r="J17" i="3"/>
  <c r="H17" i="3"/>
  <c r="G17" i="3"/>
  <c r="F17" i="3"/>
  <c r="E17" i="3"/>
  <c r="D17" i="3"/>
  <c r="C17" i="3"/>
  <c r="M16" i="3"/>
  <c r="L16" i="3"/>
  <c r="K16" i="3"/>
  <c r="J16" i="3"/>
  <c r="H16" i="3"/>
  <c r="G16" i="3"/>
  <c r="F16" i="3"/>
  <c r="E16" i="3"/>
  <c r="D16" i="3"/>
  <c r="C16" i="3"/>
  <c r="M15" i="3"/>
  <c r="L15" i="3"/>
  <c r="K15" i="3"/>
  <c r="J15" i="3"/>
  <c r="H15" i="3"/>
  <c r="G15" i="3"/>
  <c r="F15" i="3"/>
  <c r="E15" i="3"/>
  <c r="D15" i="3"/>
  <c r="C15" i="3"/>
  <c r="L13" i="3"/>
  <c r="K13" i="3"/>
  <c r="J13" i="3"/>
  <c r="H13" i="3"/>
  <c r="G13" i="3"/>
  <c r="F13" i="3"/>
  <c r="E13" i="3"/>
  <c r="D13" i="3"/>
  <c r="C13" i="3"/>
  <c r="M12" i="3"/>
  <c r="L12" i="3"/>
  <c r="K12" i="3"/>
  <c r="J12" i="3"/>
  <c r="H12" i="3"/>
  <c r="G12" i="3"/>
  <c r="F12" i="3"/>
  <c r="E12" i="3"/>
  <c r="D12" i="3"/>
  <c r="C12" i="3"/>
  <c r="M11" i="3"/>
  <c r="L11" i="3"/>
  <c r="K11" i="3"/>
  <c r="J11" i="3"/>
  <c r="H11" i="3"/>
  <c r="G11" i="3"/>
  <c r="F11" i="3"/>
  <c r="E11" i="3"/>
  <c r="D11" i="3"/>
  <c r="C11" i="3"/>
  <c r="L9" i="3"/>
  <c r="K9" i="3"/>
  <c r="J9" i="3"/>
  <c r="H9" i="3"/>
  <c r="G9" i="3"/>
  <c r="F9" i="3"/>
  <c r="E9" i="3"/>
  <c r="D9" i="3"/>
  <c r="C9" i="3"/>
  <c r="M8" i="3"/>
  <c r="L8" i="3"/>
  <c r="K8" i="3"/>
  <c r="J8" i="3"/>
  <c r="H8" i="3"/>
  <c r="G8" i="3"/>
  <c r="F8" i="3"/>
  <c r="E8" i="3"/>
  <c r="D8" i="3"/>
  <c r="C8" i="3"/>
  <c r="M7" i="3"/>
  <c r="L7" i="3"/>
  <c r="K7" i="3"/>
  <c r="J7" i="3"/>
  <c r="H7" i="3"/>
  <c r="G7" i="3"/>
  <c r="F7" i="3"/>
  <c r="E7" i="3"/>
  <c r="D7" i="3"/>
  <c r="C7" i="3"/>
  <c r="C3" i="3"/>
  <c r="L5" i="3"/>
  <c r="K5" i="3"/>
  <c r="M4" i="3"/>
  <c r="L4" i="3"/>
  <c r="K4" i="3"/>
  <c r="J5" i="3"/>
  <c r="J4" i="3"/>
  <c r="M3" i="3"/>
  <c r="L3" i="3"/>
  <c r="K3" i="3"/>
  <c r="J3" i="3"/>
  <c r="H5" i="3"/>
  <c r="G5" i="3"/>
  <c r="F5" i="3"/>
  <c r="E5" i="3"/>
  <c r="H4" i="3"/>
  <c r="G4" i="3"/>
  <c r="F4" i="3"/>
  <c r="E4" i="3"/>
  <c r="H3" i="3"/>
  <c r="G3" i="3"/>
  <c r="F3" i="3"/>
  <c r="E3" i="3"/>
  <c r="D5" i="3"/>
  <c r="D4" i="3"/>
  <c r="D3" i="3"/>
  <c r="C5" i="3"/>
  <c r="C4" i="3"/>
  <c r="I120" i="3"/>
  <c r="I121" i="3"/>
  <c r="I119" i="3"/>
  <c r="F18" i="33"/>
  <c r="E18" i="33"/>
  <c r="B120" i="3" s="1"/>
  <c r="D18" i="33"/>
  <c r="B121" i="3" s="1"/>
  <c r="C18" i="33"/>
  <c r="B18" i="33"/>
  <c r="B119" i="3" s="1"/>
  <c r="I115" i="3"/>
  <c r="F18" i="32"/>
  <c r="E18" i="32"/>
  <c r="B116" i="3" s="1"/>
  <c r="D18" i="32"/>
  <c r="B117" i="3" s="1"/>
  <c r="C18" i="32"/>
  <c r="B18" i="32"/>
  <c r="B115" i="3" s="1"/>
  <c r="I112" i="3"/>
  <c r="I113" i="3"/>
  <c r="I111" i="3"/>
  <c r="F18" i="31"/>
  <c r="E18" i="31"/>
  <c r="B112" i="3" s="1"/>
  <c r="D18" i="31"/>
  <c r="B113" i="3" s="1"/>
  <c r="C18" i="31"/>
  <c r="B18" i="31"/>
  <c r="B111" i="3" s="1"/>
  <c r="I108" i="3"/>
  <c r="I109" i="3"/>
  <c r="I107" i="3"/>
  <c r="F18" i="30"/>
  <c r="E18" i="30"/>
  <c r="B108" i="3" s="1"/>
  <c r="D18" i="30"/>
  <c r="B109" i="3" s="1"/>
  <c r="C18" i="30"/>
  <c r="B18" i="30"/>
  <c r="B107" i="3" s="1"/>
  <c r="I104" i="3"/>
  <c r="I105" i="3"/>
  <c r="I103" i="3"/>
  <c r="F18" i="29"/>
  <c r="E18" i="29"/>
  <c r="B104" i="3" s="1"/>
  <c r="D18" i="29"/>
  <c r="B105" i="3" s="1"/>
  <c r="C18" i="29"/>
  <c r="B18" i="29"/>
  <c r="B103" i="3" s="1"/>
  <c r="I99" i="3"/>
  <c r="U23" i="2" s="1"/>
  <c r="B100" i="3"/>
  <c r="B101" i="3"/>
  <c r="B99" i="3"/>
  <c r="I23" i="2" s="1"/>
  <c r="I96" i="3"/>
  <c r="I97" i="3"/>
  <c r="I95" i="3"/>
  <c r="F18" i="27"/>
  <c r="E18" i="27"/>
  <c r="B96" i="3" s="1"/>
  <c r="D18" i="27"/>
  <c r="B97" i="3" s="1"/>
  <c r="C18" i="27"/>
  <c r="B18" i="27"/>
  <c r="B95" i="3" s="1"/>
  <c r="I92" i="3"/>
  <c r="I93" i="3"/>
  <c r="I91" i="3"/>
  <c r="B92" i="3"/>
  <c r="B93" i="3"/>
  <c r="B91" i="3"/>
  <c r="I88" i="3"/>
  <c r="I89" i="3"/>
  <c r="I87" i="3"/>
  <c r="B88" i="3"/>
  <c r="B89" i="3"/>
  <c r="B87" i="3"/>
  <c r="I83" i="3"/>
  <c r="F18" i="24"/>
  <c r="E18" i="24"/>
  <c r="B84" i="3" s="1"/>
  <c r="D18" i="24"/>
  <c r="B85" i="3" s="1"/>
  <c r="C18" i="24"/>
  <c r="B18" i="24"/>
  <c r="B83" i="3" s="1"/>
  <c r="I80" i="3"/>
  <c r="I81" i="3"/>
  <c r="Z21" i="2" s="1"/>
  <c r="I79" i="3"/>
  <c r="F18" i="23"/>
  <c r="E18" i="23"/>
  <c r="B80" i="3" s="1"/>
  <c r="D18" i="23"/>
  <c r="B81" i="3" s="1"/>
  <c r="C18" i="23"/>
  <c r="B18" i="23"/>
  <c r="B79" i="3" s="1"/>
  <c r="I76" i="3"/>
  <c r="I77" i="3"/>
  <c r="I75" i="3"/>
  <c r="F18" i="22"/>
  <c r="E18" i="22"/>
  <c r="B76" i="3" s="1"/>
  <c r="D18" i="22"/>
  <c r="B77" i="3" s="1"/>
  <c r="C18" i="22"/>
  <c r="B18" i="22"/>
  <c r="B75" i="3" s="1"/>
  <c r="I72" i="3"/>
  <c r="I73" i="3"/>
  <c r="I71" i="3"/>
  <c r="F18" i="21"/>
  <c r="E18" i="21"/>
  <c r="B72" i="3" s="1"/>
  <c r="D18" i="21"/>
  <c r="B73" i="3" s="1"/>
  <c r="C18" i="21"/>
  <c r="B18" i="21"/>
  <c r="B71" i="3" s="1"/>
  <c r="I67" i="3"/>
  <c r="F18" i="20"/>
  <c r="E18" i="20"/>
  <c r="B68" i="3" s="1"/>
  <c r="D18" i="20"/>
  <c r="B69" i="3" s="1"/>
  <c r="C18" i="20"/>
  <c r="B18" i="20"/>
  <c r="B67" i="3" s="1"/>
  <c r="I64" i="3"/>
  <c r="AA17" i="2" s="1"/>
  <c r="I65" i="3"/>
  <c r="Z17" i="2" s="1"/>
  <c r="I63" i="3"/>
  <c r="X17" i="2" s="1"/>
  <c r="F18" i="19"/>
  <c r="P17" i="2" s="1"/>
  <c r="E18" i="19"/>
  <c r="B64" i="3" s="1"/>
  <c r="O17" i="2" s="1"/>
  <c r="D18" i="19"/>
  <c r="C18" i="19"/>
  <c r="M17" i="2" s="1"/>
  <c r="B18" i="19"/>
  <c r="B63" i="3" s="1"/>
  <c r="L17" i="2" s="1"/>
  <c r="I17" i="2" s="1"/>
  <c r="I60" i="3"/>
  <c r="AA16" i="2" s="1"/>
  <c r="I61" i="3"/>
  <c r="Z16" i="2" s="1"/>
  <c r="I59" i="3"/>
  <c r="X16" i="2" s="1"/>
  <c r="U16" i="2" s="1"/>
  <c r="F18" i="18"/>
  <c r="P16" i="2" s="1"/>
  <c r="E18" i="18"/>
  <c r="B60" i="3" s="1"/>
  <c r="O16" i="2" s="1"/>
  <c r="D18" i="18"/>
  <c r="C18" i="18"/>
  <c r="M16" i="2" s="1"/>
  <c r="B18" i="18"/>
  <c r="B59" i="3" s="1"/>
  <c r="L16" i="2" s="1"/>
  <c r="I16" i="2" s="1"/>
  <c r="L18" i="17"/>
  <c r="AB15" i="2" s="1"/>
  <c r="K18" i="17"/>
  <c r="I56" i="3" s="1"/>
  <c r="AA15" i="2" s="1"/>
  <c r="J18" i="17"/>
  <c r="I57" i="3" s="1"/>
  <c r="Z15" i="2" s="1"/>
  <c r="I18" i="17"/>
  <c r="Y15" i="2" s="1"/>
  <c r="H18" i="17"/>
  <c r="I55" i="3" s="1"/>
  <c r="X15" i="2" s="1"/>
  <c r="U15" i="2" s="1"/>
  <c r="F18" i="17"/>
  <c r="P15" i="2" s="1"/>
  <c r="E18" i="17"/>
  <c r="B56" i="3" s="1"/>
  <c r="O15" i="2" s="1"/>
  <c r="D18" i="17"/>
  <c r="B57" i="3" s="1"/>
  <c r="N15" i="2" s="1"/>
  <c r="C18" i="17"/>
  <c r="M15" i="2" s="1"/>
  <c r="B18" i="17"/>
  <c r="B55" i="3" s="1"/>
  <c r="L15" i="2" s="1"/>
  <c r="I15" i="2" s="1"/>
  <c r="L18" i="16"/>
  <c r="AB14" i="2" s="1"/>
  <c r="K18" i="16"/>
  <c r="I52" i="3" s="1"/>
  <c r="AA14" i="2" s="1"/>
  <c r="J18" i="16"/>
  <c r="I53" i="3" s="1"/>
  <c r="Z14" i="2" s="1"/>
  <c r="I18" i="16"/>
  <c r="Y14" i="2" s="1"/>
  <c r="H18" i="16"/>
  <c r="I51" i="3" s="1"/>
  <c r="X14" i="2" s="1"/>
  <c r="U14" i="2" s="1"/>
  <c r="F18" i="16"/>
  <c r="P14" i="2" s="1"/>
  <c r="E18" i="16"/>
  <c r="B52" i="3" s="1"/>
  <c r="O14" i="2" s="1"/>
  <c r="D18" i="16"/>
  <c r="B53" i="3" s="1"/>
  <c r="N14" i="2" s="1"/>
  <c r="C18" i="16"/>
  <c r="M14" i="2" s="1"/>
  <c r="B18" i="16"/>
  <c r="B51" i="3" s="1"/>
  <c r="L14" i="2" s="1"/>
  <c r="I14" i="2" s="1"/>
  <c r="L18" i="15"/>
  <c r="AB13" i="2" s="1"/>
  <c r="K18" i="15"/>
  <c r="I48" i="3" s="1"/>
  <c r="AA13" i="2" s="1"/>
  <c r="J18" i="15"/>
  <c r="I49" i="3" s="1"/>
  <c r="Z13" i="2" s="1"/>
  <c r="I18" i="15"/>
  <c r="Y13" i="2" s="1"/>
  <c r="H18" i="15"/>
  <c r="I47" i="3" s="1"/>
  <c r="X13" i="2" s="1"/>
  <c r="U13" i="2" s="1"/>
  <c r="F18" i="15"/>
  <c r="P13" i="2" s="1"/>
  <c r="E18" i="15"/>
  <c r="B48" i="3" s="1"/>
  <c r="O13" i="2" s="1"/>
  <c r="D18" i="15"/>
  <c r="B49" i="3" s="1"/>
  <c r="N13" i="2" s="1"/>
  <c r="C18" i="15"/>
  <c r="M13" i="2" s="1"/>
  <c r="B18" i="15"/>
  <c r="L18" i="14"/>
  <c r="AB12" i="2" s="1"/>
  <c r="K18" i="14"/>
  <c r="I44" i="3" s="1"/>
  <c r="AA12" i="2" s="1"/>
  <c r="J18" i="14"/>
  <c r="I45" i="3" s="1"/>
  <c r="Z12" i="2" s="1"/>
  <c r="I18" i="14"/>
  <c r="Y12" i="2" s="1"/>
  <c r="H18" i="14"/>
  <c r="I43" i="3" s="1"/>
  <c r="X12" i="2" s="1"/>
  <c r="U12" i="2" s="1"/>
  <c r="F18" i="14"/>
  <c r="P12" i="2" s="1"/>
  <c r="E18" i="14"/>
  <c r="B44" i="3" s="1"/>
  <c r="O12" i="2" s="1"/>
  <c r="D18" i="14"/>
  <c r="B45" i="3" s="1"/>
  <c r="N12" i="2" s="1"/>
  <c r="C18" i="14"/>
  <c r="M12" i="2" s="1"/>
  <c r="B18" i="14"/>
  <c r="B43" i="3" s="1"/>
  <c r="L12" i="2" s="1"/>
  <c r="I12" i="2" s="1"/>
  <c r="L18" i="13"/>
  <c r="AB11" i="2" s="1"/>
  <c r="K18" i="13"/>
  <c r="I40" i="3" s="1"/>
  <c r="AA11" i="2" s="1"/>
  <c r="J18" i="13"/>
  <c r="I41" i="3" s="1"/>
  <c r="Z11" i="2" s="1"/>
  <c r="I18" i="13"/>
  <c r="Y11" i="2" s="1"/>
  <c r="H18" i="13"/>
  <c r="I39" i="3" s="1"/>
  <c r="X11" i="2" s="1"/>
  <c r="U11" i="2" s="1"/>
  <c r="F18" i="13"/>
  <c r="P11" i="2" s="1"/>
  <c r="E18" i="13"/>
  <c r="B40" i="3" s="1"/>
  <c r="O11" i="2" s="1"/>
  <c r="D18" i="13"/>
  <c r="B41" i="3" s="1"/>
  <c r="N11" i="2" s="1"/>
  <c r="C18" i="13"/>
  <c r="M11" i="2" s="1"/>
  <c r="B18" i="13"/>
  <c r="B39" i="3" s="1"/>
  <c r="L11" i="2" s="1"/>
  <c r="I11" i="2" s="1"/>
  <c r="L18" i="12"/>
  <c r="AB10" i="2" s="1"/>
  <c r="K18" i="12"/>
  <c r="I36" i="3" s="1"/>
  <c r="AA10" i="2" s="1"/>
  <c r="J18" i="12"/>
  <c r="I37" i="3" s="1"/>
  <c r="Z10" i="2" s="1"/>
  <c r="I18" i="12"/>
  <c r="Y10" i="2" s="1"/>
  <c r="H18" i="12"/>
  <c r="I35" i="3" s="1"/>
  <c r="X10" i="2" s="1"/>
  <c r="U10" i="2" s="1"/>
  <c r="F18" i="12"/>
  <c r="P10" i="2" s="1"/>
  <c r="E18" i="12"/>
  <c r="B36" i="3" s="1"/>
  <c r="O10" i="2" s="1"/>
  <c r="D18" i="12"/>
  <c r="B37" i="3" s="1"/>
  <c r="N10" i="2" s="1"/>
  <c r="C18" i="12"/>
  <c r="M10" i="2" s="1"/>
  <c r="B18" i="12"/>
  <c r="B35" i="3" s="1"/>
  <c r="L10" i="2" s="1"/>
  <c r="I10" i="2" s="1"/>
  <c r="L18" i="11"/>
  <c r="AB9" i="2" s="1"/>
  <c r="K18" i="11"/>
  <c r="I32" i="3" s="1"/>
  <c r="AA9" i="2" s="1"/>
  <c r="J18" i="11"/>
  <c r="I33" i="3" s="1"/>
  <c r="Z9" i="2" s="1"/>
  <c r="I18" i="11"/>
  <c r="Y9" i="2" s="1"/>
  <c r="H18" i="11"/>
  <c r="I31" i="3" s="1"/>
  <c r="X9" i="2" s="1"/>
  <c r="U9" i="2" s="1"/>
  <c r="F18" i="11"/>
  <c r="P9" i="2" s="1"/>
  <c r="E18" i="11"/>
  <c r="B32" i="3" s="1"/>
  <c r="O9" i="2" s="1"/>
  <c r="D18" i="11"/>
  <c r="C18" i="11"/>
  <c r="M9" i="2" s="1"/>
  <c r="B18" i="11"/>
  <c r="L18" i="10"/>
  <c r="AB8" i="2" s="1"/>
  <c r="K18" i="10"/>
  <c r="I28" i="3" s="1"/>
  <c r="AA8" i="2" s="1"/>
  <c r="J18" i="10"/>
  <c r="I29" i="3" s="1"/>
  <c r="Z8" i="2" s="1"/>
  <c r="I18" i="10"/>
  <c r="Y8" i="2" s="1"/>
  <c r="H18" i="10"/>
  <c r="I27" i="3" s="1"/>
  <c r="X8" i="2" s="1"/>
  <c r="U8" i="2" s="1"/>
  <c r="F18" i="10"/>
  <c r="P8" i="2" s="1"/>
  <c r="E18" i="10"/>
  <c r="B28" i="3" s="1"/>
  <c r="O8" i="2" s="1"/>
  <c r="D18" i="10"/>
  <c r="B29" i="3" s="1"/>
  <c r="N8" i="2" s="1"/>
  <c r="C18" i="10"/>
  <c r="M8" i="2" s="1"/>
  <c r="B18" i="10"/>
  <c r="B27" i="3" s="1"/>
  <c r="L8" i="2" s="1"/>
  <c r="I8" i="2" s="1"/>
  <c r="L18" i="9"/>
  <c r="AB7" i="2" s="1"/>
  <c r="K18" i="9"/>
  <c r="I24" i="3" s="1"/>
  <c r="AA7" i="2" s="1"/>
  <c r="J18" i="9"/>
  <c r="I25" i="3" s="1"/>
  <c r="Z7" i="2" s="1"/>
  <c r="I18" i="9"/>
  <c r="Y7" i="2" s="1"/>
  <c r="H18" i="9"/>
  <c r="I23" i="3" s="1"/>
  <c r="X7" i="2" s="1"/>
  <c r="U7" i="2" s="1"/>
  <c r="F18" i="9"/>
  <c r="P7" i="2" s="1"/>
  <c r="E18" i="9"/>
  <c r="B24" i="3" s="1"/>
  <c r="O7" i="2" s="1"/>
  <c r="D18" i="9"/>
  <c r="B25" i="3" s="1"/>
  <c r="N7" i="2" s="1"/>
  <c r="C18" i="9"/>
  <c r="M7" i="2" s="1"/>
  <c r="B18" i="9"/>
  <c r="B23" i="3" s="1"/>
  <c r="L7" i="2" s="1"/>
  <c r="I7" i="2" s="1"/>
  <c r="L18" i="8"/>
  <c r="AB6" i="2" s="1"/>
  <c r="K18" i="8"/>
  <c r="I20" i="3" s="1"/>
  <c r="AA6" i="2" s="1"/>
  <c r="J18" i="8"/>
  <c r="I21" i="3" s="1"/>
  <c r="Z6" i="2" s="1"/>
  <c r="I18" i="8"/>
  <c r="Y6" i="2" s="1"/>
  <c r="H18" i="8"/>
  <c r="I19" i="3" s="1"/>
  <c r="X6" i="2" s="1"/>
  <c r="U6" i="2" s="1"/>
  <c r="F18" i="8"/>
  <c r="P6" i="2" s="1"/>
  <c r="E18" i="8"/>
  <c r="B20" i="3" s="1"/>
  <c r="O6" i="2" s="1"/>
  <c r="D18" i="8"/>
  <c r="B21" i="3" s="1"/>
  <c r="N6" i="2" s="1"/>
  <c r="C18" i="8"/>
  <c r="M6" i="2" s="1"/>
  <c r="B18" i="8"/>
  <c r="B19" i="3" s="1"/>
  <c r="L6" i="2" s="1"/>
  <c r="I6" i="2" s="1"/>
  <c r="L18" i="7"/>
  <c r="AB5" i="2" s="1"/>
  <c r="K18" i="7"/>
  <c r="I16" i="3" s="1"/>
  <c r="AA5" i="2" s="1"/>
  <c r="J18" i="7"/>
  <c r="I17" i="3" s="1"/>
  <c r="Z5" i="2" s="1"/>
  <c r="I18" i="7"/>
  <c r="Y5" i="2" s="1"/>
  <c r="H18" i="7"/>
  <c r="I15" i="3" s="1"/>
  <c r="X5" i="2" s="1"/>
  <c r="U5" i="2" s="1"/>
  <c r="F18" i="7"/>
  <c r="P5" i="2" s="1"/>
  <c r="E18" i="7"/>
  <c r="B16" i="3" s="1"/>
  <c r="O5" i="2" s="1"/>
  <c r="D18" i="7"/>
  <c r="B17" i="3" s="1"/>
  <c r="N5" i="2" s="1"/>
  <c r="C18" i="7"/>
  <c r="M5" i="2" s="1"/>
  <c r="B18" i="7"/>
  <c r="B15" i="3" s="1"/>
  <c r="L5" i="2" s="1"/>
  <c r="I5" i="2" s="1"/>
  <c r="L18" i="6"/>
  <c r="AB4" i="2" s="1"/>
  <c r="K18" i="6"/>
  <c r="I12" i="3" s="1"/>
  <c r="AA4" i="2" s="1"/>
  <c r="J18" i="6"/>
  <c r="I13" i="3" s="1"/>
  <c r="Z4" i="2" s="1"/>
  <c r="I18" i="6"/>
  <c r="Y4" i="2" s="1"/>
  <c r="H18" i="6"/>
  <c r="I11" i="3" s="1"/>
  <c r="X4" i="2" s="1"/>
  <c r="U4" i="2" s="1"/>
  <c r="F18" i="6"/>
  <c r="P4" i="2" s="1"/>
  <c r="E18" i="6"/>
  <c r="B12" i="3" s="1"/>
  <c r="O4" i="2" s="1"/>
  <c r="D18" i="6"/>
  <c r="B13" i="3" s="1"/>
  <c r="N4" i="2" s="1"/>
  <c r="C18" i="6"/>
  <c r="M4" i="2" s="1"/>
  <c r="B11" i="3"/>
  <c r="L4" i="2" s="1"/>
  <c r="I4" i="2" s="1"/>
  <c r="L18" i="5"/>
  <c r="AB3" i="2" s="1"/>
  <c r="K18" i="5"/>
  <c r="I8" i="3" s="1"/>
  <c r="AA3" i="2" s="1"/>
  <c r="J18" i="5"/>
  <c r="I9" i="3" s="1"/>
  <c r="Z3" i="2" s="1"/>
  <c r="I18" i="5"/>
  <c r="Y3" i="2" s="1"/>
  <c r="H18" i="5"/>
  <c r="I7" i="3" s="1"/>
  <c r="X3" i="2" s="1"/>
  <c r="U3" i="2" s="1"/>
  <c r="F18" i="5"/>
  <c r="P3" i="2" s="1"/>
  <c r="E18" i="5"/>
  <c r="B8" i="3" s="1"/>
  <c r="O3" i="2" s="1"/>
  <c r="D18" i="5"/>
  <c r="B9" i="3" s="1"/>
  <c r="N3" i="2" s="1"/>
  <c r="C18" i="5"/>
  <c r="M3" i="2" s="1"/>
  <c r="B18" i="5"/>
  <c r="B7" i="3" s="1"/>
  <c r="L3" i="2" s="1"/>
  <c r="I3" i="2" s="1"/>
  <c r="I18" i="4"/>
  <c r="Y2" i="2" s="1"/>
  <c r="J18" i="4"/>
  <c r="I5" i="3" s="1"/>
  <c r="Z2" i="2" s="1"/>
  <c r="K18" i="4"/>
  <c r="I4" i="3" s="1"/>
  <c r="AA2" i="2" s="1"/>
  <c r="L18" i="4"/>
  <c r="AB2" i="2" s="1"/>
  <c r="H18" i="4"/>
  <c r="I3" i="3" s="1"/>
  <c r="X2" i="2" s="1"/>
  <c r="C18" i="4"/>
  <c r="M2" i="2" s="1"/>
  <c r="D18" i="4"/>
  <c r="B5" i="3" s="1"/>
  <c r="N2" i="2" s="1"/>
  <c r="E18" i="4"/>
  <c r="B4" i="3" s="1"/>
  <c r="O2" i="2" s="1"/>
  <c r="F18" i="4"/>
  <c r="P2" i="2" s="1"/>
  <c r="B18" i="4"/>
  <c r="B3" i="3" s="1"/>
  <c r="L2" i="2" s="1"/>
  <c r="R33" i="1" l="1"/>
  <c r="B65" i="3"/>
  <c r="N17" i="2" s="1"/>
  <c r="U17" i="1"/>
  <c r="B61" i="3"/>
  <c r="N16" i="2" s="1"/>
  <c r="U16" i="1"/>
  <c r="B33" i="3"/>
  <c r="N9" i="2" s="1"/>
  <c r="M34" i="2" s="1"/>
  <c r="U9" i="1"/>
  <c r="B31" i="3"/>
  <c r="L9" i="2" s="1"/>
  <c r="I9" i="2" s="1"/>
  <c r="P9" i="1"/>
  <c r="Z34" i="2"/>
  <c r="AA33" i="2"/>
  <c r="P33" i="2"/>
  <c r="O34" i="2"/>
  <c r="N34" i="2"/>
  <c r="O33" i="2"/>
  <c r="M33" i="2"/>
  <c r="L34" i="2"/>
  <c r="Y33" i="2"/>
  <c r="X34" i="2"/>
  <c r="I2" i="2"/>
  <c r="U2" i="2"/>
  <c r="T34" i="2" s="1"/>
  <c r="X33" i="2"/>
  <c r="W34" i="2"/>
  <c r="AB33" i="2"/>
  <c r="AA34" i="2"/>
  <c r="Y34" i="2"/>
  <c r="Z33" i="2"/>
  <c r="B47" i="3"/>
  <c r="L13" i="2" s="1"/>
  <c r="K34" i="2" s="1"/>
  <c r="L33" i="2" l="1"/>
  <c r="N33" i="2"/>
  <c r="I13" i="2"/>
  <c r="I33" i="2" s="1"/>
  <c r="U33" i="2"/>
  <c r="H34" i="2" l="1"/>
</calcChain>
</file>

<file path=xl/sharedStrings.xml><?xml version="1.0" encoding="utf-8"?>
<sst xmlns="http://schemas.openxmlformats.org/spreadsheetml/2006/main" count="1421" uniqueCount="124">
  <si>
    <t>KB Swings</t>
  </si>
  <si>
    <t>Real Runner</t>
  </si>
  <si>
    <t>Bout</t>
  </si>
  <si>
    <r>
      <t>VO</t>
    </r>
    <r>
      <rPr>
        <vertAlign val="subscript"/>
        <sz val="11"/>
        <color theme="1"/>
        <rFont val="Calibri"/>
        <family val="2"/>
        <scheme val="minor"/>
      </rPr>
      <t>2</t>
    </r>
  </si>
  <si>
    <t>RER</t>
  </si>
  <si>
    <t>HR</t>
  </si>
  <si>
    <t>RPE</t>
  </si>
  <si>
    <t>Reps</t>
  </si>
  <si>
    <t>Swings</t>
  </si>
  <si>
    <t>Sex</t>
  </si>
  <si>
    <t>Age</t>
  </si>
  <si>
    <t>Height (cm)</t>
  </si>
  <si>
    <t>Weight (kg)</t>
  </si>
  <si>
    <t>Body Fat %</t>
  </si>
  <si>
    <t>Lean Mass (g)</t>
  </si>
  <si>
    <r>
      <t>VO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Max</t>
    </r>
  </si>
  <si>
    <t>15 MinRest RPE</t>
  </si>
  <si>
    <t>15 Min Rest HR</t>
  </si>
  <si>
    <r>
      <t>KB Pre-X VO</t>
    </r>
    <r>
      <rPr>
        <vertAlign val="subscript"/>
        <sz val="11"/>
        <color theme="1"/>
        <rFont val="Calibri"/>
        <family val="2"/>
        <scheme val="minor"/>
      </rPr>
      <t>2</t>
    </r>
  </si>
  <si>
    <r>
      <t>RR Pre-X VO</t>
    </r>
    <r>
      <rPr>
        <vertAlign val="subscript"/>
        <sz val="11"/>
        <color theme="1"/>
        <rFont val="Calibri"/>
        <family val="2"/>
        <scheme val="minor"/>
      </rPr>
      <t>2</t>
    </r>
  </si>
  <si>
    <t>Participant #</t>
  </si>
  <si>
    <t>KB RPE Average</t>
  </si>
  <si>
    <t>KB HR Average</t>
  </si>
  <si>
    <t>KB RER Average</t>
  </si>
  <si>
    <t>15 Min Rest RPE</t>
  </si>
  <si>
    <t>Resting HR</t>
  </si>
  <si>
    <t>Swings Average</t>
  </si>
  <si>
    <r>
      <t>VO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Max (ml/kg/min)</t>
    </r>
  </si>
  <si>
    <r>
      <t>KB VO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Average (ml/kg/min)</t>
    </r>
  </si>
  <si>
    <r>
      <t>KB % of VO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Max</t>
    </r>
  </si>
  <si>
    <t>Reps Average</t>
  </si>
  <si>
    <t>RR RER Average</t>
  </si>
  <si>
    <t>RR RPE Average</t>
  </si>
  <si>
    <t>RR HR Average</t>
  </si>
  <si>
    <r>
      <t>RR VO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Average (ml/kg/min)</t>
    </r>
  </si>
  <si>
    <r>
      <t>RR % of VO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Max</t>
    </r>
  </si>
  <si>
    <t>KB Pre-X RER</t>
  </si>
  <si>
    <t>RR Pre-X RER</t>
  </si>
  <si>
    <t>KB Max RPE</t>
  </si>
  <si>
    <t>AFT Max RPE</t>
  </si>
  <si>
    <t>AFT Max HR</t>
  </si>
  <si>
    <t>KB Max HR</t>
  </si>
  <si>
    <t>RR Max RPE</t>
  </si>
  <si>
    <t>RR Max HR</t>
  </si>
  <si>
    <t xml:space="preserve">KB Familiarity </t>
  </si>
  <si>
    <t>RR Familiarity</t>
  </si>
  <si>
    <t>KB days/wk</t>
  </si>
  <si>
    <t>Bouts</t>
  </si>
  <si>
    <t>Last 9 Av</t>
  </si>
  <si>
    <t>Last 8 Av</t>
  </si>
  <si>
    <t>VO2</t>
  </si>
  <si>
    <t>Last 7 Av</t>
  </si>
  <si>
    <t>Last 6 Av</t>
  </si>
  <si>
    <t>Last 5 Av</t>
  </si>
  <si>
    <t>Last 4 Ave</t>
  </si>
  <si>
    <t>KB All Bout Averge</t>
  </si>
  <si>
    <r>
      <t>RR All Bout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Average</t>
    </r>
  </si>
  <si>
    <t>Last 4</t>
  </si>
  <si>
    <t>Days between Sessions</t>
  </si>
  <si>
    <t>AFT RPE Max</t>
  </si>
  <si>
    <t>RR Days/wk</t>
  </si>
  <si>
    <t>M</t>
  </si>
  <si>
    <t>Resting HR 2nd</t>
  </si>
  <si>
    <t>KB or RR 1st</t>
  </si>
  <si>
    <t>KB</t>
  </si>
  <si>
    <t xml:space="preserve">Resting HR 1st </t>
  </si>
  <si>
    <t xml:space="preserve">RER </t>
  </si>
  <si>
    <t>Average</t>
  </si>
  <si>
    <t>F</t>
  </si>
  <si>
    <t>RR</t>
  </si>
  <si>
    <t>St dev</t>
  </si>
  <si>
    <t>Participant</t>
  </si>
  <si>
    <r>
      <t>VO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</si>
  <si>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</si>
  <si>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</si>
  <si>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VO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</si>
  <si>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VO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</si>
  <si>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</si>
  <si>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VO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</si>
  <si>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VO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</si>
  <si>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VO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</si>
  <si>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t>Ethnicity</t>
  </si>
  <si>
    <t>Days BTWN Sessions</t>
  </si>
  <si>
    <t>AFT VO2Max (ml/kg/min)</t>
  </si>
  <si>
    <t>AFT VO2Max (ml/kglean/min)</t>
  </si>
  <si>
    <t>AFT HR Max</t>
  </si>
  <si>
    <t>KB Avg. VO2 (ml/kg/min)</t>
  </si>
  <si>
    <t xml:space="preserve">KB Avg. RER </t>
  </si>
  <si>
    <t>KB Avg. HR</t>
  </si>
  <si>
    <t>KB Avg. VO2 (ml/kglean/min)</t>
  </si>
  <si>
    <t xml:space="preserve">KB Avg. RPE </t>
  </si>
  <si>
    <t>KB VO2 % Max (ml/kg/min)</t>
  </si>
  <si>
    <t>KB VO2 % Max (ml/kglean/min)</t>
  </si>
  <si>
    <t>KB HR % Max</t>
  </si>
  <si>
    <t>KB RPE % Max</t>
  </si>
  <si>
    <t>RR Avg. VO2 (ml/kg/min)</t>
  </si>
  <si>
    <t>RR VO2 % Max (ml/kg/min)</t>
  </si>
  <si>
    <t>RR Avg. VO2 (ml/kglean/min)</t>
  </si>
  <si>
    <t>RR VO2 % Max (ml/kglean/min)</t>
  </si>
  <si>
    <t xml:space="preserve">RR Avg. RER </t>
  </si>
  <si>
    <t>RR Avg. HR</t>
  </si>
  <si>
    <t>RR HR % Max</t>
  </si>
  <si>
    <t xml:space="preserve">RR Avg. RPE </t>
  </si>
  <si>
    <t>RR RPE % Max</t>
  </si>
  <si>
    <t>AFT VO2 Max Lean</t>
  </si>
  <si>
    <t>KB Lean VO2</t>
  </si>
  <si>
    <t>RR Lean VO2</t>
  </si>
  <si>
    <t>Caucasian</t>
  </si>
  <si>
    <t>Height</t>
  </si>
  <si>
    <t>Weight</t>
  </si>
  <si>
    <t>BMI</t>
  </si>
  <si>
    <t>KB Avg. Reps</t>
  </si>
  <si>
    <t>RR Avg. Reps</t>
  </si>
  <si>
    <t>Asian</t>
  </si>
  <si>
    <t>Hispanic</t>
  </si>
  <si>
    <t xml:space="preserve">Average </t>
  </si>
  <si>
    <t>Standard deviation</t>
  </si>
  <si>
    <t xml:space="preserve"> M</t>
  </si>
  <si>
    <t>African American/
Latina(Brazilian)</t>
  </si>
  <si>
    <t>Males</t>
  </si>
  <si>
    <t>Females</t>
  </si>
  <si>
    <t>sd males</t>
  </si>
  <si>
    <t>sd females</t>
  </si>
  <si>
    <t>AFT max 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</si>
</sst>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"/>
  <sheetViews>
    <sheetView tabSelected="1" zoomScale="74" zoomScaleNormal="74" workbookViewId="0">
      <pane xSplit="2" ySplit="1" topLeftCell="E12" activePane="bottomRight" state="frozen"/>
      <selection pane="topRight" activeCell="C1" sqref="C1"/>
      <selection pane="bottomLeft" activeCell="A2" sqref="A2"/>
      <selection pane="bottomRight" activeCell="AH34" sqref="AH34"/>
    </sheetView>
  </sheetViews>
  <sheetFormatPr defaultRowHeight="14.4" x14ac:dyDescent="0.55000000000000004"/>
  <cols>
    <col min="1" max="1" width="10.578125" style="11" bestFit="1" customWidth="1"/>
    <col min="2" max="2" width="4.26171875" style="11" bestFit="1" customWidth="1"/>
    <col min="3" max="3" width="12.15625" style="11" bestFit="1" customWidth="1"/>
    <col min="4" max="4" width="27.83984375" style="11" bestFit="1" customWidth="1"/>
    <col min="5" max="5" width="19.62890625" style="11" bestFit="1" customWidth="1"/>
    <col min="6" max="6" width="12.15625" style="11" bestFit="1" customWidth="1"/>
    <col min="7" max="7" width="13.20703125" style="11" bestFit="1" customWidth="1"/>
    <col min="8" max="8" width="12.15625" style="11" bestFit="1" customWidth="1"/>
    <col min="9" max="9" width="12.20703125" style="11" bestFit="1" customWidth="1"/>
    <col min="10" max="10" width="15.26171875" style="11" bestFit="1" customWidth="1"/>
    <col min="11" max="11" width="24.20703125" style="11" bestFit="1" customWidth="1"/>
    <col min="12" max="12" width="28.20703125" style="11" bestFit="1" customWidth="1"/>
    <col min="13" max="14" width="14.7890625" style="11" bestFit="1" customWidth="1"/>
    <col min="15" max="15" width="23.7890625" style="11" bestFit="1" customWidth="1"/>
    <col min="16" max="16" width="25.62890625" style="11" bestFit="1" customWidth="1"/>
    <col min="17" max="17" width="27.7890625" style="11" bestFit="1" customWidth="1"/>
    <col min="18" max="18" width="29.62890625" style="11" bestFit="1" customWidth="1"/>
    <col min="19" max="19" width="12.3671875" style="11" bestFit="1" customWidth="1"/>
    <col min="20" max="20" width="13.20703125" style="11" bestFit="1" customWidth="1"/>
    <col min="21" max="21" width="13.05078125" style="11" bestFit="1" customWidth="1"/>
    <col min="22" max="22" width="12.20703125" style="11" bestFit="1" customWidth="1"/>
    <col min="23" max="23" width="13.7890625" style="11" bestFit="1" customWidth="1"/>
    <col min="24" max="24" width="12.62890625" style="11" bestFit="1" customWidth="1"/>
    <col min="25" max="25" width="23.7890625" style="11" bestFit="1" customWidth="1"/>
    <col min="26" max="26" width="25.62890625" style="11" bestFit="1" customWidth="1"/>
    <col min="27" max="27" width="27.7890625" style="11" bestFit="1" customWidth="1"/>
    <col min="28" max="28" width="29.62890625" style="11" bestFit="1" customWidth="1"/>
    <col min="29" max="29" width="12.3671875" style="11" bestFit="1" customWidth="1"/>
    <col min="30" max="30" width="13.20703125" style="11" bestFit="1" customWidth="1"/>
    <col min="31" max="31" width="13.05078125" style="11" bestFit="1" customWidth="1"/>
    <col min="32" max="32" width="12.3671875" style="11" bestFit="1" customWidth="1"/>
    <col min="33" max="33" width="13.9453125" style="11" bestFit="1" customWidth="1"/>
    <col min="34" max="34" width="12.62890625" style="11" bestFit="1" customWidth="1"/>
    <col min="35" max="35" width="10.9453125" bestFit="1" customWidth="1"/>
  </cols>
  <sheetData>
    <row r="1" spans="1:35" x14ac:dyDescent="0.55000000000000004">
      <c r="A1" s="11" t="s">
        <v>71</v>
      </c>
      <c r="B1" s="11" t="s">
        <v>9</v>
      </c>
      <c r="C1" s="11" t="s">
        <v>10</v>
      </c>
      <c r="D1" s="11" t="s">
        <v>81</v>
      </c>
      <c r="E1" s="11" t="s">
        <v>82</v>
      </c>
      <c r="F1" s="11" t="s">
        <v>108</v>
      </c>
      <c r="G1" s="11" t="s">
        <v>109</v>
      </c>
      <c r="H1" s="11" t="s">
        <v>110</v>
      </c>
      <c r="I1" s="11" t="s">
        <v>13</v>
      </c>
      <c r="J1" s="11" t="s">
        <v>14</v>
      </c>
      <c r="K1" s="11" t="s">
        <v>83</v>
      </c>
      <c r="L1" s="11" t="s">
        <v>84</v>
      </c>
      <c r="M1" s="11" t="s">
        <v>85</v>
      </c>
      <c r="N1" s="11" t="s">
        <v>59</v>
      </c>
      <c r="O1" s="11" t="s">
        <v>86</v>
      </c>
      <c r="P1" s="11" t="s">
        <v>91</v>
      </c>
      <c r="Q1" s="11" t="s">
        <v>89</v>
      </c>
      <c r="R1" s="11" t="s">
        <v>92</v>
      </c>
      <c r="S1" s="11" t="s">
        <v>87</v>
      </c>
      <c r="T1" s="11" t="s">
        <v>88</v>
      </c>
      <c r="U1" s="11" t="s">
        <v>93</v>
      </c>
      <c r="V1" s="11" t="s">
        <v>90</v>
      </c>
      <c r="W1" s="11" t="s">
        <v>94</v>
      </c>
      <c r="X1" s="11" t="s">
        <v>111</v>
      </c>
      <c r="Y1" s="11" t="s">
        <v>95</v>
      </c>
      <c r="Z1" s="11" t="s">
        <v>96</v>
      </c>
      <c r="AA1" s="11" t="s">
        <v>97</v>
      </c>
      <c r="AB1" s="11" t="s">
        <v>98</v>
      </c>
      <c r="AC1" s="11" t="s">
        <v>99</v>
      </c>
      <c r="AD1" s="11" t="s">
        <v>100</v>
      </c>
      <c r="AE1" s="11" t="s">
        <v>101</v>
      </c>
      <c r="AF1" s="11" t="s">
        <v>102</v>
      </c>
      <c r="AG1" s="11" t="s">
        <v>103</v>
      </c>
      <c r="AH1" s="11" t="s">
        <v>112</v>
      </c>
      <c r="AI1" s="11" t="s">
        <v>123</v>
      </c>
    </row>
    <row r="2" spans="1:35" x14ac:dyDescent="0.55000000000000004">
      <c r="A2" s="11">
        <v>1</v>
      </c>
      <c r="B2" s="11" t="str">
        <f>'#1'!B2</f>
        <v>M</v>
      </c>
      <c r="C2" s="11">
        <f>'#1'!C2</f>
        <v>25</v>
      </c>
      <c r="D2" s="11" t="s">
        <v>107</v>
      </c>
      <c r="E2" s="11">
        <f>'Summary Sheet All Data'!D2</f>
        <v>5</v>
      </c>
      <c r="F2" s="11">
        <f>'#1'!D2</f>
        <v>173.5</v>
      </c>
      <c r="G2" s="11">
        <f>'#1'!E2</f>
        <v>59.2</v>
      </c>
      <c r="H2" s="11">
        <f>G2/((F2/100)^2)</f>
        <v>19.666304013819566</v>
      </c>
      <c r="I2" s="11">
        <f>'#1'!F2</f>
        <v>10.199999999999999</v>
      </c>
      <c r="J2" s="11">
        <f>'#1'!G2</f>
        <v>52016</v>
      </c>
      <c r="K2" s="11">
        <f>'#1'!I2</f>
        <v>54.2</v>
      </c>
      <c r="L2" s="11">
        <f>K2*(G2/(J2/1000))</f>
        <v>61.685635189172572</v>
      </c>
      <c r="M2" s="11">
        <f>'Summary Sheet All Data'!G2</f>
        <v>184</v>
      </c>
      <c r="N2" s="11">
        <f>'Summary Sheet All Data'!H2</f>
        <v>19</v>
      </c>
      <c r="O2" s="11">
        <f>AVERAGE('#1'!B7:B16)</f>
        <v>34.270000000000003</v>
      </c>
      <c r="P2" s="12">
        <f>(O2/K2)*100</f>
        <v>63.228782287822881</v>
      </c>
      <c r="Q2" s="12">
        <f>AVERAGE('#1'!G7:G16)</f>
        <v>39.003075976622583</v>
      </c>
      <c r="R2" s="12">
        <f>(Q2/L2)*100</f>
        <v>63.228782287822874</v>
      </c>
      <c r="S2" s="11">
        <f>AVERAGE('#1'!C7:C16)</f>
        <v>1.089</v>
      </c>
      <c r="T2" s="11">
        <f>AVERAGE('#1'!D7:D16)</f>
        <v>158.30000000000001</v>
      </c>
      <c r="U2" s="12">
        <f>(T2/M2)*100</f>
        <v>86.032608695652186</v>
      </c>
      <c r="V2" s="11">
        <f>AVERAGE('#1'!E7:E16)</f>
        <v>14.2</v>
      </c>
      <c r="W2" s="12">
        <f>(V2/N2)*100</f>
        <v>74.73684210526315</v>
      </c>
      <c r="X2" s="11">
        <f>AVERAGE('#1'!F7:F16)</f>
        <v>22.7</v>
      </c>
      <c r="Y2" s="11">
        <f>AVERAGE('#1'!H7:H14)</f>
        <v>33.862499999999997</v>
      </c>
      <c r="Z2" s="12">
        <f>(Y2/K2)*100</f>
        <v>62.476937269372691</v>
      </c>
      <c r="AA2" s="13">
        <f>AVERAGE('#1'!M7:M14)</f>
        <v>38.53929560135343</v>
      </c>
      <c r="AB2" s="12">
        <f>(AA2/L2)*100</f>
        <v>62.476937269372691</v>
      </c>
      <c r="AC2" s="11">
        <f>AVERAGE('#1'!I7:I14)</f>
        <v>1.0312500000000002</v>
      </c>
      <c r="AD2" s="11">
        <f>AVERAGE('#1'!J7:J14)</f>
        <v>144.875</v>
      </c>
      <c r="AE2" s="12">
        <f>(AD2/M2)*100</f>
        <v>78.736413043478265</v>
      </c>
      <c r="AF2" s="11">
        <f>AVERAGE('#1'!K7:K14)</f>
        <v>13.5</v>
      </c>
      <c r="AG2" s="12">
        <f>(AF2/N2)*100</f>
        <v>71.05263157894737</v>
      </c>
      <c r="AH2" s="11">
        <f>AVERAGE('#1'!L7:L14)</f>
        <v>10.25</v>
      </c>
      <c r="AI2">
        <v>1.29</v>
      </c>
    </row>
    <row r="3" spans="1:35" x14ac:dyDescent="0.55000000000000004">
      <c r="A3" s="11">
        <v>2</v>
      </c>
      <c r="B3" s="11" t="str">
        <f>'#2'!B2</f>
        <v>F</v>
      </c>
      <c r="C3" s="11">
        <f>'#2'!C2</f>
        <v>23</v>
      </c>
      <c r="D3" s="11" t="s">
        <v>107</v>
      </c>
      <c r="E3" s="11">
        <f>'Summary Sheet All Data'!D3</f>
        <v>10</v>
      </c>
      <c r="F3" s="11">
        <f>'#2'!D2</f>
        <v>160.30000000000001</v>
      </c>
      <c r="G3" s="11">
        <f>'#2'!E2</f>
        <v>54.4</v>
      </c>
      <c r="H3" s="11">
        <f t="shared" ref="H3:H27" si="0">G3/((F3/100)^2)</f>
        <v>21.17053606210127</v>
      </c>
      <c r="I3" s="11">
        <f>'#2'!F2</f>
        <v>22.8</v>
      </c>
      <c r="J3" s="11">
        <f>'#2'!G2</f>
        <v>40721</v>
      </c>
      <c r="K3" s="11">
        <f>'#2'!I2</f>
        <v>41.6</v>
      </c>
      <c r="L3" s="11">
        <f t="shared" ref="L3:L27" si="1">K3*(G3/(J3/1000))</f>
        <v>55.574273716264344</v>
      </c>
      <c r="M3" s="11">
        <f>'Summary Sheet All Data'!G3</f>
        <v>189</v>
      </c>
      <c r="N3" s="11">
        <f>'Summary Sheet All Data'!H3</f>
        <v>18</v>
      </c>
      <c r="O3" s="11">
        <f>AVERAGE('#2'!B7:B16)</f>
        <v>22.49</v>
      </c>
      <c r="P3" s="12">
        <f t="shared" ref="P3:P27" si="2">(O3/K3)*100</f>
        <v>54.062499999999993</v>
      </c>
      <c r="Q3" s="12">
        <f>AVERAGE('#2'!G7:G16)</f>
        <v>30.044841727855406</v>
      </c>
      <c r="R3" s="12">
        <f t="shared" ref="R3:R27" si="3">(Q3/L3)*100</f>
        <v>54.062499999999993</v>
      </c>
      <c r="S3" s="11">
        <f>AVERAGE('#2'!C7:C16)</f>
        <v>0.99299999999999999</v>
      </c>
      <c r="T3" s="11">
        <f>AVERAGE('#2'!D7:D16)</f>
        <v>146.19999999999999</v>
      </c>
      <c r="U3" s="12">
        <f t="shared" ref="U3:U27" si="4">(T3/M3)*100</f>
        <v>77.354497354497354</v>
      </c>
      <c r="V3" s="11">
        <f>AVERAGE('#2'!E7:E16)</f>
        <v>12.2</v>
      </c>
      <c r="W3" s="12">
        <f t="shared" ref="W3:W27" si="5">(V3/N3)*100</f>
        <v>67.777777777777771</v>
      </c>
      <c r="X3" s="11">
        <f>AVERAGE('#2'!F7:F16)</f>
        <v>18.899999999999999</v>
      </c>
      <c r="Y3" s="11">
        <f>AVERAGE('#2'!H7:H14)</f>
        <v>29.4375</v>
      </c>
      <c r="Z3" s="12">
        <f t="shared" ref="Z3:Z27" si="6">(Y3/K3)*100</f>
        <v>70.76322115384616</v>
      </c>
      <c r="AA3" s="13">
        <f>AVERAGE('#2'!M7:M14)</f>
        <v>39.326146214483934</v>
      </c>
      <c r="AB3" s="12">
        <f t="shared" ref="AB3:AB27" si="7">(AA3/L3)*100</f>
        <v>70.76322115384616</v>
      </c>
      <c r="AC3" s="11">
        <f>AVERAGE('#2'!I7:I14)</f>
        <v>1.1400000000000001</v>
      </c>
      <c r="AD3" s="11">
        <f>AVERAGE('#2'!J7:J14)</f>
        <v>165</v>
      </c>
      <c r="AE3" s="12">
        <f t="shared" ref="AE3:AE27" si="8">(AD3/M3)*100</f>
        <v>87.301587301587304</v>
      </c>
      <c r="AF3" s="11">
        <f>AVERAGE('#2'!K7:K14)</f>
        <v>13.375</v>
      </c>
      <c r="AG3" s="12">
        <f t="shared" ref="AG3:AG27" si="9">(AF3/N3)*100</f>
        <v>74.305555555555557</v>
      </c>
      <c r="AH3" s="11">
        <f>AVERAGE('#2'!L7:L14)</f>
        <v>9.25</v>
      </c>
      <c r="AI3">
        <v>1.04</v>
      </c>
    </row>
    <row r="4" spans="1:35" x14ac:dyDescent="0.55000000000000004">
      <c r="A4" s="11">
        <v>3</v>
      </c>
      <c r="B4" s="11" t="str">
        <f>'#3'!B2</f>
        <v>F</v>
      </c>
      <c r="C4" s="11">
        <f>'#3'!C2</f>
        <v>39</v>
      </c>
      <c r="D4" s="11" t="s">
        <v>107</v>
      </c>
      <c r="E4" s="11">
        <f>'Summary Sheet All Data'!D4</f>
        <v>3</v>
      </c>
      <c r="F4" s="11">
        <f>'#3'!D2</f>
        <v>167.1</v>
      </c>
      <c r="G4" s="11">
        <f>'#3'!E2</f>
        <v>88</v>
      </c>
      <c r="H4" s="11">
        <f t="shared" si="0"/>
        <v>31.515904250385262</v>
      </c>
      <c r="I4" s="11">
        <f>'#3'!F2</f>
        <v>43.8</v>
      </c>
      <c r="J4" s="11">
        <f>'#3'!G2</f>
        <v>48018</v>
      </c>
      <c r="K4" s="11">
        <f>'#3'!I2</f>
        <v>31.4</v>
      </c>
      <c r="L4" s="11">
        <f t="shared" si="1"/>
        <v>57.545087258944562</v>
      </c>
      <c r="M4" s="11">
        <f>'Summary Sheet All Data'!G4</f>
        <v>173</v>
      </c>
      <c r="N4" s="11">
        <f>'Summary Sheet All Data'!H4</f>
        <v>19</v>
      </c>
      <c r="O4" s="11">
        <f>AVERAGE('#3'!B7:B16)</f>
        <v>15.26</v>
      </c>
      <c r="P4" s="12">
        <f t="shared" si="2"/>
        <v>48.598726114649679</v>
      </c>
      <c r="Q4" s="12">
        <f>AVERAGE('#3'!G7:G16)</f>
        <v>27.966179349410641</v>
      </c>
      <c r="R4" s="12">
        <f t="shared" si="3"/>
        <v>48.598726114649686</v>
      </c>
      <c r="S4" s="11">
        <f>AVERAGE('#3'!C7:C16)</f>
        <v>0.97299999999999986</v>
      </c>
      <c r="T4" s="11">
        <f>AVERAGE('#3'!D7:D16)</f>
        <v>123.1</v>
      </c>
      <c r="U4" s="12">
        <f t="shared" si="4"/>
        <v>71.156069364161851</v>
      </c>
      <c r="V4" s="11">
        <f>AVERAGE('#3'!E7:E16)</f>
        <v>9.8000000000000007</v>
      </c>
      <c r="W4" s="12">
        <f t="shared" si="5"/>
        <v>51.578947368421055</v>
      </c>
      <c r="X4" s="11">
        <f>AVERAGE('#3'!F7:F16)</f>
        <v>21</v>
      </c>
      <c r="Y4" s="11">
        <f>AVERAGE('#3'!H7:H14)</f>
        <v>19.587499999999999</v>
      </c>
      <c r="Z4" s="12">
        <f t="shared" si="6"/>
        <v>62.380573248407643</v>
      </c>
      <c r="AA4" s="13">
        <f>AVERAGE('#3'!M7:M14)</f>
        <v>35.896955308426008</v>
      </c>
      <c r="AB4" s="12">
        <f t="shared" si="7"/>
        <v>62.380573248407643</v>
      </c>
      <c r="AC4" s="11">
        <f>AVERAGE('#3'!I7:I14)</f>
        <v>0.99</v>
      </c>
      <c r="AD4" s="11">
        <f>AVERAGE('#3'!J7:J14)</f>
        <v>142.125</v>
      </c>
      <c r="AE4" s="12">
        <f t="shared" si="8"/>
        <v>82.153179190751445</v>
      </c>
      <c r="AF4" s="11">
        <f>AVERAGE('#3'!K7:K14)</f>
        <v>9.5</v>
      </c>
      <c r="AG4" s="12">
        <f t="shared" si="9"/>
        <v>50</v>
      </c>
      <c r="AH4" s="11">
        <f>AVERAGE('#3'!L7:L14)</f>
        <v>11.375</v>
      </c>
      <c r="AI4">
        <v>1.1200000000000001</v>
      </c>
    </row>
    <row r="5" spans="1:35" x14ac:dyDescent="0.55000000000000004">
      <c r="A5" s="11">
        <v>4</v>
      </c>
      <c r="B5" s="11" t="str">
        <f>'#4'!B2</f>
        <v>M</v>
      </c>
      <c r="C5" s="11">
        <f>'#4'!C2</f>
        <v>36</v>
      </c>
      <c r="D5" s="11" t="s">
        <v>107</v>
      </c>
      <c r="E5" s="11">
        <f>'Summary Sheet All Data'!D5</f>
        <v>3</v>
      </c>
      <c r="F5" s="11">
        <f>'#4'!D2</f>
        <v>184</v>
      </c>
      <c r="G5" s="11">
        <f>'#4'!E2</f>
        <v>97.2</v>
      </c>
      <c r="H5" s="11">
        <f t="shared" si="0"/>
        <v>28.709829867674859</v>
      </c>
      <c r="I5" s="11">
        <f>'#4'!F2</f>
        <v>31</v>
      </c>
      <c r="J5" s="11">
        <f>'#4'!G2</f>
        <v>64709</v>
      </c>
      <c r="K5" s="11">
        <f>'#4'!I2</f>
        <v>41.5</v>
      </c>
      <c r="L5" s="11">
        <f t="shared" si="1"/>
        <v>62.337541918434837</v>
      </c>
      <c r="M5" s="11">
        <f>'Summary Sheet All Data'!G5</f>
        <v>170</v>
      </c>
      <c r="N5" s="11">
        <f>'Summary Sheet All Data'!H5</f>
        <v>18</v>
      </c>
      <c r="O5" s="11">
        <f>AVERAGE('#4'!B7:B16)</f>
        <v>29.390000000000004</v>
      </c>
      <c r="P5" s="12">
        <f t="shared" si="2"/>
        <v>70.819277108433738</v>
      </c>
      <c r="Q5" s="12">
        <f>AVERAGE('#4'!G7:G16)</f>
        <v>44.14699655380241</v>
      </c>
      <c r="R5" s="12">
        <f t="shared" si="3"/>
        <v>70.819277108433738</v>
      </c>
      <c r="S5" s="11">
        <f>AVERAGE('#4'!C7:C16)</f>
        <v>1.0309999999999999</v>
      </c>
      <c r="T5" s="11">
        <f>AVERAGE('#4'!D7:D16)</f>
        <v>168.8</v>
      </c>
      <c r="U5" s="12">
        <f t="shared" si="4"/>
        <v>99.294117647058826</v>
      </c>
      <c r="V5" s="11">
        <f>AVERAGE('#4'!E7:E16)</f>
        <v>17.600000000000001</v>
      </c>
      <c r="W5" s="12">
        <f t="shared" si="5"/>
        <v>97.777777777777786</v>
      </c>
      <c r="X5" s="11">
        <f>AVERAGE('#4'!F7:F16)</f>
        <v>20.6</v>
      </c>
      <c r="Y5" s="11">
        <f>AVERAGE('#4'!H7:H14)</f>
        <v>24.662499999999998</v>
      </c>
      <c r="Z5" s="12">
        <f t="shared" si="6"/>
        <v>59.427710843373497</v>
      </c>
      <c r="AA5" s="13">
        <f>AVERAGE('#4'!M7:M14)</f>
        <v>37.045774158154195</v>
      </c>
      <c r="AB5" s="12">
        <f t="shared" si="7"/>
        <v>59.427710843373497</v>
      </c>
      <c r="AC5" s="11">
        <f>AVERAGE('#4'!I7:I14)</f>
        <v>1.0549999999999999</v>
      </c>
      <c r="AD5" s="11">
        <f>AVERAGE('#4'!J7:J14)</f>
        <v>154.125</v>
      </c>
      <c r="AE5" s="12">
        <f t="shared" si="8"/>
        <v>90.661764705882348</v>
      </c>
      <c r="AF5" s="11">
        <f>AVERAGE('#4'!K7:K14)</f>
        <v>13.625</v>
      </c>
      <c r="AG5" s="12">
        <f t="shared" si="9"/>
        <v>75.694444444444443</v>
      </c>
      <c r="AH5" s="11">
        <f>AVERAGE('#4'!L7:L14)</f>
        <v>10.5</v>
      </c>
      <c r="AI5">
        <v>1.1299999999999999</v>
      </c>
    </row>
    <row r="6" spans="1:35" ht="28.8" x14ac:dyDescent="0.55000000000000004">
      <c r="A6" s="11">
        <v>5</v>
      </c>
      <c r="B6" s="11" t="str">
        <f>'#5'!B2</f>
        <v>F</v>
      </c>
      <c r="C6" s="11">
        <f>'#5'!C2</f>
        <v>23</v>
      </c>
      <c r="D6" s="14" t="s">
        <v>118</v>
      </c>
      <c r="E6" s="11">
        <f>'Summary Sheet All Data'!D6</f>
        <v>8</v>
      </c>
      <c r="F6" s="11">
        <f>'#5'!D2</f>
        <v>177.5</v>
      </c>
      <c r="G6" s="11">
        <f>'#5'!E2</f>
        <v>80.7</v>
      </c>
      <c r="H6" s="11">
        <f t="shared" si="0"/>
        <v>25.613965483039081</v>
      </c>
      <c r="I6" s="11">
        <f>'#5'!F2</f>
        <v>33.799999999999997</v>
      </c>
      <c r="J6" s="11">
        <f>'#5'!G2</f>
        <v>51226</v>
      </c>
      <c r="K6" s="11">
        <f>'#5'!I2</f>
        <v>37.9</v>
      </c>
      <c r="L6" s="11">
        <f t="shared" si="1"/>
        <v>59.706594307578179</v>
      </c>
      <c r="M6" s="11">
        <f>'Summary Sheet All Data'!G6</f>
        <v>188</v>
      </c>
      <c r="N6" s="11">
        <f>'Summary Sheet All Data'!H6</f>
        <v>19</v>
      </c>
      <c r="O6" s="11">
        <f>AVERAGE('#5'!B7:B16)</f>
        <v>19.850000000000001</v>
      </c>
      <c r="P6" s="12">
        <f t="shared" si="2"/>
        <v>52.374670184696569</v>
      </c>
      <c r="Q6" s="12">
        <f>AVERAGE('#5'!G7:G16)</f>
        <v>31.271131847108887</v>
      </c>
      <c r="R6" s="12">
        <f t="shared" si="3"/>
        <v>52.374670184696569</v>
      </c>
      <c r="S6" s="11">
        <f>AVERAGE('#5'!C7:C16)</f>
        <v>1.0939999999999999</v>
      </c>
      <c r="T6" s="11">
        <f>AVERAGE('#5'!D7:D16)</f>
        <v>167.9</v>
      </c>
      <c r="U6" s="12">
        <f t="shared" si="4"/>
        <v>89.308510638297875</v>
      </c>
      <c r="V6" s="11">
        <f>AVERAGE('#5'!E7:E16)</f>
        <v>12.5</v>
      </c>
      <c r="W6" s="12">
        <f t="shared" si="5"/>
        <v>65.789473684210535</v>
      </c>
      <c r="X6" s="11">
        <f>AVERAGE('#5'!F7:F16)</f>
        <v>23.8</v>
      </c>
      <c r="Y6" s="11">
        <f>AVERAGE('#5'!H7:H14)</f>
        <v>21.712499999999999</v>
      </c>
      <c r="Z6" s="12">
        <f t="shared" si="6"/>
        <v>57.288918205804748</v>
      </c>
      <c r="AA6" s="13">
        <f>AVERAGE('#5'!M7:M14)</f>
        <v>34.205261976340132</v>
      </c>
      <c r="AB6" s="12">
        <f t="shared" si="7"/>
        <v>57.288918205804741</v>
      </c>
      <c r="AC6" s="11">
        <f>AVERAGE('#5'!I7:I14)</f>
        <v>1.0775000000000001</v>
      </c>
      <c r="AD6" s="11">
        <f>AVERAGE('#5'!J7:J14)</f>
        <v>162.5</v>
      </c>
      <c r="AE6" s="12">
        <f t="shared" si="8"/>
        <v>86.436170212765958</v>
      </c>
      <c r="AF6" s="11">
        <f>AVERAGE('#5'!K7:K14)</f>
        <v>13.375</v>
      </c>
      <c r="AG6" s="12">
        <f t="shared" si="9"/>
        <v>70.39473684210526</v>
      </c>
      <c r="AH6" s="11">
        <f>AVERAGE('#5'!L7:L14)</f>
        <v>10</v>
      </c>
      <c r="AI6">
        <v>1.17</v>
      </c>
    </row>
    <row r="7" spans="1:35" x14ac:dyDescent="0.55000000000000004">
      <c r="A7" s="11">
        <v>6</v>
      </c>
      <c r="B7" s="11" t="str">
        <f>'#6'!B2</f>
        <v>F</v>
      </c>
      <c r="C7" s="11">
        <f>'#6'!C2</f>
        <v>40</v>
      </c>
      <c r="D7" s="11" t="s">
        <v>107</v>
      </c>
      <c r="E7" s="11">
        <f>'Summary Sheet All Data'!D7</f>
        <v>3</v>
      </c>
      <c r="F7" s="11">
        <f>'#6'!D2</f>
        <v>168.3</v>
      </c>
      <c r="G7" s="11">
        <f>'#6'!E2</f>
        <v>85.4</v>
      </c>
      <c r="H7" s="11">
        <f t="shared" si="0"/>
        <v>30.150161218631386</v>
      </c>
      <c r="I7" s="11">
        <f>'#6'!F2</f>
        <v>39.1</v>
      </c>
      <c r="J7" s="11">
        <f>'#6'!G2</f>
        <v>50154</v>
      </c>
      <c r="K7" s="11">
        <f>'#6'!I2</f>
        <v>34.1</v>
      </c>
      <c r="L7" s="11">
        <f t="shared" si="1"/>
        <v>58.063962993978549</v>
      </c>
      <c r="M7" s="11">
        <f>'Summary Sheet All Data'!G7</f>
        <v>172</v>
      </c>
      <c r="N7" s="11">
        <f>'Summary Sheet All Data'!H7</f>
        <v>18</v>
      </c>
      <c r="O7" s="11">
        <f>AVERAGE('#6'!B7:B16)</f>
        <v>19.970000000000002</v>
      </c>
      <c r="P7" s="12">
        <f t="shared" si="2"/>
        <v>58.563049853372441</v>
      </c>
      <c r="Q7" s="12">
        <f>AVERAGE('#6'!G7:G16)</f>
        <v>34.004027595007379</v>
      </c>
      <c r="R7" s="12">
        <f t="shared" si="3"/>
        <v>58.563049853372426</v>
      </c>
      <c r="S7" s="11">
        <f>AVERAGE('#6'!C7:C16)</f>
        <v>0.96400000000000008</v>
      </c>
      <c r="T7" s="11">
        <f>AVERAGE('#1'!D7:D16)</f>
        <v>158.30000000000001</v>
      </c>
      <c r="U7" s="12">
        <f t="shared" si="4"/>
        <v>92.034883720930239</v>
      </c>
      <c r="V7" s="11">
        <f>AVERAGE('#6'!E7:E16)</f>
        <v>11.1</v>
      </c>
      <c r="W7" s="12">
        <f t="shared" si="5"/>
        <v>61.666666666666671</v>
      </c>
      <c r="X7" s="11">
        <f>AVERAGE('#6'!F7:F16)</f>
        <v>23.4</v>
      </c>
      <c r="Y7" s="11">
        <f>AVERAGE('#6'!H7:H14)</f>
        <v>21.225000000000001</v>
      </c>
      <c r="Z7" s="12">
        <f t="shared" si="6"/>
        <v>62.243401759530791</v>
      </c>
      <c r="AA7" s="13">
        <f>AVERAGE('#6'!M7:M14)</f>
        <v>36.140985763847354</v>
      </c>
      <c r="AB7" s="12">
        <f t="shared" si="7"/>
        <v>62.243401759530791</v>
      </c>
      <c r="AC7" s="11">
        <f>AVERAGE('#6'!I7:I14)</f>
        <v>0.99875000000000003</v>
      </c>
      <c r="AD7" s="11">
        <f>AVERAGE('#6'!J7:J14)</f>
        <v>143.875</v>
      </c>
      <c r="AE7" s="12">
        <f t="shared" si="8"/>
        <v>83.648255813953483</v>
      </c>
      <c r="AF7" s="11">
        <f>AVERAGE('#6'!K7:K14)</f>
        <v>11.875</v>
      </c>
      <c r="AG7" s="12">
        <f t="shared" si="9"/>
        <v>65.972222222222214</v>
      </c>
      <c r="AH7" s="11">
        <f>AVERAGE('#6'!L7:L14)</f>
        <v>11</v>
      </c>
      <c r="AI7">
        <v>1.24</v>
      </c>
    </row>
    <row r="8" spans="1:35" x14ac:dyDescent="0.55000000000000004">
      <c r="A8" s="11">
        <v>7</v>
      </c>
      <c r="B8" s="11" t="str">
        <f>'#7'!B2</f>
        <v>M</v>
      </c>
      <c r="C8" s="11">
        <f>'#7'!C2</f>
        <v>28</v>
      </c>
      <c r="D8" s="11" t="s">
        <v>113</v>
      </c>
      <c r="E8" s="11">
        <f>'Summary Sheet All Data'!D8</f>
        <v>2</v>
      </c>
      <c r="F8" s="11">
        <f>'#7'!D2</f>
        <v>172.5</v>
      </c>
      <c r="G8" s="11">
        <f>'#7'!E2</f>
        <v>72.2</v>
      </c>
      <c r="H8" s="11">
        <f t="shared" si="0"/>
        <v>24.263810123923545</v>
      </c>
      <c r="I8" s="11">
        <f>'#7'!F2</f>
        <v>27.8</v>
      </c>
      <c r="J8" s="11">
        <f>'#7'!G2</f>
        <v>50195</v>
      </c>
      <c r="K8" s="11">
        <f>'#7'!I2</f>
        <v>37.799999999999997</v>
      </c>
      <c r="L8" s="11">
        <f t="shared" si="1"/>
        <v>54.371152505229595</v>
      </c>
      <c r="M8" s="11">
        <f>'Summary Sheet All Data'!G8</f>
        <v>185</v>
      </c>
      <c r="N8" s="11">
        <f>'Summary Sheet All Data'!H8</f>
        <v>20</v>
      </c>
      <c r="O8" s="11">
        <f>AVERAGE('#7'!B7:B16)</f>
        <v>24.529999999999998</v>
      </c>
      <c r="P8" s="12">
        <f t="shared" si="2"/>
        <v>64.894179894179899</v>
      </c>
      <c r="Q8" s="12">
        <f>AVERAGE('#7'!G7:G16)</f>
        <v>35.283713517282592</v>
      </c>
      <c r="R8" s="12">
        <f t="shared" si="3"/>
        <v>64.894179894179899</v>
      </c>
      <c r="S8" s="11">
        <f>AVERAGE('#7'!C7:C16)</f>
        <v>1.1139999999999999</v>
      </c>
      <c r="T8" s="11">
        <f>AVERAGE('#7'!D7:D16)</f>
        <v>161.5</v>
      </c>
      <c r="U8" s="12">
        <f t="shared" si="4"/>
        <v>87.297297297297291</v>
      </c>
      <c r="V8" s="11">
        <f>AVERAGE('#7'!E7:E16)</f>
        <v>15</v>
      </c>
      <c r="W8" s="12">
        <f t="shared" si="5"/>
        <v>75</v>
      </c>
      <c r="X8" s="11">
        <f>AVERAGE('#7'!F7:F16)</f>
        <v>21</v>
      </c>
      <c r="Y8" s="11">
        <f>AVERAGE('#7'!H7:H14)</f>
        <v>22.087499999999999</v>
      </c>
      <c r="Z8" s="12">
        <f t="shared" si="6"/>
        <v>58.432539682539684</v>
      </c>
      <c r="AA8" s="13">
        <f>AVERAGE('#7'!M7:M14)</f>
        <v>31.770445263472464</v>
      </c>
      <c r="AB8" s="12">
        <f t="shared" si="7"/>
        <v>58.432539682539705</v>
      </c>
      <c r="AC8" s="11">
        <f>AVERAGE('#7'!I7:I14)</f>
        <v>1.0425</v>
      </c>
      <c r="AD8" s="11">
        <f>AVERAGE('#7'!J7:J14)</f>
        <v>157.875</v>
      </c>
      <c r="AE8" s="12">
        <f t="shared" si="8"/>
        <v>85.337837837837839</v>
      </c>
      <c r="AF8" s="11">
        <f>AVERAGE('#7'!K7:K14)</f>
        <v>9.625</v>
      </c>
      <c r="AG8" s="12">
        <f t="shared" si="9"/>
        <v>48.125</v>
      </c>
      <c r="AH8" s="11">
        <f>AVERAGE('#7'!L7:L14)</f>
        <v>10.125</v>
      </c>
      <c r="AI8">
        <v>1.1299999999999999</v>
      </c>
    </row>
    <row r="9" spans="1:35" x14ac:dyDescent="0.55000000000000004">
      <c r="A9" s="11">
        <v>8</v>
      </c>
      <c r="B9" s="11" t="str">
        <f>'#8'!B2</f>
        <v>M</v>
      </c>
      <c r="C9" s="11">
        <f>'#8'!C2</f>
        <v>47</v>
      </c>
      <c r="D9" s="11" t="s">
        <v>107</v>
      </c>
      <c r="E9" s="11">
        <f>'Summary Sheet All Data'!D9</f>
        <v>16</v>
      </c>
      <c r="F9" s="11">
        <f>'#8'!D2</f>
        <v>179</v>
      </c>
      <c r="G9" s="11">
        <f>'#8'!E2</f>
        <v>82.9</v>
      </c>
      <c r="H9" s="11">
        <f t="shared" si="0"/>
        <v>25.873100090509038</v>
      </c>
      <c r="I9" s="11">
        <f>'#8'!F2</f>
        <v>12.8</v>
      </c>
      <c r="J9" s="11">
        <f>'#8'!G2</f>
        <v>70390</v>
      </c>
      <c r="K9" s="11">
        <f>'#8'!I2</f>
        <v>40.9</v>
      </c>
      <c r="L9" s="11">
        <f t="shared" si="1"/>
        <v>48.168916039210117</v>
      </c>
      <c r="M9" s="11">
        <f>'Summary Sheet All Data'!G9</f>
        <v>167</v>
      </c>
      <c r="N9" s="11">
        <f>'Summary Sheet All Data'!H9</f>
        <v>19</v>
      </c>
      <c r="O9" s="11">
        <f>AVERAGE('#8'!B7:B16)</f>
        <v>25.049999999999997</v>
      </c>
      <c r="P9" s="12">
        <f t="shared" si="2"/>
        <v>61.246943765281173</v>
      </c>
      <c r="Q9" s="12">
        <f>AVERAGE('#8'!G7:G16)</f>
        <v>29.501988918880521</v>
      </c>
      <c r="R9" s="12">
        <f t="shared" si="3"/>
        <v>61.246943765281173</v>
      </c>
      <c r="S9" s="11">
        <f>AVERAGE('#8'!C7:C16)</f>
        <v>0.91999999999999993</v>
      </c>
      <c r="T9" s="11">
        <f>AVERAGE('#8'!D7:D16)</f>
        <v>130</v>
      </c>
      <c r="U9" s="12">
        <f t="shared" si="4"/>
        <v>77.844311377245518</v>
      </c>
      <c r="V9" s="11">
        <f>AVERAGE('#8'!E7:E16)</f>
        <v>10.6</v>
      </c>
      <c r="W9" s="12">
        <f t="shared" si="5"/>
        <v>55.78947368421052</v>
      </c>
      <c r="X9" s="11">
        <f>AVERAGE('#8'!F7:F16)</f>
        <v>25.2</v>
      </c>
      <c r="Y9" s="11">
        <f>AVERAGE('#8'!H7:H14)</f>
        <v>27.612499999999997</v>
      </c>
      <c r="Z9" s="12">
        <f t="shared" si="6"/>
        <v>67.512224938875292</v>
      </c>
      <c r="AA9" s="13">
        <f>AVERAGE('#8'!M7:M14)</f>
        <v>32.519906947009524</v>
      </c>
      <c r="AB9" s="12">
        <f t="shared" si="7"/>
        <v>67.512224938875306</v>
      </c>
      <c r="AC9" s="11">
        <f>AVERAGE('#8'!I7:I14)</f>
        <v>1.0462500000000001</v>
      </c>
      <c r="AD9" s="11">
        <f>AVERAGE('#8'!J7:J14)</f>
        <v>128.125</v>
      </c>
      <c r="AE9" s="12">
        <f t="shared" si="8"/>
        <v>76.721556886227546</v>
      </c>
      <c r="AF9" s="11">
        <f>AVERAGE('#8'!K7:K14)</f>
        <v>11.25</v>
      </c>
      <c r="AG9" s="12">
        <f t="shared" si="9"/>
        <v>59.210526315789465</v>
      </c>
      <c r="AH9" s="11">
        <f>AVERAGE('#8'!L7:L14)</f>
        <v>11.375</v>
      </c>
      <c r="AI9">
        <v>1.21</v>
      </c>
    </row>
    <row r="10" spans="1:35" x14ac:dyDescent="0.55000000000000004">
      <c r="A10" s="11">
        <v>9</v>
      </c>
      <c r="B10" s="11" t="str">
        <f>'#9'!B2</f>
        <v>F</v>
      </c>
      <c r="C10" s="11">
        <f>'#9'!C2</f>
        <v>25</v>
      </c>
      <c r="D10" s="11" t="s">
        <v>107</v>
      </c>
      <c r="E10" s="11">
        <f>'Summary Sheet All Data'!D10</f>
        <v>2</v>
      </c>
      <c r="F10" s="11">
        <f>'#9'!D2</f>
        <v>170</v>
      </c>
      <c r="G10" s="11">
        <f>'#9'!E2</f>
        <v>80.900000000000006</v>
      </c>
      <c r="H10" s="11">
        <f t="shared" si="0"/>
        <v>27.993079584775092</v>
      </c>
      <c r="I10" s="11">
        <f>'#9'!F2</f>
        <v>44.6</v>
      </c>
      <c r="J10" s="11">
        <f>'#9'!G2</f>
        <v>42949</v>
      </c>
      <c r="K10" s="11">
        <f>'#9'!I2</f>
        <v>32.4</v>
      </c>
      <c r="L10" s="11">
        <f t="shared" si="1"/>
        <v>61.029593238492168</v>
      </c>
      <c r="M10" s="11">
        <f>'Summary Sheet All Data'!G10</f>
        <v>182</v>
      </c>
      <c r="N10" s="11">
        <f>'Summary Sheet All Data'!H10</f>
        <v>19</v>
      </c>
      <c r="O10" s="11">
        <f>AVERAGE('#9'!B7:B16)</f>
        <v>18.73</v>
      </c>
      <c r="P10" s="12">
        <f t="shared" si="2"/>
        <v>57.808641975308653</v>
      </c>
      <c r="Q10" s="12">
        <f>AVERAGE('#9'!G7:G16)</f>
        <v>35.280379054227112</v>
      </c>
      <c r="R10" s="12">
        <f t="shared" si="3"/>
        <v>57.808641975308653</v>
      </c>
      <c r="S10" s="11">
        <f>AVERAGE('#9'!C7:C16)</f>
        <v>0.98599999999999999</v>
      </c>
      <c r="T10" s="11">
        <f>AVERAGE('#9'!D7:D16)</f>
        <v>162</v>
      </c>
      <c r="U10" s="12">
        <f t="shared" si="4"/>
        <v>89.010989010989007</v>
      </c>
      <c r="V10" s="11">
        <f>AVERAGE('#9'!E7:E16)</f>
        <v>13.7</v>
      </c>
      <c r="W10" s="12">
        <f t="shared" si="5"/>
        <v>72.105263157894726</v>
      </c>
      <c r="X10" s="11">
        <f>AVERAGE('#9'!F7:F16)</f>
        <v>21.3</v>
      </c>
      <c r="Y10" s="11">
        <f>AVERAGE('#9'!H7:H14)</f>
        <v>22.650000000000002</v>
      </c>
      <c r="Z10" s="12">
        <f t="shared" si="6"/>
        <v>69.907407407407419</v>
      </c>
      <c r="AA10" s="13">
        <f>AVERAGE('#9'!M7:M14)</f>
        <v>42.664206384316287</v>
      </c>
      <c r="AB10" s="12">
        <f t="shared" si="7"/>
        <v>69.907407407407405</v>
      </c>
      <c r="AC10" s="11">
        <f>AVERAGE('#9'!I7:I14)</f>
        <v>0.96875000000000011</v>
      </c>
      <c r="AD10" s="11">
        <f>AVERAGE('#9'!J7:J14)</f>
        <v>162.875</v>
      </c>
      <c r="AE10" s="12">
        <f t="shared" si="8"/>
        <v>89.491758241758248</v>
      </c>
      <c r="AF10" s="11">
        <f>AVERAGE('#9'!K7:K14)</f>
        <v>15.75</v>
      </c>
      <c r="AG10" s="12">
        <f t="shared" si="9"/>
        <v>82.89473684210526</v>
      </c>
      <c r="AH10" s="11">
        <f>AVERAGE('#9'!L7:L14)</f>
        <v>9.5</v>
      </c>
      <c r="AI10">
        <v>1.06</v>
      </c>
    </row>
    <row r="11" spans="1:35" x14ac:dyDescent="0.55000000000000004">
      <c r="A11" s="11">
        <v>10</v>
      </c>
      <c r="B11" s="11" t="str">
        <f>'#10'!B2</f>
        <v>F</v>
      </c>
      <c r="C11" s="11">
        <f>'#10'!C2</f>
        <v>25</v>
      </c>
      <c r="D11" s="11" t="s">
        <v>107</v>
      </c>
      <c r="E11" s="11">
        <f>'Summary Sheet All Data'!D11</f>
        <v>2</v>
      </c>
      <c r="F11" s="11">
        <f>'#10'!D2</f>
        <v>164.9</v>
      </c>
      <c r="G11" s="11">
        <f>'#10'!E2</f>
        <v>56.8</v>
      </c>
      <c r="H11" s="11">
        <f t="shared" si="0"/>
        <v>20.888488934801067</v>
      </c>
      <c r="I11" s="11">
        <f>'#10'!F2</f>
        <v>34</v>
      </c>
      <c r="J11" s="11">
        <f>'#10'!G2</f>
        <v>35459</v>
      </c>
      <c r="K11" s="11">
        <f>'#10'!I2</f>
        <v>41.7</v>
      </c>
      <c r="L11" s="11">
        <f t="shared" si="1"/>
        <v>66.797145999605164</v>
      </c>
      <c r="M11" s="11">
        <f>'Summary Sheet All Data'!G11</f>
        <v>198</v>
      </c>
      <c r="N11" s="11">
        <f>'Summary Sheet All Data'!H11</f>
        <v>19</v>
      </c>
      <c r="O11" s="11">
        <f>AVERAGE('#10'!B7:B16)</f>
        <v>24.109999999999996</v>
      </c>
      <c r="P11" s="12">
        <f t="shared" si="2"/>
        <v>57.817745803357298</v>
      </c>
      <c r="Q11" s="12">
        <f>AVERAGE('#10'!G7:G16)</f>
        <v>38.620604077949174</v>
      </c>
      <c r="R11" s="12">
        <f t="shared" si="3"/>
        <v>57.817745803357312</v>
      </c>
      <c r="S11" s="11">
        <f>AVERAGE('#10'!C7:C16)</f>
        <v>0.99</v>
      </c>
      <c r="T11" s="11">
        <f>AVERAGE('#10'!D7:D16)</f>
        <v>194.5</v>
      </c>
      <c r="U11" s="12">
        <f t="shared" si="4"/>
        <v>98.232323232323239</v>
      </c>
      <c r="V11" s="11">
        <f>AVERAGE('#10'!E7:E16)</f>
        <v>13.6</v>
      </c>
      <c r="W11" s="12">
        <f t="shared" si="5"/>
        <v>71.578947368421055</v>
      </c>
      <c r="X11" s="11">
        <f>AVERAGE('#10'!F7:F16)</f>
        <v>21.6</v>
      </c>
      <c r="Y11" s="11">
        <f>AVERAGE('#10'!H7:H14)</f>
        <v>24.462500000000002</v>
      </c>
      <c r="Z11" s="12">
        <f t="shared" si="6"/>
        <v>58.663069544364511</v>
      </c>
      <c r="AA11" s="13">
        <f>AVERAGE('#10'!M7:M14)</f>
        <v>39.185256211399071</v>
      </c>
      <c r="AB11" s="12">
        <f t="shared" si="7"/>
        <v>58.663069544364511</v>
      </c>
      <c r="AC11" s="11">
        <f>AVERAGE('#10'!I7:I14)</f>
        <v>1.0212500000000002</v>
      </c>
      <c r="AD11" s="11">
        <f>AVERAGE('#10'!J7:J14)</f>
        <v>181.875</v>
      </c>
      <c r="AE11" s="12">
        <f t="shared" si="8"/>
        <v>91.856060606060609</v>
      </c>
      <c r="AF11" s="11">
        <f>AVERAGE('#10'!K7:K14)</f>
        <v>13.125</v>
      </c>
      <c r="AG11" s="12">
        <f t="shared" si="9"/>
        <v>69.078947368421055</v>
      </c>
      <c r="AH11" s="11">
        <f>AVERAGE('#10'!L7:L14)</f>
        <v>10.75</v>
      </c>
      <c r="AI11">
        <v>1.19</v>
      </c>
    </row>
    <row r="12" spans="1:35" x14ac:dyDescent="0.55000000000000004">
      <c r="A12" s="11">
        <v>11</v>
      </c>
      <c r="B12" s="11" t="str">
        <f>'#11'!B2</f>
        <v>F</v>
      </c>
      <c r="C12" s="11">
        <f>'#11'!C2</f>
        <v>20</v>
      </c>
      <c r="D12" s="11" t="s">
        <v>107</v>
      </c>
      <c r="E12" s="11">
        <f>'Summary Sheet All Data'!D12</f>
        <v>5</v>
      </c>
      <c r="F12" s="11">
        <f>'#11'!D2</f>
        <v>170</v>
      </c>
      <c r="G12" s="11">
        <f>'#11'!E2</f>
        <v>61.7</v>
      </c>
      <c r="H12" s="11">
        <f t="shared" si="0"/>
        <v>21.349480968858135</v>
      </c>
      <c r="I12" s="11">
        <f>'#11'!F2</f>
        <v>28.6</v>
      </c>
      <c r="J12" s="11">
        <f>'#11'!G2</f>
        <v>43081</v>
      </c>
      <c r="K12" s="11">
        <f>'#11'!I2</f>
        <v>47.4</v>
      </c>
      <c r="L12" s="11">
        <f t="shared" si="1"/>
        <v>67.885610826118238</v>
      </c>
      <c r="M12" s="11">
        <f>'Summary Sheet All Data'!G12</f>
        <v>196</v>
      </c>
      <c r="N12" s="11">
        <f>'Summary Sheet All Data'!H12</f>
        <v>19</v>
      </c>
      <c r="O12" s="11">
        <f>AVERAGE('#11'!B7:B16)</f>
        <v>30.029999999999994</v>
      </c>
      <c r="P12" s="12">
        <f t="shared" si="2"/>
        <v>63.35443037974683</v>
      </c>
      <c r="Q12" s="12">
        <f>AVERAGE('#11'!G7:G16)</f>
        <v>43.008542048698956</v>
      </c>
      <c r="R12" s="12">
        <f t="shared" si="3"/>
        <v>63.35443037974683</v>
      </c>
      <c r="S12" s="11">
        <f>AVERAGE('#11'!C7:C16)</f>
        <v>1.069</v>
      </c>
      <c r="T12" s="11">
        <f>AVERAGE('#11'!D7:D16)</f>
        <v>170.7</v>
      </c>
      <c r="U12" s="12">
        <f t="shared" si="4"/>
        <v>87.091836734693871</v>
      </c>
      <c r="V12" s="11">
        <f>AVERAGE('#11'!E7:E16)</f>
        <v>14.4</v>
      </c>
      <c r="W12" s="12">
        <f t="shared" si="5"/>
        <v>75.789473684210535</v>
      </c>
      <c r="X12" s="11">
        <f>AVERAGE('#11'!F7:F16)</f>
        <v>25.5</v>
      </c>
      <c r="Y12" s="11">
        <f>AVERAGE('#11'!H7:H14)</f>
        <v>28.387499999999999</v>
      </c>
      <c r="Z12" s="12">
        <f t="shared" si="6"/>
        <v>59.889240506329109</v>
      </c>
      <c r="AA12" s="13">
        <f>AVERAGE('#11'!M7:M14)</f>
        <v>40.656176736844557</v>
      </c>
      <c r="AB12" s="12">
        <f t="shared" si="7"/>
        <v>59.889240506329131</v>
      </c>
      <c r="AC12" s="11">
        <f>AVERAGE('#11'!I7:I14)</f>
        <v>0.97624999999999995</v>
      </c>
      <c r="AD12" s="11">
        <f>AVERAGE('#11'!J7:J14)</f>
        <v>158.5</v>
      </c>
      <c r="AE12" s="12">
        <f t="shared" si="8"/>
        <v>80.867346938775512</v>
      </c>
      <c r="AF12" s="11">
        <f>AVERAGE('#11'!K7:K14)</f>
        <v>12.5</v>
      </c>
      <c r="AG12" s="12">
        <f t="shared" si="9"/>
        <v>65.789473684210535</v>
      </c>
      <c r="AH12" s="11">
        <f>AVERAGE('#11'!L7:L14)</f>
        <v>10.875</v>
      </c>
      <c r="AI12">
        <v>1.1499999999999999</v>
      </c>
    </row>
    <row r="13" spans="1:35" x14ac:dyDescent="0.55000000000000004">
      <c r="A13" s="11">
        <v>12</v>
      </c>
      <c r="B13" s="11" t="str">
        <f>'#12'!B2</f>
        <v>M</v>
      </c>
      <c r="C13" s="11">
        <f>'#12'!C2</f>
        <v>25</v>
      </c>
      <c r="D13" s="11" t="s">
        <v>107</v>
      </c>
      <c r="E13" s="11">
        <f>'Summary Sheet All Data'!D13</f>
        <v>7</v>
      </c>
      <c r="F13" s="11">
        <f>'#12'!D2</f>
        <v>181.6</v>
      </c>
      <c r="G13" s="11">
        <f>'#12'!E2</f>
        <v>81.5</v>
      </c>
      <c r="H13" s="11">
        <f t="shared" si="0"/>
        <v>24.713025674862703</v>
      </c>
      <c r="I13" s="11">
        <f>'#12'!F2</f>
        <v>13.4</v>
      </c>
      <c r="J13" s="11">
        <f>'#12'!G2</f>
        <v>68842</v>
      </c>
      <c r="K13" s="11">
        <f>'#12'!I2</f>
        <v>46.1</v>
      </c>
      <c r="L13" s="11">
        <f t="shared" si="1"/>
        <v>54.576421370674879</v>
      </c>
      <c r="M13" s="11">
        <f>'Summary Sheet All Data'!G13</f>
        <v>192</v>
      </c>
      <c r="N13" s="11">
        <f>'Summary Sheet All Data'!H13</f>
        <v>19</v>
      </c>
      <c r="O13" s="11">
        <f>AVERAGE('#12'!B7:B16)</f>
        <v>28.71</v>
      </c>
      <c r="P13" s="12">
        <f t="shared" si="2"/>
        <v>62.277657266811282</v>
      </c>
      <c r="Q13" s="12">
        <f>AVERAGE('#12'!G7:G16)</f>
        <v>33.988916649719641</v>
      </c>
      <c r="R13" s="12">
        <f t="shared" si="3"/>
        <v>62.277657266811268</v>
      </c>
      <c r="S13" s="11">
        <f>AVERAGE('#12'!C7:C16)</f>
        <v>1.0450000000000002</v>
      </c>
      <c r="T13" s="11">
        <f>AVERAGE('#12'!D7:D16)</f>
        <v>171.9</v>
      </c>
      <c r="U13" s="12">
        <f t="shared" si="4"/>
        <v>89.53125</v>
      </c>
      <c r="V13" s="11">
        <f>AVERAGE('#12'!E7:E16)</f>
        <v>15.5</v>
      </c>
      <c r="W13" s="12">
        <f t="shared" si="5"/>
        <v>81.578947368421055</v>
      </c>
      <c r="X13" s="11">
        <f>AVERAGE('#12'!F7:F16)</f>
        <v>23.1</v>
      </c>
      <c r="Y13" s="11">
        <f>AVERAGE('#12'!H7:H14)</f>
        <v>27.750000000000004</v>
      </c>
      <c r="Z13" s="12">
        <f t="shared" si="6"/>
        <v>60.195227765726692</v>
      </c>
      <c r="AA13" s="13">
        <f>AVERAGE('#12'!M7:M14)</f>
        <v>32.852401150460473</v>
      </c>
      <c r="AB13" s="12">
        <f t="shared" si="7"/>
        <v>60.195227765726678</v>
      </c>
      <c r="AC13" s="11">
        <f>AVERAGE('#12'!I7:I14)</f>
        <v>1.11375</v>
      </c>
      <c r="AD13" s="11">
        <f>AVERAGE('#12'!J7:J14)</f>
        <v>156.5</v>
      </c>
      <c r="AE13" s="12">
        <f t="shared" si="8"/>
        <v>81.510416666666657</v>
      </c>
      <c r="AF13" s="11">
        <f>AVERAGE('#12'!K7:K14)</f>
        <v>12</v>
      </c>
      <c r="AG13" s="12">
        <f t="shared" si="9"/>
        <v>63.157894736842103</v>
      </c>
      <c r="AH13" s="11">
        <f>AVERAGE('#12'!L7:L14)</f>
        <v>10.125</v>
      </c>
      <c r="AI13">
        <v>1.22</v>
      </c>
    </row>
    <row r="14" spans="1:35" x14ac:dyDescent="0.55000000000000004">
      <c r="A14" s="11">
        <v>13</v>
      </c>
      <c r="B14" s="11" t="str">
        <f>'#13'!B2</f>
        <v>M</v>
      </c>
      <c r="C14" s="11">
        <f>'#13'!C2</f>
        <v>23</v>
      </c>
      <c r="D14" s="11" t="s">
        <v>107</v>
      </c>
      <c r="E14" s="11">
        <f>'Summary Sheet All Data'!D14</f>
        <v>6</v>
      </c>
      <c r="F14" s="11">
        <f>'#13'!D2</f>
        <v>180.9</v>
      </c>
      <c r="G14" s="11">
        <f>'#13'!E2</f>
        <v>56</v>
      </c>
      <c r="H14" s="11">
        <f t="shared" si="0"/>
        <v>17.112398819122248</v>
      </c>
      <c r="I14" s="11">
        <f>'#13'!F2</f>
        <v>22.4</v>
      </c>
      <c r="J14" s="11">
        <f>'#13'!G2</f>
        <v>64739</v>
      </c>
      <c r="K14" s="11">
        <f>'#13'!I2</f>
        <v>48</v>
      </c>
      <c r="L14" s="11">
        <f t="shared" si="1"/>
        <v>41.520567200605505</v>
      </c>
      <c r="M14" s="11">
        <f>'Summary Sheet All Data'!G14</f>
        <v>188</v>
      </c>
      <c r="N14" s="11">
        <f>'Summary Sheet All Data'!H14</f>
        <v>19</v>
      </c>
      <c r="O14" s="11">
        <f>AVERAGE('#13'!B7:B16)</f>
        <v>29.690000000000005</v>
      </c>
      <c r="P14" s="12">
        <f t="shared" si="2"/>
        <v>61.854166666666679</v>
      </c>
      <c r="Q14" s="12">
        <f>AVERAGE('#13'!G7:G16)</f>
        <v>25.682200837207866</v>
      </c>
      <c r="R14" s="12">
        <f t="shared" si="3"/>
        <v>61.854166666666679</v>
      </c>
      <c r="S14" s="11">
        <f>AVERAGE('#13'!C7:C16)</f>
        <v>1.0059999999999998</v>
      </c>
      <c r="T14" s="11">
        <f>AVERAGE('#13'!D7:D16)</f>
        <v>156.9</v>
      </c>
      <c r="U14" s="12">
        <f t="shared" si="4"/>
        <v>83.457446808510639</v>
      </c>
      <c r="V14" s="11">
        <f>AVERAGE('#13'!E7:E16)</f>
        <v>13.8</v>
      </c>
      <c r="W14" s="12">
        <f t="shared" si="5"/>
        <v>72.631578947368425</v>
      </c>
      <c r="X14" s="11">
        <f>AVERAGE('#13'!F7:F16)</f>
        <v>21</v>
      </c>
      <c r="Y14" s="11">
        <f>AVERAGE('#13'!H7:H14)</f>
        <v>24.175000000000001</v>
      </c>
      <c r="Z14" s="12">
        <f t="shared" si="6"/>
        <v>50.364583333333336</v>
      </c>
      <c r="AA14" s="13">
        <f>AVERAGE('#13'!M7:M14)</f>
        <v>20.911660668221629</v>
      </c>
      <c r="AB14" s="12">
        <f t="shared" si="7"/>
        <v>50.364583333333336</v>
      </c>
      <c r="AC14" s="11">
        <f>AVERAGE('#13'!I7:I14)</f>
        <v>0.98250000000000004</v>
      </c>
      <c r="AD14" s="11">
        <f>AVERAGE('#13'!J7:J14)</f>
        <v>151.625</v>
      </c>
      <c r="AE14" s="12">
        <f t="shared" si="8"/>
        <v>80.651595744680847</v>
      </c>
      <c r="AF14" s="11">
        <f>AVERAGE('#13'!K7:K14)</f>
        <v>12.625</v>
      </c>
      <c r="AG14" s="12">
        <f t="shared" si="9"/>
        <v>66.44736842105263</v>
      </c>
      <c r="AH14" s="11">
        <f>AVERAGE('#13'!L7:L14)</f>
        <v>10.375</v>
      </c>
      <c r="AI14">
        <v>1.21</v>
      </c>
    </row>
    <row r="15" spans="1:35" x14ac:dyDescent="0.55000000000000004">
      <c r="A15" s="11">
        <v>14</v>
      </c>
      <c r="B15" s="11" t="str">
        <f>'#14'!B2</f>
        <v>F</v>
      </c>
      <c r="C15" s="11">
        <f>'#14'!C2</f>
        <v>23</v>
      </c>
      <c r="D15" s="11" t="s">
        <v>113</v>
      </c>
      <c r="E15" s="11">
        <f>'Summary Sheet All Data'!D15</f>
        <v>2</v>
      </c>
      <c r="F15" s="11">
        <f>'#14'!D2</f>
        <v>162.1</v>
      </c>
      <c r="G15" s="11">
        <f>'#14'!E2</f>
        <v>64.099999999999994</v>
      </c>
      <c r="H15" s="11">
        <f t="shared" si="0"/>
        <v>24.394504424310625</v>
      </c>
      <c r="I15" s="11">
        <f>'#14'!F2</f>
        <v>23.4</v>
      </c>
      <c r="J15" s="11">
        <f>'#14'!G2</f>
        <v>47569</v>
      </c>
      <c r="K15" s="11">
        <f>'#14'!I2</f>
        <v>45.9</v>
      </c>
      <c r="L15" s="11">
        <f t="shared" si="1"/>
        <v>61.850995396161352</v>
      </c>
      <c r="M15" s="11">
        <f>'Summary Sheet All Data'!G15</f>
        <v>200</v>
      </c>
      <c r="N15" s="11">
        <f>'Summary Sheet All Data'!H15</f>
        <v>19</v>
      </c>
      <c r="O15" s="11">
        <f>AVERAGE('#14'!B7:B16)</f>
        <v>28.290000000000003</v>
      </c>
      <c r="P15" s="12">
        <f t="shared" si="2"/>
        <v>61.633986928104576</v>
      </c>
      <c r="Q15" s="12">
        <f>AVERAGE('#14'!G7:G16)</f>
        <v>38.121234417372655</v>
      </c>
      <c r="R15" s="12">
        <f t="shared" si="3"/>
        <v>61.633986928104576</v>
      </c>
      <c r="S15" s="11">
        <f>AVERAGE('#14'!C7:C16)</f>
        <v>0.91999999999999993</v>
      </c>
      <c r="T15" s="11">
        <f>AVERAGE('#14'!D7:D16)</f>
        <v>177.3</v>
      </c>
      <c r="U15" s="12">
        <f t="shared" si="4"/>
        <v>88.65</v>
      </c>
      <c r="V15" s="11">
        <f>AVERAGE('#14'!E7:E16)</f>
        <v>12</v>
      </c>
      <c r="W15" s="12">
        <f t="shared" si="5"/>
        <v>63.157894736842103</v>
      </c>
      <c r="X15" s="11">
        <f>AVERAGE('#14'!F7:F16)</f>
        <v>24.9</v>
      </c>
      <c r="Y15" s="11">
        <f>AVERAGE('#14'!H7:H14)</f>
        <v>28.837500000000002</v>
      </c>
      <c r="Z15" s="12">
        <f t="shared" si="6"/>
        <v>62.826797385620928</v>
      </c>
      <c r="AA15" s="13">
        <f>AVERAGE('#14'!M7:M14)</f>
        <v>38.85899955853602</v>
      </c>
      <c r="AB15" s="12">
        <f t="shared" si="7"/>
        <v>62.826797385620928</v>
      </c>
      <c r="AC15" s="11">
        <f>AVERAGE('#14'!I7:I14)</f>
        <v>1.0225000000000002</v>
      </c>
      <c r="AD15" s="11">
        <f>AVERAGE('#14'!J7:J14)</f>
        <v>176.125</v>
      </c>
      <c r="AE15" s="12">
        <f t="shared" si="8"/>
        <v>88.0625</v>
      </c>
      <c r="AF15" s="11">
        <f>AVERAGE('#14'!K7:K14)</f>
        <v>9.125</v>
      </c>
      <c r="AG15" s="12">
        <f t="shared" si="9"/>
        <v>48.026315789473685</v>
      </c>
      <c r="AH15" s="11">
        <f>AVERAGE('#14'!L7:L14)</f>
        <v>10.75</v>
      </c>
      <c r="AI15" s="15">
        <v>1.1000000000000001</v>
      </c>
    </row>
    <row r="16" spans="1:35" x14ac:dyDescent="0.55000000000000004">
      <c r="A16" s="11">
        <v>15</v>
      </c>
      <c r="B16" s="11" t="str">
        <f>'#15'!B2</f>
        <v>F</v>
      </c>
      <c r="C16" s="11">
        <f>'#15'!C2</f>
        <v>21</v>
      </c>
      <c r="D16" s="11" t="s">
        <v>107</v>
      </c>
      <c r="E16" s="11">
        <f>'Summary Sheet All Data'!D16</f>
        <v>2</v>
      </c>
      <c r="F16" s="11">
        <f>'#15'!D2</f>
        <v>174</v>
      </c>
      <c r="G16" s="11">
        <f>'#15'!E2</f>
        <v>74.099999999999994</v>
      </c>
      <c r="H16" s="11">
        <f t="shared" si="0"/>
        <v>24.474831549742369</v>
      </c>
      <c r="I16" s="11">
        <f>'#15'!F2</f>
        <v>31.2</v>
      </c>
      <c r="J16" s="11">
        <f>'#15'!G2</f>
        <v>48775</v>
      </c>
      <c r="K16" s="11">
        <f>'#15'!I2</f>
        <v>45.1</v>
      </c>
      <c r="L16" s="11">
        <f t="shared" si="1"/>
        <v>68.516863147104047</v>
      </c>
      <c r="M16" s="11">
        <f>'Summary Sheet All Data'!G16</f>
        <v>188</v>
      </c>
      <c r="N16" s="11">
        <f>'Summary Sheet All Data'!H16</f>
        <v>17</v>
      </c>
      <c r="O16" s="11">
        <f>AVERAGE('#15'!B7:B16)</f>
        <v>22.410000000000004</v>
      </c>
      <c r="P16" s="12">
        <f t="shared" si="2"/>
        <v>49.689578713968963</v>
      </c>
      <c r="Q16" s="12">
        <f>AVERAGE('#15'!G7:G16)</f>
        <v>34.045740645822647</v>
      </c>
      <c r="R16" s="12">
        <f t="shared" si="3"/>
        <v>49.689578713968949</v>
      </c>
      <c r="S16" s="11">
        <f>AVERAGE('#15'!C7:C16)</f>
        <v>0.84500000000000008</v>
      </c>
      <c r="T16" s="11">
        <f>AVERAGE('#15'!D7:D16)</f>
        <v>141.6</v>
      </c>
      <c r="U16" s="12">
        <f t="shared" si="4"/>
        <v>75.319148936170208</v>
      </c>
      <c r="V16" s="11">
        <f>AVERAGE('#15'!E7:E16)</f>
        <v>11.1</v>
      </c>
      <c r="W16" s="12">
        <f t="shared" si="5"/>
        <v>65.294117647058826</v>
      </c>
      <c r="X16" s="11">
        <f>AVERAGE('#15'!F7:F16)</f>
        <v>24</v>
      </c>
      <c r="Y16" s="11">
        <f>AVERAGE('#15'!H7:H14)</f>
        <v>28.5</v>
      </c>
      <c r="Z16" s="12">
        <f t="shared" si="6"/>
        <v>63.192904656319293</v>
      </c>
      <c r="AA16" s="13">
        <f>AVERAGE('#15'!M7:M14)</f>
        <v>43.297796002050234</v>
      </c>
      <c r="AB16" s="12">
        <f t="shared" si="7"/>
        <v>63.192904656319293</v>
      </c>
      <c r="AC16" s="11">
        <f>AVERAGE('#15'!I7:I14)</f>
        <v>0.85375000000000001</v>
      </c>
      <c r="AD16" s="11">
        <f>AVERAGE('#15'!J7:J14)</f>
        <v>149.75</v>
      </c>
      <c r="AE16" s="12">
        <f t="shared" si="8"/>
        <v>79.65425531914893</v>
      </c>
      <c r="AF16" s="11">
        <f>AVERAGE('#15'!K7:K14)</f>
        <v>12.5</v>
      </c>
      <c r="AG16" s="12">
        <f t="shared" si="9"/>
        <v>73.529411764705884</v>
      </c>
      <c r="AH16" s="11">
        <f>AVERAGE('#15'!L7:L14)</f>
        <v>11</v>
      </c>
      <c r="AI16">
        <v>1.1499999999999999</v>
      </c>
    </row>
    <row r="17" spans="1:35" x14ac:dyDescent="0.55000000000000004">
      <c r="A17" s="11">
        <v>16</v>
      </c>
      <c r="B17" s="11" t="str">
        <f>'#16'!B2</f>
        <v>F</v>
      </c>
      <c r="C17" s="11">
        <f>'#16'!C2</f>
        <v>18</v>
      </c>
      <c r="D17" s="11" t="s">
        <v>107</v>
      </c>
      <c r="E17" s="11">
        <f>'Summary Sheet All Data'!D17</f>
        <v>2</v>
      </c>
      <c r="F17" s="11">
        <f>'#16'!D2</f>
        <v>169.5</v>
      </c>
      <c r="G17" s="11">
        <f>'#16'!E2</f>
        <v>66.3</v>
      </c>
      <c r="H17" s="11">
        <f t="shared" si="0"/>
        <v>23.076722270081184</v>
      </c>
      <c r="I17" s="11">
        <f>'#16'!F2</f>
        <v>29.8</v>
      </c>
      <c r="J17" s="11">
        <f>'#16'!G2</f>
        <v>44646</v>
      </c>
      <c r="K17" s="11">
        <f>'#16'!I2</f>
        <v>43.1</v>
      </c>
      <c r="L17" s="11">
        <f t="shared" si="1"/>
        <v>64.00416610670608</v>
      </c>
      <c r="M17" s="11">
        <f>'Summary Sheet All Data'!G17</f>
        <v>176</v>
      </c>
      <c r="N17" s="11">
        <f>'Summary Sheet All Data'!H17</f>
        <v>19</v>
      </c>
      <c r="O17" s="11">
        <f>AVERAGE('#16'!B7:B16)</f>
        <v>20.98</v>
      </c>
      <c r="P17" s="12">
        <f t="shared" si="2"/>
        <v>48.677494199535964</v>
      </c>
      <c r="Q17" s="12">
        <f>AVERAGE('#16'!G7:G16)</f>
        <v>31.155624244053211</v>
      </c>
      <c r="R17" s="12">
        <f t="shared" si="3"/>
        <v>48.677494199535957</v>
      </c>
      <c r="S17" s="11">
        <f>AVERAGE('#16'!C7:C16)</f>
        <v>0.90500000000000003</v>
      </c>
      <c r="T17" s="11">
        <f>AVERAGE('#16'!D7:D16)</f>
        <v>114.8</v>
      </c>
      <c r="U17" s="12">
        <f t="shared" si="4"/>
        <v>65.22727272727272</v>
      </c>
      <c r="V17" s="11">
        <f>AVERAGE('#16'!E7:E16)</f>
        <v>12.5</v>
      </c>
      <c r="W17" s="12">
        <f t="shared" si="5"/>
        <v>65.789473684210535</v>
      </c>
      <c r="X17" s="11">
        <f>AVERAGE('#16'!F7:F16)</f>
        <v>22.8</v>
      </c>
      <c r="Y17" s="11">
        <f>AVERAGE('#16'!H7:H14)</f>
        <v>27.55</v>
      </c>
      <c r="Z17" s="12">
        <f t="shared" si="6"/>
        <v>63.921113689095129</v>
      </c>
      <c r="AA17" s="13">
        <f>AVERAGE('#16'!M7:M14)</f>
        <v>40.912175782824889</v>
      </c>
      <c r="AB17" s="12">
        <f t="shared" si="7"/>
        <v>63.921113689095129</v>
      </c>
      <c r="AC17" s="11">
        <f>AVERAGE('#16'!I7:I14)</f>
        <v>0.94</v>
      </c>
      <c r="AD17" s="11">
        <f>AVERAGE('#16'!J7:J14)</f>
        <v>126.875</v>
      </c>
      <c r="AE17" s="12">
        <f t="shared" si="8"/>
        <v>72.088068181818173</v>
      </c>
      <c r="AF17" s="11">
        <f>AVERAGE('#16'!K7:K14)</f>
        <v>12.25</v>
      </c>
      <c r="AG17" s="12">
        <f t="shared" si="9"/>
        <v>64.473684210526315</v>
      </c>
      <c r="AH17" s="11">
        <f>AVERAGE('#16'!L7:L14)</f>
        <v>11.25</v>
      </c>
      <c r="AI17">
        <v>1.08</v>
      </c>
    </row>
    <row r="18" spans="1:35" x14ac:dyDescent="0.55000000000000004">
      <c r="A18" s="11">
        <v>17</v>
      </c>
      <c r="B18" s="11" t="str">
        <f>'#17'!B2</f>
        <v>F</v>
      </c>
      <c r="C18" s="11">
        <f>'#17'!C2</f>
        <v>19</v>
      </c>
      <c r="D18" s="11" t="s">
        <v>107</v>
      </c>
      <c r="E18" s="11">
        <f>'Summary Sheet All Data'!D18</f>
        <v>9</v>
      </c>
      <c r="F18" s="11">
        <f>'#17'!D2</f>
        <v>176.2</v>
      </c>
      <c r="G18" s="11">
        <f>'#17'!E2</f>
        <v>72.2</v>
      </c>
      <c r="H18" s="11">
        <f t="shared" si="0"/>
        <v>23.255484364712999</v>
      </c>
      <c r="I18" s="11">
        <f>'#17'!F2</f>
        <v>29.9</v>
      </c>
      <c r="J18" s="11">
        <f>'#17'!G2</f>
        <v>48439</v>
      </c>
      <c r="K18" s="11">
        <f>'#17'!I2</f>
        <v>44.9</v>
      </c>
      <c r="L18" s="11">
        <f t="shared" si="1"/>
        <v>66.924998451660855</v>
      </c>
      <c r="M18" s="11">
        <f>'Summary Sheet All Data'!G18</f>
        <v>190</v>
      </c>
      <c r="N18" s="11">
        <f>'Summary Sheet All Data'!H18</f>
        <v>19</v>
      </c>
      <c r="O18" s="11">
        <f>AVERAGE('#17'!B7:B16)</f>
        <v>19.690000000000001</v>
      </c>
      <c r="P18" s="12">
        <f t="shared" si="2"/>
        <v>43.853006681514479</v>
      </c>
      <c r="Q18" s="12">
        <f>AVERAGE('#17'!G7:G16)</f>
        <v>29.348624042610293</v>
      </c>
      <c r="R18" s="12">
        <f t="shared" si="3"/>
        <v>43.853006681514472</v>
      </c>
      <c r="S18" s="11">
        <f>AVERAGE('#17'!C7:C16)</f>
        <v>0.92800000000000016</v>
      </c>
      <c r="T18" s="11">
        <f>AVERAGE('#17'!D7:D16)</f>
        <v>134</v>
      </c>
      <c r="U18" s="12">
        <f t="shared" si="4"/>
        <v>70.526315789473685</v>
      </c>
      <c r="V18" s="11">
        <f>AVERAGE('#17'!E7:E16)</f>
        <v>10.6</v>
      </c>
      <c r="W18" s="12">
        <f t="shared" si="5"/>
        <v>55.78947368421052</v>
      </c>
      <c r="X18" s="11">
        <f>AVERAGE('#17'!F7:F16)</f>
        <v>22.9</v>
      </c>
      <c r="Y18" s="11">
        <f>AVERAGE('#17'!H7:H14)</f>
        <v>24.075000000000003</v>
      </c>
      <c r="Z18" s="12">
        <f t="shared" si="6"/>
        <v>53.619153674832972</v>
      </c>
      <c r="AA18" s="13">
        <f>AVERAGE('#17'!M7:M14)</f>
        <v>35.884617766675618</v>
      </c>
      <c r="AB18" s="12">
        <f t="shared" si="7"/>
        <v>53.619153674832965</v>
      </c>
      <c r="AC18" s="11">
        <f>AVERAGE('#17'!I7:I14)</f>
        <v>0.9325</v>
      </c>
      <c r="AD18" s="11">
        <f>AVERAGE('#17'!J7:J14)</f>
        <v>143.5</v>
      </c>
      <c r="AE18" s="12">
        <f t="shared" si="8"/>
        <v>75.526315789473685</v>
      </c>
      <c r="AF18" s="11">
        <f>AVERAGE('#17'!K7:K14)</f>
        <v>11.875</v>
      </c>
      <c r="AG18" s="12">
        <f t="shared" si="9"/>
        <v>62.5</v>
      </c>
      <c r="AH18" s="11">
        <f>AVERAGE('#17'!L7:L14)</f>
        <v>9.75</v>
      </c>
      <c r="AI18">
        <v>1.1100000000000001</v>
      </c>
    </row>
    <row r="19" spans="1:35" x14ac:dyDescent="0.55000000000000004">
      <c r="A19" s="11">
        <v>18</v>
      </c>
      <c r="B19" s="11" t="str">
        <f>'#18'!B2</f>
        <v>F</v>
      </c>
      <c r="C19" s="11">
        <f>'#18'!C2</f>
        <v>27</v>
      </c>
      <c r="D19" s="11" t="s">
        <v>114</v>
      </c>
      <c r="E19" s="11">
        <f>'Summary Sheet All Data'!D19</f>
        <v>6</v>
      </c>
      <c r="F19" s="11">
        <f>'#18'!D2</f>
        <v>167.9</v>
      </c>
      <c r="G19" s="11">
        <f>'#18'!E2</f>
        <v>80.099999999999994</v>
      </c>
      <c r="H19" s="11">
        <f t="shared" si="0"/>
        <v>28.413918066463022</v>
      </c>
      <c r="I19" s="11">
        <f>'#18'!F2</f>
        <v>35.5</v>
      </c>
      <c r="J19" s="11">
        <f>'#18'!G2</f>
        <v>50159</v>
      </c>
      <c r="K19" s="11">
        <f>'#18'!I2</f>
        <v>31.4</v>
      </c>
      <c r="L19" s="11">
        <f t="shared" si="1"/>
        <v>50.143344165553536</v>
      </c>
      <c r="M19" s="11">
        <f>'Summary Sheet All Data'!G19</f>
        <v>195</v>
      </c>
      <c r="N19" s="11">
        <f>'Summary Sheet All Data'!H19</f>
        <v>18</v>
      </c>
      <c r="O19" s="11">
        <f>AVERAGE('#18'!B7:B16)</f>
        <v>23.74</v>
      </c>
      <c r="P19" s="12">
        <f t="shared" si="2"/>
        <v>75.605095541401269</v>
      </c>
      <c r="Q19" s="12">
        <f>AVERAGE('#18'!G7:G16)</f>
        <v>37.910923264020411</v>
      </c>
      <c r="R19" s="12">
        <f t="shared" si="3"/>
        <v>75.605095541401269</v>
      </c>
      <c r="S19" s="11">
        <f>AVERAGE('#18'!C7:C16)</f>
        <v>0.95299999999999996</v>
      </c>
      <c r="T19" s="11">
        <f>AVERAGE('#18'!D7:D16)</f>
        <v>170.5</v>
      </c>
      <c r="U19" s="12">
        <f t="shared" si="4"/>
        <v>87.435897435897431</v>
      </c>
      <c r="V19" s="11">
        <f>AVERAGE('#18'!E7:E16)</f>
        <v>12.2</v>
      </c>
      <c r="W19" s="12">
        <f t="shared" si="5"/>
        <v>67.777777777777771</v>
      </c>
      <c r="X19" s="11">
        <f>AVERAGE('#18'!F7:F16)</f>
        <v>24.4</v>
      </c>
      <c r="Y19" s="11">
        <f>AVERAGE('#18'!H7:H14)</f>
        <v>21.487499999999997</v>
      </c>
      <c r="Z19" s="12">
        <f t="shared" si="6"/>
        <v>68.431528662420376</v>
      </c>
      <c r="AA19" s="13">
        <f>AVERAGE('#18'!M7:M14)</f>
        <v>34.313856934946863</v>
      </c>
      <c r="AB19" s="12">
        <f t="shared" si="7"/>
        <v>68.431528662420376</v>
      </c>
      <c r="AC19" s="11">
        <f>AVERAGE('#18'!I7:I14)</f>
        <v>1.0737499999999998</v>
      </c>
      <c r="AD19" s="11">
        <f>AVERAGE('#18'!J7:J14)</f>
        <v>157.5</v>
      </c>
      <c r="AE19" s="12">
        <f t="shared" si="8"/>
        <v>80.769230769230774</v>
      </c>
      <c r="AF19" s="11">
        <f>AVERAGE('#18'!K7:K14)</f>
        <v>10.875</v>
      </c>
      <c r="AG19" s="12">
        <f t="shared" si="9"/>
        <v>60.416666666666664</v>
      </c>
      <c r="AH19" s="11">
        <f>AVERAGE('#18'!L7:L14)</f>
        <v>11.875</v>
      </c>
      <c r="AI19">
        <v>1.19</v>
      </c>
    </row>
    <row r="20" spans="1:35" x14ac:dyDescent="0.55000000000000004">
      <c r="A20" s="11">
        <v>19</v>
      </c>
      <c r="B20" s="11" t="str">
        <f>'#19'!B2</f>
        <v>F</v>
      </c>
      <c r="C20" s="11">
        <f>'#19'!C2</f>
        <v>22</v>
      </c>
      <c r="D20" s="11" t="s">
        <v>107</v>
      </c>
      <c r="E20" s="11">
        <f>'Summary Sheet All Data'!D20</f>
        <v>2</v>
      </c>
      <c r="F20" s="11">
        <f>'#19'!D2</f>
        <v>160</v>
      </c>
      <c r="G20" s="11">
        <f>'#19'!E2</f>
        <v>63.3</v>
      </c>
      <c r="H20" s="11">
        <f t="shared" si="0"/>
        <v>24.726562499999993</v>
      </c>
      <c r="I20" s="11">
        <f>'#19'!F2</f>
        <v>32.799999999999997</v>
      </c>
      <c r="J20" s="11">
        <f>'#19'!G2</f>
        <v>41303</v>
      </c>
      <c r="K20" s="11">
        <f>'#19'!I2</f>
        <v>39.6</v>
      </c>
      <c r="L20" s="11">
        <f t="shared" si="1"/>
        <v>60.69002251652423</v>
      </c>
      <c r="M20" s="11">
        <f>'Summary Sheet All Data'!G20</f>
        <v>200</v>
      </c>
      <c r="N20" s="11">
        <f>'Summary Sheet All Data'!H20</f>
        <v>19</v>
      </c>
      <c r="O20" s="11">
        <f>AVERAGE('#19'!B7:B16)</f>
        <v>23.93</v>
      </c>
      <c r="P20" s="12">
        <f t="shared" si="2"/>
        <v>60.42929292929292</v>
      </c>
      <c r="Q20" s="12">
        <f>AVERAGE('#19'!G7:G16)</f>
        <v>36.674551485364262</v>
      </c>
      <c r="R20" s="12">
        <f t="shared" si="3"/>
        <v>60.42929292929292</v>
      </c>
      <c r="S20" s="11">
        <f>AVERAGE('#19'!C7:C16)</f>
        <v>1.004</v>
      </c>
      <c r="T20" s="11">
        <f>AVERAGE('#19'!D7:D16)</f>
        <v>181.6</v>
      </c>
      <c r="U20" s="12">
        <f t="shared" si="4"/>
        <v>90.8</v>
      </c>
      <c r="V20" s="11">
        <f>AVERAGE('#19'!E7:E16)</f>
        <v>12.2</v>
      </c>
      <c r="W20" s="12">
        <f t="shared" si="5"/>
        <v>64.21052631578948</v>
      </c>
      <c r="X20" s="11">
        <f>AVERAGE('#19'!F7:F16)</f>
        <v>21.4</v>
      </c>
      <c r="Y20" s="11">
        <f>AVERAGE('#19'!H7:H14)</f>
        <v>25.75</v>
      </c>
      <c r="Z20" s="12">
        <f t="shared" si="6"/>
        <v>65.025252525252526</v>
      </c>
      <c r="AA20" s="13">
        <f>AVERAGE('#19'!M7:M14)</f>
        <v>39.463840399002493</v>
      </c>
      <c r="AB20" s="12">
        <f t="shared" si="7"/>
        <v>65.025252525252526</v>
      </c>
      <c r="AC20" s="11">
        <f>AVERAGE('#19'!I7:I14)</f>
        <v>1.1025</v>
      </c>
      <c r="AD20" s="11">
        <f>AVERAGE('#19'!J7:J14)</f>
        <v>188.375</v>
      </c>
      <c r="AE20" s="12">
        <f t="shared" si="8"/>
        <v>94.1875</v>
      </c>
      <c r="AF20" s="11">
        <f>AVERAGE('#19'!K7:K14)</f>
        <v>13.625</v>
      </c>
      <c r="AG20" s="12">
        <f t="shared" si="9"/>
        <v>71.710526315789465</v>
      </c>
      <c r="AH20" s="11">
        <f>AVERAGE('#19'!L7:L14)</f>
        <v>10.25</v>
      </c>
      <c r="AI20">
        <v>1.22</v>
      </c>
    </row>
    <row r="21" spans="1:35" x14ac:dyDescent="0.55000000000000004">
      <c r="A21" s="11">
        <v>20</v>
      </c>
      <c r="B21" s="11" t="str">
        <f>'#20'!B2</f>
        <v>M</v>
      </c>
      <c r="C21" s="11">
        <f>'#20'!C2</f>
        <v>22</v>
      </c>
      <c r="D21" s="11" t="s">
        <v>107</v>
      </c>
      <c r="E21" s="11">
        <f>'Summary Sheet All Data'!D21</f>
        <v>6</v>
      </c>
      <c r="F21" s="11">
        <f>'#20'!D2</f>
        <v>188.6</v>
      </c>
      <c r="G21" s="11">
        <f>'#20'!E2</f>
        <v>74.2</v>
      </c>
      <c r="H21" s="11">
        <f t="shared" si="0"/>
        <v>20.860298971379223</v>
      </c>
      <c r="I21" s="11">
        <f>'#20'!F2</f>
        <v>9.5</v>
      </c>
      <c r="J21" s="11">
        <f>'#20'!G2</f>
        <v>70427</v>
      </c>
      <c r="K21" s="11">
        <f>'#20'!I2</f>
        <v>50.4</v>
      </c>
      <c r="L21" s="11">
        <f t="shared" si="1"/>
        <v>53.100089454328597</v>
      </c>
      <c r="M21" s="11">
        <f>'Summary Sheet All Data'!G21</f>
        <v>190</v>
      </c>
      <c r="N21" s="11">
        <f>'Summary Sheet All Data'!H21</f>
        <v>19</v>
      </c>
      <c r="O21" s="11">
        <f>AVERAGE('#20'!B7:B16)</f>
        <v>33.500000000000007</v>
      </c>
      <c r="P21" s="12">
        <f t="shared" si="2"/>
        <v>66.46825396825399</v>
      </c>
      <c r="Q21" s="12">
        <f>AVERAGE('#20'!G7:G16)</f>
        <v>35.294702315873174</v>
      </c>
      <c r="R21" s="12">
        <f t="shared" si="3"/>
        <v>66.468253968253961</v>
      </c>
      <c r="S21" s="11">
        <f>AVERAGE('#20'!C7:C16)</f>
        <v>1.077</v>
      </c>
      <c r="T21" s="11">
        <f>AVERAGE('#20'!D7:D16)</f>
        <v>170</v>
      </c>
      <c r="U21" s="12">
        <f t="shared" si="4"/>
        <v>89.473684210526315</v>
      </c>
      <c r="V21" s="11">
        <f>AVERAGE('#20'!E7:E16)</f>
        <v>14.3</v>
      </c>
      <c r="W21" s="12">
        <f t="shared" si="5"/>
        <v>75.26315789473685</v>
      </c>
      <c r="X21" s="11">
        <f>AVERAGE('#20'!F7:F16)</f>
        <v>22.7</v>
      </c>
      <c r="Y21" s="11">
        <f>AVERAGE('#20'!H7:H14)</f>
        <v>27.425000000000001</v>
      </c>
      <c r="Z21" s="12">
        <f t="shared" si="6"/>
        <v>54.414682539682545</v>
      </c>
      <c r="AA21" s="13">
        <f>AVERAGE('#20'!M7:M14)</f>
        <v>28.894245104860349</v>
      </c>
      <c r="AB21" s="12">
        <f t="shared" si="7"/>
        <v>54.414682539682538</v>
      </c>
      <c r="AC21" s="11">
        <f>AVERAGE('#20'!I7:I14)</f>
        <v>1.1462499999999998</v>
      </c>
      <c r="AD21" s="11">
        <f>AVERAGE('#20'!J7:J14)</f>
        <v>140.625</v>
      </c>
      <c r="AE21" s="12">
        <f t="shared" si="8"/>
        <v>74.01315789473685</v>
      </c>
      <c r="AF21" s="11">
        <f>AVERAGE('#20'!K7:K14)</f>
        <v>12.25</v>
      </c>
      <c r="AG21" s="12">
        <f t="shared" si="9"/>
        <v>64.473684210526315</v>
      </c>
      <c r="AH21" s="11">
        <f>AVERAGE('#20'!L7:L14)</f>
        <v>9.875</v>
      </c>
      <c r="AI21">
        <v>1.27</v>
      </c>
    </row>
    <row r="22" spans="1:35" x14ac:dyDescent="0.55000000000000004">
      <c r="A22" s="11">
        <v>21</v>
      </c>
      <c r="B22" s="11" t="str">
        <f>'#21'!B2</f>
        <v>M</v>
      </c>
      <c r="C22" s="11">
        <f>'#21'!C2</f>
        <v>23</v>
      </c>
      <c r="D22" s="11" t="s">
        <v>107</v>
      </c>
      <c r="E22" s="11">
        <f>'Summary Sheet All Data'!D22</f>
        <v>4</v>
      </c>
      <c r="F22" s="11">
        <f>'#21'!D2</f>
        <v>176.6</v>
      </c>
      <c r="G22" s="11">
        <f>'#21'!E2</f>
        <v>83.1</v>
      </c>
      <c r="H22" s="11">
        <f t="shared" si="0"/>
        <v>26.645239319780064</v>
      </c>
      <c r="I22" s="11">
        <f>'#21'!F2</f>
        <v>10</v>
      </c>
      <c r="J22" s="11">
        <f>'#21'!G2</f>
        <v>73182</v>
      </c>
      <c r="K22" s="11">
        <f>'#21'!I2</f>
        <v>48.8</v>
      </c>
      <c r="L22" s="11">
        <f t="shared" si="1"/>
        <v>55.413626301549549</v>
      </c>
      <c r="M22" s="11">
        <f>'Summary Sheet All Data'!G22</f>
        <v>191</v>
      </c>
      <c r="N22" s="11">
        <f>'Summary Sheet All Data'!H22</f>
        <v>20</v>
      </c>
      <c r="O22" s="11">
        <f>AVERAGE('#21'!B7:B16)</f>
        <v>38.559999999999995</v>
      </c>
      <c r="P22" s="12">
        <f t="shared" si="2"/>
        <v>79.016393442622942</v>
      </c>
      <c r="Q22" s="12">
        <f>AVERAGE('#21'!G7:G16)</f>
        <v>43.785848979257189</v>
      </c>
      <c r="R22" s="12">
        <f t="shared" si="3"/>
        <v>79.016393442622956</v>
      </c>
      <c r="S22" s="11">
        <f>AVERAGE('#21'!C7:C16)</f>
        <v>0.97800000000000009</v>
      </c>
      <c r="T22" s="11">
        <f>AVERAGE('#21'!D7:D16)</f>
        <v>162</v>
      </c>
      <c r="U22" s="12">
        <f t="shared" si="4"/>
        <v>84.816753926701566</v>
      </c>
      <c r="V22" s="11">
        <f>AVERAGE('#21'!E7:E16)</f>
        <v>13.6</v>
      </c>
      <c r="W22" s="12">
        <f t="shared" si="5"/>
        <v>68</v>
      </c>
      <c r="X22" s="11">
        <f>AVERAGE('#21'!F7:F16)</f>
        <v>26.2</v>
      </c>
      <c r="Y22" s="11">
        <f>AVERAGE('#21'!H7:H14)</f>
        <v>25.737500000000001</v>
      </c>
      <c r="Z22" s="12">
        <f t="shared" si="6"/>
        <v>52.740778688524593</v>
      </c>
      <c r="AA22" s="13">
        <f>AVERAGE('#21'!M7:M14)</f>
        <v>29.225578010986304</v>
      </c>
      <c r="AB22" s="12">
        <f t="shared" si="7"/>
        <v>52.740778688524593</v>
      </c>
      <c r="AC22" s="11">
        <f>AVERAGE('#21'!I7:I14)</f>
        <v>0.9275000000000001</v>
      </c>
      <c r="AD22" s="11">
        <f>AVERAGE('#21'!J7:J14)</f>
        <v>142.125</v>
      </c>
      <c r="AE22" s="12">
        <f t="shared" si="8"/>
        <v>74.410994764397913</v>
      </c>
      <c r="AF22" s="11">
        <f>AVERAGE('#21'!K7:K14)</f>
        <v>12.5</v>
      </c>
      <c r="AG22" s="12">
        <f t="shared" si="9"/>
        <v>62.5</v>
      </c>
      <c r="AH22" s="11">
        <f>AVERAGE('#21'!L7:L14)</f>
        <v>10.75</v>
      </c>
      <c r="AI22">
        <v>1.33</v>
      </c>
    </row>
    <row r="23" spans="1:35" x14ac:dyDescent="0.55000000000000004">
      <c r="A23" s="11">
        <v>22</v>
      </c>
      <c r="B23" s="11" t="str">
        <f>'#22'!B2</f>
        <v>M</v>
      </c>
      <c r="C23" s="11">
        <f>'#22'!C2</f>
        <v>27</v>
      </c>
      <c r="D23" s="11" t="s">
        <v>107</v>
      </c>
      <c r="E23" s="11">
        <f>'Summary Sheet All Data'!D23</f>
        <v>3</v>
      </c>
      <c r="F23" s="11">
        <f>'#22'!D2</f>
        <v>182.9</v>
      </c>
      <c r="G23" s="11">
        <f>'#22'!E2</f>
        <v>72.599999999999994</v>
      </c>
      <c r="H23" s="11">
        <f t="shared" si="0"/>
        <v>21.702472258351492</v>
      </c>
      <c r="I23" s="11">
        <f>'#22'!F2</f>
        <v>10.199999999999999</v>
      </c>
      <c r="J23" s="11">
        <f>'#22'!G2</f>
        <v>63505</v>
      </c>
      <c r="K23" s="11">
        <f>'#22'!I2</f>
        <v>58.9</v>
      </c>
      <c r="L23" s="11">
        <f t="shared" si="1"/>
        <v>67.335485394850792</v>
      </c>
      <c r="M23" s="11">
        <f>'Summary Sheet All Data'!G23</f>
        <v>180</v>
      </c>
      <c r="N23" s="11">
        <f>'Summary Sheet All Data'!H23</f>
        <v>19</v>
      </c>
      <c r="O23" s="11">
        <f>AVERAGE('#22'!B7:B16)</f>
        <v>32.669999999999995</v>
      </c>
      <c r="P23" s="12">
        <f t="shared" si="2"/>
        <v>55.466893039049225</v>
      </c>
      <c r="Q23" s="12">
        <f>AVERAGE('#22'!G7:G16)</f>
        <v>37.348901661286504</v>
      </c>
      <c r="R23" s="12">
        <f t="shared" si="3"/>
        <v>55.466893039049225</v>
      </c>
      <c r="S23" s="11">
        <f>AVERAGE('#22'!C7:C16)</f>
        <v>1.0150000000000001</v>
      </c>
      <c r="T23" s="11">
        <f>AVERAGE('#22'!D7:D16)</f>
        <v>167.1</v>
      </c>
      <c r="U23" s="12">
        <f t="shared" si="4"/>
        <v>92.833333333333329</v>
      </c>
      <c r="V23" s="11">
        <f>AVERAGE('#22'!E7:E16)</f>
        <v>14.5</v>
      </c>
      <c r="W23" s="12">
        <f t="shared" si="5"/>
        <v>76.31578947368422</v>
      </c>
      <c r="X23" s="11">
        <f>AVERAGE('#22'!F7:F16)</f>
        <v>18.5</v>
      </c>
      <c r="Y23" s="11">
        <f>AVERAGE('#22'!H7:H14)</f>
        <v>29.737499999999997</v>
      </c>
      <c r="Z23" s="12">
        <f t="shared" si="6"/>
        <v>50.488115449915107</v>
      </c>
      <c r="AA23" s="13">
        <f>AVERAGE('#22'!M7:M14)</f>
        <v>33.996417604912992</v>
      </c>
      <c r="AB23" s="12">
        <f t="shared" si="7"/>
        <v>50.488115449915107</v>
      </c>
      <c r="AC23" s="11">
        <f>AVERAGE('#22'!I7:I14)</f>
        <v>1.05125</v>
      </c>
      <c r="AD23" s="11">
        <f>AVERAGE('#22'!J7:J14)</f>
        <v>142.625</v>
      </c>
      <c r="AE23" s="12">
        <f t="shared" si="8"/>
        <v>79.236111111111114</v>
      </c>
      <c r="AF23" s="11">
        <f>AVERAGE('#22'!K7:K14)</f>
        <v>10.875</v>
      </c>
      <c r="AG23" s="12">
        <f t="shared" si="9"/>
        <v>57.23684210526315</v>
      </c>
      <c r="AH23" s="11">
        <f>AVERAGE('#22'!L7:L14)</f>
        <v>10.75</v>
      </c>
      <c r="AI23">
        <v>1.03</v>
      </c>
    </row>
    <row r="24" spans="1:35" x14ac:dyDescent="0.55000000000000004">
      <c r="A24" s="11">
        <v>23</v>
      </c>
      <c r="B24" s="11" t="str">
        <f>'#23'!B2</f>
        <v>F</v>
      </c>
      <c r="C24" s="11">
        <f>'#23'!C2</f>
        <v>34</v>
      </c>
      <c r="D24" s="11" t="s">
        <v>107</v>
      </c>
      <c r="E24" s="11">
        <f>'Summary Sheet All Data'!D24</f>
        <v>2</v>
      </c>
      <c r="F24" s="11">
        <f>'#23'!D2</f>
        <v>159.5</v>
      </c>
      <c r="G24" s="11">
        <f>'#23'!E2</f>
        <v>54.4</v>
      </c>
      <c r="H24" s="11">
        <f t="shared" si="0"/>
        <v>21.383437662758816</v>
      </c>
      <c r="I24" s="11">
        <f>'#23'!F2</f>
        <v>34.6</v>
      </c>
      <c r="J24" s="11">
        <f>'#23'!G2</f>
        <v>33996</v>
      </c>
      <c r="K24" s="11">
        <f>'#23'!I2</f>
        <v>44.3</v>
      </c>
      <c r="L24" s="11">
        <f t="shared" si="1"/>
        <v>70.888339804682886</v>
      </c>
      <c r="M24" s="11">
        <f>'Summary Sheet All Data'!G24</f>
        <v>166</v>
      </c>
      <c r="N24" s="11">
        <f>'Summary Sheet All Data'!H24</f>
        <v>18</v>
      </c>
      <c r="O24" s="11">
        <f>AVERAGE('#23'!B7:B16)</f>
        <v>25.619999999999997</v>
      </c>
      <c r="P24" s="12">
        <f t="shared" si="2"/>
        <v>57.832957110609485</v>
      </c>
      <c r="Q24" s="12">
        <f>AVERAGE('#23'!G7:G16)</f>
        <v>40.996823155665368</v>
      </c>
      <c r="R24" s="12">
        <f t="shared" si="3"/>
        <v>57.832957110609485</v>
      </c>
      <c r="S24" s="11">
        <f>AVERAGE('#23'!C7:C16)</f>
        <v>0.8640000000000001</v>
      </c>
      <c r="T24" s="11">
        <f>AVERAGE('#23'!D7:D16)</f>
        <v>134.6</v>
      </c>
      <c r="U24" s="12">
        <f t="shared" si="4"/>
        <v>81.084337349397586</v>
      </c>
      <c r="V24" s="11">
        <f>AVERAGE('#23'!E7:E16)</f>
        <v>12.4</v>
      </c>
      <c r="W24" s="12">
        <f t="shared" si="5"/>
        <v>68.888888888888886</v>
      </c>
      <c r="X24" s="11">
        <f>AVERAGE('#23'!F7:F16)</f>
        <v>22.7</v>
      </c>
      <c r="Y24" s="11">
        <f>AVERAGE('#23'!H7:H14)</f>
        <v>28.1</v>
      </c>
      <c r="Z24" s="12">
        <f t="shared" si="6"/>
        <v>63.431151241534998</v>
      </c>
      <c r="AA24" s="13">
        <f>AVERAGE('#23'!M7:M14)</f>
        <v>44.965290034121651</v>
      </c>
      <c r="AB24" s="12">
        <f t="shared" si="7"/>
        <v>63.431151241534991</v>
      </c>
      <c r="AC24" s="11">
        <f>AVERAGE('#23'!I7:I14)</f>
        <v>0.95500000000000007</v>
      </c>
      <c r="AD24" s="11">
        <f>AVERAGE('#23'!J7:J14)</f>
        <v>137.875</v>
      </c>
      <c r="AE24" s="12">
        <f t="shared" si="8"/>
        <v>83.057228915662648</v>
      </c>
      <c r="AF24" s="11">
        <f>AVERAGE('#23'!K7:K14)</f>
        <v>14.25</v>
      </c>
      <c r="AG24" s="12">
        <f t="shared" si="9"/>
        <v>79.166666666666657</v>
      </c>
      <c r="AH24" s="11">
        <f>AVERAGE('#23'!L7:L14)</f>
        <v>10.375</v>
      </c>
      <c r="AI24">
        <v>1.1200000000000001</v>
      </c>
    </row>
    <row r="25" spans="1:35" x14ac:dyDescent="0.55000000000000004">
      <c r="A25" s="11">
        <v>24</v>
      </c>
      <c r="B25" s="11" t="str">
        <f>'#24'!B2</f>
        <v>M</v>
      </c>
      <c r="C25" s="11">
        <f>'#24'!C2</f>
        <v>27</v>
      </c>
      <c r="D25" s="11" t="s">
        <v>107</v>
      </c>
      <c r="E25" s="11">
        <f>'Summary Sheet All Data'!D25</f>
        <v>4</v>
      </c>
      <c r="F25" s="11">
        <f>'#24'!D2</f>
        <v>180.7</v>
      </c>
      <c r="G25" s="11">
        <f>'#24'!E2</f>
        <v>81</v>
      </c>
      <c r="H25" s="11">
        <f t="shared" si="0"/>
        <v>24.806683961927561</v>
      </c>
      <c r="I25" s="11">
        <f>'#24'!F2</f>
        <v>22.2</v>
      </c>
      <c r="J25" s="11">
        <f>'#24'!G2</f>
        <v>60703</v>
      </c>
      <c r="K25" s="11">
        <f>'#24'!I2</f>
        <v>43.4</v>
      </c>
      <c r="L25" s="11">
        <f t="shared" si="1"/>
        <v>57.911470602770862</v>
      </c>
      <c r="M25" s="11">
        <f>'Summary Sheet All Data'!G25</f>
        <v>189</v>
      </c>
      <c r="N25" s="11">
        <f>'Summary Sheet All Data'!H25</f>
        <v>20</v>
      </c>
      <c r="O25" s="11">
        <f>AVERAGE('#24'!B7:B16)</f>
        <v>27.8</v>
      </c>
      <c r="P25" s="12">
        <f t="shared" si="2"/>
        <v>64.055299539170505</v>
      </c>
      <c r="Q25" s="12">
        <f>AVERAGE('#24'!G7:G16)</f>
        <v>37.095365962143546</v>
      </c>
      <c r="R25" s="12">
        <f t="shared" si="3"/>
        <v>64.055299539170505</v>
      </c>
      <c r="S25" s="11">
        <f>AVERAGE('#24'!C7:C16)</f>
        <v>1.077</v>
      </c>
      <c r="T25" s="11">
        <f>AVERAGE('#24'!D7:D16)</f>
        <v>154.19999999999999</v>
      </c>
      <c r="U25" s="12">
        <f t="shared" si="4"/>
        <v>81.587301587301582</v>
      </c>
      <c r="V25" s="11">
        <f>AVERAGE('#24'!E7:E16)</f>
        <v>13.5</v>
      </c>
      <c r="W25" s="12">
        <f t="shared" si="5"/>
        <v>67.5</v>
      </c>
      <c r="X25" s="11">
        <f>AVERAGE('#24'!F7:F16)</f>
        <v>21.6</v>
      </c>
      <c r="Y25" s="11">
        <f>AVERAGE('#24'!H7:H14)</f>
        <v>23.087499999999999</v>
      </c>
      <c r="Z25" s="12">
        <f t="shared" si="6"/>
        <v>53.197004608294932</v>
      </c>
      <c r="AA25" s="13">
        <f>AVERAGE('#24'!M7:M14)</f>
        <v>30.807167685287382</v>
      </c>
      <c r="AB25" s="12">
        <f t="shared" si="7"/>
        <v>53.197004608294939</v>
      </c>
      <c r="AC25" s="11">
        <f>AVERAGE('#24'!I7:I14)</f>
        <v>0.97625000000000006</v>
      </c>
      <c r="AD25" s="11">
        <f>AVERAGE('#24'!J7:J14)</f>
        <v>129.75</v>
      </c>
      <c r="AE25" s="12">
        <f t="shared" si="8"/>
        <v>68.650793650793645</v>
      </c>
      <c r="AF25" s="11">
        <f>AVERAGE('#24'!K7:K14)</f>
        <v>10.375</v>
      </c>
      <c r="AG25" s="12">
        <f t="shared" si="9"/>
        <v>51.875000000000007</v>
      </c>
      <c r="AH25" s="11">
        <f>AVERAGE('#24'!L7:L14)</f>
        <v>10.625</v>
      </c>
      <c r="AI25">
        <v>1.32</v>
      </c>
    </row>
    <row r="26" spans="1:35" x14ac:dyDescent="0.55000000000000004">
      <c r="A26" s="11">
        <v>25</v>
      </c>
      <c r="B26" s="11" t="str">
        <f>'#25'!B2</f>
        <v>F</v>
      </c>
      <c r="C26" s="11">
        <f>'#25'!C2</f>
        <v>26</v>
      </c>
      <c r="D26" s="11" t="s">
        <v>107</v>
      </c>
      <c r="E26" s="11">
        <f>'Summary Sheet All Data'!D26</f>
        <v>3</v>
      </c>
      <c r="F26" s="11">
        <f>'#25'!D2</f>
        <v>173.6</v>
      </c>
      <c r="G26" s="11">
        <f>'#25'!E2</f>
        <v>63.5</v>
      </c>
      <c r="H26" s="11">
        <f t="shared" si="0"/>
        <v>21.070472934230924</v>
      </c>
      <c r="I26" s="11">
        <f>'#25'!F2</f>
        <v>23.7</v>
      </c>
      <c r="J26" s="11">
        <f>'#25'!G2</f>
        <v>46200</v>
      </c>
      <c r="K26" s="11">
        <f>'#25'!I2</f>
        <v>37.9</v>
      </c>
      <c r="L26" s="11">
        <f t="shared" si="1"/>
        <v>52.091991341991339</v>
      </c>
      <c r="M26" s="11">
        <f>'Summary Sheet All Data'!G26</f>
        <v>187</v>
      </c>
      <c r="N26" s="11">
        <f>'Summary Sheet All Data'!H26</f>
        <v>19</v>
      </c>
      <c r="O26" s="11">
        <f>AVERAGE('#25'!B7:B16)</f>
        <v>26.089999999999996</v>
      </c>
      <c r="P26" s="12">
        <f t="shared" si="2"/>
        <v>68.839050131926115</v>
      </c>
      <c r="Q26" s="12">
        <f>AVERAGE('#25'!G7:G16)</f>
        <v>35.859632034632035</v>
      </c>
      <c r="R26" s="12">
        <f t="shared" si="3"/>
        <v>68.839050131926129</v>
      </c>
      <c r="S26" s="11">
        <f>AVERAGE('#25'!C7:C16)</f>
        <v>0.99599999999999989</v>
      </c>
      <c r="T26" s="11">
        <f>AVERAGE('#25'!D7:D16)</f>
        <v>168.6</v>
      </c>
      <c r="U26" s="12">
        <f t="shared" si="4"/>
        <v>90.160427807486627</v>
      </c>
      <c r="V26" s="11">
        <f>AVERAGE('#25'!E7:E16)</f>
        <v>13.9</v>
      </c>
      <c r="W26" s="12">
        <f t="shared" si="5"/>
        <v>73.15789473684211</v>
      </c>
      <c r="X26" s="11">
        <f>AVERAGE('#25'!F7:F16)</f>
        <v>19.600000000000001</v>
      </c>
      <c r="Y26" s="11">
        <f>AVERAGE('#25'!H7:H14)</f>
        <v>25.35</v>
      </c>
      <c r="Z26" s="12">
        <f t="shared" si="6"/>
        <v>66.886543535620063</v>
      </c>
      <c r="AA26" s="13">
        <f>AVERAGE('#25'!M7:M14)</f>
        <v>34.842532467532465</v>
      </c>
      <c r="AB26" s="12">
        <f t="shared" si="7"/>
        <v>66.886543535620049</v>
      </c>
      <c r="AC26" s="11">
        <f>AVERAGE('#25'!I7:I14)</f>
        <v>0.93</v>
      </c>
      <c r="AD26" s="11">
        <f>AVERAGE('#25'!J7:J14)</f>
        <v>162.5</v>
      </c>
      <c r="AE26" s="12">
        <f t="shared" si="8"/>
        <v>86.898395721925141</v>
      </c>
      <c r="AF26" s="11">
        <f>AVERAGE('#25'!K7:K14)</f>
        <v>11.75</v>
      </c>
      <c r="AG26" s="12">
        <f t="shared" si="9"/>
        <v>61.842105263157897</v>
      </c>
      <c r="AH26" s="11">
        <f>AVERAGE('#25'!L7:L14)</f>
        <v>11</v>
      </c>
      <c r="AI26">
        <v>1.22</v>
      </c>
    </row>
    <row r="27" spans="1:35" x14ac:dyDescent="0.55000000000000004">
      <c r="A27" s="11">
        <v>26</v>
      </c>
      <c r="B27" s="11" t="str">
        <f>'#26'!B2</f>
        <v>F</v>
      </c>
      <c r="C27" s="11">
        <f>'#26'!C2</f>
        <v>22</v>
      </c>
      <c r="D27" s="11" t="s">
        <v>107</v>
      </c>
      <c r="E27" s="11">
        <f>'Summary Sheet All Data'!D27</f>
        <v>2</v>
      </c>
      <c r="F27" s="11">
        <f>'#26'!D2</f>
        <v>170.2</v>
      </c>
      <c r="G27" s="11">
        <f>'#26'!E2</f>
        <v>68.099999999999994</v>
      </c>
      <c r="H27" s="11">
        <f t="shared" si="0"/>
        <v>23.508666792782666</v>
      </c>
      <c r="I27" s="11">
        <f>'#26'!F2</f>
        <v>28</v>
      </c>
      <c r="J27" s="11">
        <f>'#26'!G2</f>
        <v>47098</v>
      </c>
      <c r="K27" s="11">
        <f>'#26'!I2</f>
        <v>47</v>
      </c>
      <c r="L27" s="11">
        <f t="shared" si="1"/>
        <v>67.958299715486859</v>
      </c>
      <c r="M27" s="11">
        <f>'Summary Sheet All Data'!G27</f>
        <v>176</v>
      </c>
      <c r="N27" s="11">
        <f>'Summary Sheet All Data'!H27</f>
        <v>18</v>
      </c>
      <c r="O27" s="11">
        <f>AVERAGE('#26'!B7:B16)</f>
        <v>24.020000000000003</v>
      </c>
      <c r="P27" s="12">
        <f t="shared" si="2"/>
        <v>51.10638297872341</v>
      </c>
      <c r="Q27" s="12">
        <f>AVERAGE('#26'!G7:G16)</f>
        <v>34.731028918425409</v>
      </c>
      <c r="R27" s="12">
        <f t="shared" si="3"/>
        <v>51.106382978723396</v>
      </c>
      <c r="S27" s="11">
        <f>AVERAGE('#26'!C7:C16)</f>
        <v>0.97200000000000009</v>
      </c>
      <c r="T27" s="11">
        <f>AVERAGE('#26'!D7:D16)</f>
        <v>128.5</v>
      </c>
      <c r="U27" s="12">
        <f t="shared" si="4"/>
        <v>73.01136363636364</v>
      </c>
      <c r="V27" s="11">
        <f>AVERAGE('#26'!E7:E16)</f>
        <v>10.4</v>
      </c>
      <c r="W27" s="12">
        <f t="shared" si="5"/>
        <v>57.777777777777786</v>
      </c>
      <c r="X27" s="11">
        <f>AVERAGE('#26'!F7:F16)</f>
        <v>25.5</v>
      </c>
      <c r="Y27" s="11">
        <f>AVERAGE('#26'!H7:H14)</f>
        <v>25.012499999999999</v>
      </c>
      <c r="Z27" s="12">
        <f t="shared" si="6"/>
        <v>53.218085106382972</v>
      </c>
      <c r="AA27" s="13">
        <f>AVERAGE('#26'!M7:M14)</f>
        <v>36.166105779438617</v>
      </c>
      <c r="AB27" s="12">
        <f t="shared" si="7"/>
        <v>53.218085106382972</v>
      </c>
      <c r="AC27" s="11">
        <f>AVERAGE('#26'!I7:I14)</f>
        <v>1.165</v>
      </c>
      <c r="AD27" s="11">
        <f>AVERAGE('#26'!J7:J14)</f>
        <v>133.25</v>
      </c>
      <c r="AE27" s="12">
        <f t="shared" si="8"/>
        <v>75.710227272727266</v>
      </c>
      <c r="AF27" s="11">
        <f>AVERAGE('#26'!K7:K14)</f>
        <v>10.125</v>
      </c>
      <c r="AG27" s="12">
        <f t="shared" si="9"/>
        <v>56.25</v>
      </c>
      <c r="AH27" s="11">
        <f>AVERAGE('#26'!L7:L14)</f>
        <v>9.375</v>
      </c>
      <c r="AI27">
        <v>1.04</v>
      </c>
    </row>
    <row r="28" spans="1:35" x14ac:dyDescent="0.55000000000000004">
      <c r="P28" s="12"/>
      <c r="Q28" s="12"/>
      <c r="R28" s="12"/>
      <c r="U28" s="12"/>
      <c r="W28" s="12"/>
      <c r="Z28" s="12"/>
      <c r="AA28" s="13"/>
      <c r="AB28" s="12"/>
      <c r="AE28" s="12"/>
      <c r="AG28" s="12"/>
    </row>
    <row r="29" spans="1:35" x14ac:dyDescent="0.55000000000000004">
      <c r="P29" s="12"/>
      <c r="Q29" s="12"/>
      <c r="R29" s="12"/>
      <c r="U29" s="12"/>
      <c r="W29" s="12"/>
      <c r="Z29" s="12"/>
      <c r="AA29" s="13"/>
      <c r="AB29" s="12"/>
      <c r="AE29" s="12"/>
      <c r="AG29" s="12"/>
    </row>
    <row r="30" spans="1:35" x14ac:dyDescent="0.55000000000000004">
      <c r="P30" s="12"/>
      <c r="Q30" s="12"/>
      <c r="R30" s="12"/>
      <c r="U30" s="12"/>
      <c r="W30" s="12"/>
      <c r="Z30" s="12"/>
      <c r="AA30" s="13"/>
      <c r="AB30" s="12"/>
      <c r="AE30" s="12"/>
      <c r="AG30" s="12"/>
    </row>
    <row r="31" spans="1:35" x14ac:dyDescent="0.55000000000000004">
      <c r="P31" s="12"/>
      <c r="Q31" s="12"/>
      <c r="R31" s="12"/>
      <c r="U31" s="12"/>
      <c r="W31" s="12"/>
      <c r="Z31" s="12"/>
      <c r="AA31" s="13"/>
      <c r="AB31" s="12"/>
      <c r="AE31" s="12"/>
      <c r="AG31" s="12"/>
    </row>
    <row r="33" spans="1:34" x14ac:dyDescent="0.55000000000000004">
      <c r="A33" s="11" t="s">
        <v>115</v>
      </c>
      <c r="C33" s="12">
        <f>AVERAGE(C2:C27)</f>
        <v>26.53846153846154</v>
      </c>
      <c r="D33" s="12"/>
      <c r="E33" s="12">
        <f t="shared" ref="E33:AH33" si="10">AVERAGE(E2:E27)</f>
        <v>4.5769230769230766</v>
      </c>
      <c r="F33" s="12">
        <f t="shared" si="10"/>
        <v>172.74615384615387</v>
      </c>
      <c r="G33" s="12">
        <f t="shared" si="10"/>
        <v>72.073076923076911</v>
      </c>
      <c r="H33" s="12">
        <f t="shared" si="10"/>
        <v>24.128437698808625</v>
      </c>
      <c r="I33" s="12">
        <f t="shared" si="10"/>
        <v>26.35</v>
      </c>
      <c r="J33" s="12">
        <f t="shared" si="10"/>
        <v>52250.038461538461</v>
      </c>
      <c r="K33" s="12">
        <f t="shared" si="10"/>
        <v>42.911538461538463</v>
      </c>
      <c r="L33" s="12">
        <f t="shared" si="10"/>
        <v>59.465084421679983</v>
      </c>
      <c r="M33" s="12">
        <f t="shared" si="10"/>
        <v>185.07692307692307</v>
      </c>
      <c r="N33" s="12">
        <f t="shared" si="10"/>
        <v>18.807692307692307</v>
      </c>
      <c r="O33" s="12">
        <f t="shared" si="10"/>
        <v>25.745384615384612</v>
      </c>
      <c r="P33" s="12">
        <f t="shared" si="10"/>
        <v>59.983632942480796</v>
      </c>
      <c r="Q33" s="12">
        <f t="shared" si="10"/>
        <v>35.391215356934602</v>
      </c>
      <c r="R33" s="12">
        <f t="shared" si="10"/>
        <v>59.983632942480796</v>
      </c>
      <c r="S33" s="12">
        <f t="shared" si="10"/>
        <v>0.99261538461538501</v>
      </c>
      <c r="T33" s="12">
        <f t="shared" si="10"/>
        <v>156.72692307692307</v>
      </c>
      <c r="U33" s="12">
        <f t="shared" si="10"/>
        <v>84.56046071621472</v>
      </c>
      <c r="V33" s="12">
        <f t="shared" si="10"/>
        <v>12.969230769230766</v>
      </c>
      <c r="W33" s="12">
        <f t="shared" si="10"/>
        <v>68.950920854171642</v>
      </c>
      <c r="X33" s="12">
        <f t="shared" si="10"/>
        <v>22.549999999999997</v>
      </c>
      <c r="Y33" s="12">
        <f t="shared" si="10"/>
        <v>25.70240384615385</v>
      </c>
      <c r="Z33" s="12">
        <f t="shared" si="10"/>
        <v>60.420698747015692</v>
      </c>
      <c r="AA33" s="12">
        <f t="shared" si="10"/>
        <v>35.897811365980957</v>
      </c>
      <c r="AB33" s="12">
        <f t="shared" si="10"/>
        <v>60.420698747015692</v>
      </c>
      <c r="AC33" s="12">
        <f t="shared" si="10"/>
        <v>1.0199999999999998</v>
      </c>
      <c r="AD33" s="12">
        <f t="shared" si="10"/>
        <v>151.56730769230768</v>
      </c>
      <c r="AE33" s="12">
        <f t="shared" si="10"/>
        <v>81.832258560825096</v>
      </c>
      <c r="AF33" s="12">
        <f t="shared" si="10"/>
        <v>12.096153846153847</v>
      </c>
      <c r="AG33" s="12">
        <f t="shared" si="10"/>
        <v>64.466324654018152</v>
      </c>
      <c r="AH33" s="12">
        <f t="shared" si="10"/>
        <v>10.504807692307692</v>
      </c>
    </row>
    <row r="34" spans="1:34" x14ac:dyDescent="0.55000000000000004">
      <c r="A34" s="11" t="s">
        <v>116</v>
      </c>
      <c r="C34" s="12">
        <f>STDEV(C2:C27)</f>
        <v>7.0440373038806063</v>
      </c>
      <c r="D34" s="12"/>
      <c r="E34" s="12">
        <f t="shared" ref="E34:AH34" si="11">STDEV(E2:E27)</f>
        <v>3.3247324935769123</v>
      </c>
      <c r="F34" s="12">
        <f t="shared" si="11"/>
        <v>7.8882814741478766</v>
      </c>
      <c r="G34" s="12">
        <f t="shared" si="11"/>
        <v>11.57319515751149</v>
      </c>
      <c r="H34" s="12">
        <f t="shared" si="11"/>
        <v>3.4052212286345722</v>
      </c>
      <c r="I34" s="12">
        <f t="shared" si="11"/>
        <v>10.339100541149593</v>
      </c>
      <c r="J34" s="12">
        <f t="shared" si="11"/>
        <v>11175.321502241504</v>
      </c>
      <c r="K34" s="12">
        <f t="shared" si="11"/>
        <v>6.6822946312222333</v>
      </c>
      <c r="L34" s="12">
        <f t="shared" si="11"/>
        <v>7.1865013081807163</v>
      </c>
      <c r="M34" s="12">
        <f t="shared" si="11"/>
        <v>9.9153338901847441</v>
      </c>
      <c r="N34" s="12">
        <f t="shared" si="11"/>
        <v>0.69392972377500983</v>
      </c>
      <c r="O34" s="12">
        <f t="shared" si="11"/>
        <v>5.4224962744250913</v>
      </c>
      <c r="P34" s="12">
        <f t="shared" si="11"/>
        <v>8.3710409088321907</v>
      </c>
      <c r="Q34" s="12">
        <f t="shared" si="11"/>
        <v>4.7863164199880179</v>
      </c>
      <c r="R34" s="12">
        <f t="shared" si="11"/>
        <v>8.3710409088321551</v>
      </c>
      <c r="S34" s="12">
        <f t="shared" si="11"/>
        <v>7.0316471426303442E-2</v>
      </c>
      <c r="T34" s="12">
        <f t="shared" si="11"/>
        <v>19.610681940051066</v>
      </c>
      <c r="U34" s="12">
        <f t="shared" si="11"/>
        <v>8.5306165598036312</v>
      </c>
      <c r="V34" s="12">
        <f t="shared" si="11"/>
        <v>1.801725668523235</v>
      </c>
      <c r="W34" s="12">
        <f t="shared" si="11"/>
        <v>9.3182981460846577</v>
      </c>
      <c r="X34" s="12">
        <f t="shared" si="11"/>
        <v>2.0568422399396602</v>
      </c>
      <c r="Y34" s="12">
        <f t="shared" si="11"/>
        <v>3.2875884384126683</v>
      </c>
      <c r="Z34" s="12">
        <f t="shared" si="11"/>
        <v>5.9462395989645431</v>
      </c>
      <c r="AA34" s="12">
        <f t="shared" si="11"/>
        <v>5.1958133865486094</v>
      </c>
      <c r="AB34" s="12">
        <f t="shared" si="11"/>
        <v>5.9462395989645422</v>
      </c>
      <c r="AC34" s="12">
        <f t="shared" si="11"/>
        <v>7.7064907707723881E-2</v>
      </c>
      <c r="AD34" s="12">
        <f t="shared" si="11"/>
        <v>15.857262956183197</v>
      </c>
      <c r="AE34" s="12">
        <f t="shared" si="11"/>
        <v>6.4356574706796854</v>
      </c>
      <c r="AF34" s="12">
        <f t="shared" si="11"/>
        <v>1.5776991523686035</v>
      </c>
      <c r="AG34" s="12">
        <f t="shared" si="11"/>
        <v>9.1786865990961228</v>
      </c>
      <c r="AH34" s="12">
        <f t="shared" si="11"/>
        <v>0.65142226054876384</v>
      </c>
    </row>
    <row r="35" spans="1:34" x14ac:dyDescent="0.55000000000000004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x14ac:dyDescent="0.55000000000000004">
      <c r="A36" s="11" t="s">
        <v>119</v>
      </c>
      <c r="C36" s="12">
        <f>AVERAGE(C2,C5,C8,C9,C13,C14,C21,C22,C23,C25)</f>
        <v>28.3</v>
      </c>
      <c r="D36" s="12" t="e">
        <f t="shared" ref="D36:I36" si="12">AVERAGE(D2,D5,D8,D9,D13,D14,D21,D22,D23,D25)</f>
        <v>#DIV/0!</v>
      </c>
      <c r="E36" s="12">
        <f t="shared" si="12"/>
        <v>5.6</v>
      </c>
      <c r="F36" s="12">
        <f t="shared" si="12"/>
        <v>180.03</v>
      </c>
      <c r="G36" s="12">
        <f t="shared" si="12"/>
        <v>75.990000000000009</v>
      </c>
      <c r="H36" s="12">
        <f t="shared" si="12"/>
        <v>23.435316310135033</v>
      </c>
      <c r="I36" s="12">
        <f t="shared" si="12"/>
        <v>16.949999999999996</v>
      </c>
      <c r="J36" s="12">
        <f>AVERAGE(J2,J5,J8,J9,J13,J14,J21,J22,J23,J25)</f>
        <v>63870.8</v>
      </c>
      <c r="K36" s="12">
        <f>AVERAGE(K2,K5,K8,K9,K13,K14,K21,K22,K23,K25)</f>
        <v>46.999999999999993</v>
      </c>
      <c r="L36" s="12">
        <f>AVERAGE(L2,L5,L8,L9,L13,L14,L21,L22,L23,L25)</f>
        <v>55.642090597682724</v>
      </c>
      <c r="M36" s="12">
        <f t="shared" ref="M36:AH36" si="13">AVERAGE(M2,M5,M8,M9,M13,M14,M21,M22,M23,M25)</f>
        <v>183.6</v>
      </c>
      <c r="N36" s="12">
        <f t="shared" si="13"/>
        <v>19.2</v>
      </c>
      <c r="O36" s="12">
        <f t="shared" si="13"/>
        <v>30.417000000000002</v>
      </c>
      <c r="P36" s="12">
        <f t="shared" si="13"/>
        <v>64.932784697829234</v>
      </c>
      <c r="Q36" s="12">
        <f t="shared" si="13"/>
        <v>36.113171137207601</v>
      </c>
      <c r="R36" s="12">
        <f t="shared" si="13"/>
        <v>64.93278469782922</v>
      </c>
      <c r="S36" s="12">
        <f t="shared" si="13"/>
        <v>1.0352000000000001</v>
      </c>
      <c r="T36" s="12">
        <f t="shared" si="13"/>
        <v>160.07</v>
      </c>
      <c r="U36" s="12">
        <f t="shared" si="13"/>
        <v>87.216810488362739</v>
      </c>
      <c r="V36" s="12">
        <f t="shared" si="13"/>
        <v>14.26</v>
      </c>
      <c r="W36" s="12">
        <f t="shared" si="13"/>
        <v>74.459356725146193</v>
      </c>
      <c r="X36" s="12">
        <f t="shared" si="13"/>
        <v>22.259999999999998</v>
      </c>
      <c r="Y36" s="12">
        <f t="shared" si="13"/>
        <v>26.61375</v>
      </c>
      <c r="Z36" s="12">
        <f t="shared" si="13"/>
        <v>56.924980511963838</v>
      </c>
      <c r="AA36" s="12">
        <f t="shared" si="13"/>
        <v>31.656289219471876</v>
      </c>
      <c r="AB36" s="12">
        <f t="shared" si="13"/>
        <v>56.924980511963838</v>
      </c>
      <c r="AC36" s="12">
        <f t="shared" si="13"/>
        <v>1.03725</v>
      </c>
      <c r="AD36" s="12">
        <f t="shared" si="13"/>
        <v>144.82499999999999</v>
      </c>
      <c r="AE36" s="12">
        <f t="shared" si="13"/>
        <v>78.993064230581297</v>
      </c>
      <c r="AF36" s="12">
        <f t="shared" si="13"/>
        <v>11.862500000000001</v>
      </c>
      <c r="AG36" s="12">
        <f t="shared" si="13"/>
        <v>61.977339181286553</v>
      </c>
      <c r="AH36" s="12">
        <f t="shared" si="13"/>
        <v>10.475</v>
      </c>
    </row>
    <row r="37" spans="1:34" x14ac:dyDescent="0.55000000000000004">
      <c r="A37" s="11" t="s">
        <v>120</v>
      </c>
      <c r="C37" s="12">
        <f>AVERAGE(C3,C4,C6,C7,C10,C11,C12,C15,C16,C17,C18,C19,C20,C24,C26,C27)</f>
        <v>25.4375</v>
      </c>
      <c r="D37" s="12" t="e">
        <f t="shared" ref="D37:I37" si="14">AVERAGE(D3,D4,D6,D7,D10,D11,D12,D15,D16,D17,D18,D19,D20,D24,D26,D27)</f>
        <v>#DIV/0!</v>
      </c>
      <c r="E37" s="12">
        <f t="shared" si="14"/>
        <v>3.9375</v>
      </c>
      <c r="F37" s="12">
        <f t="shared" si="14"/>
        <v>168.19374999999999</v>
      </c>
      <c r="G37" s="12">
        <f t="shared" si="14"/>
        <v>69.625</v>
      </c>
      <c r="H37" s="12">
        <f t="shared" si="14"/>
        <v>24.561638566729613</v>
      </c>
      <c r="I37" s="12">
        <f t="shared" si="14"/>
        <v>32.224999999999994</v>
      </c>
      <c r="J37" s="12">
        <f>AVERAGE(J3,J4,J6,J7,J10,J11,J12,J15,J16,J17,J18,J19,J20,J24,J26,J27)</f>
        <v>44987.0625</v>
      </c>
      <c r="K37" s="12">
        <f>AVERAGE(K3,K4,K6,K7,K10,K11,K12,K15,K16,K17,K18,K19,K20,K24,K26,K27)</f>
        <v>40.356249999999996</v>
      </c>
      <c r="L37" s="12">
        <f>AVERAGE(L3,L4,L6,L7,L10,L11,L12,L15,L16,L17,L18,L19,L20,L24,L26,L27)</f>
        <v>61.854455561678279</v>
      </c>
      <c r="M37" s="12">
        <f t="shared" ref="M37:AH37" si="15">AVERAGE(M3,M4,M6,M7,M10,M11,M12,M15,M16,M17,M18,M19,M20,M24,M26,M27)</f>
        <v>186</v>
      </c>
      <c r="N37" s="12">
        <f t="shared" si="15"/>
        <v>18.5625</v>
      </c>
      <c r="O37" s="12">
        <f t="shared" si="15"/>
        <v>22.825624999999995</v>
      </c>
      <c r="P37" s="12">
        <f t="shared" si="15"/>
        <v>56.890413095388041</v>
      </c>
      <c r="Q37" s="12">
        <f t="shared" si="15"/>
        <v>34.939992994263996</v>
      </c>
      <c r="R37" s="12">
        <f t="shared" si="15"/>
        <v>56.890413095388041</v>
      </c>
      <c r="S37" s="12">
        <f t="shared" si="15"/>
        <v>0.96599999999999997</v>
      </c>
      <c r="T37" s="12">
        <f t="shared" si="15"/>
        <v>154.63749999999999</v>
      </c>
      <c r="U37" s="12">
        <f t="shared" si="15"/>
        <v>82.900242108622223</v>
      </c>
      <c r="V37" s="12">
        <f t="shared" si="15"/>
        <v>12.1625</v>
      </c>
      <c r="W37" s="12">
        <f t="shared" si="15"/>
        <v>65.508148434812512</v>
      </c>
      <c r="X37" s="12">
        <f t="shared" si="15"/>
        <v>22.731249999999999</v>
      </c>
      <c r="Y37" s="12">
        <f t="shared" si="15"/>
        <v>25.132812500000004</v>
      </c>
      <c r="Z37" s="12">
        <f t="shared" si="15"/>
        <v>62.605522643923109</v>
      </c>
      <c r="AA37" s="12">
        <f t="shared" si="15"/>
        <v>38.54876270754913</v>
      </c>
      <c r="AB37" s="12">
        <f t="shared" si="15"/>
        <v>62.605522643923109</v>
      </c>
      <c r="AC37" s="12">
        <f t="shared" si="15"/>
        <v>1.0092187500000001</v>
      </c>
      <c r="AD37" s="12">
        <f t="shared" si="15"/>
        <v>155.78125</v>
      </c>
      <c r="AE37" s="12">
        <f t="shared" si="15"/>
        <v>83.606755017227442</v>
      </c>
      <c r="AF37" s="12">
        <f t="shared" si="15"/>
        <v>12.2421875</v>
      </c>
      <c r="AG37" s="12">
        <f t="shared" si="15"/>
        <v>66.021940574475394</v>
      </c>
      <c r="AH37" s="12">
        <f t="shared" si="15"/>
        <v>10.5234375</v>
      </c>
    </row>
    <row r="38" spans="1:34" x14ac:dyDescent="0.55000000000000004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x14ac:dyDescent="0.55000000000000004">
      <c r="A39" s="11" t="s">
        <v>121</v>
      </c>
      <c r="C39" s="12">
        <f>STDEV(C2,C5,C8,C9,C13,C14,C21,C22,C23,C25)</f>
        <v>7.6746335417399596</v>
      </c>
      <c r="D39" s="12" t="e">
        <f t="shared" ref="D39:AH39" si="16">STDEV(D2,D5,D8,D9,D13,D14,D21,D22,D23,D25)</f>
        <v>#DIV/0!</v>
      </c>
      <c r="E39" s="12">
        <f>STDEV(E2,E5,E8,E9,E13,E14,E21,E22,E23,E25)</f>
        <v>3.9777157040470126</v>
      </c>
      <c r="F39" s="12">
        <f t="shared" si="16"/>
        <v>4.8680477492408469</v>
      </c>
      <c r="G39" s="12">
        <f t="shared" si="16"/>
        <v>12.083914928531987</v>
      </c>
      <c r="H39" s="12">
        <f t="shared" si="16"/>
        <v>3.5290017994325122</v>
      </c>
      <c r="I39" s="12">
        <f t="shared" si="16"/>
        <v>8.1455168310208901</v>
      </c>
      <c r="J39" s="12">
        <f t="shared" si="16"/>
        <v>7717.8286209413882</v>
      </c>
      <c r="K39" s="12">
        <f t="shared" si="16"/>
        <v>6.456004956627643</v>
      </c>
      <c r="L39" s="12">
        <f t="shared" si="16"/>
        <v>7.3618364890764969</v>
      </c>
      <c r="M39" s="12">
        <f t="shared" si="16"/>
        <v>8.7584879466213277</v>
      </c>
      <c r="N39" s="12">
        <f t="shared" si="16"/>
        <v>0.63245553203367577</v>
      </c>
      <c r="O39" s="12">
        <f t="shared" si="16"/>
        <v>4.3530603538711015</v>
      </c>
      <c r="P39" s="12">
        <f t="shared" si="16"/>
        <v>6.3135454710693475</v>
      </c>
      <c r="Q39" s="12">
        <f t="shared" si="16"/>
        <v>5.7022299992694414</v>
      </c>
      <c r="R39" s="12">
        <f t="shared" si="16"/>
        <v>6.313545471069351</v>
      </c>
      <c r="S39" s="12">
        <f t="shared" si="16"/>
        <v>5.8229049642100641E-2</v>
      </c>
      <c r="T39" s="12">
        <f t="shared" si="16"/>
        <v>12.118860415805516</v>
      </c>
      <c r="U39" s="12">
        <f t="shared" si="16"/>
        <v>6.0433047909626003</v>
      </c>
      <c r="V39" s="12">
        <f t="shared" si="16"/>
        <v>1.7614388058251527</v>
      </c>
      <c r="W39" s="12">
        <f t="shared" si="16"/>
        <v>10.754638808802531</v>
      </c>
      <c r="X39" s="12">
        <f t="shared" si="16"/>
        <v>2.2549698199507877</v>
      </c>
      <c r="Y39" s="12">
        <f t="shared" si="16"/>
        <v>3.4751970867371744</v>
      </c>
      <c r="Z39" s="12">
        <f t="shared" si="16"/>
        <v>5.6206352682894094</v>
      </c>
      <c r="AA39" s="12">
        <f t="shared" si="16"/>
        <v>4.8738915697723364</v>
      </c>
      <c r="AB39" s="12">
        <f t="shared" si="16"/>
        <v>5.6206352682894112</v>
      </c>
      <c r="AC39" s="12">
        <f t="shared" si="16"/>
        <v>6.4249945957607996E-2</v>
      </c>
      <c r="AD39" s="12">
        <f t="shared" si="16"/>
        <v>10.409697668787292</v>
      </c>
      <c r="AE39" s="12">
        <f t="shared" si="16"/>
        <v>6.1783186194055624</v>
      </c>
      <c r="AF39" s="12">
        <f t="shared" si="16"/>
        <v>1.31292982379951</v>
      </c>
      <c r="AG39" s="12">
        <f t="shared" si="16"/>
        <v>8.3164617092431534</v>
      </c>
      <c r="AH39" s="12">
        <f t="shared" si="16"/>
        <v>0.4281744192888377</v>
      </c>
    </row>
    <row r="40" spans="1:34" x14ac:dyDescent="0.55000000000000004">
      <c r="A40" s="11" t="s">
        <v>122</v>
      </c>
      <c r="C40" s="12">
        <f>STDEVPA(C3,C4,C6,C7,C10,C11,C12,C15,C16,C17,C18,C19,C20,C24,C26,C27)</f>
        <v>6.4223121809827965</v>
      </c>
      <c r="D40" s="12">
        <f t="shared" ref="D40:AH40" si="17">STDEVPA(D3,D4,D6,D7,D10,D11,D12,D15,D16,D17,D18,D19,D20,D24,D26,D27)</f>
        <v>0</v>
      </c>
      <c r="E40" s="12">
        <f t="shared" si="17"/>
        <v>2.7034410942352709</v>
      </c>
      <c r="F40" s="12">
        <f t="shared" si="17"/>
        <v>5.4784200220045163</v>
      </c>
      <c r="G40" s="12">
        <f t="shared" si="17"/>
        <v>10.562226327815555</v>
      </c>
      <c r="H40" s="12">
        <f t="shared" si="17"/>
        <v>3.2595707791552253</v>
      </c>
      <c r="I40" s="12">
        <f t="shared" si="17"/>
        <v>6.3217382894264329</v>
      </c>
      <c r="J40" s="12">
        <f t="shared" si="17"/>
        <v>4947.7094128084918</v>
      </c>
      <c r="K40" s="12">
        <f t="shared" si="17"/>
        <v>5.4174450562511547</v>
      </c>
      <c r="L40" s="12">
        <f t="shared" si="17"/>
        <v>5.9470421691547646</v>
      </c>
      <c r="M40" s="12">
        <f t="shared" si="17"/>
        <v>10.404326023342406</v>
      </c>
      <c r="N40" s="12">
        <f t="shared" si="17"/>
        <v>0.60917464655056019</v>
      </c>
      <c r="O40" s="12">
        <f t="shared" si="17"/>
        <v>3.6220211359647254</v>
      </c>
      <c r="P40" s="12">
        <f t="shared" si="17"/>
        <v>7.8862271729036388</v>
      </c>
      <c r="Q40" s="12">
        <f t="shared" si="17"/>
        <v>4.1201634654249819</v>
      </c>
      <c r="R40" s="12">
        <f t="shared" si="17"/>
        <v>7.8862271729036388</v>
      </c>
      <c r="S40" s="12">
        <f t="shared" si="17"/>
        <v>6.3060486836052851E-2</v>
      </c>
      <c r="T40" s="12">
        <f t="shared" si="17"/>
        <v>22.51535240119513</v>
      </c>
      <c r="U40" s="12">
        <f t="shared" si="17"/>
        <v>9.273377630250808</v>
      </c>
      <c r="V40" s="12">
        <f t="shared" si="17"/>
        <v>1.2786100852097122</v>
      </c>
      <c r="W40" s="12">
        <f t="shared" si="17"/>
        <v>6.3084028137207477</v>
      </c>
      <c r="X40" s="12">
        <f t="shared" si="17"/>
        <v>1.9143271500712722</v>
      </c>
      <c r="Y40" s="12">
        <f t="shared" si="17"/>
        <v>3.0415510376851342</v>
      </c>
      <c r="Z40" s="12">
        <f t="shared" si="17"/>
        <v>5.0065239917431619</v>
      </c>
      <c r="AA40" s="12">
        <f t="shared" si="17"/>
        <v>3.2478142453021546</v>
      </c>
      <c r="AB40" s="12">
        <f t="shared" si="17"/>
        <v>5.006523991743161</v>
      </c>
      <c r="AC40" s="12">
        <f t="shared" si="17"/>
        <v>8.1580906687395316E-2</v>
      </c>
      <c r="AD40" s="12">
        <f t="shared" si="17"/>
        <v>16.904805853292135</v>
      </c>
      <c r="AE40" s="12">
        <f t="shared" si="17"/>
        <v>5.9208632241338064</v>
      </c>
      <c r="AF40" s="12">
        <f t="shared" si="17"/>
        <v>1.6923938009056136</v>
      </c>
      <c r="AG40" s="12">
        <f t="shared" si="17"/>
        <v>9.2973982676356819</v>
      </c>
      <c r="AH40" s="12">
        <f t="shared" si="17"/>
        <v>0.74767706671647349</v>
      </c>
    </row>
  </sheetData>
  <customSheetViews>
    <customSheetView guid="{AC59D0E1-8811-40A7-80E4-160E5F1AF0FA}" scale="120">
      <pane xSplit="1" topLeftCell="B1" activePane="topRight" state="frozen"/>
      <selection pane="topRight" activeCell="B2" sqref="B2"/>
      <pageMargins left="0.7" right="0.7" top="0.75" bottom="0.75" header="0.3" footer="0.3"/>
    </customSheetView>
    <customSheetView guid="{A24349EE-1577-4801-A187-4F5E075535EC}" scale="120">
      <pane xSplit="1" topLeftCell="B1" activePane="topRight" state="frozen"/>
      <selection pane="topRight" activeCell="B2" sqref="B2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2"/>
  <sheetViews>
    <sheetView workbookViewId="0">
      <selection activeCell="L18" sqref="L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6</v>
      </c>
      <c r="B2" t="s">
        <v>68</v>
      </c>
      <c r="C2">
        <v>40</v>
      </c>
      <c r="D2">
        <v>168.3</v>
      </c>
      <c r="E2">
        <v>85.4</v>
      </c>
      <c r="F2">
        <v>39.1</v>
      </c>
      <c r="G2">
        <v>50154</v>
      </c>
      <c r="H2">
        <v>65</v>
      </c>
      <c r="I2">
        <v>34.1</v>
      </c>
      <c r="J2">
        <v>18</v>
      </c>
      <c r="K2">
        <v>77</v>
      </c>
      <c r="L2">
        <v>88</v>
      </c>
      <c r="M2">
        <v>6</v>
      </c>
      <c r="N2">
        <v>3.1</v>
      </c>
      <c r="O2">
        <v>0.95</v>
      </c>
      <c r="P2">
        <v>3.7</v>
      </c>
      <c r="Q2">
        <v>1.07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16.8</v>
      </c>
      <c r="C7">
        <v>0.84</v>
      </c>
      <c r="D7">
        <v>130</v>
      </c>
      <c r="E7">
        <v>8</v>
      </c>
      <c r="F7">
        <v>23</v>
      </c>
      <c r="G7">
        <f>B7*(E2/(G2/1000))</f>
        <v>28.606292618734301</v>
      </c>
      <c r="H7">
        <v>14.8</v>
      </c>
      <c r="I7">
        <v>0.9</v>
      </c>
      <c r="J7">
        <v>135</v>
      </c>
      <c r="K7">
        <v>8</v>
      </c>
      <c r="L7">
        <v>11</v>
      </c>
      <c r="M7">
        <f>H7*(E2/(G2/1000))</f>
        <v>25.200781592694504</v>
      </c>
    </row>
    <row r="8" spans="1:17" x14ac:dyDescent="0.55000000000000004">
      <c r="A8">
        <v>2</v>
      </c>
      <c r="B8">
        <v>19.2</v>
      </c>
      <c r="C8">
        <v>0.91</v>
      </c>
      <c r="D8">
        <v>136</v>
      </c>
      <c r="E8">
        <v>8</v>
      </c>
      <c r="F8">
        <v>23</v>
      </c>
      <c r="G8">
        <f>B8*(E2/(G2/1000))</f>
        <v>32.692905849982054</v>
      </c>
      <c r="H8">
        <v>18.100000000000001</v>
      </c>
      <c r="I8">
        <v>0.88</v>
      </c>
      <c r="J8">
        <v>136</v>
      </c>
      <c r="K8">
        <v>9</v>
      </c>
      <c r="L8">
        <v>10</v>
      </c>
      <c r="M8">
        <f>H8*(E2/(G2/1000))</f>
        <v>30.819874785660172</v>
      </c>
    </row>
    <row r="9" spans="1:17" x14ac:dyDescent="0.55000000000000004">
      <c r="A9">
        <v>3</v>
      </c>
      <c r="B9">
        <v>20</v>
      </c>
      <c r="C9">
        <v>1</v>
      </c>
      <c r="D9">
        <v>137</v>
      </c>
      <c r="E9">
        <v>10</v>
      </c>
      <c r="F9">
        <v>23</v>
      </c>
      <c r="G9">
        <f>B9*(E2/(G2/1000))</f>
        <v>34.055110260397974</v>
      </c>
      <c r="H9">
        <v>23.3</v>
      </c>
      <c r="I9">
        <v>0.92</v>
      </c>
      <c r="J9">
        <v>141</v>
      </c>
      <c r="K9">
        <v>11</v>
      </c>
      <c r="L9">
        <v>11</v>
      </c>
      <c r="M9">
        <f>H9*(E2/(G2/1000))</f>
        <v>39.674203453363646</v>
      </c>
    </row>
    <row r="10" spans="1:17" x14ac:dyDescent="0.55000000000000004">
      <c r="A10">
        <v>4</v>
      </c>
      <c r="B10">
        <v>20.5</v>
      </c>
      <c r="C10">
        <v>0.98</v>
      </c>
      <c r="D10">
        <v>140</v>
      </c>
      <c r="E10">
        <v>11</v>
      </c>
      <c r="F10">
        <v>24</v>
      </c>
      <c r="G10">
        <f>B10*(E2/(G2/1000))</f>
        <v>34.906488016907929</v>
      </c>
      <c r="H10">
        <v>21.7</v>
      </c>
      <c r="I10">
        <v>1</v>
      </c>
      <c r="J10">
        <v>144</v>
      </c>
      <c r="K10">
        <v>12</v>
      </c>
      <c r="L10">
        <v>11</v>
      </c>
      <c r="M10">
        <f>H10*(E2/(G2/1000))</f>
        <v>36.949794632531805</v>
      </c>
    </row>
    <row r="11" spans="1:17" x14ac:dyDescent="0.55000000000000004">
      <c r="A11">
        <v>5</v>
      </c>
      <c r="B11">
        <v>20</v>
      </c>
      <c r="C11">
        <v>0.98</v>
      </c>
      <c r="D11">
        <v>142</v>
      </c>
      <c r="E11">
        <v>11</v>
      </c>
      <c r="F11">
        <v>24</v>
      </c>
      <c r="G11">
        <f>B11*(E2/(G2/1000))</f>
        <v>34.055110260397974</v>
      </c>
      <c r="H11">
        <v>21.7</v>
      </c>
      <c r="I11">
        <v>1.04</v>
      </c>
      <c r="J11">
        <v>146</v>
      </c>
      <c r="K11">
        <v>13</v>
      </c>
      <c r="L11">
        <v>11</v>
      </c>
      <c r="M11">
        <f>H11*(E2/(G2/1000))</f>
        <v>36.949794632531805</v>
      </c>
    </row>
    <row r="12" spans="1:17" x14ac:dyDescent="0.55000000000000004">
      <c r="A12">
        <v>6</v>
      </c>
      <c r="B12">
        <v>20.5</v>
      </c>
      <c r="C12">
        <v>0.97</v>
      </c>
      <c r="D12">
        <v>142</v>
      </c>
      <c r="E12">
        <v>12</v>
      </c>
      <c r="F12">
        <v>23</v>
      </c>
      <c r="G12">
        <f>B12*(E2/(G2/1000))</f>
        <v>34.906488016907929</v>
      </c>
      <c r="H12">
        <v>22.6</v>
      </c>
      <c r="I12">
        <v>1.08</v>
      </c>
      <c r="J12">
        <v>148</v>
      </c>
      <c r="K12">
        <v>13</v>
      </c>
      <c r="L12">
        <v>11</v>
      </c>
      <c r="M12">
        <f>H12*(E2/(G2/1000))</f>
        <v>38.482274594249716</v>
      </c>
    </row>
    <row r="13" spans="1:17" x14ac:dyDescent="0.55000000000000004">
      <c r="A13">
        <v>7</v>
      </c>
      <c r="B13">
        <v>19.899999999999999</v>
      </c>
      <c r="C13">
        <v>0.99</v>
      </c>
      <c r="D13">
        <v>142</v>
      </c>
      <c r="E13">
        <v>12</v>
      </c>
      <c r="F13">
        <v>23</v>
      </c>
      <c r="G13">
        <f>B13*(E2/(G2/1000))</f>
        <v>33.884834709095983</v>
      </c>
      <c r="H13">
        <v>23.4</v>
      </c>
      <c r="I13">
        <v>1.08</v>
      </c>
      <c r="J13">
        <v>150</v>
      </c>
      <c r="K13">
        <v>14</v>
      </c>
      <c r="L13">
        <v>11</v>
      </c>
      <c r="M13">
        <f>H13*(E2/(G2/1000))</f>
        <v>39.844479004665629</v>
      </c>
    </row>
    <row r="14" spans="1:17" x14ac:dyDescent="0.55000000000000004">
      <c r="A14">
        <v>8</v>
      </c>
      <c r="B14">
        <v>20.100000000000001</v>
      </c>
      <c r="C14">
        <v>0.98</v>
      </c>
      <c r="D14">
        <v>139</v>
      </c>
      <c r="E14">
        <v>13</v>
      </c>
      <c r="F14">
        <v>23</v>
      </c>
      <c r="G14">
        <f>B14*(E2/(G2/1000))</f>
        <v>34.225385811699965</v>
      </c>
      <c r="H14">
        <v>24.2</v>
      </c>
      <c r="I14">
        <v>1.0900000000000001</v>
      </c>
      <c r="J14">
        <v>151</v>
      </c>
      <c r="K14">
        <v>15</v>
      </c>
      <c r="L14">
        <v>12</v>
      </c>
      <c r="M14">
        <f>H14*(E2/(G2/1000))</f>
        <v>41.20668341508155</v>
      </c>
    </row>
    <row r="15" spans="1:17" x14ac:dyDescent="0.55000000000000004">
      <c r="A15">
        <v>9</v>
      </c>
      <c r="B15">
        <v>21.3</v>
      </c>
      <c r="C15">
        <v>1.03</v>
      </c>
      <c r="D15">
        <v>145</v>
      </c>
      <c r="E15">
        <v>13</v>
      </c>
      <c r="F15">
        <v>24</v>
      </c>
      <c r="G15">
        <f>B15*(E2/(G2/1000))</f>
        <v>36.268692427323849</v>
      </c>
    </row>
    <row r="16" spans="1:17" x14ac:dyDescent="0.55000000000000004">
      <c r="A16">
        <v>10</v>
      </c>
      <c r="B16">
        <v>21.4</v>
      </c>
      <c r="C16">
        <v>0.96</v>
      </c>
      <c r="D16">
        <v>146</v>
      </c>
      <c r="E16">
        <v>13</v>
      </c>
      <c r="F16">
        <v>24</v>
      </c>
      <c r="G16">
        <f>B16*(E2/(G2/1000))</f>
        <v>36.438967978625833</v>
      </c>
    </row>
    <row r="18" spans="1:13" x14ac:dyDescent="0.55000000000000004">
      <c r="A18" t="s">
        <v>67</v>
      </c>
      <c r="B18">
        <f>AVERAGE(B7:B16)</f>
        <v>19.970000000000002</v>
      </c>
      <c r="C18">
        <f t="shared" ref="C18:G18" si="0">AVERAGE(C7:C16)</f>
        <v>0.96400000000000008</v>
      </c>
      <c r="D18">
        <f t="shared" si="0"/>
        <v>139.9</v>
      </c>
      <c r="E18">
        <f t="shared" si="0"/>
        <v>11.1</v>
      </c>
      <c r="F18">
        <f t="shared" si="0"/>
        <v>23.4</v>
      </c>
      <c r="G18">
        <f t="shared" si="0"/>
        <v>34.004027595007379</v>
      </c>
      <c r="H18">
        <f>AVERAGE(H7:H14)</f>
        <v>21.225000000000001</v>
      </c>
      <c r="I18">
        <f t="shared" ref="I18:M18" si="1">AVERAGE(I7:I14)</f>
        <v>0.99875000000000003</v>
      </c>
      <c r="J18">
        <f t="shared" si="1"/>
        <v>143.875</v>
      </c>
      <c r="K18">
        <f t="shared" si="1"/>
        <v>11.875</v>
      </c>
      <c r="L18">
        <f t="shared" si="1"/>
        <v>11</v>
      </c>
      <c r="M18">
        <f t="shared" si="1"/>
        <v>36.140985763847354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L18" sqref="L18:M18"/>
      <pageMargins left="0.7" right="0.7" top="0.75" bottom="0.75" header="0.3" footer="0.3"/>
    </customSheetView>
    <customSheetView guid="{A24349EE-1577-4801-A187-4F5E075535EC}">
      <selection activeCell="L18" sqref="L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2"/>
  <sheetViews>
    <sheetView workbookViewId="0">
      <selection activeCell="L18" sqref="L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7</v>
      </c>
      <c r="B2" t="s">
        <v>61</v>
      </c>
      <c r="C2">
        <v>28</v>
      </c>
      <c r="D2">
        <v>172.5</v>
      </c>
      <c r="E2">
        <v>72.2</v>
      </c>
      <c r="F2">
        <v>27.8</v>
      </c>
      <c r="G2">
        <v>50195</v>
      </c>
      <c r="H2">
        <v>56</v>
      </c>
      <c r="I2">
        <v>37.799999999999997</v>
      </c>
      <c r="J2">
        <v>20</v>
      </c>
      <c r="K2">
        <v>57</v>
      </c>
      <c r="L2">
        <v>97</v>
      </c>
      <c r="M2">
        <v>7</v>
      </c>
      <c r="N2">
        <v>2.7</v>
      </c>
      <c r="O2">
        <v>0.88</v>
      </c>
      <c r="P2">
        <v>3.4</v>
      </c>
      <c r="Q2">
        <v>0.8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16.100000000000001</v>
      </c>
      <c r="C7">
        <v>0.86</v>
      </c>
      <c r="D7">
        <v>126</v>
      </c>
      <c r="E7">
        <v>11</v>
      </c>
      <c r="F7">
        <v>20</v>
      </c>
      <c r="G7">
        <f>B7*(E2/(G2/1000))</f>
        <v>23.158083474449647</v>
      </c>
      <c r="H7">
        <v>13.1</v>
      </c>
      <c r="I7">
        <v>0.93</v>
      </c>
      <c r="J7">
        <v>141</v>
      </c>
      <c r="K7">
        <v>7</v>
      </c>
      <c r="L7">
        <v>10</v>
      </c>
      <c r="M7">
        <f>H7*(E2/(G2/1000))</f>
        <v>18.842912640701265</v>
      </c>
    </row>
    <row r="8" spans="1:17" x14ac:dyDescent="0.55000000000000004">
      <c r="A8">
        <v>2</v>
      </c>
      <c r="B8">
        <v>23.1</v>
      </c>
      <c r="C8">
        <v>1.01</v>
      </c>
      <c r="D8">
        <v>144</v>
      </c>
      <c r="E8">
        <v>12</v>
      </c>
      <c r="F8">
        <v>21</v>
      </c>
      <c r="G8">
        <f>B8*(E2/(G2/1000))</f>
        <v>33.22681541986254</v>
      </c>
      <c r="H8">
        <v>19.8</v>
      </c>
      <c r="I8">
        <v>0.88</v>
      </c>
      <c r="J8">
        <v>153</v>
      </c>
      <c r="K8">
        <v>8</v>
      </c>
      <c r="L8">
        <v>11</v>
      </c>
      <c r="M8">
        <f>H8*(E2/(G2/1000))</f>
        <v>28.480127502739318</v>
      </c>
    </row>
    <row r="9" spans="1:17" x14ac:dyDescent="0.55000000000000004">
      <c r="A9">
        <v>3</v>
      </c>
      <c r="B9">
        <v>24.4</v>
      </c>
      <c r="C9">
        <v>1.1399999999999999</v>
      </c>
      <c r="D9">
        <v>154</v>
      </c>
      <c r="E9">
        <v>13</v>
      </c>
      <c r="F9">
        <v>22</v>
      </c>
      <c r="G9">
        <f>B9*(E2/(G2/1000))</f>
        <v>35.096722781153495</v>
      </c>
      <c r="H9">
        <v>22.2</v>
      </c>
      <c r="I9">
        <v>0.99</v>
      </c>
      <c r="J9">
        <v>155</v>
      </c>
      <c r="K9">
        <v>8</v>
      </c>
      <c r="L9">
        <v>10</v>
      </c>
      <c r="M9">
        <f>H9*(E2/(G2/1000))</f>
        <v>31.932264169738019</v>
      </c>
    </row>
    <row r="10" spans="1:17" x14ac:dyDescent="0.55000000000000004">
      <c r="A10">
        <v>4</v>
      </c>
      <c r="B10">
        <v>25.4</v>
      </c>
      <c r="C10">
        <v>1.1299999999999999</v>
      </c>
      <c r="D10">
        <v>160</v>
      </c>
      <c r="E10">
        <v>13</v>
      </c>
      <c r="F10">
        <v>22</v>
      </c>
      <c r="G10">
        <f>B10*(E2/(G2/1000))</f>
        <v>36.535113059069623</v>
      </c>
      <c r="H10">
        <v>23</v>
      </c>
      <c r="I10">
        <v>1.08</v>
      </c>
      <c r="J10">
        <v>155</v>
      </c>
      <c r="K10">
        <v>9</v>
      </c>
      <c r="L10">
        <v>10</v>
      </c>
      <c r="M10">
        <f>H10*(E2/(G2/1000))</f>
        <v>33.082976392070925</v>
      </c>
    </row>
    <row r="11" spans="1:17" x14ac:dyDescent="0.55000000000000004">
      <c r="A11">
        <v>5</v>
      </c>
      <c r="B11">
        <v>25.9</v>
      </c>
      <c r="C11">
        <v>1.1499999999999999</v>
      </c>
      <c r="D11">
        <v>165</v>
      </c>
      <c r="E11">
        <v>14</v>
      </c>
      <c r="F11">
        <v>21</v>
      </c>
      <c r="G11">
        <f>B11*(E2/(G2/1000))</f>
        <v>37.254308198027687</v>
      </c>
      <c r="H11">
        <v>24.1</v>
      </c>
      <c r="I11">
        <v>1.0900000000000001</v>
      </c>
      <c r="J11">
        <v>163</v>
      </c>
      <c r="K11">
        <v>10</v>
      </c>
      <c r="L11">
        <v>10</v>
      </c>
      <c r="M11">
        <f>H11*(E2/(G2/1000))</f>
        <v>34.665205697778667</v>
      </c>
    </row>
    <row r="12" spans="1:17" x14ac:dyDescent="0.55000000000000004">
      <c r="A12">
        <v>6</v>
      </c>
      <c r="B12">
        <v>27.3</v>
      </c>
      <c r="C12">
        <v>1.1599999999999999</v>
      </c>
      <c r="D12">
        <v>170</v>
      </c>
      <c r="E12">
        <v>16</v>
      </c>
      <c r="F12">
        <v>22</v>
      </c>
      <c r="G12">
        <f>B12*(E2/(G2/1000))</f>
        <v>39.268054587110271</v>
      </c>
      <c r="H12">
        <v>24.3</v>
      </c>
      <c r="I12">
        <v>1.1299999999999999</v>
      </c>
      <c r="J12">
        <v>164</v>
      </c>
      <c r="K12">
        <v>11</v>
      </c>
      <c r="L12">
        <v>10</v>
      </c>
      <c r="M12">
        <f>H12*(E2/(G2/1000))</f>
        <v>34.952883753361888</v>
      </c>
    </row>
    <row r="13" spans="1:17" x14ac:dyDescent="0.55000000000000004">
      <c r="A13">
        <v>7</v>
      </c>
      <c r="B13">
        <v>26.2</v>
      </c>
      <c r="C13">
        <v>1.18</v>
      </c>
      <c r="D13">
        <v>174</v>
      </c>
      <c r="E13">
        <v>17</v>
      </c>
      <c r="F13">
        <v>21</v>
      </c>
      <c r="G13">
        <f>B13*(E2/(G2/1000))</f>
        <v>37.685825281402529</v>
      </c>
      <c r="H13">
        <v>24.6</v>
      </c>
      <c r="I13">
        <v>1.1299999999999999</v>
      </c>
      <c r="J13">
        <v>165</v>
      </c>
      <c r="K13">
        <v>12</v>
      </c>
      <c r="L13">
        <v>10</v>
      </c>
      <c r="M13">
        <f>H13*(E2/(G2/1000))</f>
        <v>35.384400836736731</v>
      </c>
    </row>
    <row r="14" spans="1:17" x14ac:dyDescent="0.55000000000000004">
      <c r="A14">
        <v>8</v>
      </c>
      <c r="B14">
        <v>26.7</v>
      </c>
      <c r="C14">
        <v>1.1499999999999999</v>
      </c>
      <c r="D14">
        <v>174</v>
      </c>
      <c r="E14">
        <v>18</v>
      </c>
      <c r="F14">
        <v>21</v>
      </c>
      <c r="G14">
        <f>B14*(E2/(G2/1000))</f>
        <v>38.405020420360593</v>
      </c>
      <c r="H14">
        <v>25.6</v>
      </c>
      <c r="I14">
        <v>1.1100000000000001</v>
      </c>
      <c r="J14">
        <v>167</v>
      </c>
      <c r="K14">
        <v>12</v>
      </c>
      <c r="L14">
        <v>10</v>
      </c>
      <c r="M14">
        <f>H14*(E2/(G2/1000))</f>
        <v>36.822791114652851</v>
      </c>
    </row>
    <row r="15" spans="1:17" x14ac:dyDescent="0.55000000000000004">
      <c r="A15">
        <v>9</v>
      </c>
      <c r="B15">
        <v>24.6</v>
      </c>
      <c r="C15">
        <v>1.17</v>
      </c>
      <c r="D15">
        <v>172</v>
      </c>
      <c r="E15">
        <v>18</v>
      </c>
      <c r="F15">
        <v>20</v>
      </c>
      <c r="G15">
        <f>B15*(E2/(G2/1000))</f>
        <v>35.384400836736731</v>
      </c>
    </row>
    <row r="16" spans="1:17" x14ac:dyDescent="0.55000000000000004">
      <c r="A16">
        <v>10</v>
      </c>
      <c r="B16">
        <v>25.6</v>
      </c>
      <c r="C16">
        <v>1.19</v>
      </c>
      <c r="D16">
        <v>176</v>
      </c>
      <c r="E16">
        <v>18</v>
      </c>
      <c r="F16">
        <v>20</v>
      </c>
      <c r="G16">
        <f>B16*(E2/(G2/1000))</f>
        <v>36.822791114652851</v>
      </c>
    </row>
    <row r="18" spans="1:13" x14ac:dyDescent="0.55000000000000004">
      <c r="A18" t="s">
        <v>67</v>
      </c>
      <c r="B18">
        <f>AVERAGE(B7:B16)</f>
        <v>24.529999999999998</v>
      </c>
      <c r="C18">
        <f t="shared" ref="C18:G18" si="0">AVERAGE(C7:C16)</f>
        <v>1.1139999999999999</v>
      </c>
      <c r="D18">
        <f t="shared" si="0"/>
        <v>161.5</v>
      </c>
      <c r="E18">
        <f t="shared" si="0"/>
        <v>15</v>
      </c>
      <c r="F18">
        <f t="shared" si="0"/>
        <v>21</v>
      </c>
      <c r="G18">
        <f t="shared" si="0"/>
        <v>35.283713517282592</v>
      </c>
      <c r="H18">
        <f>AVERAGE(H7:H14)</f>
        <v>22.087499999999999</v>
      </c>
      <c r="I18">
        <f t="shared" ref="I18:M18" si="1">AVERAGE(I7:I14)</f>
        <v>1.0425</v>
      </c>
      <c r="J18">
        <f t="shared" si="1"/>
        <v>157.875</v>
      </c>
      <c r="K18">
        <f t="shared" si="1"/>
        <v>9.625</v>
      </c>
      <c r="L18">
        <f t="shared" si="1"/>
        <v>10.125</v>
      </c>
      <c r="M18">
        <f t="shared" si="1"/>
        <v>31.770445263472464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L18" sqref="L18:M18"/>
      <pageMargins left="0.7" right="0.7" top="0.75" bottom="0.75" header="0.3" footer="0.3"/>
    </customSheetView>
    <customSheetView guid="{A24349EE-1577-4801-A187-4F5E075535EC}">
      <selection activeCell="L18" sqref="L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2"/>
  <sheetViews>
    <sheetView workbookViewId="0">
      <selection activeCell="L15" sqref="L15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8</v>
      </c>
      <c r="B2" t="s">
        <v>61</v>
      </c>
      <c r="C2">
        <v>47</v>
      </c>
      <c r="D2">
        <v>179</v>
      </c>
      <c r="E2">
        <v>82.9</v>
      </c>
      <c r="F2">
        <v>12.8</v>
      </c>
      <c r="G2">
        <v>70390</v>
      </c>
      <c r="H2">
        <v>65</v>
      </c>
      <c r="I2">
        <v>40.9</v>
      </c>
      <c r="J2">
        <v>19</v>
      </c>
      <c r="K2">
        <v>68</v>
      </c>
      <c r="L2">
        <v>77</v>
      </c>
      <c r="M2">
        <v>6</v>
      </c>
      <c r="N2">
        <v>4.0999999999999996</v>
      </c>
      <c r="O2">
        <v>0.8</v>
      </c>
      <c r="P2">
        <v>3.4</v>
      </c>
      <c r="Q2">
        <v>0.82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15.7</v>
      </c>
      <c r="C7">
        <v>0.79</v>
      </c>
      <c r="D7">
        <v>117</v>
      </c>
      <c r="E7">
        <v>7</v>
      </c>
      <c r="F7">
        <v>25</v>
      </c>
      <c r="G7">
        <f>B7*(E2/(G2/1000))</f>
        <v>18.490268504048871</v>
      </c>
      <c r="H7">
        <v>20</v>
      </c>
      <c r="I7">
        <v>0.93</v>
      </c>
      <c r="J7">
        <v>113</v>
      </c>
      <c r="K7">
        <v>8</v>
      </c>
      <c r="L7">
        <v>13</v>
      </c>
      <c r="M7">
        <f>H7*(E2/(G2/1000))</f>
        <v>23.554482170762896</v>
      </c>
    </row>
    <row r="8" spans="1:17" x14ac:dyDescent="0.55000000000000004">
      <c r="A8">
        <v>2</v>
      </c>
      <c r="B8">
        <v>23</v>
      </c>
      <c r="C8">
        <v>0.86</v>
      </c>
      <c r="D8">
        <v>123</v>
      </c>
      <c r="E8">
        <v>8</v>
      </c>
      <c r="F8">
        <v>25</v>
      </c>
      <c r="G8">
        <f>B8*(E2/(G2/1000))</f>
        <v>27.087654496377329</v>
      </c>
      <c r="H8">
        <v>25.8</v>
      </c>
      <c r="I8">
        <v>0.92</v>
      </c>
      <c r="J8">
        <v>121</v>
      </c>
      <c r="K8">
        <v>8</v>
      </c>
      <c r="L8">
        <v>12</v>
      </c>
      <c r="M8">
        <f>H8*(E2/(G2/1000))</f>
        <v>30.385282000284136</v>
      </c>
    </row>
    <row r="9" spans="1:17" x14ac:dyDescent="0.55000000000000004">
      <c r="A9">
        <v>3</v>
      </c>
      <c r="B9">
        <v>25.9</v>
      </c>
      <c r="C9">
        <v>0.91</v>
      </c>
      <c r="D9">
        <v>127</v>
      </c>
      <c r="E9">
        <v>9</v>
      </c>
      <c r="F9">
        <v>25</v>
      </c>
      <c r="G9">
        <f>B9*(E2/(G2/1000))</f>
        <v>30.503054411137946</v>
      </c>
      <c r="H9">
        <v>27.8</v>
      </c>
      <c r="I9">
        <v>1.01</v>
      </c>
      <c r="J9">
        <v>128</v>
      </c>
      <c r="K9">
        <v>11</v>
      </c>
      <c r="L9">
        <v>11</v>
      </c>
      <c r="M9">
        <f>H9*(E2/(G2/1000))</f>
        <v>32.740730217360422</v>
      </c>
    </row>
    <row r="10" spans="1:17" x14ac:dyDescent="0.55000000000000004">
      <c r="A10">
        <v>4</v>
      </c>
      <c r="B10">
        <v>26.1</v>
      </c>
      <c r="C10">
        <v>0.94</v>
      </c>
      <c r="D10">
        <v>130</v>
      </c>
      <c r="E10">
        <v>10</v>
      </c>
      <c r="F10">
        <v>25</v>
      </c>
      <c r="G10">
        <f>B10*(E2/(G2/1000))</f>
        <v>30.738599232845576</v>
      </c>
      <c r="H10">
        <v>31.3</v>
      </c>
      <c r="I10">
        <v>1.04</v>
      </c>
      <c r="J10">
        <v>128</v>
      </c>
      <c r="K10">
        <v>11</v>
      </c>
      <c r="L10">
        <v>11</v>
      </c>
      <c r="M10">
        <f>H10*(E2/(G2/1000))</f>
        <v>36.862764597243931</v>
      </c>
    </row>
    <row r="11" spans="1:17" x14ac:dyDescent="0.55000000000000004">
      <c r="A11">
        <v>5</v>
      </c>
      <c r="B11">
        <v>26.9</v>
      </c>
      <c r="C11">
        <v>0.94</v>
      </c>
      <c r="D11">
        <v>130</v>
      </c>
      <c r="E11">
        <v>11</v>
      </c>
      <c r="F11">
        <v>23</v>
      </c>
      <c r="G11">
        <f>B11*(E2/(G2/1000))</f>
        <v>31.680778519676089</v>
      </c>
      <c r="H11">
        <v>27.8</v>
      </c>
      <c r="I11">
        <v>1.1100000000000001</v>
      </c>
      <c r="J11">
        <v>132</v>
      </c>
      <c r="K11">
        <v>12</v>
      </c>
      <c r="L11">
        <v>11</v>
      </c>
      <c r="M11">
        <f>H11*(E2/(G2/1000))</f>
        <v>32.740730217360422</v>
      </c>
    </row>
    <row r="12" spans="1:17" x14ac:dyDescent="0.55000000000000004">
      <c r="A12">
        <v>6</v>
      </c>
      <c r="B12">
        <v>25.2</v>
      </c>
      <c r="C12">
        <v>0.95</v>
      </c>
      <c r="D12">
        <v>131</v>
      </c>
      <c r="E12">
        <v>12</v>
      </c>
      <c r="F12">
        <v>25</v>
      </c>
      <c r="G12">
        <f>B12*(E2/(G2/1000))</f>
        <v>29.678647535161247</v>
      </c>
      <c r="H12">
        <v>28.9</v>
      </c>
      <c r="I12">
        <v>1.1200000000000001</v>
      </c>
      <c r="J12">
        <v>132</v>
      </c>
      <c r="K12">
        <v>13</v>
      </c>
      <c r="L12">
        <v>11</v>
      </c>
      <c r="M12">
        <f>H12*(E2/(G2/1000))</f>
        <v>34.036226736752383</v>
      </c>
    </row>
    <row r="13" spans="1:17" x14ac:dyDescent="0.55000000000000004">
      <c r="A13">
        <v>7</v>
      </c>
      <c r="B13">
        <v>27.1</v>
      </c>
      <c r="C13">
        <v>0.96</v>
      </c>
      <c r="D13">
        <v>133</v>
      </c>
      <c r="E13">
        <v>11</v>
      </c>
      <c r="F13">
        <v>26</v>
      </c>
      <c r="G13">
        <f>B13*(E2/(G2/1000))</f>
        <v>31.916323341383723</v>
      </c>
      <c r="H13">
        <v>29.1</v>
      </c>
      <c r="I13">
        <v>1.1299999999999999</v>
      </c>
      <c r="J13">
        <v>135</v>
      </c>
      <c r="K13">
        <v>13</v>
      </c>
      <c r="L13">
        <v>11</v>
      </c>
      <c r="M13">
        <f>H13*(E2/(G2/1000))</f>
        <v>34.27177155846001</v>
      </c>
    </row>
    <row r="14" spans="1:17" x14ac:dyDescent="0.55000000000000004">
      <c r="A14">
        <v>8</v>
      </c>
      <c r="B14">
        <v>28</v>
      </c>
      <c r="C14">
        <v>0.97</v>
      </c>
      <c r="D14">
        <v>137</v>
      </c>
      <c r="E14">
        <v>12</v>
      </c>
      <c r="F14">
        <v>27</v>
      </c>
      <c r="G14">
        <f>B14*(E2/(G2/1000))</f>
        <v>32.976275039068049</v>
      </c>
      <c r="H14">
        <v>30.2</v>
      </c>
      <c r="I14">
        <v>1.1100000000000001</v>
      </c>
      <c r="J14">
        <v>136</v>
      </c>
      <c r="K14">
        <v>14</v>
      </c>
      <c r="L14">
        <v>11</v>
      </c>
      <c r="M14">
        <f>H14*(E2/(G2/1000))</f>
        <v>35.567268077851971</v>
      </c>
    </row>
    <row r="15" spans="1:17" x14ac:dyDescent="0.55000000000000004">
      <c r="A15">
        <v>9</v>
      </c>
      <c r="B15">
        <v>26.6</v>
      </c>
      <c r="C15">
        <v>0.94</v>
      </c>
      <c r="D15">
        <v>136</v>
      </c>
      <c r="E15">
        <v>13</v>
      </c>
      <c r="F15">
        <v>26</v>
      </c>
      <c r="G15">
        <f>B15*(E2/(G2/1000))</f>
        <v>31.327461287114652</v>
      </c>
    </row>
    <row r="16" spans="1:17" x14ac:dyDescent="0.55000000000000004">
      <c r="A16">
        <v>10</v>
      </c>
      <c r="B16">
        <v>26</v>
      </c>
      <c r="C16">
        <v>0.94</v>
      </c>
      <c r="D16">
        <v>136</v>
      </c>
      <c r="E16">
        <v>13</v>
      </c>
      <c r="F16">
        <v>25</v>
      </c>
      <c r="G16">
        <f>B16*(E2/(G2/1000))</f>
        <v>30.620826821991763</v>
      </c>
    </row>
    <row r="18" spans="1:13" x14ac:dyDescent="0.55000000000000004">
      <c r="A18" t="s">
        <v>67</v>
      </c>
      <c r="B18">
        <f>AVERAGE(B7:B16)</f>
        <v>25.049999999999997</v>
      </c>
      <c r="C18">
        <f t="shared" ref="C18:G18" si="0">AVERAGE(C7:C16)</f>
        <v>0.91999999999999993</v>
      </c>
      <c r="D18">
        <f t="shared" si="0"/>
        <v>130</v>
      </c>
      <c r="E18">
        <f t="shared" si="0"/>
        <v>10.6</v>
      </c>
      <c r="F18">
        <f t="shared" si="0"/>
        <v>25.2</v>
      </c>
      <c r="G18">
        <f t="shared" si="0"/>
        <v>29.501988918880521</v>
      </c>
      <c r="H18">
        <f>AVERAGE(H7:H14)</f>
        <v>27.612499999999997</v>
      </c>
      <c r="I18">
        <f t="shared" ref="I18:M18" si="1">AVERAGE(I7:I14)</f>
        <v>1.0462500000000001</v>
      </c>
      <c r="J18">
        <f t="shared" si="1"/>
        <v>128.125</v>
      </c>
      <c r="K18">
        <f t="shared" si="1"/>
        <v>11.25</v>
      </c>
      <c r="L18">
        <f t="shared" si="1"/>
        <v>11.375</v>
      </c>
      <c r="M18">
        <f t="shared" si="1"/>
        <v>32.519906947009524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L15" sqref="L15"/>
      <pageMargins left="0.7" right="0.7" top="0.75" bottom="0.75" header="0.3" footer="0.3"/>
    </customSheetView>
    <customSheetView guid="{A24349EE-1577-4801-A187-4F5E075535EC}">
      <selection activeCell="L15" sqref="L15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2"/>
  <sheetViews>
    <sheetView workbookViewId="0">
      <selection activeCell="L18" sqref="L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9</v>
      </c>
      <c r="B2" t="s">
        <v>68</v>
      </c>
      <c r="C2">
        <v>25</v>
      </c>
      <c r="D2">
        <v>170</v>
      </c>
      <c r="E2">
        <v>80.900000000000006</v>
      </c>
      <c r="F2">
        <v>44.6</v>
      </c>
      <c r="G2">
        <v>42949</v>
      </c>
      <c r="H2">
        <v>75</v>
      </c>
      <c r="I2">
        <v>32.4</v>
      </c>
      <c r="J2">
        <v>19</v>
      </c>
      <c r="K2">
        <v>78</v>
      </c>
      <c r="L2">
        <v>86</v>
      </c>
      <c r="M2">
        <v>6</v>
      </c>
      <c r="N2">
        <v>2.8</v>
      </c>
      <c r="O2">
        <v>0.83</v>
      </c>
      <c r="P2">
        <v>3.9</v>
      </c>
      <c r="Q2">
        <v>0.78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15.5</v>
      </c>
      <c r="C7">
        <v>0.85</v>
      </c>
      <c r="D7">
        <v>139</v>
      </c>
      <c r="E7">
        <v>11</v>
      </c>
      <c r="F7">
        <v>20</v>
      </c>
      <c r="G7">
        <f>B7*(E2/(G2/1000))</f>
        <v>29.196256024587303</v>
      </c>
      <c r="H7">
        <v>14.7</v>
      </c>
      <c r="I7">
        <v>0.73</v>
      </c>
      <c r="J7">
        <v>130</v>
      </c>
      <c r="K7">
        <v>10</v>
      </c>
      <c r="L7">
        <v>9</v>
      </c>
      <c r="M7">
        <f>H7*(E2/(G2/1000))</f>
        <v>27.689352487834409</v>
      </c>
    </row>
    <row r="8" spans="1:17" x14ac:dyDescent="0.55000000000000004">
      <c r="A8">
        <v>2</v>
      </c>
      <c r="B8">
        <v>19.2</v>
      </c>
      <c r="C8">
        <v>0.94</v>
      </c>
      <c r="D8">
        <v>151</v>
      </c>
      <c r="E8">
        <v>12</v>
      </c>
      <c r="F8">
        <v>21</v>
      </c>
      <c r="G8">
        <f>B8*(E2/(G2/1000))</f>
        <v>36.165684882069435</v>
      </c>
      <c r="H8">
        <v>21.4</v>
      </c>
      <c r="I8">
        <v>0.85</v>
      </c>
      <c r="J8">
        <v>155</v>
      </c>
      <c r="K8">
        <v>12</v>
      </c>
      <c r="L8">
        <v>10</v>
      </c>
      <c r="M8">
        <f>H8*(E2/(G2/1000))</f>
        <v>40.309669608139892</v>
      </c>
    </row>
    <row r="9" spans="1:17" x14ac:dyDescent="0.55000000000000004">
      <c r="A9">
        <v>3</v>
      </c>
      <c r="B9">
        <v>20.2</v>
      </c>
      <c r="C9">
        <v>1.03</v>
      </c>
      <c r="D9">
        <v>155</v>
      </c>
      <c r="E9">
        <v>12</v>
      </c>
      <c r="F9">
        <v>21</v>
      </c>
      <c r="G9">
        <f>B9*(E2/(G2/1000))</f>
        <v>38.049314303010547</v>
      </c>
      <c r="H9">
        <v>22.2</v>
      </c>
      <c r="I9">
        <v>0.93</v>
      </c>
      <c r="J9">
        <v>160</v>
      </c>
      <c r="K9">
        <v>14</v>
      </c>
      <c r="L9">
        <v>11</v>
      </c>
      <c r="M9">
        <f>H9*(E2/(G2/1000))</f>
        <v>41.816573144892786</v>
      </c>
    </row>
    <row r="10" spans="1:17" x14ac:dyDescent="0.55000000000000004">
      <c r="A10">
        <v>4</v>
      </c>
      <c r="B10">
        <v>20</v>
      </c>
      <c r="C10">
        <v>1.02</v>
      </c>
      <c r="D10">
        <v>159</v>
      </c>
      <c r="E10">
        <v>14</v>
      </c>
      <c r="F10">
        <v>20</v>
      </c>
      <c r="G10">
        <f>B10*(E2/(G2/1000))</f>
        <v>37.672588418822329</v>
      </c>
      <c r="H10">
        <v>23.4</v>
      </c>
      <c r="I10">
        <v>1.02</v>
      </c>
      <c r="J10">
        <v>165</v>
      </c>
      <c r="K10">
        <v>17</v>
      </c>
      <c r="L10">
        <v>10</v>
      </c>
      <c r="M10">
        <f>H10*(E2/(G2/1000))</f>
        <v>44.076928450022123</v>
      </c>
    </row>
    <row r="11" spans="1:17" x14ac:dyDescent="0.55000000000000004">
      <c r="A11">
        <v>5</v>
      </c>
      <c r="B11">
        <v>19.7</v>
      </c>
      <c r="C11">
        <v>1.02</v>
      </c>
      <c r="D11">
        <v>164</v>
      </c>
      <c r="E11">
        <v>14</v>
      </c>
      <c r="F11">
        <v>21</v>
      </c>
      <c r="G11">
        <f>B11*(E2/(G2/1000))</f>
        <v>37.107499592539995</v>
      </c>
      <c r="H11">
        <v>24.4</v>
      </c>
      <c r="I11">
        <v>1.06</v>
      </c>
      <c r="J11">
        <v>168</v>
      </c>
      <c r="K11">
        <v>18</v>
      </c>
      <c r="L11">
        <v>10</v>
      </c>
      <c r="M11">
        <f>H11*(E2/(G2/1000))</f>
        <v>45.960557870963235</v>
      </c>
    </row>
    <row r="12" spans="1:17" x14ac:dyDescent="0.55000000000000004">
      <c r="A12">
        <v>6</v>
      </c>
      <c r="B12">
        <v>18.600000000000001</v>
      </c>
      <c r="C12">
        <v>1.01</v>
      </c>
      <c r="D12">
        <v>166</v>
      </c>
      <c r="E12">
        <v>14</v>
      </c>
      <c r="F12">
        <v>21</v>
      </c>
      <c r="G12">
        <f>B12*(E2/(G2/1000))</f>
        <v>35.035507229504766</v>
      </c>
      <c r="H12">
        <v>24.4</v>
      </c>
      <c r="I12">
        <v>1.06</v>
      </c>
      <c r="J12">
        <v>172</v>
      </c>
      <c r="K12">
        <v>18</v>
      </c>
      <c r="L12">
        <v>9</v>
      </c>
      <c r="M12">
        <f>H12*(E2/(G2/1000))</f>
        <v>45.960557870963235</v>
      </c>
    </row>
    <row r="13" spans="1:17" x14ac:dyDescent="0.55000000000000004">
      <c r="A13">
        <v>7</v>
      </c>
      <c r="B13">
        <v>18.5</v>
      </c>
      <c r="C13">
        <v>0.98</v>
      </c>
      <c r="D13">
        <v>168</v>
      </c>
      <c r="E13">
        <v>15</v>
      </c>
      <c r="F13">
        <v>22</v>
      </c>
      <c r="G13">
        <f>B13*(E2/(G2/1000))</f>
        <v>34.84714428741065</v>
      </c>
      <c r="H13">
        <v>25.4</v>
      </c>
      <c r="I13">
        <v>1.06</v>
      </c>
      <c r="J13">
        <v>174</v>
      </c>
      <c r="K13">
        <v>18</v>
      </c>
      <c r="L13">
        <v>8</v>
      </c>
      <c r="M13">
        <f>H13*(E2/(G2/1000))</f>
        <v>47.844187291904355</v>
      </c>
    </row>
    <row r="14" spans="1:17" x14ac:dyDescent="0.55000000000000004">
      <c r="A14">
        <v>8</v>
      </c>
      <c r="B14">
        <v>18.3</v>
      </c>
      <c r="C14">
        <v>0.99</v>
      </c>
      <c r="D14">
        <v>170</v>
      </c>
      <c r="E14">
        <v>15</v>
      </c>
      <c r="F14">
        <v>21</v>
      </c>
      <c r="G14">
        <f>B14*(E2/(G2/1000))</f>
        <v>34.470418403222432</v>
      </c>
      <c r="H14">
        <v>25.3</v>
      </c>
      <c r="I14">
        <v>1.04</v>
      </c>
      <c r="J14">
        <v>179</v>
      </c>
      <c r="K14">
        <v>19</v>
      </c>
      <c r="L14">
        <v>9</v>
      </c>
      <c r="M14">
        <f>H14*(E2/(G2/1000))</f>
        <v>47.655824349810246</v>
      </c>
    </row>
    <row r="15" spans="1:17" x14ac:dyDescent="0.55000000000000004">
      <c r="A15">
        <v>9</v>
      </c>
      <c r="B15">
        <v>18.100000000000001</v>
      </c>
      <c r="C15">
        <v>1.02</v>
      </c>
      <c r="D15">
        <v>174</v>
      </c>
      <c r="E15">
        <v>15</v>
      </c>
      <c r="F15">
        <v>23</v>
      </c>
      <c r="G15">
        <f>B15*(E2/(G2/1000))</f>
        <v>34.093692519034207</v>
      </c>
    </row>
    <row r="16" spans="1:17" x14ac:dyDescent="0.55000000000000004">
      <c r="A16">
        <v>10</v>
      </c>
      <c r="B16">
        <v>19.2</v>
      </c>
      <c r="C16">
        <v>1</v>
      </c>
      <c r="D16">
        <v>174</v>
      </c>
      <c r="E16">
        <v>15</v>
      </c>
      <c r="F16">
        <v>23</v>
      </c>
      <c r="G16">
        <f>B16*(E2/(G2/1000))</f>
        <v>36.165684882069435</v>
      </c>
    </row>
    <row r="18" spans="1:13" x14ac:dyDescent="0.55000000000000004">
      <c r="A18" t="s">
        <v>67</v>
      </c>
      <c r="B18">
        <f>AVERAGE(B7:B16)</f>
        <v>18.73</v>
      </c>
      <c r="C18">
        <f t="shared" ref="C18:G18" si="0">AVERAGE(C7:C16)</f>
        <v>0.98599999999999999</v>
      </c>
      <c r="D18">
        <f t="shared" si="0"/>
        <v>162</v>
      </c>
      <c r="E18">
        <f t="shared" si="0"/>
        <v>13.7</v>
      </c>
      <c r="F18">
        <f t="shared" si="0"/>
        <v>21.3</v>
      </c>
      <c r="G18">
        <f t="shared" si="0"/>
        <v>35.280379054227112</v>
      </c>
      <c r="H18">
        <f>AVERAGE(H7:H14)</f>
        <v>22.650000000000002</v>
      </c>
      <c r="I18">
        <f t="shared" ref="I18:M18" si="1">AVERAGE(I7:I14)</f>
        <v>0.96875000000000011</v>
      </c>
      <c r="J18">
        <f t="shared" si="1"/>
        <v>162.875</v>
      </c>
      <c r="K18">
        <f t="shared" si="1"/>
        <v>15.75</v>
      </c>
      <c r="L18">
        <f t="shared" si="1"/>
        <v>9.5</v>
      </c>
      <c r="M18">
        <f t="shared" si="1"/>
        <v>42.664206384316287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L18" sqref="L18:M18"/>
      <pageMargins left="0.7" right="0.7" top="0.75" bottom="0.75" header="0.3" footer="0.3"/>
    </customSheetView>
    <customSheetView guid="{A24349EE-1577-4801-A187-4F5E075535EC}">
      <selection activeCell="L18" sqref="L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2"/>
  <sheetViews>
    <sheetView workbookViewId="0">
      <selection activeCell="L18" sqref="L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10</v>
      </c>
      <c r="B2" t="s">
        <v>68</v>
      </c>
      <c r="C2">
        <v>25</v>
      </c>
      <c r="D2">
        <v>164.9</v>
      </c>
      <c r="E2">
        <v>56.8</v>
      </c>
      <c r="F2">
        <v>34</v>
      </c>
      <c r="G2">
        <v>35459</v>
      </c>
      <c r="H2">
        <v>101</v>
      </c>
      <c r="I2">
        <v>41.7</v>
      </c>
      <c r="J2">
        <v>19</v>
      </c>
      <c r="K2">
        <v>89</v>
      </c>
      <c r="L2">
        <v>102</v>
      </c>
      <c r="M2">
        <v>6</v>
      </c>
      <c r="N2">
        <v>4.9000000000000004</v>
      </c>
      <c r="O2">
        <v>0.83</v>
      </c>
      <c r="P2">
        <v>4.7</v>
      </c>
      <c r="Q2">
        <v>0.76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19.5</v>
      </c>
      <c r="C7">
        <v>0.75</v>
      </c>
      <c r="D7">
        <v>183</v>
      </c>
      <c r="E7">
        <v>10</v>
      </c>
      <c r="F7">
        <v>24</v>
      </c>
      <c r="G7">
        <f>B7*(E2/(G2/1000))</f>
        <v>31.236075467441264</v>
      </c>
      <c r="H7">
        <v>18.5</v>
      </c>
      <c r="I7">
        <v>0.8</v>
      </c>
      <c r="J7">
        <v>160</v>
      </c>
      <c r="K7">
        <v>11</v>
      </c>
      <c r="L7">
        <v>11</v>
      </c>
      <c r="M7">
        <f>H7*(E2/(G2/1000))</f>
        <v>29.634225443469919</v>
      </c>
    </row>
    <row r="8" spans="1:17" x14ac:dyDescent="0.55000000000000004">
      <c r="A8">
        <v>2</v>
      </c>
      <c r="B8">
        <v>23</v>
      </c>
      <c r="C8">
        <v>0.9</v>
      </c>
      <c r="D8">
        <v>187</v>
      </c>
      <c r="E8">
        <v>12</v>
      </c>
      <c r="F8">
        <v>20</v>
      </c>
      <c r="G8">
        <f>B8*(E2/(G2/1000))</f>
        <v>36.842550551340977</v>
      </c>
      <c r="H8">
        <v>22.9</v>
      </c>
      <c r="I8">
        <v>0.88</v>
      </c>
      <c r="J8">
        <v>181</v>
      </c>
      <c r="K8">
        <v>11</v>
      </c>
      <c r="L8">
        <v>10</v>
      </c>
      <c r="M8">
        <f>H8*(E2/(G2/1000))</f>
        <v>36.682365548943842</v>
      </c>
    </row>
    <row r="9" spans="1:17" x14ac:dyDescent="0.55000000000000004">
      <c r="A9">
        <v>3</v>
      </c>
      <c r="B9">
        <v>24.3</v>
      </c>
      <c r="C9">
        <v>0.99</v>
      </c>
      <c r="D9">
        <v>192</v>
      </c>
      <c r="E9">
        <v>13</v>
      </c>
      <c r="F9">
        <v>21</v>
      </c>
      <c r="G9">
        <f>B9*(E2/(G2/1000))</f>
        <v>38.924955582503728</v>
      </c>
      <c r="H9">
        <v>24.9</v>
      </c>
      <c r="I9">
        <v>1.1000000000000001</v>
      </c>
      <c r="J9">
        <v>188</v>
      </c>
      <c r="K9">
        <v>12</v>
      </c>
      <c r="L9">
        <v>12</v>
      </c>
      <c r="M9">
        <f>H9*(E2/(G2/1000))</f>
        <v>39.886065596886539</v>
      </c>
    </row>
    <row r="10" spans="1:17" x14ac:dyDescent="0.55000000000000004">
      <c r="A10">
        <v>4</v>
      </c>
      <c r="B10">
        <v>24</v>
      </c>
      <c r="C10">
        <v>1.05</v>
      </c>
      <c r="D10">
        <v>195</v>
      </c>
      <c r="E10">
        <v>13</v>
      </c>
      <c r="F10">
        <v>21</v>
      </c>
      <c r="G10">
        <f>B10*(E2/(G2/1000))</f>
        <v>38.444400575312329</v>
      </c>
      <c r="H10">
        <v>25.7</v>
      </c>
      <c r="I10">
        <v>1.07</v>
      </c>
      <c r="J10">
        <v>180</v>
      </c>
      <c r="K10">
        <v>13</v>
      </c>
      <c r="L10">
        <v>12</v>
      </c>
      <c r="M10">
        <f>H10*(E2/(G2/1000))</f>
        <v>41.167545616063613</v>
      </c>
    </row>
    <row r="11" spans="1:17" x14ac:dyDescent="0.55000000000000004">
      <c r="A11">
        <v>5</v>
      </c>
      <c r="B11">
        <v>25.9</v>
      </c>
      <c r="C11">
        <v>1.06</v>
      </c>
      <c r="D11">
        <v>197</v>
      </c>
      <c r="E11">
        <v>13</v>
      </c>
      <c r="F11">
        <v>24</v>
      </c>
      <c r="G11">
        <f>B11*(E2/(G2/1000))</f>
        <v>41.487915620857883</v>
      </c>
      <c r="H11">
        <v>24.6</v>
      </c>
      <c r="I11">
        <v>1.1299999999999999</v>
      </c>
      <c r="J11">
        <v>185</v>
      </c>
      <c r="K11">
        <v>14</v>
      </c>
      <c r="L11">
        <v>10</v>
      </c>
      <c r="M11">
        <f>H11*(E2/(G2/1000))</f>
        <v>39.405510589695133</v>
      </c>
    </row>
    <row r="12" spans="1:17" x14ac:dyDescent="0.55000000000000004">
      <c r="A12">
        <v>6</v>
      </c>
      <c r="B12">
        <v>25.4</v>
      </c>
      <c r="C12">
        <v>1.04</v>
      </c>
      <c r="D12">
        <v>198</v>
      </c>
      <c r="E12">
        <v>14</v>
      </c>
      <c r="F12">
        <v>21</v>
      </c>
      <c r="G12">
        <f>B12*(E2/(G2/1000))</f>
        <v>40.686990608872208</v>
      </c>
      <c r="H12">
        <v>25.8</v>
      </c>
      <c r="I12">
        <v>1.08</v>
      </c>
      <c r="J12">
        <v>186</v>
      </c>
      <c r="K12">
        <v>14</v>
      </c>
      <c r="L12">
        <v>10</v>
      </c>
      <c r="M12">
        <f>H12*(E2/(G2/1000))</f>
        <v>41.327730618460748</v>
      </c>
    </row>
    <row r="13" spans="1:17" x14ac:dyDescent="0.55000000000000004">
      <c r="A13">
        <v>7</v>
      </c>
      <c r="B13">
        <v>24</v>
      </c>
      <c r="C13">
        <v>1.06</v>
      </c>
      <c r="D13">
        <v>198</v>
      </c>
      <c r="E13">
        <v>14</v>
      </c>
      <c r="F13">
        <v>24</v>
      </c>
      <c r="G13">
        <f>B13*(E2/(G2/1000))</f>
        <v>38.444400575312329</v>
      </c>
      <c r="H13">
        <v>25.3</v>
      </c>
      <c r="I13">
        <v>1.07</v>
      </c>
      <c r="J13">
        <v>187</v>
      </c>
      <c r="K13">
        <v>15</v>
      </c>
      <c r="L13">
        <v>11</v>
      </c>
      <c r="M13">
        <f>H13*(E2/(G2/1000))</f>
        <v>40.526805606475079</v>
      </c>
    </row>
    <row r="14" spans="1:17" x14ac:dyDescent="0.55000000000000004">
      <c r="A14">
        <v>8</v>
      </c>
      <c r="B14">
        <v>24.7</v>
      </c>
      <c r="C14">
        <v>1.05</v>
      </c>
      <c r="D14">
        <v>198</v>
      </c>
      <c r="E14">
        <v>15</v>
      </c>
      <c r="F14">
        <v>20</v>
      </c>
      <c r="G14">
        <f>B14*(E2/(G2/1000))</f>
        <v>39.565695592092268</v>
      </c>
      <c r="H14">
        <v>28</v>
      </c>
      <c r="I14">
        <v>1.04</v>
      </c>
      <c r="J14">
        <v>188</v>
      </c>
      <c r="K14">
        <v>15</v>
      </c>
      <c r="L14">
        <v>10</v>
      </c>
      <c r="M14">
        <f>H14*(E2/(G2/1000))</f>
        <v>44.851800671197715</v>
      </c>
    </row>
    <row r="15" spans="1:17" x14ac:dyDescent="0.55000000000000004">
      <c r="A15">
        <v>9</v>
      </c>
      <c r="B15">
        <v>25.1</v>
      </c>
      <c r="C15">
        <v>1.01</v>
      </c>
      <c r="D15">
        <v>199</v>
      </c>
      <c r="E15">
        <v>16</v>
      </c>
      <c r="F15">
        <v>21</v>
      </c>
      <c r="G15">
        <f>B15*(E2/(G2/1000))</f>
        <v>40.206435601680809</v>
      </c>
    </row>
    <row r="16" spans="1:17" x14ac:dyDescent="0.55000000000000004">
      <c r="A16">
        <v>10</v>
      </c>
      <c r="B16">
        <v>25.2</v>
      </c>
      <c r="C16">
        <v>0.99</v>
      </c>
      <c r="D16">
        <v>198</v>
      </c>
      <c r="E16">
        <v>16</v>
      </c>
      <c r="F16">
        <v>20</v>
      </c>
      <c r="G16">
        <f>B16*(E2/(G2/1000))</f>
        <v>40.366620604077944</v>
      </c>
    </row>
    <row r="18" spans="1:13" x14ac:dyDescent="0.55000000000000004">
      <c r="A18" t="s">
        <v>67</v>
      </c>
      <c r="B18">
        <f>AVERAGE(B7:B16)</f>
        <v>24.109999999999996</v>
      </c>
      <c r="C18">
        <f t="shared" ref="C18:G18" si="0">AVERAGE(C7:C16)</f>
        <v>0.99</v>
      </c>
      <c r="D18">
        <f t="shared" si="0"/>
        <v>194.5</v>
      </c>
      <c r="E18">
        <f t="shared" si="0"/>
        <v>13.6</v>
      </c>
      <c r="F18">
        <f t="shared" si="0"/>
        <v>21.6</v>
      </c>
      <c r="G18">
        <f t="shared" si="0"/>
        <v>38.620604077949174</v>
      </c>
      <c r="H18">
        <f>AVERAGE(H7:H14)</f>
        <v>24.462500000000002</v>
      </c>
      <c r="I18">
        <f t="shared" ref="I18:M18" si="1">AVERAGE(I7:I14)</f>
        <v>1.0212500000000002</v>
      </c>
      <c r="J18">
        <f t="shared" si="1"/>
        <v>181.875</v>
      </c>
      <c r="K18">
        <f t="shared" si="1"/>
        <v>13.125</v>
      </c>
      <c r="L18">
        <f t="shared" si="1"/>
        <v>10.75</v>
      </c>
      <c r="M18">
        <f t="shared" si="1"/>
        <v>39.185256211399071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L18" sqref="L18:M18"/>
      <pageMargins left="0.7" right="0.7" top="0.75" bottom="0.75" header="0.3" footer="0.3"/>
    </customSheetView>
    <customSheetView guid="{A24349EE-1577-4801-A187-4F5E075535EC}">
      <selection activeCell="L18" sqref="L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2"/>
  <sheetViews>
    <sheetView workbookViewId="0">
      <selection activeCell="L18" sqref="L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11</v>
      </c>
      <c r="B2" t="s">
        <v>68</v>
      </c>
      <c r="C2">
        <v>20</v>
      </c>
      <c r="D2">
        <v>170</v>
      </c>
      <c r="E2">
        <v>61.7</v>
      </c>
      <c r="F2">
        <v>28.6</v>
      </c>
      <c r="G2">
        <v>43081</v>
      </c>
      <c r="H2">
        <v>60</v>
      </c>
      <c r="I2">
        <v>47.4</v>
      </c>
      <c r="J2">
        <v>19</v>
      </c>
      <c r="K2">
        <v>71</v>
      </c>
      <c r="L2">
        <v>79</v>
      </c>
      <c r="M2">
        <v>11</v>
      </c>
      <c r="N2">
        <v>4.5999999999999996</v>
      </c>
      <c r="O2">
        <v>0.93</v>
      </c>
      <c r="P2">
        <v>5.6</v>
      </c>
      <c r="Q2">
        <v>0.92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27.4</v>
      </c>
      <c r="C7">
        <v>0.91</v>
      </c>
      <c r="D7">
        <v>151</v>
      </c>
      <c r="E7">
        <v>9</v>
      </c>
      <c r="F7">
        <v>25</v>
      </c>
      <c r="G7">
        <f>B7*(E2/(G2/1000))</f>
        <v>39.241893177967079</v>
      </c>
      <c r="H7">
        <v>23.4</v>
      </c>
      <c r="I7">
        <v>0.98</v>
      </c>
      <c r="J7">
        <v>143</v>
      </c>
      <c r="K7">
        <v>8</v>
      </c>
      <c r="L7">
        <v>11</v>
      </c>
      <c r="M7">
        <f>H7*(E2/(G2/1000))</f>
        <v>33.513149648336849</v>
      </c>
    </row>
    <row r="8" spans="1:17" x14ac:dyDescent="0.55000000000000004">
      <c r="A8">
        <v>2</v>
      </c>
      <c r="B8">
        <v>28.9</v>
      </c>
      <c r="C8">
        <v>1.05</v>
      </c>
      <c r="D8">
        <v>158</v>
      </c>
      <c r="E8">
        <v>12</v>
      </c>
      <c r="F8">
        <v>24</v>
      </c>
      <c r="G8">
        <f>B8*(E2/(G2/1000))</f>
        <v>41.390172001578414</v>
      </c>
      <c r="H8">
        <v>27.5</v>
      </c>
      <c r="I8">
        <v>0.9</v>
      </c>
      <c r="J8">
        <v>156</v>
      </c>
      <c r="K8">
        <v>10</v>
      </c>
      <c r="L8">
        <v>11</v>
      </c>
      <c r="M8">
        <f>H8*(E2/(G2/1000))</f>
        <v>39.385111766207835</v>
      </c>
    </row>
    <row r="9" spans="1:17" x14ac:dyDescent="0.55000000000000004">
      <c r="A9">
        <v>3</v>
      </c>
      <c r="B9">
        <v>30.2</v>
      </c>
      <c r="C9">
        <v>1.0900000000000001</v>
      </c>
      <c r="D9">
        <v>163</v>
      </c>
      <c r="E9">
        <v>13</v>
      </c>
      <c r="F9">
        <v>25</v>
      </c>
      <c r="G9">
        <f>B9*(E2/(G2/1000))</f>
        <v>43.252013648708242</v>
      </c>
      <c r="H9">
        <v>28.8</v>
      </c>
      <c r="I9">
        <v>0.95</v>
      </c>
      <c r="J9">
        <v>160</v>
      </c>
      <c r="K9">
        <v>12</v>
      </c>
      <c r="L9">
        <v>11</v>
      </c>
      <c r="M9">
        <f>H9*(E2/(G2/1000))</f>
        <v>41.246953413337664</v>
      </c>
    </row>
    <row r="10" spans="1:17" x14ac:dyDescent="0.55000000000000004">
      <c r="A10">
        <v>4</v>
      </c>
      <c r="B10">
        <v>29.6</v>
      </c>
      <c r="C10">
        <v>1.0900000000000001</v>
      </c>
      <c r="D10">
        <v>170</v>
      </c>
      <c r="E10">
        <v>14</v>
      </c>
      <c r="F10">
        <v>25</v>
      </c>
      <c r="G10">
        <f>B10*(E2/(G2/1000))</f>
        <v>42.39270211926371</v>
      </c>
      <c r="H10">
        <v>29.2</v>
      </c>
      <c r="I10">
        <v>1</v>
      </c>
      <c r="J10">
        <v>164</v>
      </c>
      <c r="K10">
        <v>13</v>
      </c>
      <c r="L10">
        <v>11</v>
      </c>
      <c r="M10">
        <f>H10*(E2/(G2/1000))</f>
        <v>41.819827766300683</v>
      </c>
    </row>
    <row r="11" spans="1:17" x14ac:dyDescent="0.55000000000000004">
      <c r="A11">
        <v>5</v>
      </c>
      <c r="B11">
        <v>30.2</v>
      </c>
      <c r="C11">
        <v>1.1000000000000001</v>
      </c>
      <c r="D11">
        <v>174</v>
      </c>
      <c r="E11">
        <v>14</v>
      </c>
      <c r="F11">
        <v>26</v>
      </c>
      <c r="G11">
        <f>B11*(E2/(G2/1000))</f>
        <v>43.252013648708242</v>
      </c>
      <c r="H11">
        <v>29.1</v>
      </c>
      <c r="I11">
        <v>1.02</v>
      </c>
      <c r="J11">
        <v>161</v>
      </c>
      <c r="K11">
        <v>14</v>
      </c>
      <c r="L11">
        <v>11</v>
      </c>
      <c r="M11">
        <f>H11*(E2/(G2/1000))</f>
        <v>41.676609178059934</v>
      </c>
    </row>
    <row r="12" spans="1:17" x14ac:dyDescent="0.55000000000000004">
      <c r="A12">
        <v>6</v>
      </c>
      <c r="B12">
        <v>31.7</v>
      </c>
      <c r="C12">
        <v>1.1100000000000001</v>
      </c>
      <c r="D12">
        <v>171</v>
      </c>
      <c r="E12">
        <v>15</v>
      </c>
      <c r="F12">
        <v>26</v>
      </c>
      <c r="G12">
        <f>B12*(E2/(G2/1000))</f>
        <v>45.400292472319578</v>
      </c>
      <c r="H12">
        <v>29</v>
      </c>
      <c r="I12">
        <v>1</v>
      </c>
      <c r="J12">
        <v>162</v>
      </c>
      <c r="K12">
        <v>14</v>
      </c>
      <c r="L12">
        <v>10</v>
      </c>
      <c r="M12">
        <f>H12*(E2/(G2/1000))</f>
        <v>41.533390589819177</v>
      </c>
    </row>
    <row r="13" spans="1:17" x14ac:dyDescent="0.55000000000000004">
      <c r="A13">
        <v>7</v>
      </c>
      <c r="B13">
        <v>30.1</v>
      </c>
      <c r="C13">
        <v>1.0900000000000001</v>
      </c>
      <c r="D13">
        <v>177</v>
      </c>
      <c r="E13">
        <v>16</v>
      </c>
      <c r="F13">
        <v>26</v>
      </c>
      <c r="G13">
        <f>B13*(E2/(G2/1000))</f>
        <v>43.108795060467493</v>
      </c>
      <c r="H13">
        <v>29.7</v>
      </c>
      <c r="I13">
        <v>1</v>
      </c>
      <c r="J13">
        <v>161</v>
      </c>
      <c r="K13">
        <v>14</v>
      </c>
      <c r="L13">
        <v>11</v>
      </c>
      <c r="M13">
        <f>H13*(E2/(G2/1000))</f>
        <v>42.535920707504467</v>
      </c>
    </row>
    <row r="14" spans="1:17" x14ac:dyDescent="0.55000000000000004">
      <c r="A14">
        <v>8</v>
      </c>
      <c r="B14">
        <v>29.5</v>
      </c>
      <c r="C14">
        <v>1.08</v>
      </c>
      <c r="D14">
        <v>181</v>
      </c>
      <c r="E14">
        <v>16</v>
      </c>
      <c r="F14">
        <v>24</v>
      </c>
      <c r="G14">
        <f>B14*(E2/(G2/1000))</f>
        <v>42.249483531022953</v>
      </c>
      <c r="H14">
        <v>30.4</v>
      </c>
      <c r="I14">
        <v>0.96</v>
      </c>
      <c r="J14">
        <v>161</v>
      </c>
      <c r="K14">
        <v>15</v>
      </c>
      <c r="L14">
        <v>11</v>
      </c>
      <c r="M14">
        <f>H14*(E2/(G2/1000))</f>
        <v>43.538450825189756</v>
      </c>
    </row>
    <row r="15" spans="1:17" x14ac:dyDescent="0.55000000000000004">
      <c r="A15">
        <v>9</v>
      </c>
      <c r="B15">
        <v>31.4</v>
      </c>
      <c r="C15">
        <v>1.08</v>
      </c>
      <c r="D15">
        <v>180</v>
      </c>
      <c r="E15">
        <v>17</v>
      </c>
      <c r="F15">
        <v>27</v>
      </c>
      <c r="G15">
        <f>B15*(E2/(G2/1000))</f>
        <v>44.970636707597308</v>
      </c>
    </row>
    <row r="16" spans="1:17" x14ac:dyDescent="0.55000000000000004">
      <c r="A16">
        <v>10</v>
      </c>
      <c r="B16">
        <v>31.3</v>
      </c>
      <c r="C16">
        <v>1.0900000000000001</v>
      </c>
      <c r="D16">
        <v>182</v>
      </c>
      <c r="E16">
        <v>18</v>
      </c>
      <c r="F16">
        <v>27</v>
      </c>
      <c r="G16">
        <f>B16*(E2/(G2/1000))</f>
        <v>44.827418119356558</v>
      </c>
    </row>
    <row r="18" spans="1:13" x14ac:dyDescent="0.55000000000000004">
      <c r="A18" t="s">
        <v>67</v>
      </c>
      <c r="B18">
        <f>AVERAGE(B7:B16)</f>
        <v>30.029999999999994</v>
      </c>
      <c r="C18">
        <f t="shared" ref="C18:G18" si="0">AVERAGE(C7:C16)</f>
        <v>1.069</v>
      </c>
      <c r="D18">
        <f t="shared" si="0"/>
        <v>170.7</v>
      </c>
      <c r="E18">
        <f t="shared" si="0"/>
        <v>14.4</v>
      </c>
      <c r="F18">
        <f t="shared" si="0"/>
        <v>25.5</v>
      </c>
      <c r="G18">
        <f t="shared" si="0"/>
        <v>43.008542048698956</v>
      </c>
      <c r="H18">
        <f>AVERAGE(H7:H14)</f>
        <v>28.387499999999999</v>
      </c>
      <c r="I18">
        <f t="shared" ref="I18:M18" si="1">AVERAGE(I7:I14)</f>
        <v>0.97624999999999995</v>
      </c>
      <c r="J18">
        <f t="shared" si="1"/>
        <v>158.5</v>
      </c>
      <c r="K18">
        <f t="shared" si="1"/>
        <v>12.5</v>
      </c>
      <c r="L18">
        <f t="shared" si="1"/>
        <v>10.875</v>
      </c>
      <c r="M18">
        <f t="shared" si="1"/>
        <v>40.656176736844557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L18" sqref="L18:M18"/>
      <pageMargins left="0.7" right="0.7" top="0.75" bottom="0.75" header="0.3" footer="0.3"/>
    </customSheetView>
    <customSheetView guid="{A24349EE-1577-4801-A187-4F5E075535EC}">
      <selection activeCell="L18" sqref="L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2"/>
  <sheetViews>
    <sheetView workbookViewId="0">
      <selection activeCell="L18" sqref="L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12</v>
      </c>
      <c r="B2" t="s">
        <v>61</v>
      </c>
      <c r="C2">
        <v>25</v>
      </c>
      <c r="D2">
        <v>181.6</v>
      </c>
      <c r="E2">
        <v>81.5</v>
      </c>
      <c r="F2">
        <v>13.4</v>
      </c>
      <c r="G2">
        <v>68842</v>
      </c>
      <c r="H2">
        <v>65</v>
      </c>
      <c r="I2">
        <v>46.1</v>
      </c>
      <c r="J2">
        <v>19</v>
      </c>
      <c r="K2">
        <v>66</v>
      </c>
      <c r="L2">
        <v>88</v>
      </c>
      <c r="M2">
        <v>7</v>
      </c>
      <c r="N2">
        <v>3.5</v>
      </c>
      <c r="O2">
        <v>0.91</v>
      </c>
      <c r="P2">
        <v>4.7</v>
      </c>
      <c r="Q2">
        <v>0.93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22.6</v>
      </c>
      <c r="C7">
        <v>0.84</v>
      </c>
      <c r="D7">
        <v>160</v>
      </c>
      <c r="E7">
        <v>10</v>
      </c>
      <c r="F7">
        <v>21</v>
      </c>
      <c r="G7">
        <f>B7*(E2/(G2/1000))</f>
        <v>26.755469045059701</v>
      </c>
      <c r="H7">
        <v>24.9</v>
      </c>
      <c r="I7">
        <v>0.91</v>
      </c>
      <c r="J7">
        <v>139</v>
      </c>
      <c r="K7">
        <v>10</v>
      </c>
      <c r="L7">
        <v>10</v>
      </c>
      <c r="M7">
        <f>H7*(E2/(G2/1000))</f>
        <v>29.478370762034803</v>
      </c>
    </row>
    <row r="8" spans="1:17" x14ac:dyDescent="0.55000000000000004">
      <c r="A8">
        <v>2</v>
      </c>
      <c r="B8">
        <v>28.3</v>
      </c>
      <c r="C8">
        <v>1</v>
      </c>
      <c r="D8">
        <v>163</v>
      </c>
      <c r="E8">
        <v>13</v>
      </c>
      <c r="F8">
        <v>24</v>
      </c>
      <c r="G8">
        <f>B8*(E2/(G2/1000))</f>
        <v>33.503529821911044</v>
      </c>
      <c r="H8">
        <v>24</v>
      </c>
      <c r="I8">
        <v>1.01</v>
      </c>
      <c r="J8">
        <v>149</v>
      </c>
      <c r="K8">
        <v>10</v>
      </c>
      <c r="L8">
        <v>10</v>
      </c>
      <c r="M8">
        <f>H8*(E2/(G2/1000))</f>
        <v>28.412887481479331</v>
      </c>
    </row>
    <row r="9" spans="1:17" x14ac:dyDescent="0.55000000000000004">
      <c r="A9">
        <v>3</v>
      </c>
      <c r="B9">
        <v>29.4</v>
      </c>
      <c r="C9">
        <v>1.06</v>
      </c>
      <c r="D9">
        <v>166</v>
      </c>
      <c r="E9">
        <v>14</v>
      </c>
      <c r="F9">
        <v>22</v>
      </c>
      <c r="G9">
        <f>B9*(E2/(G2/1000))</f>
        <v>34.805787164812173</v>
      </c>
      <c r="H9">
        <v>26.1</v>
      </c>
      <c r="I9">
        <v>1.07</v>
      </c>
      <c r="J9">
        <v>156</v>
      </c>
      <c r="K9">
        <v>11</v>
      </c>
      <c r="L9">
        <v>10</v>
      </c>
      <c r="M9">
        <f>H9*(E2/(G2/1000))</f>
        <v>30.899015136108773</v>
      </c>
    </row>
    <row r="10" spans="1:17" x14ac:dyDescent="0.55000000000000004">
      <c r="A10">
        <v>4</v>
      </c>
      <c r="B10">
        <v>27.8</v>
      </c>
      <c r="C10">
        <v>1.0900000000000001</v>
      </c>
      <c r="D10">
        <v>170</v>
      </c>
      <c r="E10">
        <v>15</v>
      </c>
      <c r="F10">
        <v>23</v>
      </c>
      <c r="G10">
        <f>B10*(E2/(G2/1000))</f>
        <v>32.911594666046888</v>
      </c>
      <c r="H10">
        <v>29.2</v>
      </c>
      <c r="I10">
        <v>1.1499999999999999</v>
      </c>
      <c r="J10">
        <v>156</v>
      </c>
      <c r="K10">
        <v>12</v>
      </c>
      <c r="L10">
        <v>10</v>
      </c>
      <c r="M10">
        <f>H10*(E2/(G2/1000))</f>
        <v>34.569013102466513</v>
      </c>
    </row>
    <row r="11" spans="1:17" x14ac:dyDescent="0.55000000000000004">
      <c r="A11">
        <v>5</v>
      </c>
      <c r="B11">
        <v>30.1</v>
      </c>
      <c r="C11">
        <v>1.0900000000000001</v>
      </c>
      <c r="D11">
        <v>172</v>
      </c>
      <c r="E11">
        <v>15</v>
      </c>
      <c r="F11">
        <v>24</v>
      </c>
      <c r="G11">
        <f>B11*(E2/(G2/1000))</f>
        <v>35.634496383021997</v>
      </c>
      <c r="H11">
        <v>28.2</v>
      </c>
      <c r="I11">
        <v>1.21</v>
      </c>
      <c r="J11">
        <v>158</v>
      </c>
      <c r="K11">
        <v>13</v>
      </c>
      <c r="L11">
        <v>10</v>
      </c>
      <c r="M11">
        <f>H11*(E2/(G2/1000))</f>
        <v>33.385142790738207</v>
      </c>
    </row>
    <row r="12" spans="1:17" x14ac:dyDescent="0.55000000000000004">
      <c r="A12">
        <v>6</v>
      </c>
      <c r="B12">
        <v>28.2</v>
      </c>
      <c r="C12">
        <v>1.06</v>
      </c>
      <c r="D12">
        <v>175</v>
      </c>
      <c r="E12">
        <v>16</v>
      </c>
      <c r="F12">
        <v>23</v>
      </c>
      <c r="G12">
        <f>B12*(E2/(G2/1000))</f>
        <v>33.385142790738207</v>
      </c>
      <c r="H12">
        <v>29.9</v>
      </c>
      <c r="I12">
        <v>1.2</v>
      </c>
      <c r="J12">
        <v>162</v>
      </c>
      <c r="K12">
        <v>13</v>
      </c>
      <c r="L12">
        <v>10</v>
      </c>
      <c r="M12">
        <f>H12*(E2/(G2/1000))</f>
        <v>35.39772232067633</v>
      </c>
    </row>
    <row r="13" spans="1:17" x14ac:dyDescent="0.55000000000000004">
      <c r="A13">
        <v>7</v>
      </c>
      <c r="B13">
        <v>29.3</v>
      </c>
      <c r="C13">
        <v>1.1000000000000001</v>
      </c>
      <c r="D13">
        <v>176</v>
      </c>
      <c r="E13">
        <v>17</v>
      </c>
      <c r="F13">
        <v>23</v>
      </c>
      <c r="G13">
        <f>B13*(E2/(G2/1000))</f>
        <v>34.68740013363935</v>
      </c>
      <c r="H13">
        <v>29.8</v>
      </c>
      <c r="I13">
        <v>1.18</v>
      </c>
      <c r="J13">
        <v>165</v>
      </c>
      <c r="K13">
        <v>13</v>
      </c>
      <c r="L13">
        <v>11</v>
      </c>
      <c r="M13">
        <f>H13*(E2/(G2/1000))</f>
        <v>35.2793352895035</v>
      </c>
    </row>
    <row r="14" spans="1:17" x14ac:dyDescent="0.55000000000000004">
      <c r="A14">
        <v>8</v>
      </c>
      <c r="B14">
        <v>30.9</v>
      </c>
      <c r="C14">
        <v>1.06</v>
      </c>
      <c r="D14">
        <v>178</v>
      </c>
      <c r="E14">
        <v>18</v>
      </c>
      <c r="F14">
        <v>23</v>
      </c>
      <c r="G14">
        <f>B14*(E2/(G2/1000))</f>
        <v>36.581592632404636</v>
      </c>
      <c r="H14">
        <v>29.9</v>
      </c>
      <c r="I14">
        <v>1.18</v>
      </c>
      <c r="J14">
        <v>167</v>
      </c>
      <c r="K14">
        <v>14</v>
      </c>
      <c r="L14">
        <v>10</v>
      </c>
      <c r="M14">
        <f>H14*(E2/(G2/1000))</f>
        <v>35.39772232067633</v>
      </c>
    </row>
    <row r="15" spans="1:17" x14ac:dyDescent="0.55000000000000004">
      <c r="A15">
        <v>9</v>
      </c>
      <c r="B15">
        <v>29.2</v>
      </c>
      <c r="C15">
        <v>1.07</v>
      </c>
      <c r="D15">
        <v>179</v>
      </c>
      <c r="E15">
        <v>18</v>
      </c>
      <c r="F15">
        <v>24</v>
      </c>
      <c r="G15">
        <f>B15*(E2/(G2/1000))</f>
        <v>34.569013102466513</v>
      </c>
    </row>
    <row r="16" spans="1:17" x14ac:dyDescent="0.55000000000000004">
      <c r="A16">
        <v>10</v>
      </c>
      <c r="B16">
        <v>31.3</v>
      </c>
      <c r="C16">
        <v>1.08</v>
      </c>
      <c r="D16">
        <v>180</v>
      </c>
      <c r="E16">
        <v>19</v>
      </c>
      <c r="F16">
        <v>24</v>
      </c>
      <c r="G16">
        <f>B16*(E2/(G2/1000))</f>
        <v>37.055140757095955</v>
      </c>
    </row>
    <row r="18" spans="1:13" x14ac:dyDescent="0.55000000000000004">
      <c r="A18" t="s">
        <v>67</v>
      </c>
      <c r="B18">
        <f>AVERAGE(B7:B16)</f>
        <v>28.71</v>
      </c>
      <c r="C18">
        <f t="shared" ref="C18:G18" si="0">AVERAGE(C7:C16)</f>
        <v>1.0450000000000002</v>
      </c>
      <c r="D18">
        <f t="shared" si="0"/>
        <v>171.9</v>
      </c>
      <c r="E18">
        <f t="shared" si="0"/>
        <v>15.5</v>
      </c>
      <c r="F18">
        <f t="shared" si="0"/>
        <v>23.1</v>
      </c>
      <c r="G18">
        <f t="shared" si="0"/>
        <v>33.988916649719641</v>
      </c>
      <c r="H18">
        <f>AVERAGE(H7:H14)</f>
        <v>27.750000000000004</v>
      </c>
      <c r="I18">
        <f t="shared" ref="I18:M18" si="1">AVERAGE(I7:I14)</f>
        <v>1.11375</v>
      </c>
      <c r="J18">
        <f t="shared" si="1"/>
        <v>156.5</v>
      </c>
      <c r="K18">
        <f t="shared" si="1"/>
        <v>12</v>
      </c>
      <c r="L18">
        <f t="shared" si="1"/>
        <v>10.125</v>
      </c>
      <c r="M18">
        <f t="shared" si="1"/>
        <v>32.852401150460473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L18" sqref="L18:M18"/>
      <pageMargins left="0.7" right="0.7" top="0.75" bottom="0.75" header="0.3" footer="0.3"/>
    </customSheetView>
    <customSheetView guid="{A24349EE-1577-4801-A187-4F5E075535EC}">
      <selection activeCell="L18" sqref="L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2"/>
  <sheetViews>
    <sheetView workbookViewId="0">
      <selection activeCell="B22" sqref="B22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13</v>
      </c>
      <c r="B2" t="s">
        <v>61</v>
      </c>
      <c r="C2">
        <v>23</v>
      </c>
      <c r="D2">
        <v>180.9</v>
      </c>
      <c r="E2">
        <v>56</v>
      </c>
      <c r="F2">
        <v>22.4</v>
      </c>
      <c r="G2">
        <v>64739</v>
      </c>
      <c r="H2">
        <v>81</v>
      </c>
      <c r="I2">
        <v>48</v>
      </c>
      <c r="J2">
        <v>19</v>
      </c>
      <c r="K2">
        <v>61</v>
      </c>
      <c r="L2">
        <v>80</v>
      </c>
      <c r="M2">
        <v>6</v>
      </c>
      <c r="N2">
        <v>3.9</v>
      </c>
      <c r="O2">
        <v>0.92</v>
      </c>
      <c r="P2">
        <v>3.8</v>
      </c>
      <c r="Q2">
        <v>0.88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23.1</v>
      </c>
      <c r="C7">
        <v>0.86</v>
      </c>
      <c r="D7">
        <v>136</v>
      </c>
      <c r="E7">
        <v>12</v>
      </c>
      <c r="F7">
        <v>22</v>
      </c>
      <c r="G7">
        <f>B7*(E2/(G2/1000))</f>
        <v>19.981772965291402</v>
      </c>
      <c r="H7">
        <v>14.6</v>
      </c>
      <c r="I7">
        <v>0.89</v>
      </c>
      <c r="J7">
        <v>137</v>
      </c>
      <c r="K7">
        <v>9</v>
      </c>
      <c r="L7">
        <v>11</v>
      </c>
      <c r="M7">
        <f>H7*(E2/(G2/1000))</f>
        <v>12.629172523517509</v>
      </c>
    </row>
    <row r="8" spans="1:17" x14ac:dyDescent="0.55000000000000004">
      <c r="A8">
        <v>2</v>
      </c>
      <c r="B8">
        <v>30.8</v>
      </c>
      <c r="C8">
        <v>1.06</v>
      </c>
      <c r="D8">
        <v>148</v>
      </c>
      <c r="E8">
        <v>13</v>
      </c>
      <c r="F8">
        <v>19</v>
      </c>
      <c r="G8">
        <f>B8*(E2/(G2/1000))</f>
        <v>26.642363953721869</v>
      </c>
      <c r="H8">
        <v>22</v>
      </c>
      <c r="I8">
        <v>0.86</v>
      </c>
      <c r="J8">
        <v>147</v>
      </c>
      <c r="K8">
        <v>11</v>
      </c>
      <c r="L8">
        <v>10</v>
      </c>
      <c r="M8">
        <f>H8*(E2/(G2/1000))</f>
        <v>19.03025996694419</v>
      </c>
    </row>
    <row r="9" spans="1:17" x14ac:dyDescent="0.55000000000000004">
      <c r="A9">
        <v>3</v>
      </c>
      <c r="B9">
        <v>30.4</v>
      </c>
      <c r="C9">
        <v>1.04</v>
      </c>
      <c r="D9">
        <v>153</v>
      </c>
      <c r="E9">
        <v>13</v>
      </c>
      <c r="F9">
        <v>20</v>
      </c>
      <c r="G9">
        <f>B9*(E2/(G2/1000))</f>
        <v>26.296359227050154</v>
      </c>
      <c r="H9">
        <v>25.1</v>
      </c>
      <c r="I9">
        <v>0.96</v>
      </c>
      <c r="J9">
        <v>152</v>
      </c>
      <c r="K9">
        <v>13</v>
      </c>
      <c r="L9">
        <v>10</v>
      </c>
      <c r="M9">
        <f>H9*(E2/(G2/1000))</f>
        <v>21.711796598649965</v>
      </c>
    </row>
    <row r="10" spans="1:17" x14ac:dyDescent="0.55000000000000004">
      <c r="A10">
        <v>4</v>
      </c>
      <c r="B10">
        <v>30.8</v>
      </c>
      <c r="C10">
        <v>1.08</v>
      </c>
      <c r="D10">
        <v>155</v>
      </c>
      <c r="E10">
        <v>13</v>
      </c>
      <c r="F10">
        <v>19</v>
      </c>
      <c r="G10">
        <f>B10*(E2/(G2/1000))</f>
        <v>26.642363953721869</v>
      </c>
      <c r="H10">
        <v>24.3</v>
      </c>
      <c r="I10">
        <v>1.02</v>
      </c>
      <c r="J10">
        <v>152</v>
      </c>
      <c r="K10">
        <v>13</v>
      </c>
      <c r="L10">
        <v>10</v>
      </c>
      <c r="M10">
        <f>H10*(E2/(G2/1000))</f>
        <v>21.019787145306537</v>
      </c>
    </row>
    <row r="11" spans="1:17" x14ac:dyDescent="0.55000000000000004">
      <c r="A11">
        <v>5</v>
      </c>
      <c r="B11">
        <v>33.1</v>
      </c>
      <c r="C11">
        <v>1</v>
      </c>
      <c r="D11">
        <v>158</v>
      </c>
      <c r="E11">
        <v>13</v>
      </c>
      <c r="F11">
        <v>20</v>
      </c>
      <c r="G11">
        <f>B11*(E2/(G2/1000))</f>
        <v>28.631891132084217</v>
      </c>
      <c r="H11">
        <v>26.7</v>
      </c>
      <c r="I11">
        <v>1</v>
      </c>
      <c r="J11">
        <v>153</v>
      </c>
      <c r="K11">
        <v>13</v>
      </c>
      <c r="L11">
        <v>11</v>
      </c>
      <c r="M11">
        <f>H11*(E2/(G2/1000))</f>
        <v>23.095815505336812</v>
      </c>
    </row>
    <row r="12" spans="1:17" x14ac:dyDescent="0.55000000000000004">
      <c r="A12">
        <v>6</v>
      </c>
      <c r="B12">
        <v>30.4</v>
      </c>
      <c r="C12">
        <v>1</v>
      </c>
      <c r="D12">
        <v>160</v>
      </c>
      <c r="E12">
        <v>14</v>
      </c>
      <c r="F12">
        <v>21</v>
      </c>
      <c r="G12">
        <f>B12*(E2/(G2/1000))</f>
        <v>26.296359227050154</v>
      </c>
      <c r="H12">
        <v>25.7</v>
      </c>
      <c r="I12">
        <v>1.08</v>
      </c>
      <c r="J12">
        <v>156</v>
      </c>
      <c r="K12">
        <v>13</v>
      </c>
      <c r="L12">
        <v>10</v>
      </c>
      <c r="M12">
        <f>H12*(E2/(G2/1000))</f>
        <v>22.230803688657531</v>
      </c>
    </row>
    <row r="13" spans="1:17" x14ac:dyDescent="0.55000000000000004">
      <c r="A13">
        <v>7</v>
      </c>
      <c r="B13">
        <v>29.3</v>
      </c>
      <c r="C13">
        <v>1.01</v>
      </c>
      <c r="D13">
        <v>162</v>
      </c>
      <c r="E13">
        <v>14</v>
      </c>
      <c r="F13">
        <v>22</v>
      </c>
      <c r="G13">
        <f>B13*(E2/(G2/1000))</f>
        <v>25.344846228702945</v>
      </c>
      <c r="H13">
        <v>26.4</v>
      </c>
      <c r="I13">
        <v>1.01</v>
      </c>
      <c r="J13">
        <v>158</v>
      </c>
      <c r="K13">
        <v>14</v>
      </c>
      <c r="L13">
        <v>11</v>
      </c>
      <c r="M13">
        <f>H13*(E2/(G2/1000))</f>
        <v>22.836311960333028</v>
      </c>
    </row>
    <row r="14" spans="1:17" x14ac:dyDescent="0.55000000000000004">
      <c r="A14">
        <v>8</v>
      </c>
      <c r="B14">
        <v>28.9</v>
      </c>
      <c r="C14">
        <v>0.99</v>
      </c>
      <c r="D14">
        <v>164</v>
      </c>
      <c r="E14">
        <v>15</v>
      </c>
      <c r="F14">
        <v>22</v>
      </c>
      <c r="G14">
        <f>B14*(E2/(G2/1000))</f>
        <v>24.99884150203123</v>
      </c>
      <c r="H14">
        <v>28.6</v>
      </c>
      <c r="I14">
        <v>1.04</v>
      </c>
      <c r="J14">
        <v>158</v>
      </c>
      <c r="K14">
        <v>15</v>
      </c>
      <c r="L14">
        <v>10</v>
      </c>
      <c r="M14">
        <f>H14*(E2/(G2/1000))</f>
        <v>24.739337957027448</v>
      </c>
    </row>
    <row r="15" spans="1:17" x14ac:dyDescent="0.55000000000000004">
      <c r="A15">
        <v>9</v>
      </c>
      <c r="B15">
        <v>30.9</v>
      </c>
      <c r="C15">
        <v>1.02</v>
      </c>
      <c r="D15">
        <v>166</v>
      </c>
      <c r="E15">
        <v>15</v>
      </c>
      <c r="F15">
        <v>20</v>
      </c>
      <c r="G15">
        <f>B15*(E2/(G2/1000))</f>
        <v>26.728865135389793</v>
      </c>
    </row>
    <row r="16" spans="1:17" x14ac:dyDescent="0.55000000000000004">
      <c r="A16">
        <v>10</v>
      </c>
      <c r="B16">
        <v>29.2</v>
      </c>
      <c r="C16">
        <v>1</v>
      </c>
      <c r="D16">
        <v>167</v>
      </c>
      <c r="E16">
        <v>16</v>
      </c>
      <c r="F16">
        <v>25</v>
      </c>
      <c r="G16">
        <f>B16*(E2/(G2/1000))</f>
        <v>25.258345047035018</v>
      </c>
    </row>
    <row r="18" spans="1:13" x14ac:dyDescent="0.55000000000000004">
      <c r="A18" t="s">
        <v>67</v>
      </c>
      <c r="B18">
        <f>AVERAGE(B7:B16)</f>
        <v>29.690000000000005</v>
      </c>
      <c r="C18">
        <f t="shared" ref="C18:G18" si="0">AVERAGE(C7:C16)</f>
        <v>1.0059999999999998</v>
      </c>
      <c r="D18">
        <f t="shared" si="0"/>
        <v>156.9</v>
      </c>
      <c r="E18">
        <f t="shared" si="0"/>
        <v>13.8</v>
      </c>
      <c r="F18">
        <f t="shared" si="0"/>
        <v>21</v>
      </c>
      <c r="G18">
        <f t="shared" si="0"/>
        <v>25.682200837207866</v>
      </c>
      <c r="H18">
        <f>AVERAGE(H7:H14)</f>
        <v>24.175000000000001</v>
      </c>
      <c r="I18">
        <f t="shared" ref="I18:M18" si="1">AVERAGE(I7:I14)</f>
        <v>0.98250000000000004</v>
      </c>
      <c r="J18">
        <f t="shared" si="1"/>
        <v>151.625</v>
      </c>
      <c r="K18">
        <f t="shared" si="1"/>
        <v>12.625</v>
      </c>
      <c r="L18">
        <f t="shared" si="1"/>
        <v>10.375</v>
      </c>
      <c r="M18">
        <f t="shared" si="1"/>
        <v>20.911660668221629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B22" sqref="B22"/>
      <pageMargins left="0.7" right="0.7" top="0.75" bottom="0.75" header="0.3" footer="0.3"/>
    </customSheetView>
    <customSheetView guid="{A24349EE-1577-4801-A187-4F5E075535EC}">
      <selection activeCell="B22" sqref="B22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2"/>
  <sheetViews>
    <sheetView workbookViewId="0">
      <selection activeCell="L16" sqref="L16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14</v>
      </c>
      <c r="B2" t="s">
        <v>68</v>
      </c>
      <c r="C2">
        <v>23</v>
      </c>
      <c r="D2">
        <v>162.1</v>
      </c>
      <c r="E2">
        <v>64.099999999999994</v>
      </c>
      <c r="F2">
        <v>23.4</v>
      </c>
      <c r="G2">
        <v>47569</v>
      </c>
      <c r="H2">
        <v>75</v>
      </c>
      <c r="I2">
        <v>45.9</v>
      </c>
      <c r="J2">
        <v>19</v>
      </c>
      <c r="K2">
        <v>77</v>
      </c>
      <c r="L2">
        <v>88</v>
      </c>
      <c r="M2">
        <v>6</v>
      </c>
      <c r="N2">
        <v>5.7</v>
      </c>
      <c r="O2">
        <v>0.84</v>
      </c>
      <c r="P2">
        <v>4.7</v>
      </c>
      <c r="Q2">
        <v>0.85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23.6</v>
      </c>
      <c r="C7">
        <v>0.81</v>
      </c>
      <c r="D7">
        <v>166</v>
      </c>
      <c r="E7">
        <v>10</v>
      </c>
      <c r="F7">
        <v>24</v>
      </c>
      <c r="G7">
        <f>B7*(E2/(G2/1000))</f>
        <v>31.801383253799742</v>
      </c>
      <c r="H7">
        <v>21.2</v>
      </c>
      <c r="I7">
        <v>0.96</v>
      </c>
      <c r="J7">
        <v>156</v>
      </c>
      <c r="K7">
        <v>8</v>
      </c>
      <c r="L7">
        <v>11</v>
      </c>
      <c r="M7">
        <f>H7*(E2/(G2/1000))</f>
        <v>28.567344278837052</v>
      </c>
    </row>
    <row r="8" spans="1:17" x14ac:dyDescent="0.55000000000000004">
      <c r="A8">
        <v>2</v>
      </c>
      <c r="B8">
        <v>27.4</v>
      </c>
      <c r="C8">
        <v>0.88</v>
      </c>
      <c r="D8">
        <v>170</v>
      </c>
      <c r="E8">
        <v>11</v>
      </c>
      <c r="F8">
        <v>25</v>
      </c>
      <c r="G8">
        <f>B8*(E2/(G2/1000))</f>
        <v>36.921944964157319</v>
      </c>
      <c r="H8">
        <v>27</v>
      </c>
      <c r="I8">
        <v>0.92</v>
      </c>
      <c r="J8">
        <v>171</v>
      </c>
      <c r="K8">
        <v>8</v>
      </c>
      <c r="L8">
        <v>12</v>
      </c>
      <c r="M8">
        <f>H8*(E2/(G2/1000))</f>
        <v>36.38293846833021</v>
      </c>
    </row>
    <row r="9" spans="1:17" x14ac:dyDescent="0.55000000000000004">
      <c r="A9">
        <v>3</v>
      </c>
      <c r="B9">
        <v>28.8</v>
      </c>
      <c r="C9">
        <v>0.91</v>
      </c>
      <c r="D9">
        <v>175</v>
      </c>
      <c r="E9">
        <v>11</v>
      </c>
      <c r="F9">
        <v>24</v>
      </c>
      <c r="G9">
        <f>B9*(E2/(G2/1000))</f>
        <v>38.808467699552224</v>
      </c>
      <c r="H9">
        <v>28.5</v>
      </c>
      <c r="I9">
        <v>1</v>
      </c>
      <c r="J9">
        <v>177</v>
      </c>
      <c r="K9">
        <v>8</v>
      </c>
      <c r="L9">
        <v>10</v>
      </c>
      <c r="M9">
        <f>H9*(E2/(G2/1000))</f>
        <v>38.404212827681889</v>
      </c>
    </row>
    <row r="10" spans="1:17" x14ac:dyDescent="0.55000000000000004">
      <c r="A10">
        <v>4</v>
      </c>
      <c r="B10">
        <v>28.6</v>
      </c>
      <c r="C10">
        <v>0.94</v>
      </c>
      <c r="D10">
        <v>176</v>
      </c>
      <c r="E10">
        <v>11</v>
      </c>
      <c r="F10">
        <v>25</v>
      </c>
      <c r="G10">
        <f>B10*(E2/(G2/1000))</f>
        <v>38.53896445163867</v>
      </c>
      <c r="H10">
        <v>31.1</v>
      </c>
      <c r="I10">
        <v>1</v>
      </c>
      <c r="J10">
        <v>179</v>
      </c>
      <c r="K10">
        <v>9</v>
      </c>
      <c r="L10">
        <v>11</v>
      </c>
      <c r="M10">
        <f>H10*(E2/(G2/1000))</f>
        <v>41.90775505055813</v>
      </c>
    </row>
    <row r="11" spans="1:17" x14ac:dyDescent="0.55000000000000004">
      <c r="A11">
        <v>5</v>
      </c>
      <c r="B11">
        <v>28.7</v>
      </c>
      <c r="C11">
        <v>0.95</v>
      </c>
      <c r="D11">
        <v>180</v>
      </c>
      <c r="E11">
        <v>12</v>
      </c>
      <c r="F11">
        <v>25</v>
      </c>
      <c r="G11">
        <f>B11*(E2/(G2/1000))</f>
        <v>38.673716075595443</v>
      </c>
      <c r="H11">
        <v>28.5</v>
      </c>
      <c r="I11">
        <v>1.07</v>
      </c>
      <c r="J11">
        <v>181</v>
      </c>
      <c r="K11">
        <v>9</v>
      </c>
      <c r="L11">
        <v>10</v>
      </c>
      <c r="M11">
        <f>H11*(E2/(G2/1000))</f>
        <v>38.404212827681889</v>
      </c>
    </row>
    <row r="12" spans="1:17" x14ac:dyDescent="0.55000000000000004">
      <c r="A12">
        <v>6</v>
      </c>
      <c r="B12">
        <v>29.8</v>
      </c>
      <c r="C12">
        <v>0.93</v>
      </c>
      <c r="D12">
        <v>178</v>
      </c>
      <c r="E12">
        <v>13</v>
      </c>
      <c r="F12">
        <v>25</v>
      </c>
      <c r="G12">
        <f>B12*(E2/(G2/1000))</f>
        <v>40.155983939120013</v>
      </c>
      <c r="H12">
        <v>31.9</v>
      </c>
      <c r="I12">
        <v>1.08</v>
      </c>
      <c r="J12">
        <v>181</v>
      </c>
      <c r="K12">
        <v>10</v>
      </c>
      <c r="L12">
        <v>11</v>
      </c>
      <c r="M12">
        <f>H12*(E2/(G2/1000))</f>
        <v>42.985768042212356</v>
      </c>
    </row>
    <row r="13" spans="1:17" x14ac:dyDescent="0.55000000000000004">
      <c r="A13">
        <v>7</v>
      </c>
      <c r="B13">
        <v>28.9</v>
      </c>
      <c r="C13">
        <v>0.95</v>
      </c>
      <c r="D13">
        <v>180</v>
      </c>
      <c r="E13">
        <v>13</v>
      </c>
      <c r="F13">
        <v>25</v>
      </c>
      <c r="G13">
        <f>B13*(E2/(G2/1000))</f>
        <v>38.943219323508998</v>
      </c>
      <c r="H13">
        <v>30.9</v>
      </c>
      <c r="I13">
        <v>1.1000000000000001</v>
      </c>
      <c r="J13">
        <v>182</v>
      </c>
      <c r="K13">
        <v>10</v>
      </c>
      <c r="L13">
        <v>11</v>
      </c>
      <c r="M13">
        <f>H13*(E2/(G2/1000))</f>
        <v>41.638251802644568</v>
      </c>
    </row>
    <row r="14" spans="1:17" x14ac:dyDescent="0.55000000000000004">
      <c r="A14">
        <v>8</v>
      </c>
      <c r="B14">
        <v>28.8</v>
      </c>
      <c r="C14">
        <v>0.94</v>
      </c>
      <c r="D14">
        <v>182</v>
      </c>
      <c r="E14">
        <v>13</v>
      </c>
      <c r="F14">
        <v>25</v>
      </c>
      <c r="G14">
        <f>B14*(E2/(G2/1000))</f>
        <v>38.808467699552224</v>
      </c>
      <c r="H14">
        <v>31.6</v>
      </c>
      <c r="I14">
        <v>1.05</v>
      </c>
      <c r="J14">
        <v>182</v>
      </c>
      <c r="K14">
        <v>11</v>
      </c>
      <c r="L14">
        <v>10</v>
      </c>
      <c r="M14">
        <f>H14*(E2/(G2/1000))</f>
        <v>42.581513170342028</v>
      </c>
    </row>
    <row r="15" spans="1:17" x14ac:dyDescent="0.55000000000000004">
      <c r="A15">
        <v>9</v>
      </c>
      <c r="B15">
        <v>29.3</v>
      </c>
      <c r="C15">
        <v>0.94</v>
      </c>
      <c r="D15">
        <v>183</v>
      </c>
      <c r="E15">
        <v>13</v>
      </c>
      <c r="F15">
        <v>25</v>
      </c>
      <c r="G15">
        <f>B15*(E2/(G2/1000))</f>
        <v>39.482225819336115</v>
      </c>
    </row>
    <row r="16" spans="1:17" x14ac:dyDescent="0.55000000000000004">
      <c r="A16">
        <v>10</v>
      </c>
      <c r="B16">
        <v>29</v>
      </c>
      <c r="C16">
        <v>0.95</v>
      </c>
      <c r="D16">
        <v>183</v>
      </c>
      <c r="E16">
        <v>13</v>
      </c>
      <c r="F16">
        <v>26</v>
      </c>
      <c r="G16">
        <f>B16*(E2/(G2/1000))</f>
        <v>39.077970947465779</v>
      </c>
    </row>
    <row r="18" spans="1:13" x14ac:dyDescent="0.55000000000000004">
      <c r="A18" t="s">
        <v>67</v>
      </c>
      <c r="B18">
        <f>AVERAGE(B7:B16)</f>
        <v>28.290000000000003</v>
      </c>
      <c r="C18">
        <f t="shared" ref="C18:G18" si="0">AVERAGE(C7:C16)</f>
        <v>0.91999999999999993</v>
      </c>
      <c r="D18">
        <f t="shared" si="0"/>
        <v>177.3</v>
      </c>
      <c r="E18">
        <f t="shared" si="0"/>
        <v>12</v>
      </c>
      <c r="F18">
        <f t="shared" si="0"/>
        <v>24.9</v>
      </c>
      <c r="G18">
        <f t="shared" si="0"/>
        <v>38.121234417372655</v>
      </c>
      <c r="H18">
        <f>AVERAGE(H7:H14)</f>
        <v>28.837500000000002</v>
      </c>
      <c r="I18">
        <f t="shared" ref="I18:M18" si="1">AVERAGE(I7:I14)</f>
        <v>1.0225000000000002</v>
      </c>
      <c r="J18">
        <f t="shared" si="1"/>
        <v>176.125</v>
      </c>
      <c r="K18">
        <f t="shared" si="1"/>
        <v>9.125</v>
      </c>
      <c r="L18">
        <f t="shared" si="1"/>
        <v>10.75</v>
      </c>
      <c r="M18">
        <f t="shared" si="1"/>
        <v>38.85899955853602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L16" sqref="L16"/>
      <pageMargins left="0.7" right="0.7" top="0.75" bottom="0.75" header="0.3" footer="0.3"/>
    </customSheetView>
    <customSheetView guid="{A24349EE-1577-4801-A187-4F5E075535EC}">
      <selection activeCell="L16" sqref="L16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2"/>
  <sheetViews>
    <sheetView workbookViewId="0">
      <selection activeCell="D16" sqref="D16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15</v>
      </c>
      <c r="B2" t="s">
        <v>68</v>
      </c>
      <c r="C2">
        <v>21</v>
      </c>
      <c r="D2">
        <v>174</v>
      </c>
      <c r="E2">
        <v>74.099999999999994</v>
      </c>
      <c r="F2">
        <v>31.2</v>
      </c>
      <c r="G2">
        <v>48775</v>
      </c>
      <c r="H2">
        <v>63</v>
      </c>
      <c r="I2">
        <v>45.1</v>
      </c>
      <c r="J2">
        <v>17</v>
      </c>
      <c r="K2">
        <v>67</v>
      </c>
      <c r="L2">
        <v>72</v>
      </c>
      <c r="M2">
        <v>6</v>
      </c>
      <c r="N2">
        <v>5.3</v>
      </c>
      <c r="O2">
        <v>0.8</v>
      </c>
      <c r="P2">
        <v>4.2</v>
      </c>
      <c r="Q2">
        <v>0.79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17.8</v>
      </c>
      <c r="C7">
        <v>0.74</v>
      </c>
      <c r="D7">
        <v>129</v>
      </c>
      <c r="E7">
        <v>8</v>
      </c>
      <c r="F7">
        <v>24</v>
      </c>
      <c r="G7">
        <f>B7*(E2/(G2/1000))</f>
        <v>27.042132239876988</v>
      </c>
      <c r="H7">
        <v>16.600000000000001</v>
      </c>
      <c r="I7">
        <v>0.73</v>
      </c>
      <c r="J7">
        <v>128</v>
      </c>
      <c r="K7">
        <v>7</v>
      </c>
      <c r="L7">
        <v>11</v>
      </c>
      <c r="M7">
        <f>H7*(E2/(G2/1000))</f>
        <v>25.21906714505382</v>
      </c>
    </row>
    <row r="8" spans="1:17" x14ac:dyDescent="0.55000000000000004">
      <c r="A8">
        <v>2</v>
      </c>
      <c r="B8">
        <v>22.2</v>
      </c>
      <c r="C8">
        <v>0.83</v>
      </c>
      <c r="D8">
        <v>134</v>
      </c>
      <c r="E8">
        <v>9</v>
      </c>
      <c r="F8">
        <v>24</v>
      </c>
      <c r="G8">
        <f>B8*(E2/(G2/1000))</f>
        <v>33.726704254228601</v>
      </c>
      <c r="H8">
        <v>27.4</v>
      </c>
      <c r="I8">
        <v>0.73</v>
      </c>
      <c r="J8">
        <v>145</v>
      </c>
      <c r="K8">
        <v>9</v>
      </c>
      <c r="L8">
        <v>11</v>
      </c>
      <c r="M8">
        <f>H8*(E2/(G2/1000))</f>
        <v>41.626652998462326</v>
      </c>
    </row>
    <row r="9" spans="1:17" x14ac:dyDescent="0.55000000000000004">
      <c r="A9">
        <v>3</v>
      </c>
      <c r="B9">
        <v>22.9</v>
      </c>
      <c r="C9">
        <v>0.83</v>
      </c>
      <c r="D9">
        <v>136</v>
      </c>
      <c r="E9">
        <v>9</v>
      </c>
      <c r="F9">
        <v>24</v>
      </c>
      <c r="G9">
        <f>B9*(E2/(G2/1000))</f>
        <v>34.790158892875446</v>
      </c>
      <c r="H9">
        <v>29.7</v>
      </c>
      <c r="I9">
        <v>0.97</v>
      </c>
      <c r="J9">
        <v>150</v>
      </c>
      <c r="K9">
        <v>12</v>
      </c>
      <c r="L9">
        <v>10</v>
      </c>
      <c r="M9">
        <f>H9*(E2/(G2/1000))</f>
        <v>45.120861096873398</v>
      </c>
    </row>
    <row r="10" spans="1:17" x14ac:dyDescent="0.55000000000000004">
      <c r="A10">
        <v>4</v>
      </c>
      <c r="B10">
        <v>23.5</v>
      </c>
      <c r="C10">
        <v>0.85</v>
      </c>
      <c r="D10">
        <v>140</v>
      </c>
      <c r="E10">
        <v>10</v>
      </c>
      <c r="F10">
        <v>24</v>
      </c>
      <c r="G10">
        <f>B10*(E2/(G2/1000))</f>
        <v>35.701691440287036</v>
      </c>
      <c r="H10">
        <v>30.1</v>
      </c>
      <c r="I10">
        <v>0.83</v>
      </c>
      <c r="J10">
        <v>153</v>
      </c>
      <c r="K10">
        <v>13</v>
      </c>
      <c r="L10">
        <v>11</v>
      </c>
      <c r="M10">
        <f>H10*(E2/(G2/1000))</f>
        <v>45.72854946181446</v>
      </c>
    </row>
    <row r="11" spans="1:17" x14ac:dyDescent="0.55000000000000004">
      <c r="A11">
        <v>5</v>
      </c>
      <c r="B11">
        <v>23.4</v>
      </c>
      <c r="C11">
        <v>0.86</v>
      </c>
      <c r="D11">
        <v>143</v>
      </c>
      <c r="E11">
        <v>11</v>
      </c>
      <c r="F11">
        <v>25</v>
      </c>
      <c r="G11">
        <f>B11*(E2/(G2/1000))</f>
        <v>35.549769349051765</v>
      </c>
      <c r="H11">
        <v>30.1</v>
      </c>
      <c r="I11">
        <v>0.88</v>
      </c>
      <c r="J11">
        <v>154</v>
      </c>
      <c r="K11">
        <v>14</v>
      </c>
      <c r="L11">
        <v>11</v>
      </c>
      <c r="M11">
        <f>H11*(E2/(G2/1000))</f>
        <v>45.72854946181446</v>
      </c>
    </row>
    <row r="12" spans="1:17" x14ac:dyDescent="0.55000000000000004">
      <c r="A12">
        <v>6</v>
      </c>
      <c r="B12">
        <v>22</v>
      </c>
      <c r="C12">
        <v>0.86</v>
      </c>
      <c r="D12">
        <v>145</v>
      </c>
      <c r="E12">
        <v>12</v>
      </c>
      <c r="F12">
        <v>20</v>
      </c>
      <c r="G12">
        <f>B12*(E2/(G2/1000))</f>
        <v>33.422860071758073</v>
      </c>
      <c r="H12">
        <v>30.5</v>
      </c>
      <c r="I12">
        <v>0.88</v>
      </c>
      <c r="J12">
        <v>154</v>
      </c>
      <c r="K12">
        <v>15</v>
      </c>
      <c r="L12">
        <v>12</v>
      </c>
      <c r="M12">
        <f>H12*(E2/(G2/1000))</f>
        <v>46.336237826755507</v>
      </c>
    </row>
    <row r="13" spans="1:17" x14ac:dyDescent="0.55000000000000004">
      <c r="A13">
        <v>7</v>
      </c>
      <c r="B13">
        <v>22.8</v>
      </c>
      <c r="C13">
        <v>0.86</v>
      </c>
      <c r="D13">
        <v>145</v>
      </c>
      <c r="E13">
        <v>12</v>
      </c>
      <c r="F13">
        <v>24</v>
      </c>
      <c r="G13">
        <f>B13*(E2/(G2/1000))</f>
        <v>34.638236801640183</v>
      </c>
      <c r="H13">
        <v>31.4</v>
      </c>
      <c r="I13">
        <v>0.91</v>
      </c>
      <c r="J13">
        <v>157</v>
      </c>
      <c r="K13">
        <v>15</v>
      </c>
      <c r="L13">
        <v>11</v>
      </c>
      <c r="M13">
        <f>H13*(E2/(G2/1000))</f>
        <v>47.70353664787288</v>
      </c>
    </row>
    <row r="14" spans="1:17" x14ac:dyDescent="0.55000000000000004">
      <c r="A14">
        <v>8</v>
      </c>
      <c r="B14">
        <v>23.6</v>
      </c>
      <c r="C14">
        <v>0.86</v>
      </c>
      <c r="D14">
        <v>149</v>
      </c>
      <c r="E14">
        <v>13</v>
      </c>
      <c r="F14">
        <v>25</v>
      </c>
      <c r="G14">
        <f>B14*(E2/(G2/1000))</f>
        <v>35.853613531522299</v>
      </c>
      <c r="H14">
        <v>32.200000000000003</v>
      </c>
      <c r="I14">
        <v>0.9</v>
      </c>
      <c r="J14">
        <v>157</v>
      </c>
      <c r="K14">
        <v>15</v>
      </c>
      <c r="L14">
        <v>11</v>
      </c>
      <c r="M14">
        <f>H14*(E2/(G2/1000))</f>
        <v>48.918913377755004</v>
      </c>
    </row>
    <row r="15" spans="1:17" x14ac:dyDescent="0.55000000000000004">
      <c r="A15">
        <v>9</v>
      </c>
      <c r="B15">
        <v>22.6</v>
      </c>
      <c r="C15">
        <v>0.89</v>
      </c>
      <c r="D15">
        <v>147</v>
      </c>
      <c r="E15">
        <v>13</v>
      </c>
      <c r="F15">
        <v>25</v>
      </c>
      <c r="G15">
        <f>B15*(E2/(G2/1000))</f>
        <v>34.334392619169655</v>
      </c>
    </row>
    <row r="16" spans="1:17" x14ac:dyDescent="0.55000000000000004">
      <c r="A16">
        <v>10</v>
      </c>
      <c r="B16">
        <v>23.3</v>
      </c>
      <c r="C16">
        <v>0.87</v>
      </c>
      <c r="D16">
        <v>148</v>
      </c>
      <c r="E16">
        <v>14</v>
      </c>
      <c r="F16">
        <v>25</v>
      </c>
      <c r="G16">
        <f>B16*(E2/(G2/1000))</f>
        <v>35.397847257816508</v>
      </c>
    </row>
    <row r="18" spans="1:13" x14ac:dyDescent="0.55000000000000004">
      <c r="A18" t="s">
        <v>67</v>
      </c>
      <c r="B18">
        <f>AVERAGE(B7:B16)</f>
        <v>22.410000000000004</v>
      </c>
      <c r="C18">
        <f t="shared" ref="C18:M18" si="0">AVERAGE(C7:C16)</f>
        <v>0.84500000000000008</v>
      </c>
      <c r="D18">
        <f t="shared" si="0"/>
        <v>141.6</v>
      </c>
      <c r="E18">
        <f t="shared" si="0"/>
        <v>11.1</v>
      </c>
      <c r="F18">
        <f t="shared" si="0"/>
        <v>24</v>
      </c>
      <c r="G18">
        <f t="shared" si="0"/>
        <v>34.045740645822647</v>
      </c>
      <c r="H18">
        <f t="shared" si="0"/>
        <v>28.5</v>
      </c>
      <c r="I18">
        <f t="shared" si="0"/>
        <v>0.85375000000000001</v>
      </c>
      <c r="J18">
        <f t="shared" si="0"/>
        <v>149.75</v>
      </c>
      <c r="K18">
        <f t="shared" si="0"/>
        <v>12.5</v>
      </c>
      <c r="L18">
        <f t="shared" si="0"/>
        <v>11</v>
      </c>
      <c r="M18">
        <f t="shared" si="0"/>
        <v>43.297796002050234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I11" sqref="I11"/>
      <pageMargins left="0.7" right="0.7" top="0.75" bottom="0.75" header="0.3" footer="0.3"/>
    </customSheetView>
    <customSheetView guid="{A24349EE-1577-4801-A187-4F5E075535EC}">
      <selection activeCell="I11" sqref="I11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D39D-32DE-46AE-959C-BEE2A84C53D2}">
  <dimension ref="A1:AH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" sqref="O2"/>
    </sheetView>
  </sheetViews>
  <sheetFormatPr defaultRowHeight="14.4" x14ac:dyDescent="0.55000000000000004"/>
  <cols>
    <col min="1" max="1" width="15.578125" bestFit="1" customWidth="1"/>
    <col min="2" max="2" width="3.3671875" bestFit="1" customWidth="1"/>
    <col min="3" max="3" width="5.15625" bestFit="1" customWidth="1"/>
    <col min="4" max="4" width="8.734375" bestFit="1" customWidth="1"/>
    <col min="5" max="5" width="16.9453125" bestFit="1" customWidth="1"/>
    <col min="6" max="6" width="6.15625" bestFit="1" customWidth="1"/>
    <col min="7" max="7" width="6.3125" bestFit="1" customWidth="1"/>
    <col min="8" max="8" width="11.68359375" bestFit="1" customWidth="1"/>
    <col min="9" max="9" width="9.3671875" bestFit="1" customWidth="1"/>
    <col min="10" max="10" width="11.41796875" bestFit="1" customWidth="1"/>
    <col min="11" max="11" width="20.9453125" bestFit="1" customWidth="1"/>
    <col min="12" max="12" width="24.26171875" bestFit="1" customWidth="1"/>
    <col min="13" max="13" width="10.20703125" bestFit="1" customWidth="1"/>
    <col min="14" max="14" width="10.9453125" bestFit="1" customWidth="1"/>
    <col min="15" max="15" width="20.3125" bestFit="1" customWidth="1"/>
    <col min="16" max="16" width="22.26171875" bestFit="1" customWidth="1"/>
    <col min="17" max="17" width="23.68359375" bestFit="1" customWidth="1"/>
    <col min="18" max="18" width="25.62890625" bestFit="1" customWidth="1"/>
    <col min="19" max="19" width="10.41796875" bestFit="1" customWidth="1"/>
    <col min="20" max="20" width="9.20703125" bestFit="1" customWidth="1"/>
    <col min="21" max="21" width="11.1015625" bestFit="1" customWidth="1"/>
    <col min="22" max="22" width="10.3671875" bestFit="1" customWidth="1"/>
    <col min="23" max="23" width="11.83984375" bestFit="1" customWidth="1"/>
    <col min="24" max="24" width="10.68359375" bestFit="1" customWidth="1"/>
    <col min="25" max="25" width="20.3671875" bestFit="1" customWidth="1"/>
    <col min="26" max="26" width="22.3125" bestFit="1" customWidth="1"/>
    <col min="27" max="27" width="23.734375" bestFit="1" customWidth="1"/>
    <col min="28" max="28" width="25.68359375" bestFit="1" customWidth="1"/>
    <col min="29" max="29" width="10.47265625" bestFit="1" customWidth="1"/>
    <col min="30" max="30" width="9.26171875" bestFit="1" customWidth="1"/>
    <col min="31" max="31" width="11.15625" bestFit="1" customWidth="1"/>
    <col min="32" max="32" width="10.41796875" bestFit="1" customWidth="1"/>
    <col min="33" max="33" width="11.89453125" bestFit="1" customWidth="1"/>
    <col min="34" max="34" width="10.734375" bestFit="1" customWidth="1"/>
  </cols>
  <sheetData>
    <row r="1" spans="1:34" x14ac:dyDescent="0.55000000000000004">
      <c r="A1" s="11" t="s">
        <v>71</v>
      </c>
      <c r="B1" s="11" t="s">
        <v>9</v>
      </c>
      <c r="C1" s="11" t="s">
        <v>10</v>
      </c>
      <c r="D1" s="11" t="s">
        <v>81</v>
      </c>
      <c r="E1" s="11" t="s">
        <v>82</v>
      </c>
      <c r="F1" s="11" t="s">
        <v>108</v>
      </c>
      <c r="G1" s="11" t="s">
        <v>109</v>
      </c>
      <c r="H1" s="11" t="s">
        <v>110</v>
      </c>
      <c r="I1" s="11" t="s">
        <v>13</v>
      </c>
      <c r="J1" s="11" t="s">
        <v>14</v>
      </c>
      <c r="K1" s="11" t="s">
        <v>83</v>
      </c>
      <c r="L1" s="11" t="s">
        <v>84</v>
      </c>
      <c r="M1" s="11" t="s">
        <v>85</v>
      </c>
      <c r="N1" s="11" t="s">
        <v>59</v>
      </c>
      <c r="O1" s="11" t="s">
        <v>86</v>
      </c>
      <c r="P1" s="11" t="s">
        <v>91</v>
      </c>
      <c r="Q1" s="11" t="s">
        <v>89</v>
      </c>
      <c r="R1" s="11" t="s">
        <v>92</v>
      </c>
      <c r="S1" s="11" t="s">
        <v>87</v>
      </c>
      <c r="T1" s="11" t="s">
        <v>88</v>
      </c>
      <c r="U1" s="11" t="s">
        <v>93</v>
      </c>
      <c r="V1" s="11" t="s">
        <v>90</v>
      </c>
      <c r="W1" s="11" t="s">
        <v>94</v>
      </c>
      <c r="X1" s="11" t="s">
        <v>111</v>
      </c>
      <c r="Y1" s="11" t="s">
        <v>95</v>
      </c>
      <c r="Z1" s="11" t="s">
        <v>96</v>
      </c>
      <c r="AA1" s="11" t="s">
        <v>97</v>
      </c>
      <c r="AB1" s="11" t="s">
        <v>98</v>
      </c>
      <c r="AC1" s="11" t="s">
        <v>99</v>
      </c>
      <c r="AD1" s="11" t="s">
        <v>100</v>
      </c>
      <c r="AE1" s="11" t="s">
        <v>101</v>
      </c>
      <c r="AF1" s="11" t="s">
        <v>102</v>
      </c>
      <c r="AG1" s="11" t="s">
        <v>103</v>
      </c>
      <c r="AH1" s="11" t="s">
        <v>112</v>
      </c>
    </row>
    <row r="2" spans="1:34" x14ac:dyDescent="0.55000000000000004">
      <c r="A2" s="11">
        <v>1</v>
      </c>
      <c r="B2" s="11" t="str">
        <f>'#1'!B2</f>
        <v>M</v>
      </c>
      <c r="C2" s="11">
        <f>'#1'!C2</f>
        <v>25</v>
      </c>
      <c r="D2" s="11" t="s">
        <v>107</v>
      </c>
      <c r="E2" s="11">
        <f>'Summary Sheet All Data'!D2</f>
        <v>5</v>
      </c>
      <c r="F2" s="11">
        <f>'#1'!D2</f>
        <v>173.5</v>
      </c>
      <c r="G2" s="11">
        <f>'#1'!E2</f>
        <v>59.2</v>
      </c>
      <c r="H2" s="11">
        <f>G2/((F2/100)^2)</f>
        <v>19.666304013819566</v>
      </c>
      <c r="I2" s="11">
        <f>'#1'!F2</f>
        <v>10.199999999999999</v>
      </c>
      <c r="J2" s="11">
        <f>'#1'!G2</f>
        <v>52016</v>
      </c>
      <c r="K2" s="12">
        <f>'#1'!I2</f>
        <v>54.2</v>
      </c>
      <c r="L2" s="11">
        <f>K2*(G2/(J2/1000))</f>
        <v>61.685635189172572</v>
      </c>
      <c r="M2" s="11">
        <f>'Summary Sheet All Data'!G2</f>
        <v>184</v>
      </c>
      <c r="N2" s="11">
        <f>'Summary Sheet All Data'!H2</f>
        <v>19</v>
      </c>
      <c r="O2" s="11">
        <f>AVERAGE('#1'!B8:B16)</f>
        <v>34.87777777777778</v>
      </c>
      <c r="P2" s="12">
        <f>(O2/K2)*100</f>
        <v>64.350143501435014</v>
      </c>
      <c r="Q2" s="12">
        <f>AVERAGE('#1'!G8:G16)</f>
        <v>39.694794764004243</v>
      </c>
      <c r="R2" s="12">
        <f>(Q2/L2)*100</f>
        <v>64.350143501435014</v>
      </c>
      <c r="S2" s="11">
        <f>AVERAGE('#1'!C8:C16)</f>
        <v>1.1022222222222222</v>
      </c>
      <c r="T2" s="11">
        <f>AVERAGE('#1'!D8:D16)</f>
        <v>159.44444444444446</v>
      </c>
      <c r="U2" s="12">
        <f>(T2/M2)*100</f>
        <v>86.654589371980677</v>
      </c>
      <c r="V2" s="11">
        <f>AVERAGE('#1'!E8:E16)</f>
        <v>14.333333333333334</v>
      </c>
      <c r="W2" s="12">
        <f>(V2/N2)*100</f>
        <v>75.438596491228068</v>
      </c>
      <c r="X2" s="11">
        <f>AVERAGE('#1'!F8:F16)</f>
        <v>23.333333333333332</v>
      </c>
      <c r="Y2" s="11">
        <f>AVERAGE('#1'!H8:H14)</f>
        <v>35.414285714285711</v>
      </c>
      <c r="Z2" s="12">
        <f>(Y2/K2)*100</f>
        <v>65.340010542962574</v>
      </c>
      <c r="AA2" s="13">
        <f>AVERAGE('#1'!M8:M14)</f>
        <v>40.305400536098787</v>
      </c>
      <c r="AB2" s="12">
        <f>(AA2/L2)*100</f>
        <v>65.340010542962574</v>
      </c>
      <c r="AC2" s="11">
        <f>AVERAGE('#1'!I8:I14)</f>
        <v>1.0514285714285716</v>
      </c>
      <c r="AD2" s="11">
        <f>AVERAGE('#1'!J8:J14)</f>
        <v>147.14285714285714</v>
      </c>
      <c r="AE2" s="12">
        <f>(AD2/M2)*100</f>
        <v>79.968944099378874</v>
      </c>
      <c r="AF2" s="11">
        <f>AVERAGE('#1'!K8:K14)</f>
        <v>13.714285714285714</v>
      </c>
      <c r="AG2" s="12">
        <f>(AF2/N2)*100</f>
        <v>72.180451127819538</v>
      </c>
      <c r="AH2" s="11">
        <f>AVERAGE('#1'!L8:L14)</f>
        <v>10.142857142857142</v>
      </c>
    </row>
    <row r="3" spans="1:34" x14ac:dyDescent="0.55000000000000004">
      <c r="A3" s="11">
        <v>2</v>
      </c>
      <c r="B3" s="11" t="str">
        <f>'#2'!B2</f>
        <v>F</v>
      </c>
      <c r="C3" s="11">
        <f>'#2'!C2</f>
        <v>23</v>
      </c>
      <c r="D3" s="11" t="s">
        <v>107</v>
      </c>
      <c r="E3" s="11">
        <f>'Summary Sheet All Data'!D3</f>
        <v>10</v>
      </c>
      <c r="F3" s="11">
        <f>'#2'!D2</f>
        <v>160.30000000000001</v>
      </c>
      <c r="G3" s="11">
        <f>'#2'!E2</f>
        <v>54.4</v>
      </c>
      <c r="H3" s="11">
        <f t="shared" ref="H3:H27" si="0">G3/((F3/100)^2)</f>
        <v>21.17053606210127</v>
      </c>
      <c r="I3" s="11">
        <f>'#2'!F2</f>
        <v>22.8</v>
      </c>
      <c r="J3" s="11">
        <f>'#2'!G2</f>
        <v>40721</v>
      </c>
      <c r="K3" s="12">
        <f>'#2'!I2</f>
        <v>41.6</v>
      </c>
      <c r="L3" s="11">
        <f t="shared" ref="L3:L27" si="1">K3*(G3/(J3/1000))</f>
        <v>55.574273716264344</v>
      </c>
      <c r="M3" s="11">
        <f>'Summary Sheet All Data'!G3</f>
        <v>189</v>
      </c>
      <c r="N3" s="11">
        <f>'Summary Sheet All Data'!H3</f>
        <v>18</v>
      </c>
      <c r="O3" s="11">
        <f>AVERAGE('#2'!B8:B16)</f>
        <v>22.655555555555551</v>
      </c>
      <c r="P3" s="12">
        <f t="shared" ref="P3:P27" si="2">(O3/K3)*100</f>
        <v>54.460470085470071</v>
      </c>
      <c r="Q3" s="12">
        <f>AVERAGE('#2'!G8:G16)</f>
        <v>30.266010712463405</v>
      </c>
      <c r="R3" s="12">
        <f t="shared" ref="R3:R27" si="3">(Q3/L3)*100</f>
        <v>54.460470085470078</v>
      </c>
      <c r="S3" s="11">
        <f>AVERAGE('#2'!C8:C16)</f>
        <v>1.02</v>
      </c>
      <c r="T3" s="11">
        <f>AVERAGE('#2'!D8:D16)</f>
        <v>147.44444444444446</v>
      </c>
      <c r="U3" s="12">
        <f t="shared" ref="U3:U27" si="4">(T3/M3)*100</f>
        <v>78.012933568489132</v>
      </c>
      <c r="V3" s="11">
        <f>AVERAGE('#2'!E8:E16)</f>
        <v>12.666666666666666</v>
      </c>
      <c r="W3" s="12">
        <f t="shared" ref="W3:W27" si="5">(V3/N3)*100</f>
        <v>70.370370370370367</v>
      </c>
      <c r="X3" s="11">
        <f>AVERAGE('#2'!F8:F16)</f>
        <v>18.888888888888889</v>
      </c>
      <c r="Y3" s="11">
        <f>AVERAGE('#2'!H8:H14)</f>
        <v>30.74285714285714</v>
      </c>
      <c r="Z3" s="12">
        <f t="shared" ref="Z3:Z27" si="6">(Y3/K3)*100</f>
        <v>73.901098901098891</v>
      </c>
      <c r="AA3" s="13">
        <f>AVERAGE('#2'!M8:M14)</f>
        <v>41.069998982623922</v>
      </c>
      <c r="AB3" s="12">
        <f t="shared" ref="AB3:AB27" si="7">(AA3/L3)*100</f>
        <v>73.901098901098891</v>
      </c>
      <c r="AC3" s="11">
        <f>AVERAGE('#2'!I8:I14)</f>
        <v>1.1714285714285713</v>
      </c>
      <c r="AD3" s="11">
        <f>AVERAGE('#2'!J8:J14)</f>
        <v>168.28571428571428</v>
      </c>
      <c r="AE3" s="12">
        <f t="shared" ref="AE3:AE27" si="8">(AD3/M3)*100</f>
        <v>89.040060468631893</v>
      </c>
      <c r="AF3" s="11">
        <f>AVERAGE('#2'!K8:K14)</f>
        <v>14</v>
      </c>
      <c r="AG3" s="12">
        <f t="shared" ref="AG3:AG27" si="9">(AF3/N3)*100</f>
        <v>77.777777777777786</v>
      </c>
      <c r="AH3" s="11">
        <f>AVERAGE('#2'!L8:L14)</f>
        <v>9.1428571428571423</v>
      </c>
    </row>
    <row r="4" spans="1:34" x14ac:dyDescent="0.55000000000000004">
      <c r="A4" s="11">
        <v>3</v>
      </c>
      <c r="B4" s="11" t="str">
        <f>'#3'!B2</f>
        <v>F</v>
      </c>
      <c r="C4" s="11">
        <f>'#3'!C2</f>
        <v>39</v>
      </c>
      <c r="D4" s="11" t="s">
        <v>107</v>
      </c>
      <c r="E4" s="11">
        <f>'Summary Sheet All Data'!D4</f>
        <v>3</v>
      </c>
      <c r="F4" s="11">
        <f>'#3'!D2</f>
        <v>167.1</v>
      </c>
      <c r="G4" s="11">
        <f>'#3'!E2</f>
        <v>88</v>
      </c>
      <c r="H4" s="11">
        <f t="shared" si="0"/>
        <v>31.515904250385262</v>
      </c>
      <c r="I4" s="11">
        <f>'#3'!F2</f>
        <v>43.8</v>
      </c>
      <c r="J4" s="11">
        <f>'#3'!G2</f>
        <v>48018</v>
      </c>
      <c r="K4" s="12">
        <f>'#3'!I2</f>
        <v>31.4</v>
      </c>
      <c r="L4" s="11">
        <f t="shared" si="1"/>
        <v>57.545087258944562</v>
      </c>
      <c r="M4" s="11">
        <f>'Summary Sheet All Data'!G4</f>
        <v>173</v>
      </c>
      <c r="N4" s="11">
        <f>'Summary Sheet All Data'!H4</f>
        <v>19</v>
      </c>
      <c r="O4" s="11">
        <f>AVERAGE('#3'!B8:B16)</f>
        <v>15.711111111111112</v>
      </c>
      <c r="P4" s="12">
        <f t="shared" si="2"/>
        <v>50.035385704175518</v>
      </c>
      <c r="Q4" s="12">
        <f>AVERAGE('#3'!G8:G16)</f>
        <v>28.792906363817274</v>
      </c>
      <c r="R4" s="12">
        <f t="shared" si="3"/>
        <v>50.035385704175518</v>
      </c>
      <c r="S4" s="11">
        <f>AVERAGE('#3'!C8:C16)</f>
        <v>0.98777777777777764</v>
      </c>
      <c r="T4" s="11">
        <f>AVERAGE('#3'!D8:D16)</f>
        <v>125.44444444444444</v>
      </c>
      <c r="U4" s="12">
        <f t="shared" si="4"/>
        <v>72.511239563262691</v>
      </c>
      <c r="V4" s="11">
        <f>AVERAGE('#3'!E8:E16)</f>
        <v>10</v>
      </c>
      <c r="W4" s="12">
        <f t="shared" si="5"/>
        <v>52.631578947368418</v>
      </c>
      <c r="X4" s="11">
        <f>AVERAGE('#3'!F8:F16)</f>
        <v>21.444444444444443</v>
      </c>
      <c r="Y4" s="11">
        <f>AVERAGE('#3'!H8:H14)</f>
        <v>20.8</v>
      </c>
      <c r="Z4" s="12">
        <f t="shared" si="6"/>
        <v>66.242038216560516</v>
      </c>
      <c r="AA4" s="13">
        <f>AVERAGE('#3'!M8:M14)</f>
        <v>38.11903869382315</v>
      </c>
      <c r="AB4" s="12">
        <f t="shared" si="7"/>
        <v>66.242038216560502</v>
      </c>
      <c r="AC4" s="11">
        <f>AVERAGE('#3'!I8:I14)</f>
        <v>1.0171428571428571</v>
      </c>
      <c r="AD4" s="11">
        <f>AVERAGE('#3'!J8:J14)</f>
        <v>146.28571428571428</v>
      </c>
      <c r="AE4" s="12">
        <f t="shared" si="8"/>
        <v>84.558216350123857</v>
      </c>
      <c r="AF4" s="11">
        <f>AVERAGE('#3'!K8:K14)</f>
        <v>9.8571428571428577</v>
      </c>
      <c r="AG4" s="12">
        <f t="shared" si="9"/>
        <v>51.879699248120303</v>
      </c>
      <c r="AH4" s="11">
        <f>AVERAGE('#3'!L8:L14)</f>
        <v>11.285714285714286</v>
      </c>
    </row>
    <row r="5" spans="1:34" x14ac:dyDescent="0.55000000000000004">
      <c r="A5" s="11">
        <v>4</v>
      </c>
      <c r="B5" s="11" t="str">
        <f>'#4'!B2</f>
        <v>M</v>
      </c>
      <c r="C5" s="11">
        <f>'#4'!C2</f>
        <v>36</v>
      </c>
      <c r="D5" s="11" t="s">
        <v>107</v>
      </c>
      <c r="E5" s="11">
        <f>'Summary Sheet All Data'!D5</f>
        <v>3</v>
      </c>
      <c r="F5" s="11">
        <f>'#4'!D2</f>
        <v>184</v>
      </c>
      <c r="G5" s="11">
        <f>'#4'!E2</f>
        <v>97.2</v>
      </c>
      <c r="H5" s="11">
        <f t="shared" si="0"/>
        <v>28.709829867674859</v>
      </c>
      <c r="I5" s="11">
        <f>'#4'!F2</f>
        <v>31</v>
      </c>
      <c r="J5" s="11">
        <f>'#4'!G2</f>
        <v>64709</v>
      </c>
      <c r="K5" s="12">
        <f>'#4'!I2</f>
        <v>41.5</v>
      </c>
      <c r="L5" s="11">
        <f t="shared" si="1"/>
        <v>62.337541918434837</v>
      </c>
      <c r="M5" s="11">
        <f>'Summary Sheet All Data'!G5</f>
        <v>170</v>
      </c>
      <c r="N5" s="11">
        <f>'Summary Sheet All Data'!H5</f>
        <v>18</v>
      </c>
      <c r="O5" s="11">
        <f>AVERAGE('#4'!B8:B16)</f>
        <v>29.900000000000002</v>
      </c>
      <c r="P5" s="12">
        <f t="shared" si="2"/>
        <v>72.048192771084345</v>
      </c>
      <c r="Q5" s="12">
        <f>AVERAGE('#4'!G8:G16)</f>
        <v>44.913072370149443</v>
      </c>
      <c r="R5" s="12">
        <f t="shared" si="3"/>
        <v>72.048192771084345</v>
      </c>
      <c r="S5" s="11">
        <f>AVERAGE('#4'!C8:C16)</f>
        <v>1.0566666666666666</v>
      </c>
      <c r="T5" s="11">
        <f>AVERAGE('#4'!D8:D16)</f>
        <v>169.77777777777777</v>
      </c>
      <c r="U5" s="12">
        <f t="shared" si="4"/>
        <v>99.869281045751634</v>
      </c>
      <c r="V5" s="11">
        <f>AVERAGE('#4'!E8:E16)</f>
        <v>18.222222222222221</v>
      </c>
      <c r="W5" s="12">
        <f t="shared" si="5"/>
        <v>101.23456790123457</v>
      </c>
      <c r="X5" s="11">
        <f>AVERAGE('#4'!F8:F16)</f>
        <v>20.888888888888889</v>
      </c>
      <c r="Y5" s="11">
        <f>AVERAGE('#4'!H8:H14)</f>
        <v>26.642857142857139</v>
      </c>
      <c r="Z5" s="12">
        <f t="shared" si="6"/>
        <v>64.199655765920809</v>
      </c>
      <c r="AA5" s="13">
        <f>AVERAGE('#4'!M8:M14)</f>
        <v>40.020487324571768</v>
      </c>
      <c r="AB5" s="12">
        <f t="shared" si="7"/>
        <v>64.199655765920838</v>
      </c>
      <c r="AC5" s="11">
        <f>AVERAGE('#4'!I8:I14)</f>
        <v>1.0857142857142856</v>
      </c>
      <c r="AD5" s="11">
        <f>AVERAGE('#4'!J8:J14)</f>
        <v>156.14285714285714</v>
      </c>
      <c r="AE5" s="12">
        <f t="shared" si="8"/>
        <v>91.848739495798313</v>
      </c>
      <c r="AF5" s="11">
        <f>AVERAGE('#4'!K8:K14)</f>
        <v>14.142857142857142</v>
      </c>
      <c r="AG5" s="12">
        <f t="shared" si="9"/>
        <v>78.571428571428569</v>
      </c>
      <c r="AH5" s="11">
        <f>AVERAGE('#4'!L8:L14)</f>
        <v>10.285714285714286</v>
      </c>
    </row>
    <row r="6" spans="1:34" ht="72" x14ac:dyDescent="0.55000000000000004">
      <c r="A6" s="11">
        <v>5</v>
      </c>
      <c r="B6" s="11" t="str">
        <f>'#5'!B2</f>
        <v>F</v>
      </c>
      <c r="C6" s="11">
        <f>'#5'!C2</f>
        <v>23</v>
      </c>
      <c r="D6" s="14" t="s">
        <v>118</v>
      </c>
      <c r="E6" s="11">
        <f>'Summary Sheet All Data'!D6</f>
        <v>8</v>
      </c>
      <c r="F6" s="11">
        <f>'#5'!D2</f>
        <v>177.5</v>
      </c>
      <c r="G6" s="11">
        <f>'#5'!E2</f>
        <v>80.7</v>
      </c>
      <c r="H6" s="11">
        <f t="shared" si="0"/>
        <v>25.613965483039081</v>
      </c>
      <c r="I6" s="11">
        <f>'#5'!F2</f>
        <v>33.799999999999997</v>
      </c>
      <c r="J6" s="11">
        <f>'#5'!G2</f>
        <v>51226</v>
      </c>
      <c r="K6" s="12">
        <f>'#5'!I2</f>
        <v>37.9</v>
      </c>
      <c r="L6" s="11">
        <f t="shared" si="1"/>
        <v>59.706594307578179</v>
      </c>
      <c r="M6" s="11">
        <f>'Summary Sheet All Data'!G6</f>
        <v>188</v>
      </c>
      <c r="N6" s="11">
        <f>'Summary Sheet All Data'!H6</f>
        <v>19</v>
      </c>
      <c r="O6" s="11">
        <f>AVERAGE('#5'!B8:B16)</f>
        <v>20.222222222222221</v>
      </c>
      <c r="P6" s="12">
        <f t="shared" si="2"/>
        <v>53.3567868660217</v>
      </c>
      <c r="Q6" s="12">
        <f>AVERAGE('#5'!G8:G16)</f>
        <v>31.857520269654728</v>
      </c>
      <c r="R6" s="12">
        <f t="shared" si="3"/>
        <v>53.356786866021686</v>
      </c>
      <c r="S6" s="11">
        <f>AVERAGE('#5'!C8:C16)</f>
        <v>1.1044444444444446</v>
      </c>
      <c r="T6" s="11">
        <f>AVERAGE('#5'!D8:D16)</f>
        <v>169.44444444444446</v>
      </c>
      <c r="U6" s="12">
        <f t="shared" si="4"/>
        <v>90.130023640661946</v>
      </c>
      <c r="V6" s="11">
        <f>AVERAGE('#5'!E8:E16)</f>
        <v>12.888888888888889</v>
      </c>
      <c r="W6" s="12">
        <f t="shared" si="5"/>
        <v>67.83625730994153</v>
      </c>
      <c r="X6" s="11">
        <f>AVERAGE('#5'!F8:F16)</f>
        <v>23.888888888888889</v>
      </c>
      <c r="Y6" s="11">
        <f>AVERAGE('#5'!H8:H14)</f>
        <v>22.814285714285713</v>
      </c>
      <c r="Z6" s="12">
        <f t="shared" si="6"/>
        <v>60.196004523181301</v>
      </c>
      <c r="AA6" s="13">
        <f>AVERAGE('#5'!M8:M14)</f>
        <v>35.940984210027267</v>
      </c>
      <c r="AB6" s="12">
        <f t="shared" si="7"/>
        <v>60.196004523181301</v>
      </c>
      <c r="AC6" s="11">
        <f>AVERAGE('#5'!I8:I14)</f>
        <v>1.0857142857142859</v>
      </c>
      <c r="AD6" s="11">
        <f>AVERAGE('#5'!J8:J14)</f>
        <v>169.57142857142858</v>
      </c>
      <c r="AE6" s="12">
        <f t="shared" si="8"/>
        <v>90.197568389057764</v>
      </c>
      <c r="AF6" s="11">
        <f>AVERAGE('#5'!K8:K14)</f>
        <v>13.857142857142858</v>
      </c>
      <c r="AG6" s="12">
        <f t="shared" si="9"/>
        <v>72.932330827067673</v>
      </c>
      <c r="AH6" s="11">
        <f>AVERAGE('#5'!L8:L14)</f>
        <v>10.142857142857142</v>
      </c>
    </row>
    <row r="7" spans="1:34" x14ac:dyDescent="0.55000000000000004">
      <c r="A7" s="11">
        <v>6</v>
      </c>
      <c r="B7" s="11" t="str">
        <f>'#6'!B2</f>
        <v>F</v>
      </c>
      <c r="C7" s="11">
        <f>'#6'!C2</f>
        <v>40</v>
      </c>
      <c r="D7" s="11" t="s">
        <v>107</v>
      </c>
      <c r="E7" s="11">
        <f>'Summary Sheet All Data'!D7</f>
        <v>3</v>
      </c>
      <c r="F7" s="11">
        <f>'#6'!D2</f>
        <v>168.3</v>
      </c>
      <c r="G7" s="11">
        <f>'#6'!E2</f>
        <v>85.4</v>
      </c>
      <c r="H7" s="11">
        <f t="shared" si="0"/>
        <v>30.150161218631386</v>
      </c>
      <c r="I7" s="11">
        <f>'#6'!F2</f>
        <v>39.1</v>
      </c>
      <c r="J7" s="11">
        <f>'#6'!G2</f>
        <v>50154</v>
      </c>
      <c r="K7" s="12">
        <f>'#6'!I2</f>
        <v>34.1</v>
      </c>
      <c r="L7" s="11">
        <f t="shared" si="1"/>
        <v>58.063962993978549</v>
      </c>
      <c r="M7" s="11">
        <f>'Summary Sheet All Data'!G7</f>
        <v>172</v>
      </c>
      <c r="N7" s="11">
        <f>'Summary Sheet All Data'!H7</f>
        <v>18</v>
      </c>
      <c r="O7" s="11">
        <f>AVERAGE('#6'!B8:B16)</f>
        <v>20.322222222222223</v>
      </c>
      <c r="P7" s="12">
        <f t="shared" si="2"/>
        <v>59.595959595959592</v>
      </c>
      <c r="Q7" s="12">
        <f>AVERAGE('#6'!G8:G16)</f>
        <v>34.60377592570439</v>
      </c>
      <c r="R7" s="12">
        <f t="shared" si="3"/>
        <v>59.595959595959599</v>
      </c>
      <c r="S7" s="11">
        <f>AVERAGE('#6'!C8:C16)</f>
        <v>0.97777777777777786</v>
      </c>
      <c r="T7" s="11">
        <f>AVERAGE('#1'!D8:D16)</f>
        <v>159.44444444444446</v>
      </c>
      <c r="U7" s="12">
        <f t="shared" si="4"/>
        <v>92.700258397932828</v>
      </c>
      <c r="V7" s="11">
        <f>AVERAGE('#6'!E8:E16)</f>
        <v>11.444444444444445</v>
      </c>
      <c r="W7" s="12">
        <f t="shared" si="5"/>
        <v>63.580246913580254</v>
      </c>
      <c r="X7" s="11">
        <f>AVERAGE('#6'!F8:F16)</f>
        <v>23.444444444444443</v>
      </c>
      <c r="Y7" s="11">
        <f>AVERAGE('#6'!H8:H14)</f>
        <v>22.142857142857142</v>
      </c>
      <c r="Z7" s="12">
        <f t="shared" si="6"/>
        <v>64.935064935064929</v>
      </c>
      <c r="AA7" s="13">
        <f>AVERAGE('#6'!M8:M14)</f>
        <v>37.703872074012047</v>
      </c>
      <c r="AB7" s="12">
        <f t="shared" si="7"/>
        <v>64.935064935064929</v>
      </c>
      <c r="AC7" s="11">
        <f>AVERAGE('#6'!I8:I14)</f>
        <v>1.0128571428571429</v>
      </c>
      <c r="AD7" s="11">
        <f>AVERAGE('#6'!J8:J14)</f>
        <v>145.14285714285714</v>
      </c>
      <c r="AE7" s="12">
        <f t="shared" si="8"/>
        <v>84.385382059800662</v>
      </c>
      <c r="AF7" s="11">
        <f>AVERAGE('#6'!K8:K14)</f>
        <v>12.428571428571429</v>
      </c>
      <c r="AG7" s="12">
        <f t="shared" si="9"/>
        <v>69.047619047619051</v>
      </c>
      <c r="AH7" s="11">
        <f>AVERAGE('#6'!L8:L14)</f>
        <v>11</v>
      </c>
    </row>
    <row r="8" spans="1:34" x14ac:dyDescent="0.55000000000000004">
      <c r="A8" s="11">
        <v>7</v>
      </c>
      <c r="B8" s="11" t="str">
        <f>'#7'!B2</f>
        <v>M</v>
      </c>
      <c r="C8" s="11">
        <f>'#7'!C2</f>
        <v>28</v>
      </c>
      <c r="D8" s="11" t="s">
        <v>113</v>
      </c>
      <c r="E8" s="11">
        <f>'Summary Sheet All Data'!D8</f>
        <v>2</v>
      </c>
      <c r="F8" s="11">
        <f>'#7'!D2</f>
        <v>172.5</v>
      </c>
      <c r="G8" s="11">
        <f>'#7'!E2</f>
        <v>72.2</v>
      </c>
      <c r="H8" s="11">
        <f t="shared" si="0"/>
        <v>24.263810123923545</v>
      </c>
      <c r="I8" s="11">
        <f>'#7'!F2</f>
        <v>27.8</v>
      </c>
      <c r="J8" s="11">
        <f>'#7'!G2</f>
        <v>50195</v>
      </c>
      <c r="K8" s="12">
        <f>'#7'!I2</f>
        <v>37.799999999999997</v>
      </c>
      <c r="L8" s="11">
        <f t="shared" si="1"/>
        <v>54.371152505229595</v>
      </c>
      <c r="M8" s="11">
        <f>'Summary Sheet All Data'!G8</f>
        <v>185</v>
      </c>
      <c r="N8" s="11">
        <f>'Summary Sheet All Data'!H8</f>
        <v>20</v>
      </c>
      <c r="O8" s="11">
        <f>AVERAGE('#7'!B8:B16)</f>
        <v>25.466666666666665</v>
      </c>
      <c r="P8" s="12">
        <f t="shared" si="2"/>
        <v>67.372134038800695</v>
      </c>
      <c r="Q8" s="12">
        <f>AVERAGE('#7'!G8:G16)</f>
        <v>36.63100574426403</v>
      </c>
      <c r="R8" s="12">
        <f t="shared" si="3"/>
        <v>67.372134038800695</v>
      </c>
      <c r="S8" s="11">
        <f>AVERAGE('#7'!C8:C16)</f>
        <v>1.1422222222222222</v>
      </c>
      <c r="T8" s="11">
        <f>AVERAGE('#7'!D8:D16)</f>
        <v>165.44444444444446</v>
      </c>
      <c r="U8" s="12">
        <f t="shared" si="4"/>
        <v>89.429429429429447</v>
      </c>
      <c r="V8" s="11">
        <f>AVERAGE('#7'!E8:E16)</f>
        <v>15.444444444444445</v>
      </c>
      <c r="W8" s="12">
        <f t="shared" si="5"/>
        <v>77.222222222222229</v>
      </c>
      <c r="X8" s="11">
        <f>AVERAGE('#7'!F8:F16)</f>
        <v>21.111111111111111</v>
      </c>
      <c r="Y8" s="11">
        <f>AVERAGE('#7'!H8:H14)</f>
        <v>23.37142857142857</v>
      </c>
      <c r="Z8" s="12">
        <f t="shared" si="6"/>
        <v>61.829176114890402</v>
      </c>
      <c r="AA8" s="13">
        <f>AVERAGE('#7'!M8:M14)</f>
        <v>33.617235638154064</v>
      </c>
      <c r="AB8" s="12">
        <f t="shared" si="7"/>
        <v>61.82917611489043</v>
      </c>
      <c r="AC8" s="11">
        <f>AVERAGE('#7'!I8:I14)</f>
        <v>1.0585714285714285</v>
      </c>
      <c r="AD8" s="11">
        <f>AVERAGE('#7'!J8:J14)</f>
        <v>160.28571428571428</v>
      </c>
      <c r="AE8" s="12">
        <f t="shared" si="8"/>
        <v>86.640926640926637</v>
      </c>
      <c r="AF8" s="11">
        <f>AVERAGE('#7'!K8:K14)</f>
        <v>10</v>
      </c>
      <c r="AG8" s="12">
        <f t="shared" si="9"/>
        <v>50</v>
      </c>
      <c r="AH8" s="11">
        <f>AVERAGE('#7'!L8:L14)</f>
        <v>10.142857142857142</v>
      </c>
    </row>
    <row r="9" spans="1:34" x14ac:dyDescent="0.55000000000000004">
      <c r="A9" s="11">
        <v>8</v>
      </c>
      <c r="B9" s="11" t="str">
        <f>'#8'!B2</f>
        <v>M</v>
      </c>
      <c r="C9" s="11">
        <f>'#8'!C2</f>
        <v>47</v>
      </c>
      <c r="D9" s="11" t="s">
        <v>107</v>
      </c>
      <c r="E9" s="11">
        <f>'Summary Sheet All Data'!D9</f>
        <v>16</v>
      </c>
      <c r="F9" s="11">
        <f>'#8'!D2</f>
        <v>179</v>
      </c>
      <c r="G9" s="11">
        <f>'#8'!E2</f>
        <v>82.9</v>
      </c>
      <c r="H9" s="11">
        <f t="shared" si="0"/>
        <v>25.873100090509038</v>
      </c>
      <c r="I9" s="11">
        <f>'#8'!F2</f>
        <v>12.8</v>
      </c>
      <c r="J9" s="11">
        <f>'#8'!G2</f>
        <v>70390</v>
      </c>
      <c r="K9" s="12">
        <f>'#8'!I2</f>
        <v>40.9</v>
      </c>
      <c r="L9" s="11">
        <f t="shared" si="1"/>
        <v>48.168916039210117</v>
      </c>
      <c r="M9" s="11">
        <f>'Summary Sheet All Data'!G9</f>
        <v>167</v>
      </c>
      <c r="N9" s="11">
        <f>'Summary Sheet All Data'!H9</f>
        <v>19</v>
      </c>
      <c r="O9" s="11">
        <f>AVERAGE('#8'!B8:B16)</f>
        <v>26.088888888888889</v>
      </c>
      <c r="P9" s="12">
        <f t="shared" si="2"/>
        <v>63.787014398261341</v>
      </c>
      <c r="Q9" s="12">
        <f>AVERAGE('#8'!G8:G16)</f>
        <v>30.725513409417374</v>
      </c>
      <c r="R9" s="12">
        <f t="shared" si="3"/>
        <v>63.787014398261341</v>
      </c>
      <c r="S9" s="11">
        <f>AVERAGE('#8'!C8:C16)</f>
        <v>0.9344444444444443</v>
      </c>
      <c r="T9" s="11">
        <f>AVERAGE('#8'!D8:D16)</f>
        <v>131.44444444444446</v>
      </c>
      <c r="U9" s="12">
        <f t="shared" si="4"/>
        <v>78.70924817032602</v>
      </c>
      <c r="V9" s="11">
        <f>AVERAGE('#8'!E8:E16)</f>
        <v>11</v>
      </c>
      <c r="W9" s="12">
        <f t="shared" si="5"/>
        <v>57.894736842105267</v>
      </c>
      <c r="X9" s="11">
        <f>AVERAGE('#8'!F8:F16)</f>
        <v>25.222222222222221</v>
      </c>
      <c r="Y9" s="11">
        <f>AVERAGE('#8'!H8:H14)</f>
        <v>28.699999999999996</v>
      </c>
      <c r="Z9" s="12">
        <f t="shared" si="6"/>
        <v>70.171149144254272</v>
      </c>
      <c r="AA9" s="13">
        <f>AVERAGE('#8'!M8:M14)</f>
        <v>33.800681915044755</v>
      </c>
      <c r="AB9" s="12">
        <f t="shared" si="7"/>
        <v>70.171149144254287</v>
      </c>
      <c r="AC9" s="11">
        <f>AVERAGE('#8'!I8:I14)</f>
        <v>1.0628571428571429</v>
      </c>
      <c r="AD9" s="11">
        <f>AVERAGE('#8'!J8:J14)</f>
        <v>130.28571428571428</v>
      </c>
      <c r="AE9" s="12">
        <f t="shared" si="8"/>
        <v>78.015397775876821</v>
      </c>
      <c r="AF9" s="11">
        <f>AVERAGE('#8'!K8:K14)</f>
        <v>11.714285714285714</v>
      </c>
      <c r="AG9" s="12">
        <f t="shared" si="9"/>
        <v>61.65413533834586</v>
      </c>
      <c r="AH9" s="11">
        <f>AVERAGE('#8'!L8:L14)</f>
        <v>11.142857142857142</v>
      </c>
    </row>
    <row r="10" spans="1:34" x14ac:dyDescent="0.55000000000000004">
      <c r="A10" s="11">
        <v>9</v>
      </c>
      <c r="B10" s="11" t="str">
        <f>'#9'!B2</f>
        <v>F</v>
      </c>
      <c r="C10" s="11">
        <f>'#9'!C2</f>
        <v>25</v>
      </c>
      <c r="D10" s="11" t="s">
        <v>107</v>
      </c>
      <c r="E10" s="11">
        <f>'Summary Sheet All Data'!D10</f>
        <v>2</v>
      </c>
      <c r="F10" s="11">
        <f>'#9'!D2</f>
        <v>170</v>
      </c>
      <c r="G10" s="11">
        <f>'#9'!E2</f>
        <v>80.900000000000006</v>
      </c>
      <c r="H10" s="11">
        <f t="shared" si="0"/>
        <v>27.993079584775092</v>
      </c>
      <c r="I10" s="11">
        <f>'#9'!F2</f>
        <v>44.6</v>
      </c>
      <c r="J10" s="11">
        <f>'#9'!G2</f>
        <v>42949</v>
      </c>
      <c r="K10" s="12">
        <f>'#9'!I2</f>
        <v>32.4</v>
      </c>
      <c r="L10" s="11">
        <f t="shared" si="1"/>
        <v>61.029593238492168</v>
      </c>
      <c r="M10" s="11">
        <f>'Summary Sheet All Data'!G10</f>
        <v>182</v>
      </c>
      <c r="N10" s="11">
        <f>'Summary Sheet All Data'!H10</f>
        <v>19</v>
      </c>
      <c r="O10" s="11">
        <f>AVERAGE('#9'!B8:B16)</f>
        <v>19.088888888888889</v>
      </c>
      <c r="P10" s="12">
        <f t="shared" si="2"/>
        <v>58.91632373113854</v>
      </c>
      <c r="Q10" s="12">
        <f>AVERAGE('#9'!G8:G16)</f>
        <v>35.95639272418709</v>
      </c>
      <c r="R10" s="12">
        <f t="shared" si="3"/>
        <v>58.916323731138554</v>
      </c>
      <c r="S10" s="11">
        <f>AVERAGE('#9'!C8:C16)</f>
        <v>1.0011111111111111</v>
      </c>
      <c r="T10" s="11">
        <f>AVERAGE('#9'!D8:D16)</f>
        <v>164.55555555555554</v>
      </c>
      <c r="U10" s="12">
        <f t="shared" si="4"/>
        <v>90.415140415140399</v>
      </c>
      <c r="V10" s="11">
        <f>AVERAGE('#9'!E8:E16)</f>
        <v>14</v>
      </c>
      <c r="W10" s="12">
        <f t="shared" si="5"/>
        <v>73.68421052631578</v>
      </c>
      <c r="X10" s="11">
        <f>AVERAGE('#9'!F8:F16)</f>
        <v>21.444444444444443</v>
      </c>
      <c r="Y10" s="11">
        <f>AVERAGE('#9'!H8:H14)</f>
        <v>23.785714285714288</v>
      </c>
      <c r="Z10" s="12">
        <f t="shared" si="6"/>
        <v>73.412698412698418</v>
      </c>
      <c r="AA10" s="13">
        <f>AVERAGE('#9'!M8:M14)</f>
        <v>44.803471226670844</v>
      </c>
      <c r="AB10" s="12">
        <f t="shared" si="7"/>
        <v>73.412698412698418</v>
      </c>
      <c r="AC10" s="11">
        <f>AVERAGE('#9'!I8:I14)</f>
        <v>1.0028571428571429</v>
      </c>
      <c r="AD10" s="11">
        <f>AVERAGE('#9'!J8:J14)</f>
        <v>167.57142857142858</v>
      </c>
      <c r="AE10" s="12">
        <f t="shared" si="8"/>
        <v>92.07221350078494</v>
      </c>
      <c r="AF10" s="11">
        <f>AVERAGE('#9'!K8:K14)</f>
        <v>16.571428571428573</v>
      </c>
      <c r="AG10" s="12">
        <f t="shared" si="9"/>
        <v>87.218045112781965</v>
      </c>
      <c r="AH10" s="11">
        <f>AVERAGE('#9'!L8:L14)</f>
        <v>9.5714285714285712</v>
      </c>
    </row>
    <row r="11" spans="1:34" x14ac:dyDescent="0.55000000000000004">
      <c r="A11" s="11">
        <v>10</v>
      </c>
      <c r="B11" s="11" t="str">
        <f>'#10'!B2</f>
        <v>F</v>
      </c>
      <c r="C11" s="11">
        <f>'#10'!C2</f>
        <v>25</v>
      </c>
      <c r="D11" s="11" t="s">
        <v>107</v>
      </c>
      <c r="E11" s="11">
        <f>'Summary Sheet All Data'!D11</f>
        <v>2</v>
      </c>
      <c r="F11" s="11">
        <f>'#10'!D2</f>
        <v>164.9</v>
      </c>
      <c r="G11" s="11">
        <f>'#10'!E2</f>
        <v>56.8</v>
      </c>
      <c r="H11" s="11">
        <f t="shared" si="0"/>
        <v>20.888488934801067</v>
      </c>
      <c r="I11" s="11">
        <f>'#10'!F2</f>
        <v>34</v>
      </c>
      <c r="J11" s="11">
        <f>'#10'!G2</f>
        <v>35459</v>
      </c>
      <c r="K11" s="12">
        <f>'#10'!I2</f>
        <v>41.7</v>
      </c>
      <c r="L11" s="11">
        <f t="shared" si="1"/>
        <v>66.797145999605164</v>
      </c>
      <c r="M11" s="11">
        <f>'Summary Sheet All Data'!G11</f>
        <v>198</v>
      </c>
      <c r="N11" s="11">
        <f>'Summary Sheet All Data'!H11</f>
        <v>19</v>
      </c>
      <c r="O11" s="11">
        <f>AVERAGE('#10'!B8:B16)</f>
        <v>24.62222222222222</v>
      </c>
      <c r="P11" s="12">
        <f t="shared" si="2"/>
        <v>59.046096456168385</v>
      </c>
      <c r="Q11" s="12">
        <f>AVERAGE('#10'!G8:G16)</f>
        <v>39.441107256894497</v>
      </c>
      <c r="R11" s="12">
        <f t="shared" si="3"/>
        <v>59.046096456168407</v>
      </c>
      <c r="S11" s="11">
        <f>AVERAGE('#10'!C8:C16)</f>
        <v>1.0166666666666666</v>
      </c>
      <c r="T11" s="11">
        <f>AVERAGE('#10'!D8:D16)</f>
        <v>195.77777777777777</v>
      </c>
      <c r="U11" s="12">
        <f t="shared" si="4"/>
        <v>98.877665544332203</v>
      </c>
      <c r="V11" s="11">
        <f>AVERAGE('#10'!E8:E16)</f>
        <v>14</v>
      </c>
      <c r="W11" s="12">
        <f t="shared" si="5"/>
        <v>73.68421052631578</v>
      </c>
      <c r="X11" s="11">
        <f>AVERAGE('#10'!F8:F16)</f>
        <v>21.333333333333332</v>
      </c>
      <c r="Y11" s="11">
        <f>AVERAGE('#10'!H8:H14)</f>
        <v>25.314285714285713</v>
      </c>
      <c r="Z11" s="12">
        <f t="shared" si="6"/>
        <v>60.705721137375811</v>
      </c>
      <c r="AA11" s="13">
        <f>AVERAGE('#10'!M8:M14)</f>
        <v>40.549689178246091</v>
      </c>
      <c r="AB11" s="12">
        <f t="shared" si="7"/>
        <v>60.705721137375811</v>
      </c>
      <c r="AC11" s="11">
        <f>AVERAGE('#10'!I8:I14)</f>
        <v>1.0528571428571429</v>
      </c>
      <c r="AD11" s="11">
        <f>AVERAGE('#10'!J8:J14)</f>
        <v>185</v>
      </c>
      <c r="AE11" s="12">
        <f t="shared" si="8"/>
        <v>93.434343434343432</v>
      </c>
      <c r="AF11" s="11">
        <f>AVERAGE('#10'!K8:K14)</f>
        <v>13.428571428571429</v>
      </c>
      <c r="AG11" s="12">
        <f t="shared" si="9"/>
        <v>70.676691729323309</v>
      </c>
      <c r="AH11" s="11">
        <f>AVERAGE('#10'!L8:L14)</f>
        <v>10.714285714285714</v>
      </c>
    </row>
    <row r="12" spans="1:34" x14ac:dyDescent="0.55000000000000004">
      <c r="A12" s="11">
        <v>11</v>
      </c>
      <c r="B12" s="11" t="str">
        <f>'#11'!B2</f>
        <v>F</v>
      </c>
      <c r="C12" s="11">
        <f>'#11'!C2</f>
        <v>20</v>
      </c>
      <c r="D12" s="11" t="s">
        <v>107</v>
      </c>
      <c r="E12" s="11">
        <f>'Summary Sheet All Data'!D12</f>
        <v>5</v>
      </c>
      <c r="F12" s="11">
        <f>'#11'!D2</f>
        <v>170</v>
      </c>
      <c r="G12" s="11">
        <f>'#11'!E2</f>
        <v>61.7</v>
      </c>
      <c r="H12" s="11">
        <f t="shared" si="0"/>
        <v>21.349480968858135</v>
      </c>
      <c r="I12" s="11">
        <f>'#11'!F2</f>
        <v>28.6</v>
      </c>
      <c r="J12" s="11">
        <f>'#11'!G2</f>
        <v>43081</v>
      </c>
      <c r="K12" s="12">
        <f>'#11'!I2</f>
        <v>47.4</v>
      </c>
      <c r="L12" s="11">
        <f t="shared" si="1"/>
        <v>67.885610826118238</v>
      </c>
      <c r="M12" s="11">
        <f>'Summary Sheet All Data'!G12</f>
        <v>196</v>
      </c>
      <c r="N12" s="11">
        <f>'Summary Sheet All Data'!H12</f>
        <v>19</v>
      </c>
      <c r="O12" s="11">
        <f>AVERAGE('#11'!B8:B16)</f>
        <v>30.322222222222219</v>
      </c>
      <c r="P12" s="12">
        <f t="shared" si="2"/>
        <v>63.97093295827473</v>
      </c>
      <c r="Q12" s="12">
        <f>AVERAGE('#11'!G8:G16)</f>
        <v>43.427058589891388</v>
      </c>
      <c r="R12" s="12">
        <f t="shared" si="3"/>
        <v>63.97093295827473</v>
      </c>
      <c r="S12" s="11">
        <f>AVERAGE('#11'!C8:C16)</f>
        <v>1.0866666666666669</v>
      </c>
      <c r="T12" s="11">
        <f>AVERAGE('#11'!D8:D16)</f>
        <v>172.88888888888889</v>
      </c>
      <c r="U12" s="12">
        <f t="shared" si="4"/>
        <v>88.208616780045347</v>
      </c>
      <c r="V12" s="11">
        <f>AVERAGE('#11'!E8:E16)</f>
        <v>15</v>
      </c>
      <c r="W12" s="12">
        <f t="shared" si="5"/>
        <v>78.94736842105263</v>
      </c>
      <c r="X12" s="11">
        <f>AVERAGE('#11'!F8:F16)</f>
        <v>25.555555555555557</v>
      </c>
      <c r="Y12" s="11">
        <f>AVERAGE('#11'!H8:H14)</f>
        <v>29.099999999999998</v>
      </c>
      <c r="Z12" s="12">
        <f t="shared" si="6"/>
        <v>61.392405063291136</v>
      </c>
      <c r="AA12" s="13">
        <f>AVERAGE('#11'!M8:M14)</f>
        <v>41.676609178059934</v>
      </c>
      <c r="AB12" s="12">
        <f t="shared" si="7"/>
        <v>61.392405063291143</v>
      </c>
      <c r="AC12" s="11">
        <f>AVERAGE('#11'!I8:I14)</f>
        <v>0.97571428571428576</v>
      </c>
      <c r="AD12" s="11">
        <f>AVERAGE('#11'!J8:J14)</f>
        <v>160.71428571428572</v>
      </c>
      <c r="AE12" s="12">
        <f t="shared" si="8"/>
        <v>81.997084548104965</v>
      </c>
      <c r="AF12" s="11">
        <f>AVERAGE('#11'!K8:K14)</f>
        <v>13.142857142857142</v>
      </c>
      <c r="AG12" s="12">
        <f t="shared" si="9"/>
        <v>69.172932330827066</v>
      </c>
      <c r="AH12" s="11">
        <f>AVERAGE('#11'!L8:L14)</f>
        <v>10.857142857142858</v>
      </c>
    </row>
    <row r="13" spans="1:34" x14ac:dyDescent="0.55000000000000004">
      <c r="A13" s="11">
        <v>12</v>
      </c>
      <c r="B13" s="11" t="str">
        <f>'#12'!B2</f>
        <v>M</v>
      </c>
      <c r="C13" s="11">
        <f>'#12'!C2</f>
        <v>25</v>
      </c>
      <c r="D13" s="11" t="s">
        <v>107</v>
      </c>
      <c r="E13" s="11">
        <f>'Summary Sheet All Data'!D13</f>
        <v>7</v>
      </c>
      <c r="F13" s="11">
        <f>'#12'!D2</f>
        <v>181.6</v>
      </c>
      <c r="G13" s="11">
        <f>'#12'!E2</f>
        <v>81.5</v>
      </c>
      <c r="H13" s="11">
        <f t="shared" si="0"/>
        <v>24.713025674862703</v>
      </c>
      <c r="I13" s="11">
        <f>'#12'!F2</f>
        <v>13.4</v>
      </c>
      <c r="J13" s="11">
        <f>'#12'!G2</f>
        <v>68842</v>
      </c>
      <c r="K13" s="12">
        <f>'#12'!I2</f>
        <v>46.1</v>
      </c>
      <c r="L13" s="11">
        <f t="shared" si="1"/>
        <v>54.576421370674879</v>
      </c>
      <c r="M13" s="11">
        <f>'Summary Sheet All Data'!G13</f>
        <v>192</v>
      </c>
      <c r="N13" s="11">
        <f>'Summary Sheet All Data'!H13</f>
        <v>19</v>
      </c>
      <c r="O13" s="11">
        <f>AVERAGE('#12'!B8:B16)</f>
        <v>29.388888888888889</v>
      </c>
      <c r="P13" s="12">
        <f t="shared" si="2"/>
        <v>63.750301277416241</v>
      </c>
      <c r="Q13" s="12">
        <f>AVERAGE('#12'!G8:G16)</f>
        <v>34.792633050237413</v>
      </c>
      <c r="R13" s="12">
        <f t="shared" si="3"/>
        <v>63.750301277416234</v>
      </c>
      <c r="S13" s="11">
        <f>AVERAGE('#12'!C8:C16)</f>
        <v>1.0677777777777779</v>
      </c>
      <c r="T13" s="11">
        <f>AVERAGE('#12'!D8:D16)</f>
        <v>173.22222222222223</v>
      </c>
      <c r="U13" s="12">
        <f t="shared" si="4"/>
        <v>90.219907407407405</v>
      </c>
      <c r="V13" s="11">
        <f>AVERAGE('#12'!E8:E16)</f>
        <v>16.111111111111111</v>
      </c>
      <c r="W13" s="12">
        <f t="shared" si="5"/>
        <v>84.795321637426895</v>
      </c>
      <c r="X13" s="11">
        <f>AVERAGE('#12'!F8:F16)</f>
        <v>23.333333333333332</v>
      </c>
      <c r="Y13" s="11">
        <f>AVERAGE('#12'!H8:H14)</f>
        <v>28.157142857142862</v>
      </c>
      <c r="Z13" s="12">
        <f t="shared" si="6"/>
        <v>61.07840099163311</v>
      </c>
      <c r="AA13" s="13">
        <f>AVERAGE('#12'!M8:M14)</f>
        <v>33.334405491664143</v>
      </c>
      <c r="AB13" s="12">
        <f t="shared" si="7"/>
        <v>61.078400991633096</v>
      </c>
      <c r="AC13" s="11">
        <f>AVERAGE('#12'!I8:I14)</f>
        <v>1.1428571428571428</v>
      </c>
      <c r="AD13" s="11">
        <f>AVERAGE('#12'!J8:J14)</f>
        <v>159</v>
      </c>
      <c r="AE13" s="12">
        <f t="shared" si="8"/>
        <v>82.8125</v>
      </c>
      <c r="AF13" s="11">
        <f>AVERAGE('#12'!K8:K14)</f>
        <v>12.285714285714286</v>
      </c>
      <c r="AG13" s="12">
        <f t="shared" si="9"/>
        <v>64.661654135338352</v>
      </c>
      <c r="AH13" s="11">
        <f>AVERAGE('#12'!L8:L14)</f>
        <v>10.142857142857142</v>
      </c>
    </row>
    <row r="14" spans="1:34" x14ac:dyDescent="0.55000000000000004">
      <c r="A14" s="11">
        <v>13</v>
      </c>
      <c r="B14" s="11" t="str">
        <f>'#13'!B2</f>
        <v>M</v>
      </c>
      <c r="C14" s="11">
        <f>'#13'!C2</f>
        <v>23</v>
      </c>
      <c r="D14" s="11" t="s">
        <v>107</v>
      </c>
      <c r="E14" s="11">
        <f>'Summary Sheet All Data'!D14</f>
        <v>6</v>
      </c>
      <c r="F14" s="11">
        <f>'#13'!D2</f>
        <v>180.9</v>
      </c>
      <c r="G14" s="11">
        <f>'#13'!E2</f>
        <v>56</v>
      </c>
      <c r="H14" s="11">
        <f t="shared" si="0"/>
        <v>17.112398819122248</v>
      </c>
      <c r="I14" s="11">
        <f>'#13'!F2</f>
        <v>22.4</v>
      </c>
      <c r="J14" s="11">
        <f>'#13'!G2</f>
        <v>64739</v>
      </c>
      <c r="K14" s="12">
        <f>'#13'!I2</f>
        <v>48</v>
      </c>
      <c r="L14" s="11">
        <f t="shared" si="1"/>
        <v>41.520567200605505</v>
      </c>
      <c r="M14" s="11">
        <f>'Summary Sheet All Data'!G14</f>
        <v>188</v>
      </c>
      <c r="N14" s="11">
        <f>'Summary Sheet All Data'!H14</f>
        <v>19</v>
      </c>
      <c r="O14" s="11">
        <f>AVERAGE('#13'!B8:B16)</f>
        <v>30.422222222222224</v>
      </c>
      <c r="P14" s="12">
        <f t="shared" si="2"/>
        <v>63.379629629629633</v>
      </c>
      <c r="Q14" s="12">
        <f>AVERAGE('#13'!G8:G16)</f>
        <v>26.315581711865249</v>
      </c>
      <c r="R14" s="12">
        <f t="shared" si="3"/>
        <v>63.379629629629633</v>
      </c>
      <c r="S14" s="11">
        <f>AVERAGE('#13'!C8:C16)</f>
        <v>1.0222222222222221</v>
      </c>
      <c r="T14" s="11">
        <f>AVERAGE('#13'!D8:D16)</f>
        <v>159.22222222222223</v>
      </c>
      <c r="U14" s="12">
        <f t="shared" si="4"/>
        <v>84.692671394799063</v>
      </c>
      <c r="V14" s="11">
        <f>AVERAGE('#13'!E8:E16)</f>
        <v>14</v>
      </c>
      <c r="W14" s="12">
        <f t="shared" si="5"/>
        <v>73.68421052631578</v>
      </c>
      <c r="X14" s="11">
        <f>AVERAGE('#13'!F8:F16)</f>
        <v>20.888888888888889</v>
      </c>
      <c r="Y14" s="11">
        <f>AVERAGE('#13'!H8:H14)</f>
        <v>25.542857142857144</v>
      </c>
      <c r="Z14" s="12">
        <f t="shared" si="6"/>
        <v>53.214285714285715</v>
      </c>
      <c r="AA14" s="13">
        <f>AVERAGE('#13'!M8:M14)</f>
        <v>22.09487326032222</v>
      </c>
      <c r="AB14" s="12">
        <f t="shared" si="7"/>
        <v>53.214285714285722</v>
      </c>
      <c r="AC14" s="11">
        <f>AVERAGE('#13'!I8:I14)</f>
        <v>0.99571428571428566</v>
      </c>
      <c r="AD14" s="11">
        <f>AVERAGE('#13'!J8:J14)</f>
        <v>153.71428571428572</v>
      </c>
      <c r="AE14" s="12">
        <f t="shared" si="8"/>
        <v>81.762917933130709</v>
      </c>
      <c r="AF14" s="11">
        <f>AVERAGE('#13'!K8:K14)</f>
        <v>13.142857142857142</v>
      </c>
      <c r="AG14" s="12">
        <f t="shared" si="9"/>
        <v>69.172932330827066</v>
      </c>
      <c r="AH14" s="11">
        <f>AVERAGE('#13'!L8:L14)</f>
        <v>10.285714285714286</v>
      </c>
    </row>
    <row r="15" spans="1:34" x14ac:dyDescent="0.55000000000000004">
      <c r="A15" s="11">
        <v>14</v>
      </c>
      <c r="B15" s="11" t="str">
        <f>'#14'!B2</f>
        <v>F</v>
      </c>
      <c r="C15" s="11">
        <f>'#14'!C2</f>
        <v>23</v>
      </c>
      <c r="D15" s="11" t="s">
        <v>113</v>
      </c>
      <c r="E15" s="11">
        <f>'Summary Sheet All Data'!D15</f>
        <v>2</v>
      </c>
      <c r="F15" s="11">
        <f>'#14'!D2</f>
        <v>162.1</v>
      </c>
      <c r="G15" s="11">
        <f>'#14'!E2</f>
        <v>64.099999999999994</v>
      </c>
      <c r="H15" s="11">
        <f t="shared" si="0"/>
        <v>24.394504424310625</v>
      </c>
      <c r="I15" s="11">
        <f>'#14'!F2</f>
        <v>23.4</v>
      </c>
      <c r="J15" s="11">
        <f>'#14'!G2</f>
        <v>47569</v>
      </c>
      <c r="K15" s="12">
        <f>'#14'!I2</f>
        <v>45.9</v>
      </c>
      <c r="L15" s="11">
        <f t="shared" si="1"/>
        <v>61.850995396161352</v>
      </c>
      <c r="M15" s="11">
        <f>'Summary Sheet All Data'!G15</f>
        <v>200</v>
      </c>
      <c r="N15" s="11">
        <f>'Summary Sheet All Data'!H15</f>
        <v>19</v>
      </c>
      <c r="O15" s="11">
        <f>AVERAGE('#14'!B8:B16)</f>
        <v>28.811111111111117</v>
      </c>
      <c r="P15" s="12">
        <f t="shared" si="2"/>
        <v>62.769305252965403</v>
      </c>
      <c r="Q15" s="12">
        <f>AVERAGE('#14'!G8:G16)</f>
        <v>38.823440102214086</v>
      </c>
      <c r="R15" s="12">
        <f t="shared" si="3"/>
        <v>62.769305252965381</v>
      </c>
      <c r="S15" s="11">
        <f>AVERAGE('#14'!C8:C16)</f>
        <v>0.93222222222222206</v>
      </c>
      <c r="T15" s="11">
        <f>AVERAGE('#14'!D8:D16)</f>
        <v>178.55555555555554</v>
      </c>
      <c r="U15" s="12">
        <f t="shared" si="4"/>
        <v>89.277777777777771</v>
      </c>
      <c r="V15" s="11">
        <f>AVERAGE('#14'!E8:E16)</f>
        <v>12.222222222222221</v>
      </c>
      <c r="W15" s="12">
        <f t="shared" si="5"/>
        <v>64.327485380116954</v>
      </c>
      <c r="X15" s="11">
        <f>AVERAGE('#14'!F8:F16)</f>
        <v>25</v>
      </c>
      <c r="Y15" s="11">
        <f>AVERAGE('#14'!H8:H14)</f>
        <v>29.928571428571427</v>
      </c>
      <c r="Z15" s="12">
        <f t="shared" si="6"/>
        <v>65.203859321506371</v>
      </c>
      <c r="AA15" s="13">
        <f>AVERAGE('#14'!M8:M14)</f>
        <v>40.329236027064439</v>
      </c>
      <c r="AB15" s="12">
        <f t="shared" si="7"/>
        <v>65.203859321506386</v>
      </c>
      <c r="AC15" s="11">
        <f>AVERAGE('#14'!I8:I14)</f>
        <v>1.0314285714285714</v>
      </c>
      <c r="AD15" s="11">
        <f>AVERAGE('#14'!J8:J14)</f>
        <v>179</v>
      </c>
      <c r="AE15" s="12">
        <f t="shared" si="8"/>
        <v>89.5</v>
      </c>
      <c r="AF15" s="11">
        <f>AVERAGE('#14'!K8:K14)</f>
        <v>9.2857142857142865</v>
      </c>
      <c r="AG15" s="12">
        <f t="shared" si="9"/>
        <v>48.872180451127825</v>
      </c>
      <c r="AH15" s="11">
        <f>AVERAGE('#14'!L8:L14)</f>
        <v>10.714285714285714</v>
      </c>
    </row>
    <row r="16" spans="1:34" x14ac:dyDescent="0.55000000000000004">
      <c r="A16" s="11">
        <v>15</v>
      </c>
      <c r="B16" s="11" t="str">
        <f>'#15'!B2</f>
        <v>F</v>
      </c>
      <c r="C16" s="11">
        <f>'#15'!C2</f>
        <v>21</v>
      </c>
      <c r="D16" s="11" t="s">
        <v>107</v>
      </c>
      <c r="E16" s="11">
        <f>'Summary Sheet All Data'!D16</f>
        <v>2</v>
      </c>
      <c r="F16" s="11">
        <f>'#15'!D2</f>
        <v>174</v>
      </c>
      <c r="G16" s="11">
        <f>'#15'!E2</f>
        <v>74.099999999999994</v>
      </c>
      <c r="H16" s="11">
        <f t="shared" si="0"/>
        <v>24.474831549742369</v>
      </c>
      <c r="I16" s="11">
        <f>'#15'!F2</f>
        <v>31.2</v>
      </c>
      <c r="J16" s="11">
        <f>'#15'!G2</f>
        <v>48775</v>
      </c>
      <c r="K16" s="12">
        <f>'#15'!I2</f>
        <v>45.1</v>
      </c>
      <c r="L16" s="11">
        <f t="shared" si="1"/>
        <v>68.516863147104047</v>
      </c>
      <c r="M16" s="11">
        <f>'Summary Sheet All Data'!G16</f>
        <v>188</v>
      </c>
      <c r="N16" s="11">
        <f>'Summary Sheet All Data'!H16</f>
        <v>17</v>
      </c>
      <c r="O16" s="11">
        <f>AVERAGE('#15'!B8:B16)</f>
        <v>22.922222222222224</v>
      </c>
      <c r="P16" s="12">
        <f t="shared" si="2"/>
        <v>50.825326435082538</v>
      </c>
      <c r="Q16" s="12">
        <f>AVERAGE('#15'!G8:G16)</f>
        <v>34.823919357594399</v>
      </c>
      <c r="R16" s="12">
        <f t="shared" si="3"/>
        <v>50.825326435082538</v>
      </c>
      <c r="S16" s="11">
        <f>AVERAGE('#15'!C8:C16)</f>
        <v>0.85666666666666669</v>
      </c>
      <c r="T16" s="11">
        <f>AVERAGE('#15'!D8:D16)</f>
        <v>143</v>
      </c>
      <c r="U16" s="12">
        <f t="shared" si="4"/>
        <v>76.063829787234042</v>
      </c>
      <c r="V16" s="11">
        <f>AVERAGE('#15'!E8:E16)</f>
        <v>11.444444444444445</v>
      </c>
      <c r="W16" s="12">
        <f t="shared" si="5"/>
        <v>67.320261437908499</v>
      </c>
      <c r="X16" s="11">
        <f>AVERAGE('#15'!F8:F16)</f>
        <v>24</v>
      </c>
      <c r="Y16" s="11">
        <f>AVERAGE('#15'!H8:H14)</f>
        <v>30.199999999999996</v>
      </c>
      <c r="Z16" s="12">
        <f t="shared" si="6"/>
        <v>66.962305986696222</v>
      </c>
      <c r="AA16" s="13">
        <f>AVERAGE('#15'!M8:M14)</f>
        <v>45.880471553049723</v>
      </c>
      <c r="AB16" s="12">
        <f t="shared" si="7"/>
        <v>66.962305986696236</v>
      </c>
      <c r="AC16" s="11">
        <f>AVERAGE('#15'!I8:I14)</f>
        <v>0.87142857142857155</v>
      </c>
      <c r="AD16" s="11">
        <f>AVERAGE('#15'!J8:J14)</f>
        <v>152.85714285714286</v>
      </c>
      <c r="AE16" s="12">
        <f t="shared" si="8"/>
        <v>81.306990881458972</v>
      </c>
      <c r="AF16" s="11">
        <f>AVERAGE('#15'!K8:K14)</f>
        <v>13.285714285714286</v>
      </c>
      <c r="AG16" s="12">
        <f t="shared" si="9"/>
        <v>78.151260504201687</v>
      </c>
      <c r="AH16" s="11">
        <f>AVERAGE('#15'!L8:L14)</f>
        <v>11</v>
      </c>
    </row>
    <row r="17" spans="1:34" x14ac:dyDescent="0.55000000000000004">
      <c r="A17" s="11">
        <v>16</v>
      </c>
      <c r="B17" s="11" t="str">
        <f>'#16'!B2</f>
        <v>F</v>
      </c>
      <c r="C17" s="11">
        <f>'#16'!C2</f>
        <v>18</v>
      </c>
      <c r="D17" s="11" t="s">
        <v>107</v>
      </c>
      <c r="E17" s="11">
        <f>'Summary Sheet All Data'!D17</f>
        <v>2</v>
      </c>
      <c r="F17" s="11">
        <f>'#16'!D2</f>
        <v>169.5</v>
      </c>
      <c r="G17" s="11">
        <f>'#16'!E2</f>
        <v>66.3</v>
      </c>
      <c r="H17" s="11">
        <f t="shared" si="0"/>
        <v>23.076722270081184</v>
      </c>
      <c r="I17" s="11">
        <f>'#16'!F2</f>
        <v>29.8</v>
      </c>
      <c r="J17" s="11">
        <f>'#16'!G2</f>
        <v>44646</v>
      </c>
      <c r="K17" s="12">
        <f>'#16'!I2</f>
        <v>43.1</v>
      </c>
      <c r="L17" s="11">
        <f t="shared" si="1"/>
        <v>64.00416610670608</v>
      </c>
      <c r="M17" s="11">
        <f>'Summary Sheet All Data'!G17</f>
        <v>176</v>
      </c>
      <c r="N17" s="11">
        <f>'Summary Sheet All Data'!H17</f>
        <v>19</v>
      </c>
      <c r="O17" s="11">
        <f>AVERAGE('#16'!B8:B16)</f>
        <v>21.022222222222226</v>
      </c>
      <c r="P17" s="12">
        <f t="shared" si="2"/>
        <v>48.775457592162937</v>
      </c>
      <c r="Q17" s="12">
        <f>AVERAGE('#16'!G8:G16)</f>
        <v>31.218324896593938</v>
      </c>
      <c r="R17" s="12">
        <f t="shared" si="3"/>
        <v>48.775457592162915</v>
      </c>
      <c r="S17" s="11">
        <f>AVERAGE('#16'!C8:C16)</f>
        <v>0.91111111111111098</v>
      </c>
      <c r="T17" s="11">
        <f>AVERAGE('#16'!D8:D16)</f>
        <v>114.44444444444444</v>
      </c>
      <c r="U17" s="12">
        <f t="shared" si="4"/>
        <v>65.025252525252526</v>
      </c>
      <c r="V17" s="11">
        <f>AVERAGE('#16'!E8:E16)</f>
        <v>12.555555555555555</v>
      </c>
      <c r="W17" s="12">
        <f t="shared" si="5"/>
        <v>66.081871345029242</v>
      </c>
      <c r="X17" s="11">
        <f>AVERAGE('#16'!F8:F16)</f>
        <v>23</v>
      </c>
      <c r="Y17" s="11">
        <f>AVERAGE('#16'!H8:H14)</f>
        <v>28.957142857142859</v>
      </c>
      <c r="Z17" s="12">
        <f t="shared" si="6"/>
        <v>67.185946304275774</v>
      </c>
      <c r="AA17" s="13">
        <f>AVERAGE('#16'!M8:M14)</f>
        <v>43.001804672951025</v>
      </c>
      <c r="AB17" s="12">
        <f t="shared" si="7"/>
        <v>67.185946304275774</v>
      </c>
      <c r="AC17" s="11">
        <f>AVERAGE('#16'!I8:I14)</f>
        <v>0.9385714285714285</v>
      </c>
      <c r="AD17" s="11">
        <f>AVERAGE('#16'!J8:J14)</f>
        <v>128.85714285714286</v>
      </c>
      <c r="AE17" s="12">
        <f t="shared" si="8"/>
        <v>73.214285714285722</v>
      </c>
      <c r="AF17" s="11">
        <f>AVERAGE('#16'!K8:K14)</f>
        <v>12.428571428571429</v>
      </c>
      <c r="AG17" s="12">
        <f t="shared" si="9"/>
        <v>65.413533834586474</v>
      </c>
      <c r="AH17" s="11">
        <f>AVERAGE('#16'!L8:L14)</f>
        <v>11.142857142857142</v>
      </c>
    </row>
    <row r="18" spans="1:34" x14ac:dyDescent="0.55000000000000004">
      <c r="A18" s="11">
        <v>17</v>
      </c>
      <c r="B18" s="11" t="str">
        <f>'#17'!B2</f>
        <v>F</v>
      </c>
      <c r="C18" s="11">
        <f>'#17'!C2</f>
        <v>19</v>
      </c>
      <c r="D18" s="11" t="s">
        <v>107</v>
      </c>
      <c r="E18" s="11">
        <f>'Summary Sheet All Data'!D18</f>
        <v>9</v>
      </c>
      <c r="F18" s="11">
        <f>'#17'!D2</f>
        <v>176.2</v>
      </c>
      <c r="G18" s="11">
        <f>'#17'!E2</f>
        <v>72.2</v>
      </c>
      <c r="H18" s="11">
        <f t="shared" si="0"/>
        <v>23.255484364712999</v>
      </c>
      <c r="I18" s="11">
        <f>'#17'!F2</f>
        <v>29.9</v>
      </c>
      <c r="J18" s="11">
        <f>'#17'!G2</f>
        <v>48439</v>
      </c>
      <c r="K18" s="12">
        <f>'#17'!I2</f>
        <v>44.9</v>
      </c>
      <c r="L18" s="11">
        <f t="shared" si="1"/>
        <v>66.924998451660855</v>
      </c>
      <c r="M18" s="11">
        <f>'Summary Sheet All Data'!G18</f>
        <v>190</v>
      </c>
      <c r="N18" s="11">
        <f>'Summary Sheet All Data'!H18</f>
        <v>19</v>
      </c>
      <c r="O18" s="11">
        <f>AVERAGE('#17'!B8:B16)</f>
        <v>20.111111111111114</v>
      </c>
      <c r="P18" s="12">
        <f t="shared" si="2"/>
        <v>44.790893343231879</v>
      </c>
      <c r="Q18" s="12">
        <f>AVERAGE('#17'!G8:G16)</f>
        <v>29.976304676443004</v>
      </c>
      <c r="R18" s="12">
        <f t="shared" si="3"/>
        <v>44.790893343231886</v>
      </c>
      <c r="S18" s="11">
        <f>AVERAGE('#17'!C8:C16)</f>
        <v>0.93777777777777793</v>
      </c>
      <c r="T18" s="11">
        <f>AVERAGE('#17'!D8:D16)</f>
        <v>134.88888888888889</v>
      </c>
      <c r="U18" s="12">
        <f t="shared" si="4"/>
        <v>70.994152046783626</v>
      </c>
      <c r="V18" s="11">
        <f>AVERAGE('#17'!E8:E16)</f>
        <v>10.888888888888889</v>
      </c>
      <c r="W18" s="12">
        <f t="shared" si="5"/>
        <v>57.309941520467831</v>
      </c>
      <c r="X18" s="11">
        <f>AVERAGE('#17'!F8:F16)</f>
        <v>23</v>
      </c>
      <c r="Y18" s="11">
        <f>AVERAGE('#17'!H8:H14)</f>
        <v>25.500000000000004</v>
      </c>
      <c r="Z18" s="12">
        <f t="shared" si="6"/>
        <v>56.792873051224959</v>
      </c>
      <c r="AA18" s="13">
        <f>AVERAGE('#17'!M8:M14)</f>
        <v>38.00862941018601</v>
      </c>
      <c r="AB18" s="12">
        <f t="shared" si="7"/>
        <v>56.792873051224944</v>
      </c>
      <c r="AC18" s="11">
        <f>AVERAGE('#17'!I8:I14)</f>
        <v>0.9385714285714285</v>
      </c>
      <c r="AD18" s="11">
        <f>AVERAGE('#17'!J8:J14)</f>
        <v>146.14285714285714</v>
      </c>
      <c r="AE18" s="12">
        <f t="shared" si="8"/>
        <v>76.917293233082702</v>
      </c>
      <c r="AF18" s="11">
        <f>AVERAGE('#17'!K8:K14)</f>
        <v>12.285714285714286</v>
      </c>
      <c r="AG18" s="12">
        <f t="shared" si="9"/>
        <v>64.661654135338352</v>
      </c>
      <c r="AH18" s="11">
        <f>AVERAGE('#17'!L8:L14)</f>
        <v>9.7142857142857135</v>
      </c>
    </row>
    <row r="19" spans="1:34" x14ac:dyDescent="0.55000000000000004">
      <c r="A19" s="11">
        <v>18</v>
      </c>
      <c r="B19" s="11" t="str">
        <f>'#18'!B2</f>
        <v>F</v>
      </c>
      <c r="C19" s="11">
        <f>'#18'!C2</f>
        <v>27</v>
      </c>
      <c r="D19" s="11" t="s">
        <v>114</v>
      </c>
      <c r="E19" s="11">
        <f>'Summary Sheet All Data'!D19</f>
        <v>6</v>
      </c>
      <c r="F19" s="11">
        <f>'#18'!D2</f>
        <v>167.9</v>
      </c>
      <c r="G19" s="11">
        <f>'#18'!E2</f>
        <v>80.099999999999994</v>
      </c>
      <c r="H19" s="11">
        <f t="shared" si="0"/>
        <v>28.413918066463022</v>
      </c>
      <c r="I19" s="11">
        <f>'#18'!F2</f>
        <v>35.5</v>
      </c>
      <c r="J19" s="11">
        <f>'#18'!G2</f>
        <v>50159</v>
      </c>
      <c r="K19" s="12">
        <f>'#18'!I2</f>
        <v>31.4</v>
      </c>
      <c r="L19" s="11">
        <f t="shared" si="1"/>
        <v>50.143344165553536</v>
      </c>
      <c r="M19" s="11">
        <f>'Summary Sheet All Data'!G19</f>
        <v>195</v>
      </c>
      <c r="N19" s="11">
        <f>'Summary Sheet All Data'!H19</f>
        <v>18</v>
      </c>
      <c r="O19" s="11">
        <f>AVERAGE('#18'!B8:B16)</f>
        <v>24.277777777777779</v>
      </c>
      <c r="P19" s="12">
        <f t="shared" si="2"/>
        <v>77.31776362349612</v>
      </c>
      <c r="Q19" s="12">
        <f>AVERAGE('#18'!G8:G16)</f>
        <v>38.769712314838813</v>
      </c>
      <c r="R19" s="12">
        <f t="shared" si="3"/>
        <v>77.31776362349612</v>
      </c>
      <c r="S19" s="11">
        <f>AVERAGE('#18'!C8:C16)</f>
        <v>0.97333333333333327</v>
      </c>
      <c r="T19" s="11">
        <f>AVERAGE('#18'!D8:D16)</f>
        <v>172.33333333333334</v>
      </c>
      <c r="U19" s="12">
        <f t="shared" si="4"/>
        <v>88.376068376068389</v>
      </c>
      <c r="V19" s="11">
        <f>AVERAGE('#18'!E8:E16)</f>
        <v>12.333333333333334</v>
      </c>
      <c r="W19" s="12">
        <f t="shared" si="5"/>
        <v>68.518518518518519</v>
      </c>
      <c r="X19" s="11">
        <f>AVERAGE('#18'!F8:F16)</f>
        <v>24.555555555555557</v>
      </c>
      <c r="Y19" s="11">
        <f>AVERAGE('#18'!H8:H14)</f>
        <v>22.371428571428567</v>
      </c>
      <c r="Z19" s="12">
        <f t="shared" si="6"/>
        <v>71.246587807097356</v>
      </c>
      <c r="AA19" s="13">
        <f>AVERAGE('#18'!M8:M14)</f>
        <v>35.725421730326126</v>
      </c>
      <c r="AB19" s="12">
        <f t="shared" si="7"/>
        <v>71.246587807097356</v>
      </c>
      <c r="AC19" s="11">
        <f>AVERAGE('#18'!I8:I14)</f>
        <v>1.0942857142857141</v>
      </c>
      <c r="AD19" s="11">
        <f>AVERAGE('#18'!J8:J14)</f>
        <v>159.71428571428572</v>
      </c>
      <c r="AE19" s="12">
        <f t="shared" si="8"/>
        <v>81.904761904761912</v>
      </c>
      <c r="AF19" s="11">
        <f>AVERAGE('#18'!K8:K14)</f>
        <v>11.142857142857142</v>
      </c>
      <c r="AG19" s="12">
        <f t="shared" si="9"/>
        <v>61.904761904761905</v>
      </c>
      <c r="AH19" s="11">
        <f>AVERAGE('#18'!L8:L14)</f>
        <v>12</v>
      </c>
    </row>
    <row r="20" spans="1:34" x14ac:dyDescent="0.55000000000000004">
      <c r="A20" s="11">
        <v>19</v>
      </c>
      <c r="B20" s="11" t="str">
        <f>'#19'!B2</f>
        <v>F</v>
      </c>
      <c r="C20" s="11">
        <f>'#19'!C2</f>
        <v>22</v>
      </c>
      <c r="D20" s="11" t="s">
        <v>107</v>
      </c>
      <c r="E20" s="11">
        <f>'Summary Sheet All Data'!D20</f>
        <v>2</v>
      </c>
      <c r="F20" s="11">
        <f>'#19'!D2</f>
        <v>160</v>
      </c>
      <c r="G20" s="11">
        <f>'#19'!E2</f>
        <v>63.3</v>
      </c>
      <c r="H20" s="11">
        <f t="shared" si="0"/>
        <v>24.726562499999993</v>
      </c>
      <c r="I20" s="11">
        <f>'#19'!F2</f>
        <v>32.799999999999997</v>
      </c>
      <c r="J20" s="11">
        <f>'#19'!G2</f>
        <v>41303</v>
      </c>
      <c r="K20" s="12">
        <f>'#19'!I2</f>
        <v>39.6</v>
      </c>
      <c r="L20" s="11">
        <f t="shared" si="1"/>
        <v>60.69002251652423</v>
      </c>
      <c r="M20" s="11">
        <f>'Summary Sheet All Data'!G20</f>
        <v>200</v>
      </c>
      <c r="N20" s="11">
        <f>'Summary Sheet All Data'!H20</f>
        <v>19</v>
      </c>
      <c r="O20" s="11">
        <f>AVERAGE('#19'!B8:B16)</f>
        <v>24.5</v>
      </c>
      <c r="P20" s="12">
        <f t="shared" si="2"/>
        <v>61.868686868686865</v>
      </c>
      <c r="Q20" s="12">
        <f>AVERAGE('#19'!G8:G16)</f>
        <v>37.548119991283933</v>
      </c>
      <c r="R20" s="12">
        <f t="shared" si="3"/>
        <v>61.868686868686872</v>
      </c>
      <c r="S20" s="11">
        <f>AVERAGE('#19'!C8:C16)</f>
        <v>1.0211111111111111</v>
      </c>
      <c r="T20" s="11">
        <f>AVERAGE('#19'!D8:D16)</f>
        <v>183.77777777777777</v>
      </c>
      <c r="U20" s="12">
        <f t="shared" si="4"/>
        <v>91.888888888888886</v>
      </c>
      <c r="V20" s="11">
        <f>AVERAGE('#19'!E8:E16)</f>
        <v>12.555555555555555</v>
      </c>
      <c r="W20" s="12">
        <f t="shared" si="5"/>
        <v>66.081871345029242</v>
      </c>
      <c r="X20" s="11">
        <f>AVERAGE('#19'!F8:F16)</f>
        <v>21.555555555555557</v>
      </c>
      <c r="Y20" s="11">
        <f>AVERAGE('#19'!H8:H14)</f>
        <v>26.857142857142858</v>
      </c>
      <c r="Z20" s="12">
        <f t="shared" si="6"/>
        <v>67.821067821067814</v>
      </c>
      <c r="AA20" s="13">
        <f>AVERAGE('#19'!M8:M14)</f>
        <v>41.160621331553223</v>
      </c>
      <c r="AB20" s="12">
        <f t="shared" si="7"/>
        <v>67.821067821067814</v>
      </c>
      <c r="AC20" s="11">
        <f>AVERAGE('#19'!I8:I14)</f>
        <v>1.1214285714285714</v>
      </c>
      <c r="AD20" s="11">
        <f>AVERAGE('#19'!J8:J14)</f>
        <v>190.71428571428572</v>
      </c>
      <c r="AE20" s="12">
        <f t="shared" si="8"/>
        <v>95.357142857142861</v>
      </c>
      <c r="AF20" s="11">
        <f>AVERAGE('#19'!K8:K14)</f>
        <v>14.428571428571429</v>
      </c>
      <c r="AG20" s="12">
        <f t="shared" si="9"/>
        <v>75.939849624060145</v>
      </c>
      <c r="AH20" s="11">
        <f>AVERAGE('#19'!L8:L14)</f>
        <v>10.285714285714286</v>
      </c>
    </row>
    <row r="21" spans="1:34" x14ac:dyDescent="0.55000000000000004">
      <c r="A21" s="11">
        <v>20</v>
      </c>
      <c r="B21" s="11" t="str">
        <f>'#20'!B2</f>
        <v>M</v>
      </c>
      <c r="C21" s="11">
        <f>'#20'!C2</f>
        <v>22</v>
      </c>
      <c r="D21" s="11" t="s">
        <v>107</v>
      </c>
      <c r="E21" s="11">
        <f>'Summary Sheet All Data'!D21</f>
        <v>6</v>
      </c>
      <c r="F21" s="11">
        <f>'#20'!D2</f>
        <v>188.6</v>
      </c>
      <c r="G21" s="11">
        <f>'#20'!E2</f>
        <v>74.2</v>
      </c>
      <c r="H21" s="11">
        <f t="shared" si="0"/>
        <v>20.860298971379223</v>
      </c>
      <c r="I21" s="11">
        <f>'#20'!F2</f>
        <v>9.5</v>
      </c>
      <c r="J21" s="11">
        <f>'#20'!G2</f>
        <v>70427</v>
      </c>
      <c r="K21" s="12">
        <f>'#20'!I2</f>
        <v>50.4</v>
      </c>
      <c r="L21" s="11">
        <f t="shared" si="1"/>
        <v>53.100089454328597</v>
      </c>
      <c r="M21" s="11">
        <f>'Summary Sheet All Data'!G21</f>
        <v>190</v>
      </c>
      <c r="N21" s="11">
        <f>'Summary Sheet All Data'!H21</f>
        <v>19</v>
      </c>
      <c r="O21" s="11">
        <f>AVERAGE('#20'!B8:B16)</f>
        <v>34.1</v>
      </c>
      <c r="P21" s="12">
        <f t="shared" si="2"/>
        <v>67.658730158730165</v>
      </c>
      <c r="Q21" s="12">
        <f>AVERAGE('#20'!G8:G16)</f>
        <v>35.92684623794851</v>
      </c>
      <c r="R21" s="12">
        <f t="shared" si="3"/>
        <v>67.658730158730151</v>
      </c>
      <c r="S21" s="11">
        <f>AVERAGE('#20'!C8:C16)</f>
        <v>1.1044444444444443</v>
      </c>
      <c r="T21" s="11">
        <f>AVERAGE('#20'!D8:D16)</f>
        <v>171.55555555555554</v>
      </c>
      <c r="U21" s="12">
        <f t="shared" si="4"/>
        <v>90.292397660818708</v>
      </c>
      <c r="V21" s="11">
        <f>AVERAGE('#20'!E8:E16)</f>
        <v>15</v>
      </c>
      <c r="W21" s="12">
        <f t="shared" si="5"/>
        <v>78.94736842105263</v>
      </c>
      <c r="X21" s="11">
        <f>AVERAGE('#20'!F8:F16)</f>
        <v>22.777777777777779</v>
      </c>
      <c r="Y21" s="11">
        <f>AVERAGE('#20'!H8:H14)</f>
        <v>28.657142857142855</v>
      </c>
      <c r="Z21" s="12">
        <f t="shared" si="6"/>
        <v>56.859410430838999</v>
      </c>
      <c r="AA21" s="13">
        <f>AVERAGE('#20'!M8:M14)</f>
        <v>30.192397801979354</v>
      </c>
      <c r="AB21" s="12">
        <f t="shared" si="7"/>
        <v>56.859410430838999</v>
      </c>
      <c r="AC21" s="11">
        <f>AVERAGE('#20'!I8:I14)</f>
        <v>1.1685714285714284</v>
      </c>
      <c r="AD21" s="11">
        <f>AVERAGE('#20'!J8:J14)</f>
        <v>144.85714285714286</v>
      </c>
      <c r="AE21" s="12">
        <f t="shared" si="8"/>
        <v>76.240601503759393</v>
      </c>
      <c r="AF21" s="11">
        <f>AVERAGE('#20'!K8:K14)</f>
        <v>12.857142857142858</v>
      </c>
      <c r="AG21" s="12">
        <f t="shared" si="9"/>
        <v>67.669172932330838</v>
      </c>
      <c r="AH21" s="11">
        <f>AVERAGE('#20'!L8:L14)</f>
        <v>10.142857142857142</v>
      </c>
    </row>
    <row r="22" spans="1:34" x14ac:dyDescent="0.55000000000000004">
      <c r="A22" s="11">
        <v>21</v>
      </c>
      <c r="B22" s="11" t="str">
        <f>'#21'!B2</f>
        <v>M</v>
      </c>
      <c r="C22" s="11">
        <f>'#21'!C2</f>
        <v>23</v>
      </c>
      <c r="D22" s="11" t="s">
        <v>107</v>
      </c>
      <c r="E22" s="11">
        <f>'Summary Sheet All Data'!D22</f>
        <v>4</v>
      </c>
      <c r="F22" s="11">
        <f>'#21'!D2</f>
        <v>176.6</v>
      </c>
      <c r="G22" s="11">
        <f>'#21'!E2</f>
        <v>83.1</v>
      </c>
      <c r="H22" s="11">
        <f t="shared" si="0"/>
        <v>26.645239319780064</v>
      </c>
      <c r="I22" s="11">
        <f>'#21'!F2</f>
        <v>10</v>
      </c>
      <c r="J22" s="11">
        <f>'#21'!G2</f>
        <v>73182</v>
      </c>
      <c r="K22" s="12">
        <f>'#21'!I2</f>
        <v>48.8</v>
      </c>
      <c r="L22" s="11">
        <f t="shared" si="1"/>
        <v>55.413626301549549</v>
      </c>
      <c r="M22" s="11">
        <f>'Summary Sheet All Data'!G22</f>
        <v>191</v>
      </c>
      <c r="N22" s="11">
        <f>'Summary Sheet All Data'!H22</f>
        <v>20</v>
      </c>
      <c r="O22" s="11">
        <f>AVERAGE('#21'!B8:B16)</f>
        <v>39.644444444444439</v>
      </c>
      <c r="P22" s="12">
        <f t="shared" si="2"/>
        <v>81.23861566484517</v>
      </c>
      <c r="Q22" s="12">
        <f>AVERAGE('#21'!G8:G16)</f>
        <v>45.017262897069401</v>
      </c>
      <c r="R22" s="12">
        <f t="shared" si="3"/>
        <v>81.238615664845184</v>
      </c>
      <c r="S22" s="11">
        <f>AVERAGE('#21'!C8:C16)</f>
        <v>0.99777777777777787</v>
      </c>
      <c r="T22" s="11">
        <f>AVERAGE('#21'!D8:D16)</f>
        <v>164.66666666666666</v>
      </c>
      <c r="U22" s="12">
        <f t="shared" si="4"/>
        <v>86.212914485165797</v>
      </c>
      <c r="V22" s="11">
        <f>AVERAGE('#21'!E8:E16)</f>
        <v>13.888888888888889</v>
      </c>
      <c r="W22" s="12">
        <f t="shared" si="5"/>
        <v>69.444444444444443</v>
      </c>
      <c r="X22" s="11">
        <f>AVERAGE('#21'!F8:F16)</f>
        <v>26.222222222222221</v>
      </c>
      <c r="Y22" s="11">
        <f>AVERAGE('#21'!H8:H14)</f>
        <v>26.757142857142856</v>
      </c>
      <c r="Z22" s="12">
        <f t="shared" si="6"/>
        <v>54.830210772833723</v>
      </c>
      <c r="AA22" s="13">
        <f>AVERAGE('#21'!M8:M14)</f>
        <v>30.383408098010047</v>
      </c>
      <c r="AB22" s="12">
        <f t="shared" si="7"/>
        <v>54.83021077283373</v>
      </c>
      <c r="AC22" s="11">
        <f>AVERAGE('#21'!I8:I14)</f>
        <v>0.93714285714285717</v>
      </c>
      <c r="AD22" s="11">
        <f>AVERAGE('#21'!J8:J14)</f>
        <v>145.14285714285714</v>
      </c>
      <c r="AE22" s="12">
        <f t="shared" si="8"/>
        <v>75.991024682124149</v>
      </c>
      <c r="AF22" s="11">
        <f>AVERAGE('#21'!K8:K14)</f>
        <v>12.857142857142858</v>
      </c>
      <c r="AG22" s="12">
        <f t="shared" si="9"/>
        <v>64.285714285714292</v>
      </c>
      <c r="AH22" s="11">
        <f>AVERAGE('#21'!L8:L14)</f>
        <v>11.142857142857142</v>
      </c>
    </row>
    <row r="23" spans="1:34" x14ac:dyDescent="0.55000000000000004">
      <c r="A23" s="11">
        <v>22</v>
      </c>
      <c r="B23" s="11" t="str">
        <f>'#22'!B2</f>
        <v>M</v>
      </c>
      <c r="C23" s="11">
        <f>'#22'!C2</f>
        <v>27</v>
      </c>
      <c r="D23" s="11" t="s">
        <v>107</v>
      </c>
      <c r="E23" s="11">
        <f>'Summary Sheet All Data'!D23</f>
        <v>3</v>
      </c>
      <c r="F23" s="11">
        <f>'#22'!D2</f>
        <v>182.9</v>
      </c>
      <c r="G23" s="11">
        <f>'#22'!E2</f>
        <v>72.599999999999994</v>
      </c>
      <c r="H23" s="11">
        <f t="shared" si="0"/>
        <v>21.702472258351492</v>
      </c>
      <c r="I23" s="11">
        <f>'#22'!F2</f>
        <v>10.199999999999999</v>
      </c>
      <c r="J23" s="11">
        <f>'#22'!G2</f>
        <v>63505</v>
      </c>
      <c r="K23" s="12">
        <f>'#22'!I2</f>
        <v>58.9</v>
      </c>
      <c r="L23" s="11">
        <f t="shared" si="1"/>
        <v>67.335485394850792</v>
      </c>
      <c r="M23" s="11">
        <f>'Summary Sheet All Data'!G23</f>
        <v>180</v>
      </c>
      <c r="N23" s="11">
        <f>'Summary Sheet All Data'!H23</f>
        <v>19</v>
      </c>
      <c r="O23" s="11">
        <f>AVERAGE('#22'!B8:B16)</f>
        <v>33.666666666666657</v>
      </c>
      <c r="P23" s="12">
        <f t="shared" si="2"/>
        <v>57.159026598754934</v>
      </c>
      <c r="Q23" s="12">
        <f>AVERAGE('#22'!G8:G16)</f>
        <v>38.488308007243518</v>
      </c>
      <c r="R23" s="12">
        <f t="shared" si="3"/>
        <v>57.159026598754949</v>
      </c>
      <c r="S23" s="11">
        <f>AVERAGE('#22'!C8:C16)</f>
        <v>1.0144444444444445</v>
      </c>
      <c r="T23" s="11">
        <f>AVERAGE('#22'!D8:D16)</f>
        <v>169.44444444444446</v>
      </c>
      <c r="U23" s="12">
        <f t="shared" si="4"/>
        <v>94.135802469135811</v>
      </c>
      <c r="V23" s="11">
        <f>AVERAGE('#22'!E8:E16)</f>
        <v>15.222222222222221</v>
      </c>
      <c r="W23" s="12">
        <f t="shared" si="5"/>
        <v>80.116959064327489</v>
      </c>
      <c r="X23" s="11">
        <f>AVERAGE('#22'!F8:F16)</f>
        <v>18.777777777777779</v>
      </c>
      <c r="Y23" s="11">
        <f>AVERAGE('#22'!H8:H14)</f>
        <v>31.671428571428571</v>
      </c>
      <c r="Z23" s="12">
        <f t="shared" si="6"/>
        <v>53.771525588163961</v>
      </c>
      <c r="AA23" s="13">
        <f>AVERAGE('#22'!M8:M14)</f>
        <v>36.207317759006592</v>
      </c>
      <c r="AB23" s="12">
        <f t="shared" si="7"/>
        <v>53.771525588163946</v>
      </c>
      <c r="AC23" s="11">
        <f>AVERAGE('#22'!I8:I14)</f>
        <v>1.0471428571428572</v>
      </c>
      <c r="AD23" s="11">
        <f>AVERAGE('#22'!J8:J14)</f>
        <v>146</v>
      </c>
      <c r="AE23" s="12">
        <f t="shared" si="8"/>
        <v>81.111111111111114</v>
      </c>
      <c r="AF23" s="11">
        <f>AVERAGE('#22'!K8:K14)</f>
        <v>11.142857142857142</v>
      </c>
      <c r="AG23" s="12">
        <f t="shared" si="9"/>
        <v>58.646616541353382</v>
      </c>
      <c r="AH23" s="11">
        <f>AVERAGE('#22'!L8:L14)</f>
        <v>10.857142857142858</v>
      </c>
    </row>
    <row r="24" spans="1:34" x14ac:dyDescent="0.55000000000000004">
      <c r="A24" s="11">
        <v>23</v>
      </c>
      <c r="B24" s="11" t="str">
        <f>'#23'!B2</f>
        <v>F</v>
      </c>
      <c r="C24" s="11">
        <f>'#23'!C2</f>
        <v>34</v>
      </c>
      <c r="D24" s="11" t="s">
        <v>107</v>
      </c>
      <c r="E24" s="11">
        <f>'Summary Sheet All Data'!D24</f>
        <v>2</v>
      </c>
      <c r="F24" s="11">
        <f>'#23'!D2</f>
        <v>159.5</v>
      </c>
      <c r="G24" s="11">
        <f>'#23'!E2</f>
        <v>54.4</v>
      </c>
      <c r="H24" s="11">
        <f t="shared" si="0"/>
        <v>21.383437662758816</v>
      </c>
      <c r="I24" s="11">
        <f>'#23'!F2</f>
        <v>34.6</v>
      </c>
      <c r="J24" s="11">
        <f>'#23'!G2</f>
        <v>33996</v>
      </c>
      <c r="K24" s="12">
        <f>'#23'!I2</f>
        <v>44.3</v>
      </c>
      <c r="L24" s="11">
        <f t="shared" si="1"/>
        <v>70.888339804682886</v>
      </c>
      <c r="M24" s="11">
        <f>'Summary Sheet All Data'!G24</f>
        <v>166</v>
      </c>
      <c r="N24" s="11">
        <f>'Summary Sheet All Data'!H24</f>
        <v>18</v>
      </c>
      <c r="O24" s="11">
        <f>AVERAGE('#23'!B8:B16)</f>
        <v>26.222222222222218</v>
      </c>
      <c r="P24" s="12">
        <f t="shared" si="2"/>
        <v>59.192375219463244</v>
      </c>
      <c r="Q24" s="12">
        <f>AVERAGE('#23'!G8:G16)</f>
        <v>41.960492084036026</v>
      </c>
      <c r="R24" s="12">
        <f t="shared" si="3"/>
        <v>59.192375219463266</v>
      </c>
      <c r="S24" s="11">
        <f>AVERAGE('#23'!C8:C16)</f>
        <v>0.87777777777777777</v>
      </c>
      <c r="T24" s="11">
        <f>AVERAGE('#23'!D8:D16)</f>
        <v>136</v>
      </c>
      <c r="U24" s="12">
        <f t="shared" si="4"/>
        <v>81.92771084337349</v>
      </c>
      <c r="V24" s="11">
        <f>AVERAGE('#23'!E8:E16)</f>
        <v>12.444444444444445</v>
      </c>
      <c r="W24" s="12">
        <f t="shared" si="5"/>
        <v>69.135802469135797</v>
      </c>
      <c r="X24" s="11">
        <f>AVERAGE('#23'!F8:F16)</f>
        <v>23</v>
      </c>
      <c r="Y24" s="11">
        <f>AVERAGE('#23'!H8:H14)</f>
        <v>29.685714285714287</v>
      </c>
      <c r="Z24" s="12">
        <f t="shared" si="6"/>
        <v>67.010641728474695</v>
      </c>
      <c r="AA24" s="13">
        <f>AVERAGE('#23'!M8:M14)</f>
        <v>47.502731413779763</v>
      </c>
      <c r="AB24" s="12">
        <f t="shared" si="7"/>
        <v>67.010641728474681</v>
      </c>
      <c r="AC24" s="11">
        <f>AVERAGE('#23'!I8:I14)</f>
        <v>0.9642857142857143</v>
      </c>
      <c r="AD24" s="11">
        <f>AVERAGE('#23'!J8:J14)</f>
        <v>139.42857142857142</v>
      </c>
      <c r="AE24" s="12">
        <f t="shared" si="8"/>
        <v>83.993115318416514</v>
      </c>
      <c r="AF24" s="11">
        <f>AVERAGE('#23'!K8:K14)</f>
        <v>14.714285714285714</v>
      </c>
      <c r="AG24" s="12">
        <f t="shared" si="9"/>
        <v>81.746031746031747</v>
      </c>
      <c r="AH24" s="11">
        <f>AVERAGE('#23'!L8:L14)</f>
        <v>10.428571428571429</v>
      </c>
    </row>
    <row r="25" spans="1:34" x14ac:dyDescent="0.55000000000000004">
      <c r="A25" s="11">
        <v>24</v>
      </c>
      <c r="B25" s="11" t="str">
        <f>'#24'!B2</f>
        <v>M</v>
      </c>
      <c r="C25" s="11">
        <f>'#24'!C2</f>
        <v>27</v>
      </c>
      <c r="D25" s="11" t="s">
        <v>107</v>
      </c>
      <c r="E25" s="11">
        <f>'Summary Sheet All Data'!D25</f>
        <v>4</v>
      </c>
      <c r="F25" s="11">
        <f>'#24'!D2</f>
        <v>180.7</v>
      </c>
      <c r="G25" s="11">
        <f>'#24'!E2</f>
        <v>81</v>
      </c>
      <c r="H25" s="11">
        <f t="shared" si="0"/>
        <v>24.806683961927561</v>
      </c>
      <c r="I25" s="11">
        <f>'#24'!F2</f>
        <v>22.2</v>
      </c>
      <c r="J25" s="11">
        <f>'#24'!G2</f>
        <v>60703</v>
      </c>
      <c r="K25" s="12">
        <f>'#24'!I2</f>
        <v>43.4</v>
      </c>
      <c r="L25" s="11">
        <f t="shared" si="1"/>
        <v>57.911470602770862</v>
      </c>
      <c r="M25" s="11">
        <f>'Summary Sheet All Data'!G25</f>
        <v>189</v>
      </c>
      <c r="N25" s="11">
        <f>'Summary Sheet All Data'!H25</f>
        <v>20</v>
      </c>
      <c r="O25" s="11">
        <f>AVERAGE('#24'!B8:B16)</f>
        <v>28.411111111111111</v>
      </c>
      <c r="P25" s="12">
        <f t="shared" si="2"/>
        <v>65.463389656938048</v>
      </c>
      <c r="Q25" s="12">
        <f>AVERAGE('#24'!G8:G16)</f>
        <v>37.910811656755016</v>
      </c>
      <c r="R25" s="12">
        <f t="shared" si="3"/>
        <v>65.463389656938048</v>
      </c>
      <c r="S25" s="11">
        <f>AVERAGE('#24'!C8:C16)</f>
        <v>1.1077777777777778</v>
      </c>
      <c r="T25" s="11">
        <f>AVERAGE('#24'!D8:D16)</f>
        <v>157.11111111111111</v>
      </c>
      <c r="U25" s="12">
        <f t="shared" si="4"/>
        <v>83.127572016460903</v>
      </c>
      <c r="V25" s="11">
        <f>AVERAGE('#24'!E8:E16)</f>
        <v>14</v>
      </c>
      <c r="W25" s="12">
        <f t="shared" si="5"/>
        <v>70</v>
      </c>
      <c r="X25" s="11">
        <f>AVERAGE('#24'!F8:F16)</f>
        <v>21.666666666666668</v>
      </c>
      <c r="Y25" s="11">
        <f>AVERAGE('#24'!H8:H14)</f>
        <v>24.328571428571426</v>
      </c>
      <c r="Z25" s="12">
        <f t="shared" si="6"/>
        <v>56.056616194865036</v>
      </c>
      <c r="AA25" s="13">
        <f>AVERAGE('#24'!M8:M14)</f>
        <v>32.46321080859736</v>
      </c>
      <c r="AB25" s="12">
        <f t="shared" si="7"/>
        <v>56.056616194865036</v>
      </c>
      <c r="AC25" s="11">
        <f>AVERAGE('#24'!I8:I14)</f>
        <v>0.99428571428571444</v>
      </c>
      <c r="AD25" s="11">
        <f>AVERAGE('#24'!J8:J14)</f>
        <v>133</v>
      </c>
      <c r="AE25" s="12">
        <f t="shared" si="8"/>
        <v>70.370370370370367</v>
      </c>
      <c r="AF25" s="11">
        <f>AVERAGE('#24'!K8:K14)</f>
        <v>11</v>
      </c>
      <c r="AG25" s="12">
        <f t="shared" si="9"/>
        <v>55.000000000000007</v>
      </c>
      <c r="AH25" s="11">
        <f>AVERAGE('#24'!L8:L14)</f>
        <v>10.428571428571429</v>
      </c>
    </row>
    <row r="26" spans="1:34" x14ac:dyDescent="0.55000000000000004">
      <c r="A26" s="11">
        <v>25</v>
      </c>
      <c r="B26" s="11" t="str">
        <f>'#25'!B2</f>
        <v>F</v>
      </c>
      <c r="C26" s="11">
        <f>'#25'!C2</f>
        <v>26</v>
      </c>
      <c r="D26" s="11" t="s">
        <v>107</v>
      </c>
      <c r="E26" s="11">
        <f>'Summary Sheet All Data'!D26</f>
        <v>3</v>
      </c>
      <c r="F26" s="11">
        <f>'#25'!D2</f>
        <v>173.6</v>
      </c>
      <c r="G26" s="11">
        <f>'#25'!E2</f>
        <v>63.5</v>
      </c>
      <c r="H26" s="11">
        <f t="shared" si="0"/>
        <v>21.070472934230924</v>
      </c>
      <c r="I26" s="11">
        <f>'#25'!F2</f>
        <v>23.7</v>
      </c>
      <c r="J26" s="11">
        <f>'#25'!G2</f>
        <v>46200</v>
      </c>
      <c r="K26" s="12">
        <f>'#25'!I2</f>
        <v>37.9</v>
      </c>
      <c r="L26" s="11">
        <f t="shared" si="1"/>
        <v>52.091991341991339</v>
      </c>
      <c r="M26" s="11">
        <f>'Summary Sheet All Data'!G26</f>
        <v>187</v>
      </c>
      <c r="N26" s="11">
        <f>'Summary Sheet All Data'!H26</f>
        <v>19</v>
      </c>
      <c r="O26" s="11">
        <f>AVERAGE('#25'!B8:B16)</f>
        <v>26.944444444444443</v>
      </c>
      <c r="P26" s="12">
        <f t="shared" si="2"/>
        <v>71.093520961594834</v>
      </c>
      <c r="Q26" s="12">
        <f>AVERAGE('#25'!G8:G16)</f>
        <v>37.034030784030783</v>
      </c>
      <c r="R26" s="12">
        <f t="shared" si="3"/>
        <v>71.093520961594848</v>
      </c>
      <c r="S26" s="11">
        <f>AVERAGE('#25'!C8:C16)</f>
        <v>1.0122222222222221</v>
      </c>
      <c r="T26" s="11">
        <f>AVERAGE('#25'!D8:D16)</f>
        <v>171.44444444444446</v>
      </c>
      <c r="U26" s="12">
        <f t="shared" si="4"/>
        <v>91.681521093285795</v>
      </c>
      <c r="V26" s="11">
        <f>AVERAGE('#25'!E8:E16)</f>
        <v>14.111111111111111</v>
      </c>
      <c r="W26" s="12">
        <f t="shared" si="5"/>
        <v>74.269005847953224</v>
      </c>
      <c r="X26" s="11">
        <f>AVERAGE('#25'!F8:F16)</f>
        <v>19.777777777777779</v>
      </c>
      <c r="Y26" s="11">
        <f>AVERAGE('#25'!H8:H14)</f>
        <v>26.157142857142855</v>
      </c>
      <c r="Z26" s="12">
        <f t="shared" si="6"/>
        <v>69.016208066339985</v>
      </c>
      <c r="AA26" s="13">
        <f>AVERAGE('#25'!M8:M14)</f>
        <v>35.951917130488553</v>
      </c>
      <c r="AB26" s="12">
        <f t="shared" si="7"/>
        <v>69.016208066339985</v>
      </c>
      <c r="AC26" s="11">
        <f>AVERAGE('#25'!I8:I14)</f>
        <v>0.93714285714285717</v>
      </c>
      <c r="AD26" s="11">
        <f>AVERAGE('#25'!J8:J14)</f>
        <v>165</v>
      </c>
      <c r="AE26" s="12">
        <f t="shared" si="8"/>
        <v>88.235294117647058</v>
      </c>
      <c r="AF26" s="11">
        <f>AVERAGE('#25'!K8:K14)</f>
        <v>12</v>
      </c>
      <c r="AG26" s="12">
        <f t="shared" si="9"/>
        <v>63.157894736842103</v>
      </c>
      <c r="AH26" s="11">
        <f>AVERAGE('#25'!L8:L14)</f>
        <v>11</v>
      </c>
    </row>
    <row r="27" spans="1:34" x14ac:dyDescent="0.55000000000000004">
      <c r="A27" s="11">
        <v>26</v>
      </c>
      <c r="B27" s="11" t="str">
        <f>'#26'!B2</f>
        <v>F</v>
      </c>
      <c r="C27" s="11">
        <f>'#26'!C2</f>
        <v>22</v>
      </c>
      <c r="D27" s="11" t="s">
        <v>107</v>
      </c>
      <c r="E27" s="11">
        <f>'Summary Sheet All Data'!D27</f>
        <v>2</v>
      </c>
      <c r="F27" s="11">
        <f>'#26'!D2</f>
        <v>170.2</v>
      </c>
      <c r="G27" s="11">
        <f>'#26'!E2</f>
        <v>68.099999999999994</v>
      </c>
      <c r="H27" s="11">
        <f t="shared" si="0"/>
        <v>23.508666792782666</v>
      </c>
      <c r="I27" s="11">
        <f>'#26'!F2</f>
        <v>28</v>
      </c>
      <c r="J27" s="11">
        <f>'#26'!G2</f>
        <v>47098</v>
      </c>
      <c r="K27" s="12">
        <f>'#26'!I2</f>
        <v>47</v>
      </c>
      <c r="L27" s="11">
        <f t="shared" si="1"/>
        <v>67.958299715486859</v>
      </c>
      <c r="M27" s="11">
        <f>'Summary Sheet All Data'!G27</f>
        <v>176</v>
      </c>
      <c r="N27" s="11">
        <f>'Summary Sheet All Data'!H27</f>
        <v>18</v>
      </c>
      <c r="O27" s="11">
        <f>AVERAGE('#26'!B8:B16)</f>
        <v>24.266666666666669</v>
      </c>
      <c r="P27" s="12">
        <f t="shared" si="2"/>
        <v>51.63120567375887</v>
      </c>
      <c r="Q27" s="12">
        <f>AVERAGE('#26'!G8:G16)</f>
        <v>35.087689498492502</v>
      </c>
      <c r="R27" s="12">
        <f t="shared" si="3"/>
        <v>51.631205673758863</v>
      </c>
      <c r="S27" s="11">
        <f>AVERAGE('#26'!C8:C16)</f>
        <v>0.98444444444444434</v>
      </c>
      <c r="T27" s="11">
        <f>AVERAGE('#26'!D8:D16)</f>
        <v>128.66666666666666</v>
      </c>
      <c r="U27" s="12">
        <f t="shared" si="4"/>
        <v>73.106060606060595</v>
      </c>
      <c r="V27" s="11">
        <f>AVERAGE('#26'!E8:E16)</f>
        <v>10.666666666666666</v>
      </c>
      <c r="W27" s="12">
        <f t="shared" si="5"/>
        <v>59.259259259259252</v>
      </c>
      <c r="X27" s="11">
        <f>AVERAGE('#26'!F8:F16)</f>
        <v>25.444444444444443</v>
      </c>
      <c r="Y27" s="11">
        <f>AVERAGE('#26'!H8:H14)</f>
        <v>25.814285714285717</v>
      </c>
      <c r="Z27" s="12">
        <f t="shared" si="6"/>
        <v>54.924012158054715</v>
      </c>
      <c r="AA27" s="13">
        <f>AVERAGE('#26'!M8:M14)</f>
        <v>37.325424798141263</v>
      </c>
      <c r="AB27" s="12">
        <f t="shared" si="7"/>
        <v>54.924012158054715</v>
      </c>
      <c r="AC27" s="11">
        <f>AVERAGE('#26'!I8:I14)</f>
        <v>1.1857142857142857</v>
      </c>
      <c r="AD27" s="11">
        <f>AVERAGE('#26'!J8:J14)</f>
        <v>135</v>
      </c>
      <c r="AE27" s="12">
        <f t="shared" si="8"/>
        <v>76.704545454545453</v>
      </c>
      <c r="AF27" s="11">
        <f>AVERAGE('#26'!K8:K14)</f>
        <v>10.428571428571429</v>
      </c>
      <c r="AG27" s="12">
        <f t="shared" si="9"/>
        <v>57.936507936507944</v>
      </c>
      <c r="AH27" s="11">
        <f>AVERAGE('#26'!L8:L14)</f>
        <v>9.4285714285714288</v>
      </c>
    </row>
    <row r="28" spans="1:34" x14ac:dyDescent="0.5500000000000000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2"/>
      <c r="S28" s="11"/>
      <c r="T28" s="11"/>
      <c r="U28" s="12"/>
      <c r="V28" s="11"/>
      <c r="W28" s="12"/>
      <c r="X28" s="11"/>
      <c r="Y28" s="11"/>
      <c r="Z28" s="12"/>
      <c r="AA28" s="13"/>
      <c r="AB28" s="12"/>
      <c r="AC28" s="11"/>
      <c r="AD28" s="11"/>
      <c r="AE28" s="12"/>
      <c r="AF28" s="11"/>
      <c r="AG28" s="12"/>
      <c r="AH28" s="11"/>
    </row>
    <row r="29" spans="1:34" x14ac:dyDescent="0.5500000000000000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2"/>
      <c r="S29" s="11"/>
      <c r="T29" s="11"/>
      <c r="U29" s="12"/>
      <c r="V29" s="11"/>
      <c r="W29" s="12"/>
      <c r="X29" s="11"/>
      <c r="Y29" s="11"/>
      <c r="Z29" s="12"/>
      <c r="AA29" s="13"/>
      <c r="AB29" s="12"/>
      <c r="AC29" s="11"/>
      <c r="AD29" s="11"/>
      <c r="AE29" s="12"/>
      <c r="AF29" s="11"/>
      <c r="AG29" s="12"/>
      <c r="AH29" s="11"/>
    </row>
    <row r="30" spans="1:34" x14ac:dyDescent="0.5500000000000000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2"/>
      <c r="S30" s="11"/>
      <c r="T30" s="11"/>
      <c r="U30" s="12"/>
      <c r="V30" s="11"/>
      <c r="W30" s="12"/>
      <c r="X30" s="11"/>
      <c r="Y30" s="11"/>
      <c r="Z30" s="12"/>
      <c r="AA30" s="13"/>
      <c r="AB30" s="12"/>
      <c r="AC30" s="11"/>
      <c r="AD30" s="11"/>
      <c r="AE30" s="12"/>
      <c r="AF30" s="11"/>
      <c r="AG30" s="12"/>
      <c r="AH30" s="11"/>
    </row>
    <row r="31" spans="1:34" x14ac:dyDescent="0.5500000000000000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2"/>
      <c r="S31" s="11"/>
      <c r="T31" s="11"/>
      <c r="U31" s="12"/>
      <c r="V31" s="11"/>
      <c r="W31" s="12"/>
      <c r="X31" s="11"/>
      <c r="Y31" s="11"/>
      <c r="Z31" s="12"/>
      <c r="AA31" s="13"/>
      <c r="AB31" s="12"/>
      <c r="AC31" s="11"/>
      <c r="AD31" s="11"/>
      <c r="AE31" s="12"/>
      <c r="AF31" s="11"/>
      <c r="AG31" s="12"/>
      <c r="AH31" s="11"/>
    </row>
    <row r="32" spans="1:34" x14ac:dyDescent="0.5500000000000000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55000000000000004">
      <c r="A33" s="11" t="s">
        <v>115</v>
      </c>
      <c r="B33" s="11"/>
      <c r="C33" s="12">
        <f>AVERAGE(C2:C27)</f>
        <v>26.53846153846154</v>
      </c>
      <c r="D33" s="12"/>
      <c r="E33" s="12">
        <f t="shared" ref="E33:AH33" si="10">AVERAGE(E2:E27)</f>
        <v>4.5769230769230766</v>
      </c>
      <c r="F33" s="12">
        <f t="shared" si="10"/>
        <v>172.74615384615387</v>
      </c>
      <c r="G33" s="12">
        <f t="shared" si="10"/>
        <v>72.073076923076911</v>
      </c>
      <c r="H33" s="12">
        <f t="shared" si="10"/>
        <v>24.128437698808625</v>
      </c>
      <c r="I33" s="12">
        <f t="shared" si="10"/>
        <v>26.35</v>
      </c>
      <c r="J33" s="12">
        <f t="shared" si="10"/>
        <v>52250.038461538461</v>
      </c>
      <c r="K33" s="12">
        <f t="shared" si="10"/>
        <v>42.911538461538463</v>
      </c>
      <c r="L33" s="12">
        <f t="shared" si="10"/>
        <v>59.465084421679983</v>
      </c>
      <c r="M33" s="12">
        <f t="shared" si="10"/>
        <v>185.07692307692307</v>
      </c>
      <c r="N33" s="12">
        <f t="shared" si="10"/>
        <v>18.807692307692307</v>
      </c>
      <c r="O33" s="12">
        <f t="shared" si="10"/>
        <v>26.307264957264959</v>
      </c>
      <c r="P33" s="12">
        <f t="shared" si="10"/>
        <v>61.302064156290257</v>
      </c>
      <c r="Q33" s="12">
        <f t="shared" si="10"/>
        <v>36.153947515272861</v>
      </c>
      <c r="R33" s="12">
        <f t="shared" si="10"/>
        <v>61.302064156290257</v>
      </c>
      <c r="S33" s="12">
        <f t="shared" si="10"/>
        <v>1.0096581196581194</v>
      </c>
      <c r="T33" s="12">
        <f t="shared" si="10"/>
        <v>158.44017094017093</v>
      </c>
      <c r="U33" s="12">
        <f t="shared" si="10"/>
        <v>85.48234435791791</v>
      </c>
      <c r="V33" s="12">
        <f t="shared" si="10"/>
        <v>13.324786324786325</v>
      </c>
      <c r="W33" s="12">
        <f t="shared" si="10"/>
        <v>70.839103372643109</v>
      </c>
      <c r="X33" s="12">
        <f t="shared" si="10"/>
        <v>22.67521367521368</v>
      </c>
      <c r="Y33" s="12">
        <f t="shared" si="10"/>
        <v>26.900549450549445</v>
      </c>
      <c r="Z33" s="12">
        <f t="shared" si="10"/>
        <v>63.242268257486813</v>
      </c>
      <c r="AA33" s="12">
        <f t="shared" si="10"/>
        <v>37.58343616324818</v>
      </c>
      <c r="AB33" s="12">
        <f t="shared" si="10"/>
        <v>63.242268257486813</v>
      </c>
      <c r="AC33" s="12">
        <f t="shared" si="10"/>
        <v>1.0363736263736263</v>
      </c>
      <c r="AD33" s="12">
        <f t="shared" si="10"/>
        <v>154.41758241758242</v>
      </c>
      <c r="AE33" s="12">
        <f t="shared" si="10"/>
        <v>83.368493532487122</v>
      </c>
      <c r="AF33" s="12">
        <f t="shared" si="10"/>
        <v>12.543956043956042</v>
      </c>
      <c r="AG33" s="12">
        <f t="shared" si="10"/>
        <v>66.85887985423588</v>
      </c>
      <c r="AH33" s="12">
        <f t="shared" si="10"/>
        <v>10.505494505494504</v>
      </c>
    </row>
    <row r="34" spans="1:34" x14ac:dyDescent="0.55000000000000004">
      <c r="A34" s="11" t="s">
        <v>116</v>
      </c>
      <c r="B34" s="11"/>
      <c r="C34" s="12">
        <f>STDEV(C2:C27)</f>
        <v>7.0440373038806063</v>
      </c>
      <c r="D34" s="12"/>
      <c r="E34" s="12">
        <f t="shared" ref="E34:AH34" si="11">STDEV(E2:E27)</f>
        <v>3.3247324935769123</v>
      </c>
      <c r="F34" s="12">
        <f t="shared" si="11"/>
        <v>7.8882814741478766</v>
      </c>
      <c r="G34" s="12">
        <f t="shared" si="11"/>
        <v>11.57319515751149</v>
      </c>
      <c r="H34" s="12">
        <f t="shared" si="11"/>
        <v>3.4052212286345722</v>
      </c>
      <c r="I34" s="12">
        <f t="shared" si="11"/>
        <v>10.339100541149593</v>
      </c>
      <c r="J34" s="12">
        <f t="shared" si="11"/>
        <v>11175.321502241504</v>
      </c>
      <c r="K34" s="12">
        <f t="shared" si="11"/>
        <v>6.6822946312222333</v>
      </c>
      <c r="L34" s="12">
        <f t="shared" si="11"/>
        <v>7.1865013081807163</v>
      </c>
      <c r="M34" s="12">
        <f t="shared" si="11"/>
        <v>9.9153338901847441</v>
      </c>
      <c r="N34" s="12">
        <f t="shared" si="11"/>
        <v>0.69392972377500983</v>
      </c>
      <c r="O34" s="12">
        <f t="shared" si="11"/>
        <v>5.5723576518893347</v>
      </c>
      <c r="P34" s="12">
        <f t="shared" si="11"/>
        <v>8.718406672893007</v>
      </c>
      <c r="Q34" s="12">
        <f t="shared" si="11"/>
        <v>4.8745769551085667</v>
      </c>
      <c r="R34" s="12">
        <f t="shared" si="11"/>
        <v>8.718406672893007</v>
      </c>
      <c r="S34" s="12">
        <f t="shared" si="11"/>
        <v>7.3952783889548401E-2</v>
      </c>
      <c r="T34" s="12">
        <f t="shared" si="11"/>
        <v>19.959551215153695</v>
      </c>
      <c r="U34" s="12">
        <f t="shared" si="11"/>
        <v>8.6973278391457836</v>
      </c>
      <c r="V34" s="12">
        <f t="shared" si="11"/>
        <v>1.9030639562695917</v>
      </c>
      <c r="W34" s="12">
        <f t="shared" si="11"/>
        <v>9.845375199365078</v>
      </c>
      <c r="X34" s="12">
        <f t="shared" si="11"/>
        <v>2.0281775744505888</v>
      </c>
      <c r="Y34" s="12">
        <f t="shared" si="11"/>
        <v>3.3986347337387279</v>
      </c>
      <c r="Z34" s="12">
        <f t="shared" si="11"/>
        <v>6.1255115080617388</v>
      </c>
      <c r="AA34" s="12">
        <f t="shared" si="11"/>
        <v>5.484677546387684</v>
      </c>
      <c r="AB34" s="12">
        <f t="shared" si="11"/>
        <v>6.1255115080617388</v>
      </c>
      <c r="AC34" s="12">
        <f t="shared" si="11"/>
        <v>8.1737489981316608E-2</v>
      </c>
      <c r="AD34" s="12">
        <f t="shared" si="11"/>
        <v>16.138124367000255</v>
      </c>
      <c r="AE34" s="12">
        <f t="shared" si="11"/>
        <v>6.5303553480673138</v>
      </c>
      <c r="AF34" s="12">
        <f t="shared" si="11"/>
        <v>1.6820877362005784</v>
      </c>
      <c r="AG34" s="12">
        <f t="shared" si="11"/>
        <v>9.8019327828775467</v>
      </c>
      <c r="AH34" s="12">
        <f t="shared" si="11"/>
        <v>0.64678895303222472</v>
      </c>
    </row>
    <row r="35" spans="1:34" x14ac:dyDescent="0.55000000000000004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x14ac:dyDescent="0.55000000000000004">
      <c r="A36" s="11" t="s">
        <v>119</v>
      </c>
      <c r="B36" s="11"/>
      <c r="C36" s="12">
        <f>AVERAGE(C2,C5,C8,C9,C13,C14,C21,C22,C23,C25)</f>
        <v>28.3</v>
      </c>
      <c r="D36" s="12" t="e">
        <f t="shared" ref="D36:I36" si="12">AVERAGE(D2,D5,D8,D9,D13,D14,D21,D22,D23,D25)</f>
        <v>#DIV/0!</v>
      </c>
      <c r="E36" s="12">
        <f t="shared" si="12"/>
        <v>5.6</v>
      </c>
      <c r="F36" s="12">
        <f t="shared" si="12"/>
        <v>180.03</v>
      </c>
      <c r="G36" s="12">
        <f t="shared" si="12"/>
        <v>75.990000000000009</v>
      </c>
      <c r="H36" s="12">
        <f t="shared" si="12"/>
        <v>23.435316310135033</v>
      </c>
      <c r="I36" s="12">
        <f t="shared" si="12"/>
        <v>16.949999999999996</v>
      </c>
      <c r="J36" s="12">
        <f>AVERAGE(J2,J5,J8,J9,J13,J14,J21,J22,J23,J25)</f>
        <v>63870.8</v>
      </c>
      <c r="K36" s="12">
        <f>AVERAGE(K2,K5,K8,K9,K13,K14,K21,K22,K23,K25)</f>
        <v>46.999999999999993</v>
      </c>
      <c r="L36" s="12">
        <f>AVERAGE(L2,L5,L8,L9,L13,L14,L21,L22,L23,L25)</f>
        <v>55.642090597682724</v>
      </c>
      <c r="M36" s="12">
        <f t="shared" ref="M36:AH36" si="13">AVERAGE(M2,M5,M8,M9,M13,M14,M21,M22,M23,M25)</f>
        <v>183.6</v>
      </c>
      <c r="N36" s="12">
        <f t="shared" si="13"/>
        <v>19.2</v>
      </c>
      <c r="O36" s="12">
        <f t="shared" si="13"/>
        <v>31.196666666666665</v>
      </c>
      <c r="P36" s="12">
        <f t="shared" si="13"/>
        <v>66.620717769589561</v>
      </c>
      <c r="Q36" s="12">
        <f t="shared" si="13"/>
        <v>37.041582984895413</v>
      </c>
      <c r="R36" s="12">
        <f t="shared" si="13"/>
        <v>66.620717769589561</v>
      </c>
      <c r="S36" s="12">
        <f t="shared" si="13"/>
        <v>1.0550000000000002</v>
      </c>
      <c r="T36" s="12">
        <f t="shared" si="13"/>
        <v>162.13333333333333</v>
      </c>
      <c r="U36" s="12">
        <f t="shared" si="13"/>
        <v>88.334381345127539</v>
      </c>
      <c r="V36" s="12">
        <f t="shared" si="13"/>
        <v>14.722222222222223</v>
      </c>
      <c r="W36" s="12">
        <f t="shared" si="13"/>
        <v>76.877842755035743</v>
      </c>
      <c r="X36" s="12">
        <f t="shared" si="13"/>
        <v>22.422222222222221</v>
      </c>
      <c r="Y36" s="12">
        <f t="shared" si="13"/>
        <v>27.924285714285713</v>
      </c>
      <c r="Z36" s="12">
        <f t="shared" si="13"/>
        <v>59.735044126064849</v>
      </c>
      <c r="AA36" s="12">
        <f t="shared" si="13"/>
        <v>33.241941863344906</v>
      </c>
      <c r="AB36" s="12">
        <f t="shared" si="13"/>
        <v>59.735044126064849</v>
      </c>
      <c r="AC36" s="12">
        <f t="shared" si="13"/>
        <v>1.0544285714285713</v>
      </c>
      <c r="AD36" s="12">
        <f t="shared" si="13"/>
        <v>147.55714285714288</v>
      </c>
      <c r="AE36" s="12">
        <f t="shared" si="13"/>
        <v>80.476253361247629</v>
      </c>
      <c r="AF36" s="12">
        <f t="shared" si="13"/>
        <v>12.285714285714286</v>
      </c>
      <c r="AG36" s="12">
        <f t="shared" si="13"/>
        <v>64.184210526315795</v>
      </c>
      <c r="AH36" s="12">
        <f t="shared" si="13"/>
        <v>10.471428571428572</v>
      </c>
    </row>
    <row r="37" spans="1:34" x14ac:dyDescent="0.55000000000000004">
      <c r="A37" s="11" t="s">
        <v>120</v>
      </c>
      <c r="B37" s="11"/>
      <c r="C37" s="12">
        <f>AVERAGE(C3,C4,C6,C7,C10,C11,C12,C15,C16,C17,C18,C19,C20,C24,C26,C27)</f>
        <v>25.4375</v>
      </c>
      <c r="D37" s="12" t="e">
        <f t="shared" ref="D37:H37" si="14">AVERAGE(D3,D4,D6,D7,D10,D11,D12,D15,D16,D17,D18,D19,D20,D24,D26,D27)</f>
        <v>#DIV/0!</v>
      </c>
      <c r="E37" s="12">
        <f>AVERAGE(E3,E4,E6,E8,E10,E11,E12,E15,E16,E17,E18,E19,E20,E24,E26,E27)</f>
        <v>3.875</v>
      </c>
      <c r="F37" s="12">
        <f t="shared" si="14"/>
        <v>168.19374999999999</v>
      </c>
      <c r="G37" s="12">
        <f t="shared" si="14"/>
        <v>69.625</v>
      </c>
      <c r="H37" s="12">
        <f t="shared" si="14"/>
        <v>24.561638566729613</v>
      </c>
      <c r="I37" s="12">
        <f>AVERAGE(I3,I4,I6,I8,I10,I11,I12,I15,I16,I17,I18,I19,I20,I24,I26,I27)</f>
        <v>31.518749999999997</v>
      </c>
      <c r="J37" s="12">
        <f>AVERAGE(J3,J4,J6,J7,J10,J11,J12,J15,J16,J17,J18,J19,J20,J24,J26,J27)</f>
        <v>44987.0625</v>
      </c>
      <c r="K37" s="12">
        <f>AVERAGE(K3,K4,K6,K7,K10,K11,K12,K15,K16,K17,K18,K19,K20,K24,K26,K27)</f>
        <v>40.356249999999996</v>
      </c>
      <c r="L37" s="12">
        <f>AVERAGE(L3,L4,L6,L7,L10,L11,L12,L15,L16,L17,L18,L19,L20,L24,L26,L27)</f>
        <v>61.854455561678279</v>
      </c>
      <c r="M37" s="12">
        <f t="shared" ref="M37:AH37" si="15">AVERAGE(M3,M4,M6,M7,M10,M11,M12,M15,M16,M17,M18,M19,M20,M24,M26,M27)</f>
        <v>186</v>
      </c>
      <c r="N37" s="12">
        <f t="shared" si="15"/>
        <v>18.5625</v>
      </c>
      <c r="O37" s="12">
        <f t="shared" si="15"/>
        <v>23.25138888888889</v>
      </c>
      <c r="P37" s="12">
        <f t="shared" si="15"/>
        <v>57.977905647978204</v>
      </c>
      <c r="Q37" s="12">
        <f t="shared" si="15"/>
        <v>35.599175346758763</v>
      </c>
      <c r="R37" s="12">
        <f t="shared" si="15"/>
        <v>57.977905647978204</v>
      </c>
      <c r="S37" s="12">
        <f t="shared" si="15"/>
        <v>0.98131944444444452</v>
      </c>
      <c r="T37" s="12">
        <f t="shared" si="15"/>
        <v>156.13194444444443</v>
      </c>
      <c r="U37" s="12">
        <f t="shared" si="15"/>
        <v>83.699821240911831</v>
      </c>
      <c r="V37" s="12">
        <f t="shared" si="15"/>
        <v>12.451388888888889</v>
      </c>
      <c r="W37" s="12">
        <f t="shared" si="15"/>
        <v>67.064891258647705</v>
      </c>
      <c r="X37" s="12">
        <f t="shared" si="15"/>
        <v>22.833333333333332</v>
      </c>
      <c r="Y37" s="12">
        <f t="shared" si="15"/>
        <v>26.260714285714286</v>
      </c>
      <c r="Z37" s="12">
        <f t="shared" si="15"/>
        <v>65.434283339625566</v>
      </c>
      <c r="AA37" s="12">
        <f t="shared" si="15"/>
        <v>40.29687010068772</v>
      </c>
      <c r="AB37" s="12">
        <f t="shared" si="15"/>
        <v>65.434283339625551</v>
      </c>
      <c r="AC37" s="12">
        <f t="shared" si="15"/>
        <v>1.0250892857142859</v>
      </c>
      <c r="AD37" s="12">
        <f t="shared" si="15"/>
        <v>158.70535714285714</v>
      </c>
      <c r="AE37" s="12">
        <f>AVERAGE(AE3,AE4,AE6,AE8,AE10,AE11,AE12,AE15,AE16,AE17,AE18,AE19,AE20,AE24,AE26,AE27)</f>
        <v>85.317115175832171</v>
      </c>
      <c r="AF37" s="12">
        <f t="shared" si="15"/>
        <v>12.705357142857142</v>
      </c>
      <c r="AG37" s="12">
        <f t="shared" si="15"/>
        <v>68.53054818418596</v>
      </c>
      <c r="AH37" s="12">
        <f t="shared" si="15"/>
        <v>10.526785714285712</v>
      </c>
    </row>
    <row r="38" spans="1:34" x14ac:dyDescent="0.55000000000000004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x14ac:dyDescent="0.55000000000000004">
      <c r="A39" s="11" t="s">
        <v>121</v>
      </c>
      <c r="B39" s="11"/>
      <c r="C39" s="12">
        <f>STDEV(C2,C5,C8,C9,C13,C14,C21,C22,C23,C25)</f>
        <v>7.6746335417399596</v>
      </c>
      <c r="D39" s="12" t="e">
        <f t="shared" ref="D39:AH39" si="16">STDEV(D2,D5,D8,D9,D13,D14,D21,D22,D23,D25)</f>
        <v>#DIV/0!</v>
      </c>
      <c r="E39" s="12">
        <f>STDEV(E2,E5,E8,E9,E13,E14,E21,E22,E23,E25)</f>
        <v>3.9777157040470126</v>
      </c>
      <c r="F39" s="12">
        <f t="shared" si="16"/>
        <v>4.8680477492408469</v>
      </c>
      <c r="G39" s="12">
        <f t="shared" si="16"/>
        <v>12.083914928531987</v>
      </c>
      <c r="H39" s="12">
        <f t="shared" si="16"/>
        <v>3.5290017994325122</v>
      </c>
      <c r="I39" s="12">
        <f t="shared" si="16"/>
        <v>8.1455168310208901</v>
      </c>
      <c r="J39" s="12">
        <f t="shared" si="16"/>
        <v>7717.8286209413882</v>
      </c>
      <c r="K39" s="12">
        <f t="shared" si="16"/>
        <v>6.456004956627643</v>
      </c>
      <c r="L39" s="12">
        <f t="shared" si="16"/>
        <v>7.3618364890764969</v>
      </c>
      <c r="M39" s="12">
        <f t="shared" si="16"/>
        <v>8.7584879466213277</v>
      </c>
      <c r="N39" s="12">
        <f t="shared" si="16"/>
        <v>0.63245553203367577</v>
      </c>
      <c r="O39" s="12">
        <f t="shared" si="16"/>
        <v>4.3675133473758727</v>
      </c>
      <c r="P39" s="12">
        <f t="shared" si="16"/>
        <v>6.3907472484627608</v>
      </c>
      <c r="Q39" s="12">
        <f t="shared" si="16"/>
        <v>5.7432931456142917</v>
      </c>
      <c r="R39" s="12">
        <f t="shared" si="16"/>
        <v>6.3907472484627617</v>
      </c>
      <c r="S39" s="12">
        <f t="shared" si="16"/>
        <v>6.3035361426134931E-2</v>
      </c>
      <c r="T39" s="12">
        <f t="shared" si="16"/>
        <v>12.127783291765086</v>
      </c>
      <c r="U39" s="12">
        <f t="shared" si="16"/>
        <v>5.9220584914328809</v>
      </c>
      <c r="V39" s="12">
        <f t="shared" si="16"/>
        <v>1.8490719876098551</v>
      </c>
      <c r="W39" s="12">
        <f t="shared" si="16"/>
        <v>11.28430127800004</v>
      </c>
      <c r="X39" s="12">
        <f t="shared" si="16"/>
        <v>2.2196281155169695</v>
      </c>
      <c r="Y39" s="12">
        <f t="shared" si="16"/>
        <v>3.5538299738441452</v>
      </c>
      <c r="Z39" s="12">
        <f t="shared" si="16"/>
        <v>5.6802975769922135</v>
      </c>
      <c r="AA39" s="12">
        <f t="shared" si="16"/>
        <v>5.243309613693282</v>
      </c>
      <c r="AB39" s="12">
        <f t="shared" si="16"/>
        <v>5.6802975769922206</v>
      </c>
      <c r="AC39" s="12">
        <f t="shared" si="16"/>
        <v>6.8958727674232584E-2</v>
      </c>
      <c r="AD39" s="12">
        <f t="shared" si="16"/>
        <v>10.168077297029532</v>
      </c>
      <c r="AE39" s="12">
        <f t="shared" si="16"/>
        <v>5.9754432922710583</v>
      </c>
      <c r="AF39" s="12">
        <f t="shared" si="16"/>
        <v>1.3075743064519847</v>
      </c>
      <c r="AG39" s="12">
        <f t="shared" si="16"/>
        <v>8.3719787207583565</v>
      </c>
      <c r="AH39" s="12">
        <f t="shared" si="16"/>
        <v>0.41540625690598831</v>
      </c>
    </row>
    <row r="40" spans="1:34" x14ac:dyDescent="0.55000000000000004">
      <c r="A40" s="11" t="s">
        <v>122</v>
      </c>
      <c r="B40" s="11"/>
      <c r="C40" s="12">
        <f>STDEVPA(C3,C4,C6,C7,C10,C11,C12,C15,C16,C17,C18,C19,C20,C24,C26,C27)</f>
        <v>6.4223121809827965</v>
      </c>
      <c r="D40" s="12">
        <f t="shared" ref="D40:AH40" si="17">STDEVPA(D3,D4,D6,D7,D10,D11,D12,D15,D16,D17,D18,D19,D20,D24,D26,D27)</f>
        <v>0</v>
      </c>
      <c r="E40" s="12">
        <f>STDEVPA(E3,E4,E6,E8,E10,E11,E12,E15,E16,E17,E18,E19,E20,E24,E26,E27)</f>
        <v>2.7357585785299112</v>
      </c>
      <c r="F40" s="12">
        <f t="shared" si="17"/>
        <v>5.4784200220045163</v>
      </c>
      <c r="G40" s="12">
        <f t="shared" si="17"/>
        <v>10.562226327815555</v>
      </c>
      <c r="H40" s="12">
        <f t="shared" si="17"/>
        <v>3.2595707791552253</v>
      </c>
      <c r="I40" s="12">
        <f>STDEVPA(I3,I4,I6,I8,I10,I11,I12,I15,I16,I17,I18,I19,I20,I24,I26,I27)</f>
        <v>6.1429043161602532</v>
      </c>
      <c r="J40" s="12">
        <f t="shared" si="17"/>
        <v>4947.7094128084918</v>
      </c>
      <c r="K40" s="12">
        <f t="shared" si="17"/>
        <v>5.4174450562511547</v>
      </c>
      <c r="L40" s="12">
        <f t="shared" si="17"/>
        <v>5.9470421691547646</v>
      </c>
      <c r="M40" s="12">
        <f t="shared" si="17"/>
        <v>10.404326023342406</v>
      </c>
      <c r="N40" s="12">
        <f t="shared" si="17"/>
        <v>0.60917464655056019</v>
      </c>
      <c r="O40" s="12">
        <f t="shared" si="17"/>
        <v>3.675307316872531</v>
      </c>
      <c r="P40" s="12">
        <f t="shared" si="17"/>
        <v>8.1892050900417175</v>
      </c>
      <c r="Q40" s="12">
        <f t="shared" si="17"/>
        <v>4.2157846619956523</v>
      </c>
      <c r="R40" s="12">
        <f t="shared" si="17"/>
        <v>8.1892050900417175</v>
      </c>
      <c r="S40" s="12">
        <f t="shared" si="17"/>
        <v>6.4978888725018044E-2</v>
      </c>
      <c r="T40" s="12">
        <f t="shared" si="17"/>
        <v>22.932241130255456</v>
      </c>
      <c r="U40" s="12">
        <f t="shared" si="17"/>
        <v>9.4976030831115867</v>
      </c>
      <c r="V40" s="12">
        <f t="shared" si="17"/>
        <v>1.3237320686249727</v>
      </c>
      <c r="W40" s="12">
        <f t="shared" si="17"/>
        <v>6.5416342368769547</v>
      </c>
      <c r="X40" s="12">
        <f t="shared" si="17"/>
        <v>1.8950064334233931</v>
      </c>
      <c r="Y40" s="12">
        <f t="shared" si="17"/>
        <v>3.1431473080337593</v>
      </c>
      <c r="Z40" s="12">
        <f t="shared" si="17"/>
        <v>5.2901450996806503</v>
      </c>
      <c r="AA40" s="12">
        <f t="shared" si="17"/>
        <v>3.5206731073787254</v>
      </c>
      <c r="AB40" s="12">
        <f t="shared" si="17"/>
        <v>5.2901450996806512</v>
      </c>
      <c r="AC40" s="12">
        <f t="shared" si="17"/>
        <v>8.6215748522919772E-2</v>
      </c>
      <c r="AD40" s="12">
        <f t="shared" si="17"/>
        <v>17.348724351004847</v>
      </c>
      <c r="AE40" s="12">
        <f>STDEVPA(AE3,AE4,AE6,AE8,AE10,AE11,AE12,AE15,AE16,AE17,AE18,AE19,AE20,AE24,AE26,AE27)</f>
        <v>6.1748250207838415</v>
      </c>
      <c r="AF40" s="12">
        <f t="shared" si="17"/>
        <v>1.8416030824434886</v>
      </c>
      <c r="AG40" s="12">
        <f t="shared" si="17"/>
        <v>10.170074813732965</v>
      </c>
      <c r="AH40" s="12">
        <f t="shared" si="17"/>
        <v>0.74525497280447317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2"/>
  <sheetViews>
    <sheetView workbookViewId="0">
      <selection activeCell="L15" sqref="L15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16</v>
      </c>
      <c r="B2" t="s">
        <v>68</v>
      </c>
      <c r="C2">
        <v>18</v>
      </c>
      <c r="D2">
        <v>169.5</v>
      </c>
      <c r="E2">
        <v>66.3</v>
      </c>
      <c r="F2">
        <v>29.8</v>
      </c>
      <c r="G2">
        <v>44646</v>
      </c>
      <c r="H2">
        <v>62</v>
      </c>
      <c r="I2">
        <v>43.1</v>
      </c>
      <c r="J2">
        <v>19</v>
      </c>
      <c r="K2">
        <v>61</v>
      </c>
      <c r="L2">
        <v>58</v>
      </c>
      <c r="M2">
        <v>6</v>
      </c>
      <c r="N2">
        <v>3.6</v>
      </c>
      <c r="O2">
        <v>0.94</v>
      </c>
      <c r="P2">
        <v>4.0999999999999996</v>
      </c>
      <c r="Q2">
        <v>0.94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20.6</v>
      </c>
      <c r="C7">
        <v>0.85</v>
      </c>
      <c r="D7">
        <v>118</v>
      </c>
      <c r="E7">
        <v>12</v>
      </c>
      <c r="F7">
        <v>21</v>
      </c>
      <c r="G7">
        <f>B7*(E2/(G2/1000))</f>
        <v>30.591318371186667</v>
      </c>
      <c r="H7">
        <v>17.7</v>
      </c>
      <c r="I7">
        <v>0.95</v>
      </c>
      <c r="J7">
        <v>113</v>
      </c>
      <c r="K7">
        <v>11</v>
      </c>
      <c r="L7">
        <v>12</v>
      </c>
      <c r="M7">
        <f>H7*(E2/(G2/1000))</f>
        <v>26.284773551941939</v>
      </c>
    </row>
    <row r="8" spans="1:17" x14ac:dyDescent="0.55000000000000004">
      <c r="A8">
        <v>2</v>
      </c>
      <c r="B8">
        <v>21.5</v>
      </c>
      <c r="C8">
        <v>0.88</v>
      </c>
      <c r="D8">
        <v>112</v>
      </c>
      <c r="E8">
        <v>12</v>
      </c>
      <c r="F8">
        <v>23</v>
      </c>
      <c r="G8">
        <f>B8*(E2/(G2/1000))</f>
        <v>31.927832280607443</v>
      </c>
      <c r="H8">
        <v>24.7</v>
      </c>
      <c r="I8">
        <v>0.86</v>
      </c>
      <c r="J8">
        <v>125</v>
      </c>
      <c r="K8">
        <v>12</v>
      </c>
      <c r="L8">
        <v>11</v>
      </c>
      <c r="M8">
        <f>H8*(E2/(G2/1000))</f>
        <v>36.679881736325761</v>
      </c>
    </row>
    <row r="9" spans="1:17" x14ac:dyDescent="0.55000000000000004">
      <c r="A9">
        <v>3</v>
      </c>
      <c r="B9">
        <v>21.6</v>
      </c>
      <c r="C9">
        <v>0.9</v>
      </c>
      <c r="D9">
        <v>118</v>
      </c>
      <c r="E9">
        <v>12</v>
      </c>
      <c r="F9">
        <v>23</v>
      </c>
      <c r="G9">
        <f>B9*(E2/(G2/1000))</f>
        <v>32.07633382609864</v>
      </c>
      <c r="H9">
        <v>28.8</v>
      </c>
      <c r="I9">
        <v>0.91</v>
      </c>
      <c r="J9">
        <v>126</v>
      </c>
      <c r="K9">
        <v>12</v>
      </c>
      <c r="L9">
        <v>12</v>
      </c>
      <c r="M9">
        <f>H9*(E2/(G2/1000))</f>
        <v>42.768445101464856</v>
      </c>
    </row>
    <row r="10" spans="1:17" x14ac:dyDescent="0.55000000000000004">
      <c r="A10">
        <v>4</v>
      </c>
      <c r="B10">
        <v>22.2</v>
      </c>
      <c r="C10">
        <v>0.91</v>
      </c>
      <c r="D10">
        <v>115</v>
      </c>
      <c r="E10">
        <v>12</v>
      </c>
      <c r="F10">
        <v>23</v>
      </c>
      <c r="G10">
        <f>B10*(E2/(G2/1000))</f>
        <v>32.96734309904582</v>
      </c>
      <c r="H10">
        <v>29.9</v>
      </c>
      <c r="I10">
        <v>0.95</v>
      </c>
      <c r="J10">
        <v>128</v>
      </c>
      <c r="K10">
        <v>12</v>
      </c>
      <c r="L10">
        <v>10</v>
      </c>
      <c r="M10">
        <f>H10*(E2/(G2/1000))</f>
        <v>44.401962101868023</v>
      </c>
    </row>
    <row r="11" spans="1:17" x14ac:dyDescent="0.55000000000000004">
      <c r="A11">
        <v>5</v>
      </c>
      <c r="B11">
        <v>22.3</v>
      </c>
      <c r="C11">
        <v>0.9</v>
      </c>
      <c r="D11">
        <v>115</v>
      </c>
      <c r="E11">
        <v>12</v>
      </c>
      <c r="F11">
        <v>23</v>
      </c>
      <c r="G11">
        <f>B11*(E2/(G2/1000))</f>
        <v>33.11584464453702</v>
      </c>
      <c r="H11">
        <v>29.5</v>
      </c>
      <c r="I11">
        <v>0.95</v>
      </c>
      <c r="J11">
        <v>128</v>
      </c>
      <c r="K11">
        <v>12</v>
      </c>
      <c r="L11">
        <v>11</v>
      </c>
      <c r="M11">
        <f>H11*(E2/(G2/1000))</f>
        <v>43.807955919903236</v>
      </c>
    </row>
    <row r="12" spans="1:17" x14ac:dyDescent="0.55000000000000004">
      <c r="A12">
        <v>6</v>
      </c>
      <c r="B12">
        <v>20</v>
      </c>
      <c r="C12">
        <v>0.91</v>
      </c>
      <c r="D12">
        <v>112</v>
      </c>
      <c r="E12">
        <v>13</v>
      </c>
      <c r="F12">
        <v>24</v>
      </c>
      <c r="G12">
        <f>B12*(E2/(G2/1000))</f>
        <v>29.70030909823948</v>
      </c>
      <c r="H12">
        <v>30.8</v>
      </c>
      <c r="I12">
        <v>0.97</v>
      </c>
      <c r="J12">
        <v>130</v>
      </c>
      <c r="K12">
        <v>13</v>
      </c>
      <c r="L12">
        <v>12</v>
      </c>
      <c r="M12">
        <f>H12*(E2/(G2/1000))</f>
        <v>45.738476011288803</v>
      </c>
    </row>
    <row r="13" spans="1:17" x14ac:dyDescent="0.55000000000000004">
      <c r="A13">
        <v>7</v>
      </c>
      <c r="B13">
        <v>21.3</v>
      </c>
      <c r="C13">
        <v>0.91</v>
      </c>
      <c r="D13">
        <v>115</v>
      </c>
      <c r="E13">
        <v>13</v>
      </c>
      <c r="F13">
        <v>23</v>
      </c>
      <c r="G13">
        <f>B13*(E2/(G2/1000))</f>
        <v>31.63082918962505</v>
      </c>
      <c r="H13">
        <v>29.2</v>
      </c>
      <c r="I13">
        <v>0.96</v>
      </c>
      <c r="J13">
        <v>132</v>
      </c>
      <c r="K13">
        <v>13</v>
      </c>
      <c r="L13">
        <v>11</v>
      </c>
      <c r="M13">
        <f>H13*(E2/(G2/1000))</f>
        <v>43.362451283429643</v>
      </c>
    </row>
    <row r="14" spans="1:17" x14ac:dyDescent="0.55000000000000004">
      <c r="A14">
        <v>8</v>
      </c>
      <c r="B14">
        <v>20.9</v>
      </c>
      <c r="C14">
        <v>0.92</v>
      </c>
      <c r="D14">
        <v>115</v>
      </c>
      <c r="E14">
        <v>13</v>
      </c>
      <c r="F14">
        <v>22</v>
      </c>
      <c r="G14">
        <f>B14*(E2/(G2/1000))</f>
        <v>31.036823007660256</v>
      </c>
      <c r="H14">
        <v>29.8</v>
      </c>
      <c r="I14">
        <v>0.97</v>
      </c>
      <c r="J14">
        <v>133</v>
      </c>
      <c r="K14">
        <v>13</v>
      </c>
      <c r="L14">
        <v>11</v>
      </c>
      <c r="M14">
        <f>H14*(E2/(G2/1000))</f>
        <v>44.25346055637683</v>
      </c>
    </row>
    <row r="15" spans="1:17" x14ac:dyDescent="0.55000000000000004">
      <c r="A15">
        <v>9</v>
      </c>
      <c r="B15">
        <v>20</v>
      </c>
      <c r="C15">
        <v>0.93</v>
      </c>
      <c r="D15">
        <v>114</v>
      </c>
      <c r="E15">
        <v>13</v>
      </c>
      <c r="F15">
        <v>23</v>
      </c>
      <c r="G15">
        <f>B15*(E2/(G2/1000))</f>
        <v>29.70030909823948</v>
      </c>
    </row>
    <row r="16" spans="1:17" x14ac:dyDescent="0.55000000000000004">
      <c r="A16">
        <v>10</v>
      </c>
      <c r="B16">
        <v>19.399999999999999</v>
      </c>
      <c r="C16">
        <v>0.94</v>
      </c>
      <c r="D16">
        <v>114</v>
      </c>
      <c r="E16">
        <v>13</v>
      </c>
      <c r="F16">
        <v>23</v>
      </c>
      <c r="G16">
        <f>B16*(E2/(G2/1000))</f>
        <v>28.809299825292296</v>
      </c>
    </row>
    <row r="18" spans="1:13" x14ac:dyDescent="0.55000000000000004">
      <c r="A18" t="s">
        <v>67</v>
      </c>
      <c r="B18">
        <f>AVERAGE(B7:B16)</f>
        <v>20.98</v>
      </c>
      <c r="C18">
        <f t="shared" ref="C18:M18" si="0">AVERAGE(C7:C16)</f>
        <v>0.90500000000000003</v>
      </c>
      <c r="D18">
        <f t="shared" si="0"/>
        <v>114.8</v>
      </c>
      <c r="E18">
        <f t="shared" si="0"/>
        <v>12.5</v>
      </c>
      <c r="F18">
        <f t="shared" si="0"/>
        <v>22.8</v>
      </c>
      <c r="G18">
        <f t="shared" si="0"/>
        <v>31.155624244053211</v>
      </c>
      <c r="H18">
        <f t="shared" si="0"/>
        <v>27.55</v>
      </c>
      <c r="I18">
        <f t="shared" si="0"/>
        <v>0.94</v>
      </c>
      <c r="J18">
        <f t="shared" si="0"/>
        <v>126.875</v>
      </c>
      <c r="K18">
        <f t="shared" si="0"/>
        <v>12.25</v>
      </c>
      <c r="L18">
        <f t="shared" si="0"/>
        <v>11.25</v>
      </c>
      <c r="M18">
        <f t="shared" si="0"/>
        <v>40.912175782824889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L15" sqref="L15"/>
      <pageMargins left="0.7" right="0.7" top="0.75" bottom="0.75" header="0.3" footer="0.3"/>
    </customSheetView>
    <customSheetView guid="{A24349EE-1577-4801-A187-4F5E075535EC}">
      <selection activeCell="L15" sqref="L15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"/>
  <sheetViews>
    <sheetView workbookViewId="0">
      <selection activeCell="L15" sqref="L15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17</v>
      </c>
      <c r="B2" t="s">
        <v>68</v>
      </c>
      <c r="C2">
        <v>19</v>
      </c>
      <c r="D2">
        <v>176.2</v>
      </c>
      <c r="E2">
        <v>72.2</v>
      </c>
      <c r="F2">
        <v>29.9</v>
      </c>
      <c r="G2">
        <v>48439</v>
      </c>
      <c r="H2">
        <v>66</v>
      </c>
      <c r="I2">
        <v>44.9</v>
      </c>
      <c r="J2">
        <v>20</v>
      </c>
      <c r="K2">
        <v>83</v>
      </c>
      <c r="L2">
        <v>78</v>
      </c>
      <c r="M2">
        <v>6</v>
      </c>
      <c r="N2">
        <v>4.2</v>
      </c>
      <c r="O2">
        <v>0.88</v>
      </c>
      <c r="P2">
        <v>4.3</v>
      </c>
      <c r="Q2">
        <v>0.91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15.9</v>
      </c>
      <c r="C7">
        <v>0.84</v>
      </c>
      <c r="D7">
        <v>126</v>
      </c>
      <c r="E7">
        <v>8</v>
      </c>
      <c r="F7">
        <v>22</v>
      </c>
      <c r="G7">
        <f>B7*(E2/(G2/1000))</f>
        <v>23.699498338115983</v>
      </c>
      <c r="H7">
        <v>14.1</v>
      </c>
      <c r="I7">
        <v>0.89</v>
      </c>
      <c r="J7">
        <v>125</v>
      </c>
      <c r="K7">
        <v>9</v>
      </c>
      <c r="L7">
        <v>10</v>
      </c>
      <c r="M7">
        <f>H7*(E2/(G2/1000))</f>
        <v>21.016536262102854</v>
      </c>
    </row>
    <row r="8" spans="1:17" x14ac:dyDescent="0.55000000000000004">
      <c r="A8">
        <v>2</v>
      </c>
      <c r="B8">
        <v>21.7</v>
      </c>
      <c r="C8">
        <v>0.84</v>
      </c>
      <c r="D8">
        <v>130</v>
      </c>
      <c r="E8">
        <v>9</v>
      </c>
      <c r="F8">
        <v>22</v>
      </c>
      <c r="G8">
        <f>B8*(E2/(G2/1000))</f>
        <v>32.344598360824953</v>
      </c>
      <c r="H8">
        <v>21.3</v>
      </c>
      <c r="I8">
        <v>0.85</v>
      </c>
      <c r="J8">
        <v>137</v>
      </c>
      <c r="K8">
        <v>11</v>
      </c>
      <c r="L8">
        <v>10</v>
      </c>
      <c r="M8">
        <f>H8*(E2/(G2/1000))</f>
        <v>31.748384566155373</v>
      </c>
    </row>
    <row r="9" spans="1:17" x14ac:dyDescent="0.55000000000000004">
      <c r="A9">
        <v>3</v>
      </c>
      <c r="B9">
        <v>20.5</v>
      </c>
      <c r="C9">
        <v>0.91</v>
      </c>
      <c r="D9">
        <v>134</v>
      </c>
      <c r="E9">
        <v>10</v>
      </c>
      <c r="F9">
        <v>23</v>
      </c>
      <c r="G9">
        <f>B9*(E2/(G2/1000))</f>
        <v>30.555956976816205</v>
      </c>
      <c r="H9">
        <v>26.4</v>
      </c>
      <c r="I9">
        <v>0.84</v>
      </c>
      <c r="J9">
        <v>142</v>
      </c>
      <c r="K9">
        <v>11</v>
      </c>
      <c r="L9">
        <v>9</v>
      </c>
      <c r="M9">
        <f>H9*(E2/(G2/1000))</f>
        <v>39.350110448192574</v>
      </c>
    </row>
    <row r="10" spans="1:17" x14ac:dyDescent="0.55000000000000004">
      <c r="A10">
        <v>4</v>
      </c>
      <c r="B10">
        <v>20.399999999999999</v>
      </c>
      <c r="C10">
        <v>0.93</v>
      </c>
      <c r="D10">
        <v>136</v>
      </c>
      <c r="E10">
        <v>10</v>
      </c>
      <c r="F10">
        <v>22</v>
      </c>
      <c r="G10">
        <f>B10*(E2/(G2/1000))</f>
        <v>30.406903528148806</v>
      </c>
      <c r="H10">
        <v>24.8</v>
      </c>
      <c r="I10">
        <v>0.96</v>
      </c>
      <c r="J10">
        <v>148</v>
      </c>
      <c r="K10">
        <v>13</v>
      </c>
      <c r="L10">
        <v>9</v>
      </c>
      <c r="M10">
        <f>H10*(E2/(G2/1000))</f>
        <v>36.965255269514238</v>
      </c>
    </row>
    <row r="11" spans="1:17" x14ac:dyDescent="0.55000000000000004">
      <c r="A11">
        <v>5</v>
      </c>
      <c r="B11">
        <v>20.5</v>
      </c>
      <c r="C11">
        <v>0.92</v>
      </c>
      <c r="D11">
        <v>133</v>
      </c>
      <c r="E11">
        <v>11</v>
      </c>
      <c r="F11">
        <v>22</v>
      </c>
      <c r="G11">
        <f>B11*(E2/(G2/1000))</f>
        <v>30.555956976816205</v>
      </c>
      <c r="H11">
        <v>26.7</v>
      </c>
      <c r="I11">
        <v>0.97</v>
      </c>
      <c r="J11">
        <v>147</v>
      </c>
      <c r="K11">
        <v>13</v>
      </c>
      <c r="L11">
        <v>10</v>
      </c>
      <c r="M11">
        <f>H11*(E2/(G2/1000))</f>
        <v>39.797270794194759</v>
      </c>
    </row>
    <row r="12" spans="1:17" x14ac:dyDescent="0.55000000000000004">
      <c r="A12">
        <v>6</v>
      </c>
      <c r="B12">
        <v>20.5</v>
      </c>
      <c r="C12">
        <v>0.93</v>
      </c>
      <c r="D12">
        <v>135</v>
      </c>
      <c r="E12">
        <v>11</v>
      </c>
      <c r="F12">
        <v>23</v>
      </c>
      <c r="G12">
        <f>B12*(E2/(G2/1000))</f>
        <v>30.555956976816205</v>
      </c>
      <c r="H12">
        <v>25.6</v>
      </c>
      <c r="I12">
        <v>0.98</v>
      </c>
      <c r="J12">
        <v>149</v>
      </c>
      <c r="K12">
        <v>12</v>
      </c>
      <c r="L12">
        <v>10</v>
      </c>
      <c r="M12">
        <f>H12*(E2/(G2/1000))</f>
        <v>38.157682858853406</v>
      </c>
    </row>
    <row r="13" spans="1:17" x14ac:dyDescent="0.55000000000000004">
      <c r="A13">
        <v>7</v>
      </c>
      <c r="B13">
        <v>18.7</v>
      </c>
      <c r="C13">
        <v>0.95</v>
      </c>
      <c r="D13">
        <v>135</v>
      </c>
      <c r="E13">
        <v>11</v>
      </c>
      <c r="F13">
        <v>23</v>
      </c>
      <c r="G13">
        <f>B13*(E2/(G2/1000))</f>
        <v>27.872994900803072</v>
      </c>
      <c r="H13">
        <v>26.9</v>
      </c>
      <c r="I13">
        <v>0.97</v>
      </c>
      <c r="J13">
        <v>150</v>
      </c>
      <c r="K13">
        <v>13</v>
      </c>
      <c r="L13">
        <v>10</v>
      </c>
      <c r="M13">
        <f>H13*(E2/(G2/1000))</f>
        <v>40.095377691529556</v>
      </c>
    </row>
    <row r="14" spans="1:17" x14ac:dyDescent="0.55000000000000004">
      <c r="A14">
        <v>8</v>
      </c>
      <c r="B14">
        <v>19.5</v>
      </c>
      <c r="C14">
        <v>0.96</v>
      </c>
      <c r="D14">
        <v>138</v>
      </c>
      <c r="E14">
        <v>12</v>
      </c>
      <c r="F14">
        <v>24</v>
      </c>
      <c r="G14">
        <f>B14*(E2/(G2/1000))</f>
        <v>29.065422490142243</v>
      </c>
      <c r="H14">
        <v>26.8</v>
      </c>
      <c r="I14">
        <v>1</v>
      </c>
      <c r="J14">
        <v>150</v>
      </c>
      <c r="K14">
        <v>13</v>
      </c>
      <c r="L14">
        <v>10</v>
      </c>
      <c r="M14">
        <f>H14*(E2/(G2/1000))</f>
        <v>39.946324242862161</v>
      </c>
    </row>
    <row r="15" spans="1:17" x14ac:dyDescent="0.55000000000000004">
      <c r="A15">
        <v>9</v>
      </c>
      <c r="B15">
        <v>19.899999999999999</v>
      </c>
      <c r="C15">
        <v>1</v>
      </c>
      <c r="D15">
        <v>137</v>
      </c>
      <c r="E15">
        <v>12</v>
      </c>
      <c r="F15">
        <v>24</v>
      </c>
      <c r="G15">
        <f>B15*(E2/(G2/1000))</f>
        <v>29.661636284811824</v>
      </c>
    </row>
    <row r="16" spans="1:17" x14ac:dyDescent="0.55000000000000004">
      <c r="A16">
        <v>10</v>
      </c>
      <c r="B16">
        <v>19.3</v>
      </c>
      <c r="C16">
        <v>1</v>
      </c>
      <c r="D16">
        <v>136</v>
      </c>
      <c r="E16">
        <v>12</v>
      </c>
      <c r="F16">
        <v>24</v>
      </c>
      <c r="G16">
        <f>B16*(E2/(G2/1000))</f>
        <v>28.767315592807453</v>
      </c>
    </row>
    <row r="18" spans="1:13" x14ac:dyDescent="0.55000000000000004">
      <c r="A18" t="s">
        <v>67</v>
      </c>
      <c r="B18">
        <f>AVERAGE(B7:B16)</f>
        <v>19.690000000000001</v>
      </c>
      <c r="C18">
        <f t="shared" ref="C18:M18" si="0">AVERAGE(C7:C16)</f>
        <v>0.92800000000000016</v>
      </c>
      <c r="D18">
        <f t="shared" si="0"/>
        <v>134</v>
      </c>
      <c r="E18">
        <f t="shared" si="0"/>
        <v>10.6</v>
      </c>
      <c r="F18">
        <f t="shared" si="0"/>
        <v>22.9</v>
      </c>
      <c r="G18">
        <f t="shared" si="0"/>
        <v>29.348624042610293</v>
      </c>
      <c r="H18">
        <f t="shared" si="0"/>
        <v>24.075000000000003</v>
      </c>
      <c r="I18">
        <f t="shared" si="0"/>
        <v>0.9325</v>
      </c>
      <c r="J18">
        <f t="shared" si="0"/>
        <v>143.5</v>
      </c>
      <c r="K18">
        <f t="shared" si="0"/>
        <v>11.875</v>
      </c>
      <c r="L18">
        <f t="shared" si="0"/>
        <v>9.75</v>
      </c>
      <c r="M18">
        <f t="shared" si="0"/>
        <v>35.884617766675618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22"/>
  <sheetViews>
    <sheetView workbookViewId="0">
      <selection activeCell="L15" sqref="L15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18</v>
      </c>
      <c r="B2" t="s">
        <v>68</v>
      </c>
      <c r="C2">
        <v>27</v>
      </c>
      <c r="D2">
        <v>167.9</v>
      </c>
      <c r="E2">
        <v>80.099999999999994</v>
      </c>
      <c r="F2">
        <v>35.5</v>
      </c>
      <c r="G2">
        <v>50159</v>
      </c>
      <c r="H2">
        <v>73</v>
      </c>
      <c r="I2">
        <v>31.4</v>
      </c>
      <c r="J2">
        <v>18</v>
      </c>
      <c r="K2">
        <v>69</v>
      </c>
      <c r="L2">
        <v>82</v>
      </c>
      <c r="M2">
        <v>6</v>
      </c>
      <c r="N2">
        <v>3.6</v>
      </c>
      <c r="O2">
        <v>0.81</v>
      </c>
      <c r="P2">
        <v>3.7</v>
      </c>
      <c r="Q2">
        <v>3.7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18.899999999999999</v>
      </c>
      <c r="C7">
        <v>0.77</v>
      </c>
      <c r="D7">
        <v>154</v>
      </c>
      <c r="E7">
        <v>11</v>
      </c>
      <c r="F7">
        <v>23</v>
      </c>
      <c r="G7">
        <f>B7*(E2/(G2/1000))</f>
        <v>30.181821806654835</v>
      </c>
      <c r="H7">
        <v>15.3</v>
      </c>
      <c r="I7">
        <v>0.93</v>
      </c>
      <c r="J7">
        <v>142</v>
      </c>
      <c r="K7">
        <v>9</v>
      </c>
      <c r="L7">
        <v>11</v>
      </c>
      <c r="M7">
        <f>H7*(E2/(G2/1000))</f>
        <v>24.43290336729201</v>
      </c>
    </row>
    <row r="8" spans="1:17" x14ac:dyDescent="0.55000000000000004">
      <c r="A8">
        <v>2</v>
      </c>
      <c r="B8">
        <v>22.2</v>
      </c>
      <c r="C8">
        <v>0.85</v>
      </c>
      <c r="D8">
        <v>162</v>
      </c>
      <c r="E8">
        <v>12</v>
      </c>
      <c r="F8">
        <v>23</v>
      </c>
      <c r="G8">
        <f>B8*(E2/(G2/1000))</f>
        <v>35.451663709404095</v>
      </c>
      <c r="H8">
        <v>18.8</v>
      </c>
      <c r="I8">
        <v>0.95</v>
      </c>
      <c r="J8">
        <v>148</v>
      </c>
      <c r="K8">
        <v>9</v>
      </c>
      <c r="L8">
        <v>13</v>
      </c>
      <c r="M8">
        <f>H8*(E2/(G2/1000))</f>
        <v>30.022129627783645</v>
      </c>
    </row>
    <row r="9" spans="1:17" x14ac:dyDescent="0.55000000000000004">
      <c r="A9">
        <v>3</v>
      </c>
      <c r="B9">
        <v>23.1</v>
      </c>
      <c r="C9">
        <v>0.94</v>
      </c>
      <c r="D9">
        <v>164</v>
      </c>
      <c r="E9">
        <v>12</v>
      </c>
      <c r="F9">
        <v>23</v>
      </c>
      <c r="G9">
        <f>B9*(E2/(G2/1000))</f>
        <v>36.888893319244801</v>
      </c>
      <c r="H9">
        <v>22.5</v>
      </c>
      <c r="I9">
        <v>1.01</v>
      </c>
      <c r="J9">
        <v>160</v>
      </c>
      <c r="K9">
        <v>10</v>
      </c>
      <c r="L9">
        <v>12</v>
      </c>
      <c r="M9">
        <f>H9*(E2/(G2/1000))</f>
        <v>35.930740246017663</v>
      </c>
    </row>
    <row r="10" spans="1:17" x14ac:dyDescent="0.55000000000000004">
      <c r="A10">
        <v>4</v>
      </c>
      <c r="B10">
        <v>23.7</v>
      </c>
      <c r="C10">
        <v>0.95</v>
      </c>
      <c r="D10">
        <v>170</v>
      </c>
      <c r="E10">
        <v>12</v>
      </c>
      <c r="F10">
        <v>24</v>
      </c>
      <c r="G10">
        <f>B10*(E2/(G2/1000))</f>
        <v>37.847046392471938</v>
      </c>
      <c r="H10">
        <v>22.4</v>
      </c>
      <c r="I10">
        <v>1.0900000000000001</v>
      </c>
      <c r="J10">
        <v>160</v>
      </c>
      <c r="K10">
        <v>11</v>
      </c>
      <c r="L10">
        <v>11</v>
      </c>
      <c r="M10">
        <f>H10*(E2/(G2/1000))</f>
        <v>35.771048067146467</v>
      </c>
    </row>
    <row r="11" spans="1:17" x14ac:dyDescent="0.55000000000000004">
      <c r="A11">
        <v>5</v>
      </c>
      <c r="B11">
        <v>23.3</v>
      </c>
      <c r="C11">
        <v>1</v>
      </c>
      <c r="D11">
        <v>170</v>
      </c>
      <c r="E11">
        <v>12</v>
      </c>
      <c r="F11">
        <v>24</v>
      </c>
      <c r="G11">
        <f>B11*(E2/(G2/1000))</f>
        <v>37.20827767698718</v>
      </c>
      <c r="H11">
        <v>22.9</v>
      </c>
      <c r="I11">
        <v>1.1399999999999999</v>
      </c>
      <c r="J11">
        <v>163</v>
      </c>
      <c r="K11">
        <v>12</v>
      </c>
      <c r="L11">
        <v>11</v>
      </c>
      <c r="M11">
        <f>H11*(E2/(G2/1000))</f>
        <v>36.569508961502414</v>
      </c>
    </row>
    <row r="12" spans="1:17" x14ac:dyDescent="0.55000000000000004">
      <c r="A12">
        <v>6</v>
      </c>
      <c r="B12">
        <v>23.6</v>
      </c>
      <c r="C12">
        <v>1</v>
      </c>
      <c r="D12">
        <v>172</v>
      </c>
      <c r="E12">
        <v>12</v>
      </c>
      <c r="F12">
        <v>24</v>
      </c>
      <c r="G12">
        <f>B12*(E2/(G2/1000))</f>
        <v>37.687354213600749</v>
      </c>
      <c r="H12">
        <v>23.1</v>
      </c>
      <c r="I12">
        <v>1.1399999999999999</v>
      </c>
      <c r="J12">
        <v>164</v>
      </c>
      <c r="K12">
        <v>12</v>
      </c>
      <c r="L12">
        <v>13</v>
      </c>
      <c r="M12">
        <f>H12*(E2/(G2/1000))</f>
        <v>36.888893319244801</v>
      </c>
    </row>
    <row r="13" spans="1:17" x14ac:dyDescent="0.55000000000000004">
      <c r="A13">
        <v>7</v>
      </c>
      <c r="B13">
        <v>24.9</v>
      </c>
      <c r="C13">
        <v>1</v>
      </c>
      <c r="D13">
        <v>177</v>
      </c>
      <c r="E13">
        <v>12</v>
      </c>
      <c r="F13">
        <v>26</v>
      </c>
      <c r="G13">
        <f>B13*(E2/(G2/1000))</f>
        <v>39.763352538926206</v>
      </c>
      <c r="H13">
        <v>23.2</v>
      </c>
      <c r="I13">
        <v>1.1399999999999999</v>
      </c>
      <c r="J13">
        <v>165</v>
      </c>
      <c r="K13">
        <v>12</v>
      </c>
      <c r="L13">
        <v>12</v>
      </c>
      <c r="M13">
        <f>H13*(E2/(G2/1000))</f>
        <v>37.04858549811599</v>
      </c>
    </row>
    <row r="14" spans="1:17" x14ac:dyDescent="0.55000000000000004">
      <c r="A14">
        <v>8</v>
      </c>
      <c r="B14">
        <v>25.2</v>
      </c>
      <c r="C14">
        <v>1</v>
      </c>
      <c r="D14">
        <v>176</v>
      </c>
      <c r="E14">
        <v>13</v>
      </c>
      <c r="F14">
        <v>25</v>
      </c>
      <c r="G14">
        <f>B14*(E2/(G2/1000))</f>
        <v>40.242429075539782</v>
      </c>
      <c r="H14">
        <v>23.7</v>
      </c>
      <c r="I14">
        <v>1.19</v>
      </c>
      <c r="J14">
        <v>158</v>
      </c>
      <c r="K14">
        <v>12</v>
      </c>
      <c r="L14">
        <v>12</v>
      </c>
      <c r="M14">
        <f>H14*(E2/(G2/1000))</f>
        <v>37.847046392471938</v>
      </c>
    </row>
    <row r="15" spans="1:17" x14ac:dyDescent="0.55000000000000004">
      <c r="A15">
        <v>9</v>
      </c>
      <c r="B15">
        <v>25.5</v>
      </c>
      <c r="C15">
        <v>1.01</v>
      </c>
      <c r="D15">
        <v>177</v>
      </c>
      <c r="E15">
        <v>13</v>
      </c>
      <c r="F15">
        <v>25</v>
      </c>
      <c r="G15">
        <f>B15*(E2/(G2/1000))</f>
        <v>40.721505612153351</v>
      </c>
    </row>
    <row r="16" spans="1:17" x14ac:dyDescent="0.55000000000000004">
      <c r="A16">
        <v>10</v>
      </c>
      <c r="B16">
        <v>27</v>
      </c>
      <c r="C16">
        <v>1.01</v>
      </c>
      <c r="D16">
        <v>183</v>
      </c>
      <c r="E16">
        <v>13</v>
      </c>
      <c r="F16">
        <v>27</v>
      </c>
      <c r="G16">
        <f>B16*(E2/(G2/1000))</f>
        <v>43.116888295221194</v>
      </c>
    </row>
    <row r="18" spans="1:13" x14ac:dyDescent="0.55000000000000004">
      <c r="A18" t="s">
        <v>67</v>
      </c>
      <c r="B18">
        <f>AVERAGE(B7:B16)</f>
        <v>23.74</v>
      </c>
      <c r="C18">
        <f t="shared" ref="C18:M18" si="0">AVERAGE(C7:C16)</f>
        <v>0.95299999999999996</v>
      </c>
      <c r="D18">
        <f t="shared" si="0"/>
        <v>170.5</v>
      </c>
      <c r="E18">
        <f t="shared" si="0"/>
        <v>12.2</v>
      </c>
      <c r="F18">
        <f t="shared" si="0"/>
        <v>24.4</v>
      </c>
      <c r="G18">
        <f t="shared" si="0"/>
        <v>37.910923264020411</v>
      </c>
      <c r="H18">
        <f t="shared" si="0"/>
        <v>21.487499999999997</v>
      </c>
      <c r="I18">
        <f t="shared" si="0"/>
        <v>1.0737499999999998</v>
      </c>
      <c r="J18">
        <f t="shared" si="0"/>
        <v>157.5</v>
      </c>
      <c r="K18">
        <f t="shared" si="0"/>
        <v>10.875</v>
      </c>
      <c r="L18">
        <f t="shared" si="0"/>
        <v>11.875</v>
      </c>
      <c r="M18">
        <f t="shared" si="0"/>
        <v>34.313856934946863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22"/>
  <sheetViews>
    <sheetView workbookViewId="0">
      <selection activeCell="L15" sqref="L15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19</v>
      </c>
      <c r="B2" t="s">
        <v>68</v>
      </c>
      <c r="C2">
        <v>22</v>
      </c>
      <c r="D2">
        <v>160</v>
      </c>
      <c r="E2">
        <v>63.3</v>
      </c>
      <c r="F2">
        <v>32.799999999999997</v>
      </c>
      <c r="G2">
        <v>41303</v>
      </c>
      <c r="H2">
        <v>74</v>
      </c>
      <c r="I2">
        <v>39.6</v>
      </c>
      <c r="J2">
        <v>19</v>
      </c>
      <c r="K2">
        <v>86</v>
      </c>
      <c r="L2">
        <v>98</v>
      </c>
      <c r="M2">
        <v>7</v>
      </c>
      <c r="N2">
        <v>3.8</v>
      </c>
      <c r="O2">
        <v>0.95</v>
      </c>
      <c r="P2">
        <v>3.6</v>
      </c>
      <c r="Q2">
        <v>0.91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18.8</v>
      </c>
      <c r="C7">
        <v>0.85</v>
      </c>
      <c r="D7">
        <v>162</v>
      </c>
      <c r="E7">
        <v>9</v>
      </c>
      <c r="F7">
        <v>20</v>
      </c>
      <c r="G7">
        <f>B7*(E2/(G2/1000))</f>
        <v>28.81243493208726</v>
      </c>
      <c r="H7">
        <v>18</v>
      </c>
      <c r="I7">
        <v>0.97</v>
      </c>
      <c r="J7">
        <v>172</v>
      </c>
      <c r="K7">
        <v>8</v>
      </c>
      <c r="L7">
        <v>10</v>
      </c>
      <c r="M7">
        <f>H7*(E2/(G2/1000))</f>
        <v>27.586373871147376</v>
      </c>
    </row>
    <row r="8" spans="1:17" x14ac:dyDescent="0.55000000000000004">
      <c r="A8">
        <v>2</v>
      </c>
      <c r="B8">
        <v>23.1</v>
      </c>
      <c r="C8">
        <v>0.97</v>
      </c>
      <c r="D8">
        <v>172</v>
      </c>
      <c r="E8">
        <v>10</v>
      </c>
      <c r="F8">
        <v>21</v>
      </c>
      <c r="G8">
        <f>B8*(E2/(G2/1000))</f>
        <v>35.402513134639136</v>
      </c>
      <c r="H8">
        <v>24.9</v>
      </c>
      <c r="I8">
        <v>1.02</v>
      </c>
      <c r="J8">
        <v>186</v>
      </c>
      <c r="K8">
        <v>11</v>
      </c>
      <c r="L8">
        <v>11</v>
      </c>
      <c r="M8">
        <f>H8*(E2/(G2/1000))</f>
        <v>38.161150521753868</v>
      </c>
    </row>
    <row r="9" spans="1:17" x14ac:dyDescent="0.55000000000000004">
      <c r="A9">
        <v>3</v>
      </c>
      <c r="B9">
        <v>23.4</v>
      </c>
      <c r="C9">
        <v>1.02</v>
      </c>
      <c r="D9">
        <v>177</v>
      </c>
      <c r="E9">
        <v>11</v>
      </c>
      <c r="F9">
        <v>21</v>
      </c>
      <c r="G9">
        <f>B9*(E2/(G2/1000))</f>
        <v>35.862286032491582</v>
      </c>
      <c r="H9">
        <v>25.3</v>
      </c>
      <c r="I9">
        <v>1.17</v>
      </c>
      <c r="J9">
        <v>186</v>
      </c>
      <c r="K9">
        <v>13</v>
      </c>
      <c r="L9">
        <v>10</v>
      </c>
      <c r="M9">
        <f>H9*(E2/(G2/1000))</f>
        <v>38.77418105222381</v>
      </c>
    </row>
    <row r="10" spans="1:17" x14ac:dyDescent="0.55000000000000004">
      <c r="A10">
        <v>4</v>
      </c>
      <c r="B10">
        <v>23.8</v>
      </c>
      <c r="C10">
        <v>1.01</v>
      </c>
      <c r="D10">
        <v>178</v>
      </c>
      <c r="E10">
        <v>12</v>
      </c>
      <c r="F10">
        <v>21</v>
      </c>
      <c r="G10">
        <f>B10*(E2/(G2/1000))</f>
        <v>36.475316562961531</v>
      </c>
      <c r="H10">
        <v>26.4</v>
      </c>
      <c r="I10">
        <v>1.1599999999999999</v>
      </c>
      <c r="J10">
        <v>189</v>
      </c>
      <c r="K10">
        <v>14</v>
      </c>
      <c r="L10">
        <v>10</v>
      </c>
      <c r="M10">
        <f>H10*(E2/(G2/1000))</f>
        <v>40.460015011016147</v>
      </c>
    </row>
    <row r="11" spans="1:17" x14ac:dyDescent="0.55000000000000004">
      <c r="A11">
        <v>5</v>
      </c>
      <c r="B11">
        <v>24.8</v>
      </c>
      <c r="C11">
        <v>1.01</v>
      </c>
      <c r="D11">
        <v>182</v>
      </c>
      <c r="E11">
        <v>12</v>
      </c>
      <c r="F11">
        <v>21</v>
      </c>
      <c r="G11">
        <f>B11*(E2/(G2/1000))</f>
        <v>38.007892889136386</v>
      </c>
      <c r="H11">
        <v>25.4</v>
      </c>
      <c r="I11">
        <v>1.1499999999999999</v>
      </c>
      <c r="J11">
        <v>191</v>
      </c>
      <c r="K11">
        <v>15</v>
      </c>
      <c r="L11">
        <v>11</v>
      </c>
      <c r="M11">
        <f>H11*(E2/(G2/1000))</f>
        <v>38.927438684841292</v>
      </c>
    </row>
    <row r="12" spans="1:17" x14ac:dyDescent="0.55000000000000004">
      <c r="A12">
        <v>6</v>
      </c>
      <c r="B12">
        <v>24.1</v>
      </c>
      <c r="C12">
        <v>1.01</v>
      </c>
      <c r="D12">
        <v>185</v>
      </c>
      <c r="E12">
        <v>13</v>
      </c>
      <c r="F12">
        <v>22</v>
      </c>
      <c r="G12">
        <f>B12*(E2/(G2/1000))</f>
        <v>36.935089460813991</v>
      </c>
      <c r="H12">
        <v>28.5</v>
      </c>
      <c r="I12">
        <v>1.1299999999999999</v>
      </c>
      <c r="J12">
        <v>193</v>
      </c>
      <c r="K12">
        <v>15</v>
      </c>
      <c r="L12">
        <v>10</v>
      </c>
      <c r="M12">
        <f>H12*(E2/(G2/1000))</f>
        <v>43.678425295983345</v>
      </c>
    </row>
    <row r="13" spans="1:17" x14ac:dyDescent="0.55000000000000004">
      <c r="A13">
        <v>7</v>
      </c>
      <c r="B13">
        <v>24.4</v>
      </c>
      <c r="C13">
        <v>1.01</v>
      </c>
      <c r="D13">
        <v>185</v>
      </c>
      <c r="E13">
        <v>13</v>
      </c>
      <c r="F13">
        <v>21</v>
      </c>
      <c r="G13">
        <f>B13*(E2/(G2/1000))</f>
        <v>37.394862358666437</v>
      </c>
      <c r="H13">
        <v>29.1</v>
      </c>
      <c r="I13">
        <v>1.1000000000000001</v>
      </c>
      <c r="J13">
        <v>194</v>
      </c>
      <c r="K13">
        <v>16</v>
      </c>
      <c r="L13">
        <v>10</v>
      </c>
      <c r="M13">
        <f>H13*(E2/(G2/1000))</f>
        <v>44.597971091688258</v>
      </c>
    </row>
    <row r="14" spans="1:17" x14ac:dyDescent="0.55000000000000004">
      <c r="A14">
        <v>8</v>
      </c>
      <c r="B14">
        <v>25.4</v>
      </c>
      <c r="C14">
        <v>1.05</v>
      </c>
      <c r="D14">
        <v>188</v>
      </c>
      <c r="E14">
        <v>14</v>
      </c>
      <c r="F14">
        <v>22</v>
      </c>
      <c r="G14">
        <f>B14*(E2/(G2/1000))</f>
        <v>38.927438684841292</v>
      </c>
      <c r="H14">
        <v>28.4</v>
      </c>
      <c r="I14">
        <v>1.1200000000000001</v>
      </c>
      <c r="J14">
        <v>196</v>
      </c>
      <c r="K14">
        <v>17</v>
      </c>
      <c r="L14">
        <v>10</v>
      </c>
      <c r="M14">
        <f>H14*(E2/(G2/1000))</f>
        <v>43.525167663365856</v>
      </c>
    </row>
    <row r="15" spans="1:17" x14ac:dyDescent="0.55000000000000004">
      <c r="A15">
        <v>9</v>
      </c>
      <c r="B15">
        <v>25.4</v>
      </c>
      <c r="C15">
        <v>1.05</v>
      </c>
      <c r="D15">
        <v>192</v>
      </c>
      <c r="E15">
        <v>14</v>
      </c>
      <c r="F15">
        <v>22</v>
      </c>
      <c r="G15">
        <f>B15*(E2/(G2/1000))</f>
        <v>38.927438684841292</v>
      </c>
    </row>
    <row r="16" spans="1:17" x14ac:dyDescent="0.55000000000000004">
      <c r="A16">
        <v>10</v>
      </c>
      <c r="B16">
        <v>26.1</v>
      </c>
      <c r="C16">
        <v>1.06</v>
      </c>
      <c r="D16">
        <v>195</v>
      </c>
      <c r="E16">
        <v>14</v>
      </c>
      <c r="F16">
        <v>23</v>
      </c>
      <c r="G16">
        <f>B16*(E2/(G2/1000))</f>
        <v>40.000242113163694</v>
      </c>
    </row>
    <row r="18" spans="1:13" x14ac:dyDescent="0.55000000000000004">
      <c r="A18" t="s">
        <v>67</v>
      </c>
      <c r="B18">
        <f>AVERAGE(B7:B16)</f>
        <v>23.93</v>
      </c>
      <c r="C18">
        <f t="shared" ref="C18:M18" si="0">AVERAGE(C7:C16)</f>
        <v>1.004</v>
      </c>
      <c r="D18">
        <f t="shared" si="0"/>
        <v>181.6</v>
      </c>
      <c r="E18">
        <f t="shared" si="0"/>
        <v>12.2</v>
      </c>
      <c r="F18">
        <f t="shared" si="0"/>
        <v>21.4</v>
      </c>
      <c r="G18">
        <f t="shared" si="0"/>
        <v>36.674551485364262</v>
      </c>
      <c r="H18">
        <f t="shared" si="0"/>
        <v>25.75</v>
      </c>
      <c r="I18">
        <f t="shared" si="0"/>
        <v>1.1025</v>
      </c>
      <c r="J18">
        <f t="shared" si="0"/>
        <v>188.375</v>
      </c>
      <c r="K18">
        <f t="shared" si="0"/>
        <v>13.625</v>
      </c>
      <c r="L18">
        <f t="shared" si="0"/>
        <v>10.25</v>
      </c>
      <c r="M18">
        <f t="shared" si="0"/>
        <v>39.463840399002493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22"/>
  <sheetViews>
    <sheetView workbookViewId="0">
      <selection activeCell="J8" sqref="J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20</v>
      </c>
      <c r="B2" t="s">
        <v>61</v>
      </c>
      <c r="C2">
        <v>22</v>
      </c>
      <c r="D2">
        <v>188.6</v>
      </c>
      <c r="E2">
        <v>74.2</v>
      </c>
      <c r="F2">
        <v>9.5</v>
      </c>
      <c r="G2">
        <v>70427</v>
      </c>
      <c r="H2">
        <v>54</v>
      </c>
      <c r="I2">
        <v>50.4</v>
      </c>
      <c r="J2">
        <v>19</v>
      </c>
      <c r="K2">
        <v>54</v>
      </c>
      <c r="L2">
        <v>74</v>
      </c>
      <c r="M2">
        <v>6</v>
      </c>
      <c r="N2">
        <v>4.0999999999999996</v>
      </c>
      <c r="O2">
        <v>0.87</v>
      </c>
      <c r="P2">
        <v>3.6</v>
      </c>
      <c r="Q2">
        <v>0.95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28.1</v>
      </c>
      <c r="C7">
        <v>0.83</v>
      </c>
      <c r="D7">
        <v>156</v>
      </c>
      <c r="E7">
        <v>8</v>
      </c>
      <c r="F7">
        <v>22</v>
      </c>
      <c r="G7">
        <f>B7*(E2/(G2/1000))</f>
        <v>29.605407017195112</v>
      </c>
      <c r="H7">
        <v>18.8</v>
      </c>
      <c r="I7">
        <v>0.99</v>
      </c>
      <c r="J7">
        <v>111</v>
      </c>
      <c r="K7">
        <v>8</v>
      </c>
      <c r="L7">
        <v>8</v>
      </c>
      <c r="M7">
        <f>H7*(E2/(G2/1000))</f>
        <v>19.807176225027334</v>
      </c>
    </row>
    <row r="8" spans="1:17" x14ac:dyDescent="0.55000000000000004">
      <c r="A8">
        <v>2</v>
      </c>
      <c r="B8">
        <v>32.299999999999997</v>
      </c>
      <c r="C8">
        <v>0.97</v>
      </c>
      <c r="D8">
        <v>160</v>
      </c>
      <c r="E8">
        <v>10</v>
      </c>
      <c r="F8">
        <v>23</v>
      </c>
      <c r="G8">
        <f>B8*(E2/(G2/1000))</f>
        <v>34.030414471722487</v>
      </c>
      <c r="H8">
        <v>25.2</v>
      </c>
      <c r="I8">
        <v>0.95</v>
      </c>
      <c r="J8">
        <v>126</v>
      </c>
      <c r="K8">
        <v>9</v>
      </c>
      <c r="L8">
        <v>10</v>
      </c>
      <c r="M8">
        <f>H8*(E2/(G2/1000))</f>
        <v>26.550044727164298</v>
      </c>
    </row>
    <row r="9" spans="1:17" x14ac:dyDescent="0.55000000000000004">
      <c r="A9">
        <v>3</v>
      </c>
      <c r="B9">
        <v>32.5</v>
      </c>
      <c r="C9">
        <v>1.1200000000000001</v>
      </c>
      <c r="D9">
        <v>167</v>
      </c>
      <c r="E9">
        <v>12</v>
      </c>
      <c r="F9">
        <v>23</v>
      </c>
      <c r="G9">
        <f>B9*(E2/(G2/1000))</f>
        <v>34.241129112414271</v>
      </c>
      <c r="H9">
        <v>29.4</v>
      </c>
      <c r="I9">
        <v>1.06</v>
      </c>
      <c r="J9">
        <v>136</v>
      </c>
      <c r="K9">
        <v>11</v>
      </c>
      <c r="L9">
        <v>10</v>
      </c>
      <c r="M9">
        <f>H9*(E2/(G2/1000))</f>
        <v>30.97505218169168</v>
      </c>
    </row>
    <row r="10" spans="1:17" x14ac:dyDescent="0.55000000000000004">
      <c r="A10">
        <v>4</v>
      </c>
      <c r="B10">
        <v>34</v>
      </c>
      <c r="C10">
        <v>1.17</v>
      </c>
      <c r="D10">
        <v>168</v>
      </c>
      <c r="E10">
        <v>14</v>
      </c>
      <c r="F10">
        <v>23</v>
      </c>
      <c r="G10">
        <f>B10*(E2/(G2/1000))</f>
        <v>35.821488917602622</v>
      </c>
      <c r="H10">
        <v>27.9</v>
      </c>
      <c r="I10">
        <v>1.1399999999999999</v>
      </c>
      <c r="J10">
        <v>144</v>
      </c>
      <c r="K10">
        <v>12</v>
      </c>
      <c r="L10">
        <v>10</v>
      </c>
      <c r="M10">
        <f>H10*(E2/(G2/1000))</f>
        <v>29.394692376503329</v>
      </c>
    </row>
    <row r="11" spans="1:17" x14ac:dyDescent="0.55000000000000004">
      <c r="A11">
        <v>5</v>
      </c>
      <c r="B11">
        <v>32.9</v>
      </c>
      <c r="C11">
        <v>1.1499999999999999</v>
      </c>
      <c r="D11">
        <v>167</v>
      </c>
      <c r="E11">
        <v>15</v>
      </c>
      <c r="F11">
        <v>23</v>
      </c>
      <c r="G11">
        <f>B11*(E2/(G2/1000))</f>
        <v>34.662558393797831</v>
      </c>
      <c r="H11">
        <v>29.2</v>
      </c>
      <c r="I11">
        <v>1.23</v>
      </c>
      <c r="J11">
        <v>145</v>
      </c>
      <c r="K11">
        <v>13</v>
      </c>
      <c r="L11">
        <v>10</v>
      </c>
      <c r="M11">
        <f>H11*(E2/(G2/1000))</f>
        <v>30.7643375409999</v>
      </c>
    </row>
    <row r="12" spans="1:17" x14ac:dyDescent="0.55000000000000004">
      <c r="A12">
        <v>6</v>
      </c>
      <c r="B12">
        <v>33.6</v>
      </c>
      <c r="C12">
        <v>1.1100000000000001</v>
      </c>
      <c r="D12">
        <v>174</v>
      </c>
      <c r="E12">
        <v>16</v>
      </c>
      <c r="F12">
        <v>22</v>
      </c>
      <c r="G12">
        <f>B12*(E2/(G2/1000))</f>
        <v>35.400059636219062</v>
      </c>
      <c r="H12">
        <v>29.3</v>
      </c>
      <c r="I12">
        <v>1.25</v>
      </c>
      <c r="J12">
        <v>153</v>
      </c>
      <c r="K12">
        <v>14</v>
      </c>
      <c r="L12">
        <v>10</v>
      </c>
      <c r="M12">
        <f>H12*(E2/(G2/1000))</f>
        <v>30.869694861345792</v>
      </c>
    </row>
    <row r="13" spans="1:17" x14ac:dyDescent="0.55000000000000004">
      <c r="A13">
        <v>7</v>
      </c>
      <c r="B13">
        <v>34.200000000000003</v>
      </c>
      <c r="C13">
        <v>1.1100000000000001</v>
      </c>
      <c r="D13">
        <v>176</v>
      </c>
      <c r="E13">
        <v>16</v>
      </c>
      <c r="F13">
        <v>23</v>
      </c>
      <c r="G13">
        <f>B13*(E2/(G2/1000))</f>
        <v>36.032203558294405</v>
      </c>
      <c r="H13">
        <v>30.9</v>
      </c>
      <c r="I13">
        <v>1.27</v>
      </c>
      <c r="J13">
        <v>156</v>
      </c>
      <c r="K13">
        <v>15</v>
      </c>
      <c r="L13">
        <v>11</v>
      </c>
      <c r="M13">
        <f>H13*(E2/(G2/1000))</f>
        <v>32.555411986880031</v>
      </c>
    </row>
    <row r="14" spans="1:17" x14ac:dyDescent="0.55000000000000004">
      <c r="A14">
        <v>8</v>
      </c>
      <c r="B14">
        <v>34</v>
      </c>
      <c r="C14">
        <v>1.1000000000000001</v>
      </c>
      <c r="D14">
        <v>177</v>
      </c>
      <c r="E14">
        <v>17</v>
      </c>
      <c r="F14">
        <v>22</v>
      </c>
      <c r="G14">
        <f>B14*(E2/(G2/1000))</f>
        <v>35.821488917602622</v>
      </c>
      <c r="H14">
        <v>28.7</v>
      </c>
      <c r="I14">
        <v>1.28</v>
      </c>
      <c r="J14">
        <v>154</v>
      </c>
      <c r="K14">
        <v>16</v>
      </c>
      <c r="L14">
        <v>10</v>
      </c>
      <c r="M14">
        <f>H14*(E2/(G2/1000))</f>
        <v>30.237550939270449</v>
      </c>
    </row>
    <row r="15" spans="1:17" x14ac:dyDescent="0.55000000000000004">
      <c r="A15">
        <v>9</v>
      </c>
      <c r="B15">
        <v>36.799999999999997</v>
      </c>
      <c r="C15">
        <v>1.1000000000000001</v>
      </c>
      <c r="D15">
        <v>175</v>
      </c>
      <c r="E15">
        <v>17</v>
      </c>
      <c r="F15">
        <v>23</v>
      </c>
      <c r="G15">
        <f>B15*(E2/(G2/1000))</f>
        <v>38.771493887287541</v>
      </c>
    </row>
    <row r="16" spans="1:17" x14ac:dyDescent="0.55000000000000004">
      <c r="A16">
        <v>10</v>
      </c>
      <c r="B16">
        <v>36.6</v>
      </c>
      <c r="C16">
        <v>1.1100000000000001</v>
      </c>
      <c r="D16">
        <v>180</v>
      </c>
      <c r="E16">
        <v>18</v>
      </c>
      <c r="F16">
        <v>23</v>
      </c>
      <c r="G16">
        <f>B16*(E2/(G2/1000))</f>
        <v>38.560779246595764</v>
      </c>
    </row>
    <row r="18" spans="1:13" x14ac:dyDescent="0.55000000000000004">
      <c r="A18" t="s">
        <v>67</v>
      </c>
      <c r="B18">
        <f>AVERAGE(B7:B16)</f>
        <v>33.500000000000007</v>
      </c>
      <c r="C18">
        <f t="shared" ref="C18:M18" si="0">AVERAGE(C7:C16)</f>
        <v>1.077</v>
      </c>
      <c r="D18">
        <f t="shared" si="0"/>
        <v>170</v>
      </c>
      <c r="E18">
        <f t="shared" si="0"/>
        <v>14.3</v>
      </c>
      <c r="F18">
        <f t="shared" si="0"/>
        <v>22.7</v>
      </c>
      <c r="G18">
        <f t="shared" si="0"/>
        <v>35.294702315873174</v>
      </c>
      <c r="H18">
        <f t="shared" si="0"/>
        <v>27.425000000000001</v>
      </c>
      <c r="I18">
        <f t="shared" si="0"/>
        <v>1.1462499999999998</v>
      </c>
      <c r="J18">
        <f t="shared" si="0"/>
        <v>140.625</v>
      </c>
      <c r="K18">
        <f t="shared" si="0"/>
        <v>12.25</v>
      </c>
      <c r="L18">
        <f t="shared" si="0"/>
        <v>9.875</v>
      </c>
      <c r="M18">
        <f t="shared" si="0"/>
        <v>28.894245104860349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22"/>
  <sheetViews>
    <sheetView workbookViewId="0">
      <selection activeCell="L15" sqref="L15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21</v>
      </c>
      <c r="B2" t="s">
        <v>61</v>
      </c>
      <c r="C2">
        <v>23</v>
      </c>
      <c r="D2">
        <v>176.6</v>
      </c>
      <c r="E2">
        <v>83.1</v>
      </c>
      <c r="F2">
        <v>10</v>
      </c>
      <c r="G2">
        <v>73182</v>
      </c>
      <c r="H2">
        <v>55</v>
      </c>
      <c r="I2">
        <v>48.8</v>
      </c>
      <c r="J2">
        <v>20</v>
      </c>
      <c r="K2">
        <v>66</v>
      </c>
      <c r="L2">
        <v>87</v>
      </c>
      <c r="M2">
        <v>6</v>
      </c>
      <c r="N2">
        <v>4.2</v>
      </c>
      <c r="O2">
        <v>0.95</v>
      </c>
      <c r="P2">
        <v>4.3</v>
      </c>
      <c r="Q2">
        <v>0.85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28.8</v>
      </c>
      <c r="C7">
        <v>0.8</v>
      </c>
      <c r="D7">
        <v>138</v>
      </c>
      <c r="E7">
        <v>11</v>
      </c>
      <c r="F7">
        <v>26</v>
      </c>
      <c r="G7">
        <f>B7*(E2/(G2/1000))</f>
        <v>32.703123718947282</v>
      </c>
      <c r="H7">
        <v>18.600000000000001</v>
      </c>
      <c r="I7">
        <v>0.86</v>
      </c>
      <c r="J7">
        <v>121</v>
      </c>
      <c r="K7">
        <v>10</v>
      </c>
      <c r="L7">
        <v>8</v>
      </c>
      <c r="M7">
        <f>H7*(E2/(G2/1000))</f>
        <v>21.120767401820117</v>
      </c>
    </row>
    <row r="8" spans="1:17" x14ac:dyDescent="0.55000000000000004">
      <c r="A8">
        <v>2</v>
      </c>
      <c r="B8">
        <v>36.9</v>
      </c>
      <c r="C8">
        <v>0.93</v>
      </c>
      <c r="D8">
        <v>149</v>
      </c>
      <c r="E8">
        <v>11</v>
      </c>
      <c r="F8">
        <v>26</v>
      </c>
      <c r="G8">
        <f>B8*(E2/(G2/1000))</f>
        <v>41.900877264901197</v>
      </c>
      <c r="H8">
        <v>23.9</v>
      </c>
      <c r="I8">
        <v>0.78</v>
      </c>
      <c r="J8">
        <v>132</v>
      </c>
      <c r="K8">
        <v>11</v>
      </c>
      <c r="L8">
        <v>8</v>
      </c>
      <c r="M8">
        <f>H8*(E2/(G2/1000))</f>
        <v>27.13905058620972</v>
      </c>
    </row>
    <row r="9" spans="1:17" x14ac:dyDescent="0.55000000000000004">
      <c r="A9">
        <v>3</v>
      </c>
      <c r="B9">
        <v>36.799999999999997</v>
      </c>
      <c r="C9">
        <v>1</v>
      </c>
      <c r="D9">
        <v>155</v>
      </c>
      <c r="E9">
        <v>13</v>
      </c>
      <c r="F9">
        <v>26</v>
      </c>
      <c r="G9">
        <f>B9*(E2/(G2/1000))</f>
        <v>41.787324751988187</v>
      </c>
      <c r="H9">
        <v>25.2</v>
      </c>
      <c r="I9">
        <v>0.85</v>
      </c>
      <c r="J9">
        <v>140</v>
      </c>
      <c r="K9">
        <v>12</v>
      </c>
      <c r="L9">
        <v>11</v>
      </c>
      <c r="M9">
        <f>H9*(E2/(G2/1000))</f>
        <v>28.615233254078866</v>
      </c>
    </row>
    <row r="10" spans="1:17" x14ac:dyDescent="0.55000000000000004">
      <c r="A10">
        <v>4</v>
      </c>
      <c r="B10">
        <v>37.9</v>
      </c>
      <c r="C10">
        <v>0.98</v>
      </c>
      <c r="D10">
        <v>161</v>
      </c>
      <c r="E10">
        <v>13</v>
      </c>
      <c r="F10">
        <v>27</v>
      </c>
      <c r="G10">
        <f>B10*(E2/(G2/1000))</f>
        <v>43.036402394031313</v>
      </c>
      <c r="H10">
        <v>25.8</v>
      </c>
      <c r="I10">
        <v>0.92</v>
      </c>
      <c r="J10">
        <v>144</v>
      </c>
      <c r="K10">
        <v>13</v>
      </c>
      <c r="L10">
        <v>12</v>
      </c>
      <c r="M10">
        <f>H10*(E2/(G2/1000))</f>
        <v>29.296548331556938</v>
      </c>
    </row>
    <row r="11" spans="1:17" x14ac:dyDescent="0.55000000000000004">
      <c r="A11">
        <v>5</v>
      </c>
      <c r="B11">
        <v>38.299999999999997</v>
      </c>
      <c r="C11">
        <v>0.99</v>
      </c>
      <c r="D11">
        <v>162</v>
      </c>
      <c r="E11">
        <v>13</v>
      </c>
      <c r="F11">
        <v>26</v>
      </c>
      <c r="G11">
        <f>B11*(E2/(G2/1000))</f>
        <v>43.490612445683354</v>
      </c>
      <c r="H11">
        <v>28.4</v>
      </c>
      <c r="I11">
        <v>0.98</v>
      </c>
      <c r="J11">
        <v>148</v>
      </c>
      <c r="K11">
        <v>13</v>
      </c>
      <c r="L11">
        <v>12</v>
      </c>
      <c r="M11">
        <f>H11*(E2/(G2/1000))</f>
        <v>32.248913667295234</v>
      </c>
    </row>
    <row r="12" spans="1:17" x14ac:dyDescent="0.55000000000000004">
      <c r="A12">
        <v>6</v>
      </c>
      <c r="B12">
        <v>39.700000000000003</v>
      </c>
      <c r="C12">
        <v>0.96</v>
      </c>
      <c r="D12">
        <v>168</v>
      </c>
      <c r="E12">
        <v>14</v>
      </c>
      <c r="F12">
        <v>26</v>
      </c>
      <c r="G12">
        <f>B12*(E2/(G2/1000))</f>
        <v>45.080347626465525</v>
      </c>
      <c r="H12">
        <v>27.3</v>
      </c>
      <c r="I12">
        <v>1.01</v>
      </c>
      <c r="J12">
        <v>146</v>
      </c>
      <c r="K12">
        <v>13</v>
      </c>
      <c r="L12">
        <v>12</v>
      </c>
      <c r="M12">
        <f>H12*(E2/(G2/1000))</f>
        <v>30.999836025252108</v>
      </c>
    </row>
    <row r="13" spans="1:17" x14ac:dyDescent="0.55000000000000004">
      <c r="A13">
        <v>7</v>
      </c>
      <c r="B13">
        <v>39.5</v>
      </c>
      <c r="C13">
        <v>1.03</v>
      </c>
      <c r="D13">
        <v>170</v>
      </c>
      <c r="E13">
        <v>14</v>
      </c>
      <c r="F13">
        <v>26</v>
      </c>
      <c r="G13">
        <f>B13*(E2/(G2/1000))</f>
        <v>44.853242600639497</v>
      </c>
      <c r="H13">
        <v>28</v>
      </c>
      <c r="I13">
        <v>0.99</v>
      </c>
      <c r="J13">
        <v>153</v>
      </c>
      <c r="K13">
        <v>14</v>
      </c>
      <c r="L13">
        <v>12</v>
      </c>
      <c r="M13">
        <f>H13*(E2/(G2/1000))</f>
        <v>31.794703615643186</v>
      </c>
    </row>
    <row r="14" spans="1:17" x14ac:dyDescent="0.55000000000000004">
      <c r="A14">
        <v>8</v>
      </c>
      <c r="B14">
        <v>41.1</v>
      </c>
      <c r="C14">
        <v>1.01</v>
      </c>
      <c r="D14">
        <v>175</v>
      </c>
      <c r="E14">
        <v>15</v>
      </c>
      <c r="F14">
        <v>27</v>
      </c>
      <c r="G14">
        <f>B14*(E2/(G2/1000))</f>
        <v>46.670082807247681</v>
      </c>
      <c r="H14">
        <v>28.7</v>
      </c>
      <c r="I14">
        <v>1.03</v>
      </c>
      <c r="J14">
        <v>153</v>
      </c>
      <c r="K14">
        <v>14</v>
      </c>
      <c r="L14">
        <v>11</v>
      </c>
      <c r="M14">
        <f>H14*(E2/(G2/1000))</f>
        <v>32.589571206034265</v>
      </c>
    </row>
    <row r="15" spans="1:17" x14ac:dyDescent="0.55000000000000004">
      <c r="A15">
        <v>9</v>
      </c>
      <c r="B15">
        <v>43.7</v>
      </c>
      <c r="C15">
        <v>1.02</v>
      </c>
      <c r="D15">
        <v>174</v>
      </c>
      <c r="E15">
        <v>16</v>
      </c>
      <c r="F15">
        <v>26</v>
      </c>
      <c r="G15">
        <f>B15*(E2/(G2/1000))</f>
        <v>49.622448142985981</v>
      </c>
    </row>
    <row r="16" spans="1:17" x14ac:dyDescent="0.55000000000000004">
      <c r="A16">
        <v>10</v>
      </c>
      <c r="B16">
        <v>42.9</v>
      </c>
      <c r="C16">
        <v>1.06</v>
      </c>
      <c r="D16">
        <v>168</v>
      </c>
      <c r="E16">
        <v>16</v>
      </c>
      <c r="F16">
        <v>26</v>
      </c>
      <c r="G16">
        <f>B16*(E2/(G2/1000))</f>
        <v>48.714028039681885</v>
      </c>
    </row>
    <row r="18" spans="1:13" x14ac:dyDescent="0.55000000000000004">
      <c r="A18" t="s">
        <v>67</v>
      </c>
      <c r="B18">
        <f>AVERAGE(B7:B16)</f>
        <v>38.559999999999995</v>
      </c>
      <c r="C18">
        <f t="shared" ref="C18:M18" si="0">AVERAGE(C7:C16)</f>
        <v>0.97800000000000009</v>
      </c>
      <c r="D18">
        <f t="shared" si="0"/>
        <v>162</v>
      </c>
      <c r="E18">
        <f t="shared" si="0"/>
        <v>13.6</v>
      </c>
      <c r="F18">
        <f t="shared" si="0"/>
        <v>26.2</v>
      </c>
      <c r="G18">
        <f t="shared" si="0"/>
        <v>43.785848979257189</v>
      </c>
      <c r="H18">
        <f t="shared" si="0"/>
        <v>25.737500000000001</v>
      </c>
      <c r="I18">
        <f t="shared" si="0"/>
        <v>0.9275000000000001</v>
      </c>
      <c r="J18">
        <f t="shared" si="0"/>
        <v>142.125</v>
      </c>
      <c r="K18">
        <f t="shared" si="0"/>
        <v>12.5</v>
      </c>
      <c r="L18">
        <f t="shared" si="0"/>
        <v>10.75</v>
      </c>
      <c r="M18">
        <f t="shared" si="0"/>
        <v>29.225578010986304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22"/>
  <sheetViews>
    <sheetView workbookViewId="0">
      <selection activeCell="M45" sqref="M45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22</v>
      </c>
      <c r="B2" t="s">
        <v>61</v>
      </c>
      <c r="C2">
        <v>27</v>
      </c>
      <c r="D2">
        <v>182.9</v>
      </c>
      <c r="E2">
        <v>72.599999999999994</v>
      </c>
      <c r="F2">
        <v>10.199999999999999</v>
      </c>
      <c r="G2">
        <v>63505</v>
      </c>
      <c r="H2">
        <v>55</v>
      </c>
      <c r="I2">
        <v>58.9</v>
      </c>
      <c r="J2">
        <v>19</v>
      </c>
      <c r="K2">
        <v>57</v>
      </c>
      <c r="L2">
        <v>79</v>
      </c>
      <c r="M2">
        <v>6</v>
      </c>
      <c r="N2">
        <v>4.5</v>
      </c>
      <c r="O2">
        <v>0.9</v>
      </c>
      <c r="P2">
        <v>4.5999999999999996</v>
      </c>
      <c r="Q2">
        <v>0.86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23.7</v>
      </c>
      <c r="C7">
        <v>1.02</v>
      </c>
      <c r="D7">
        <v>146</v>
      </c>
      <c r="E7">
        <v>8</v>
      </c>
      <c r="F7">
        <v>16</v>
      </c>
      <c r="G7">
        <f>B7*(E2/(G2/1000))</f>
        <v>27.094244547673405</v>
      </c>
      <c r="H7">
        <v>16.2</v>
      </c>
      <c r="I7">
        <v>1.08</v>
      </c>
      <c r="J7">
        <v>119</v>
      </c>
      <c r="K7">
        <v>9</v>
      </c>
      <c r="L7">
        <v>10</v>
      </c>
      <c r="M7">
        <f>H7*(E2/(G2/1000))</f>
        <v>18.52011652625777</v>
      </c>
    </row>
    <row r="8" spans="1:17" x14ac:dyDescent="0.55000000000000004">
      <c r="A8">
        <v>2</v>
      </c>
      <c r="B8">
        <v>32.299999999999997</v>
      </c>
      <c r="C8">
        <v>1</v>
      </c>
      <c r="D8">
        <v>159</v>
      </c>
      <c r="E8">
        <v>10</v>
      </c>
      <c r="F8">
        <v>18</v>
      </c>
      <c r="G8">
        <f>B8*(E2/(G2/1000))</f>
        <v>36.925911345563335</v>
      </c>
      <c r="H8">
        <v>27.1</v>
      </c>
      <c r="I8">
        <v>0.95</v>
      </c>
      <c r="J8">
        <v>122</v>
      </c>
      <c r="K8">
        <v>10</v>
      </c>
      <c r="L8">
        <v>11</v>
      </c>
      <c r="M8">
        <f>H8*(E2/(G2/1000))</f>
        <v>30.981182584048497</v>
      </c>
    </row>
    <row r="9" spans="1:17" x14ac:dyDescent="0.55000000000000004">
      <c r="A9">
        <v>3</v>
      </c>
      <c r="B9">
        <v>33.4</v>
      </c>
      <c r="C9">
        <v>1.1200000000000001</v>
      </c>
      <c r="D9">
        <v>166</v>
      </c>
      <c r="E9">
        <v>11</v>
      </c>
      <c r="F9">
        <v>18</v>
      </c>
      <c r="G9">
        <f>B9*(E2/(G2/1000))</f>
        <v>38.183450122037627</v>
      </c>
      <c r="H9">
        <v>30.9</v>
      </c>
      <c r="I9">
        <v>0.97</v>
      </c>
      <c r="J9">
        <v>141</v>
      </c>
      <c r="K9">
        <v>10</v>
      </c>
      <c r="L9">
        <v>11</v>
      </c>
      <c r="M9">
        <f>H9*(E2/(G2/1000))</f>
        <v>35.325407448232419</v>
      </c>
    </row>
    <row r="10" spans="1:17" x14ac:dyDescent="0.55000000000000004">
      <c r="A10">
        <v>4</v>
      </c>
      <c r="B10">
        <v>31.1</v>
      </c>
      <c r="C10">
        <v>1.01</v>
      </c>
      <c r="D10">
        <v>164</v>
      </c>
      <c r="E10">
        <v>13</v>
      </c>
      <c r="F10">
        <v>19</v>
      </c>
      <c r="G10">
        <f>B10*(E2/(G2/1000))</f>
        <v>35.554050862136833</v>
      </c>
      <c r="H10">
        <v>30.2</v>
      </c>
      <c r="I10">
        <v>1.04</v>
      </c>
      <c r="J10">
        <v>143</v>
      </c>
      <c r="K10">
        <v>11</v>
      </c>
      <c r="L10">
        <v>10</v>
      </c>
      <c r="M10">
        <f>H10*(E2/(G2/1000))</f>
        <v>34.525155499566957</v>
      </c>
    </row>
    <row r="11" spans="1:17" x14ac:dyDescent="0.55000000000000004">
      <c r="A11">
        <v>5</v>
      </c>
      <c r="B11">
        <v>34.700000000000003</v>
      </c>
      <c r="C11">
        <v>1.01</v>
      </c>
      <c r="D11">
        <v>170</v>
      </c>
      <c r="E11">
        <v>14</v>
      </c>
      <c r="F11">
        <v>18</v>
      </c>
      <c r="G11">
        <f>B11*(E2/(G2/1000))</f>
        <v>39.66963231241634</v>
      </c>
      <c r="H11">
        <v>32.4</v>
      </c>
      <c r="I11">
        <v>1.05</v>
      </c>
      <c r="J11">
        <v>152</v>
      </c>
      <c r="K11">
        <v>11</v>
      </c>
      <c r="L11">
        <v>11</v>
      </c>
      <c r="M11">
        <f>H11*(E2/(G2/1000))</f>
        <v>37.040233052515539</v>
      </c>
    </row>
    <row r="12" spans="1:17" x14ac:dyDescent="0.55000000000000004">
      <c r="A12">
        <v>6</v>
      </c>
      <c r="B12">
        <v>33.700000000000003</v>
      </c>
      <c r="C12">
        <v>1.07</v>
      </c>
      <c r="D12">
        <v>164</v>
      </c>
      <c r="E12">
        <v>16</v>
      </c>
      <c r="F12">
        <v>19</v>
      </c>
      <c r="G12">
        <f>B12*(E2/(G2/1000))</f>
        <v>38.526415242894259</v>
      </c>
      <c r="H12">
        <v>33.200000000000003</v>
      </c>
      <c r="I12">
        <v>1.1200000000000001</v>
      </c>
      <c r="J12">
        <v>151</v>
      </c>
      <c r="K12">
        <v>12</v>
      </c>
      <c r="L12">
        <v>10</v>
      </c>
      <c r="M12">
        <f>H12*(E2/(G2/1000))</f>
        <v>37.954806708133212</v>
      </c>
    </row>
    <row r="13" spans="1:17" x14ac:dyDescent="0.55000000000000004">
      <c r="A13">
        <v>7</v>
      </c>
      <c r="B13">
        <v>32.4</v>
      </c>
      <c r="C13">
        <v>0.97</v>
      </c>
      <c r="D13">
        <v>172</v>
      </c>
      <c r="E13">
        <v>18</v>
      </c>
      <c r="F13">
        <v>17</v>
      </c>
      <c r="G13">
        <f>B13*(E2/(G2/1000))</f>
        <v>37.040233052515539</v>
      </c>
      <c r="H13">
        <v>34.6</v>
      </c>
      <c r="I13">
        <v>1.0900000000000001</v>
      </c>
      <c r="J13">
        <v>154</v>
      </c>
      <c r="K13">
        <v>12</v>
      </c>
      <c r="L13">
        <v>11</v>
      </c>
      <c r="M13">
        <f>H13*(E2/(G2/1000))</f>
        <v>39.555310605464129</v>
      </c>
    </row>
    <row r="14" spans="1:17" x14ac:dyDescent="0.55000000000000004">
      <c r="A14">
        <v>8</v>
      </c>
      <c r="B14">
        <v>35.799999999999997</v>
      </c>
      <c r="C14">
        <v>0.99</v>
      </c>
      <c r="D14">
        <v>177</v>
      </c>
      <c r="E14">
        <v>18</v>
      </c>
      <c r="F14">
        <v>19</v>
      </c>
      <c r="G14">
        <f>B14*(E2/(G2/1000))</f>
        <v>40.927171088890631</v>
      </c>
      <c r="H14">
        <v>33.299999999999997</v>
      </c>
      <c r="I14">
        <v>1.1100000000000001</v>
      </c>
      <c r="J14">
        <v>159</v>
      </c>
      <c r="K14">
        <v>12</v>
      </c>
      <c r="L14">
        <v>12</v>
      </c>
      <c r="M14">
        <f>H14*(E2/(G2/1000))</f>
        <v>38.069128415085416</v>
      </c>
    </row>
    <row r="15" spans="1:17" x14ac:dyDescent="0.55000000000000004">
      <c r="A15">
        <v>9</v>
      </c>
      <c r="B15">
        <v>32.9</v>
      </c>
      <c r="C15">
        <v>0.98</v>
      </c>
      <c r="D15">
        <v>175</v>
      </c>
      <c r="E15">
        <v>19</v>
      </c>
      <c r="F15">
        <v>21</v>
      </c>
      <c r="G15">
        <f>B15*(E2/(G2/1000))</f>
        <v>37.611841587276587</v>
      </c>
    </row>
    <row r="16" spans="1:17" x14ac:dyDescent="0.55000000000000004">
      <c r="A16">
        <v>10</v>
      </c>
      <c r="B16">
        <v>36.700000000000003</v>
      </c>
      <c r="C16">
        <v>0.98</v>
      </c>
      <c r="D16">
        <v>178</v>
      </c>
      <c r="E16">
        <v>18</v>
      </c>
      <c r="F16">
        <v>20</v>
      </c>
      <c r="G16">
        <f>B16*(E2/(G2/1000))</f>
        <v>41.956066451460508</v>
      </c>
    </row>
    <row r="18" spans="1:13" x14ac:dyDescent="0.55000000000000004">
      <c r="A18" t="s">
        <v>67</v>
      </c>
      <c r="B18">
        <f>AVERAGE(B7:B16)</f>
        <v>32.669999999999995</v>
      </c>
      <c r="C18">
        <f t="shared" ref="C18:M18" si="0">AVERAGE(C7:C16)</f>
        <v>1.0150000000000001</v>
      </c>
      <c r="D18">
        <f t="shared" si="0"/>
        <v>167.1</v>
      </c>
      <c r="E18">
        <f t="shared" si="0"/>
        <v>14.5</v>
      </c>
      <c r="F18">
        <f t="shared" si="0"/>
        <v>18.5</v>
      </c>
      <c r="G18">
        <f t="shared" si="0"/>
        <v>37.348901661286504</v>
      </c>
      <c r="H18">
        <f t="shared" si="0"/>
        <v>29.737499999999997</v>
      </c>
      <c r="I18">
        <f t="shared" si="0"/>
        <v>1.05125</v>
      </c>
      <c r="J18">
        <f t="shared" si="0"/>
        <v>142.625</v>
      </c>
      <c r="K18">
        <f t="shared" si="0"/>
        <v>10.875</v>
      </c>
      <c r="L18">
        <f t="shared" si="0"/>
        <v>10.75</v>
      </c>
      <c r="M18">
        <f t="shared" si="0"/>
        <v>33.996417604912992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22"/>
  <sheetViews>
    <sheetView workbookViewId="0">
      <selection activeCell="E3" sqref="E3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23</v>
      </c>
      <c r="B2" t="s">
        <v>68</v>
      </c>
      <c r="C2">
        <v>34</v>
      </c>
      <c r="D2">
        <v>159.5</v>
      </c>
      <c r="E2">
        <v>54.4</v>
      </c>
      <c r="F2">
        <v>34.6</v>
      </c>
      <c r="G2">
        <v>33996</v>
      </c>
      <c r="H2">
        <v>54</v>
      </c>
      <c r="I2">
        <v>44.3</v>
      </c>
      <c r="J2">
        <v>18</v>
      </c>
      <c r="K2">
        <v>62</v>
      </c>
      <c r="L2">
        <v>67</v>
      </c>
      <c r="M2">
        <v>6</v>
      </c>
      <c r="N2">
        <v>4.5</v>
      </c>
      <c r="O2">
        <v>0.78</v>
      </c>
      <c r="P2">
        <v>4.3</v>
      </c>
      <c r="Q2">
        <v>0.87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20.2</v>
      </c>
      <c r="C7">
        <v>0.74</v>
      </c>
      <c r="D7">
        <v>122</v>
      </c>
      <c r="E7">
        <v>12</v>
      </c>
      <c r="F7">
        <v>20</v>
      </c>
      <c r="G7">
        <f>B7*(E2/(G2/1000))</f>
        <v>32.323802800329446</v>
      </c>
      <c r="H7">
        <v>17</v>
      </c>
      <c r="I7">
        <v>0.89</v>
      </c>
      <c r="J7">
        <v>127</v>
      </c>
      <c r="K7">
        <v>11</v>
      </c>
      <c r="L7">
        <v>10</v>
      </c>
      <c r="M7">
        <f>H7*(E2/(G2/1000))</f>
        <v>27.203200376514882</v>
      </c>
    </row>
    <row r="8" spans="1:17" x14ac:dyDescent="0.55000000000000004">
      <c r="A8">
        <v>2</v>
      </c>
      <c r="B8">
        <v>24.7</v>
      </c>
      <c r="C8">
        <v>0.9</v>
      </c>
      <c r="D8">
        <v>135</v>
      </c>
      <c r="E8">
        <v>12</v>
      </c>
      <c r="F8">
        <v>21</v>
      </c>
      <c r="G8">
        <f>B8*(E2/(G2/1000))</f>
        <v>39.524649958818678</v>
      </c>
      <c r="H8">
        <v>27.8</v>
      </c>
      <c r="I8">
        <v>0.89</v>
      </c>
      <c r="J8">
        <v>139</v>
      </c>
      <c r="K8">
        <v>13</v>
      </c>
      <c r="L8">
        <v>11</v>
      </c>
      <c r="M8">
        <f>H8*(E2/(G2/1000))</f>
        <v>44.485233556889042</v>
      </c>
    </row>
    <row r="9" spans="1:17" x14ac:dyDescent="0.55000000000000004">
      <c r="A9">
        <v>3</v>
      </c>
      <c r="B9">
        <v>24.5</v>
      </c>
      <c r="C9">
        <v>0.9</v>
      </c>
      <c r="D9">
        <v>133</v>
      </c>
      <c r="E9">
        <v>12</v>
      </c>
      <c r="F9">
        <v>21</v>
      </c>
      <c r="G9">
        <f>B9*(E2/(G2/1000))</f>
        <v>39.204612307330272</v>
      </c>
      <c r="H9">
        <v>29</v>
      </c>
      <c r="I9">
        <v>0.9</v>
      </c>
      <c r="J9">
        <v>141</v>
      </c>
      <c r="K9">
        <v>13</v>
      </c>
      <c r="L9">
        <v>11</v>
      </c>
      <c r="M9">
        <f>H9*(E2/(G2/1000))</f>
        <v>46.405459465819504</v>
      </c>
    </row>
    <row r="10" spans="1:17" x14ac:dyDescent="0.55000000000000004">
      <c r="A10">
        <v>4</v>
      </c>
      <c r="B10">
        <v>27.3</v>
      </c>
      <c r="C10">
        <v>0.88</v>
      </c>
      <c r="D10">
        <v>136</v>
      </c>
      <c r="E10">
        <v>12</v>
      </c>
      <c r="F10">
        <v>22</v>
      </c>
      <c r="G10">
        <f>B10*(E2/(G2/1000))</f>
        <v>43.685139428168014</v>
      </c>
      <c r="H10">
        <v>29.8</v>
      </c>
      <c r="I10">
        <v>0.98</v>
      </c>
      <c r="J10">
        <v>141</v>
      </c>
      <c r="K10">
        <v>15</v>
      </c>
      <c r="L10">
        <v>10</v>
      </c>
      <c r="M10">
        <f>H10*(E2/(G2/1000))</f>
        <v>47.685610071773148</v>
      </c>
    </row>
    <row r="11" spans="1:17" x14ac:dyDescent="0.55000000000000004">
      <c r="A11">
        <v>5</v>
      </c>
      <c r="B11">
        <v>27.3</v>
      </c>
      <c r="C11">
        <v>0.88</v>
      </c>
      <c r="D11">
        <v>134</v>
      </c>
      <c r="E11">
        <v>12</v>
      </c>
      <c r="F11">
        <v>22</v>
      </c>
      <c r="G11">
        <f>B11*(E2/(G2/1000))</f>
        <v>43.685139428168014</v>
      </c>
      <c r="H11">
        <v>29.6</v>
      </c>
      <c r="I11">
        <v>1.01</v>
      </c>
      <c r="J11">
        <v>137</v>
      </c>
      <c r="K11">
        <v>15</v>
      </c>
      <c r="L11">
        <v>11</v>
      </c>
      <c r="M11">
        <f>H11*(E2/(G2/1000))</f>
        <v>47.365572420284735</v>
      </c>
    </row>
    <row r="12" spans="1:17" x14ac:dyDescent="0.55000000000000004">
      <c r="A12">
        <v>6</v>
      </c>
      <c r="B12">
        <v>27.8</v>
      </c>
      <c r="C12">
        <v>0.86</v>
      </c>
      <c r="D12">
        <v>137</v>
      </c>
      <c r="E12">
        <v>13</v>
      </c>
      <c r="F12">
        <v>24</v>
      </c>
      <c r="G12">
        <f>B12*(E2/(G2/1000))</f>
        <v>44.485233556889042</v>
      </c>
      <c r="H12">
        <v>30.5</v>
      </c>
      <c r="I12">
        <v>0.99</v>
      </c>
      <c r="J12">
        <v>141</v>
      </c>
      <c r="K12">
        <v>15</v>
      </c>
      <c r="L12">
        <v>10</v>
      </c>
      <c r="M12">
        <f>H12*(E2/(G2/1000))</f>
        <v>48.805741851982582</v>
      </c>
    </row>
    <row r="13" spans="1:17" x14ac:dyDescent="0.55000000000000004">
      <c r="A13">
        <v>7</v>
      </c>
      <c r="B13">
        <v>26.7</v>
      </c>
      <c r="C13">
        <v>0.84</v>
      </c>
      <c r="D13">
        <v>137</v>
      </c>
      <c r="E13">
        <v>13</v>
      </c>
      <c r="F13">
        <v>24</v>
      </c>
      <c r="G13">
        <f>B13*(E2/(G2/1000))</f>
        <v>42.725026473702783</v>
      </c>
      <c r="H13">
        <v>31.8</v>
      </c>
      <c r="I13">
        <v>0.98</v>
      </c>
      <c r="J13">
        <v>140</v>
      </c>
      <c r="K13">
        <v>16</v>
      </c>
      <c r="L13">
        <v>10</v>
      </c>
      <c r="M13">
        <f>H13*(E2/(G2/1000))</f>
        <v>50.885986586657246</v>
      </c>
    </row>
    <row r="14" spans="1:17" x14ac:dyDescent="0.55000000000000004">
      <c r="A14">
        <v>8</v>
      </c>
      <c r="B14">
        <v>25.6</v>
      </c>
      <c r="C14">
        <v>0.89</v>
      </c>
      <c r="D14">
        <v>136</v>
      </c>
      <c r="E14">
        <v>12</v>
      </c>
      <c r="F14">
        <v>25</v>
      </c>
      <c r="G14">
        <f>B14*(E2/(G2/1000))</f>
        <v>40.964819390516531</v>
      </c>
      <c r="H14">
        <v>29.3</v>
      </c>
      <c r="I14">
        <v>1</v>
      </c>
      <c r="J14">
        <v>137</v>
      </c>
      <c r="K14">
        <v>16</v>
      </c>
      <c r="L14">
        <v>10</v>
      </c>
      <c r="M14">
        <f>H14*(E2/(G2/1000))</f>
        <v>46.88551594305212</v>
      </c>
    </row>
    <row r="15" spans="1:17" x14ac:dyDescent="0.55000000000000004">
      <c r="A15">
        <v>9</v>
      </c>
      <c r="B15">
        <v>26</v>
      </c>
      <c r="C15">
        <v>0.87</v>
      </c>
      <c r="D15">
        <v>137</v>
      </c>
      <c r="E15">
        <v>13</v>
      </c>
      <c r="F15">
        <v>24</v>
      </c>
      <c r="G15">
        <f>B15*(E2/(G2/1000))</f>
        <v>41.60489469349335</v>
      </c>
    </row>
    <row r="16" spans="1:17" x14ac:dyDescent="0.55000000000000004">
      <c r="A16">
        <v>10</v>
      </c>
      <c r="B16">
        <v>26.1</v>
      </c>
      <c r="C16">
        <v>0.88</v>
      </c>
      <c r="D16">
        <v>139</v>
      </c>
      <c r="E16">
        <v>13</v>
      </c>
      <c r="F16">
        <v>24</v>
      </c>
      <c r="G16">
        <f>B16*(E2/(G2/1000))</f>
        <v>41.764913519237552</v>
      </c>
    </row>
    <row r="18" spans="1:13" x14ac:dyDescent="0.55000000000000004">
      <c r="A18" t="s">
        <v>67</v>
      </c>
      <c r="B18">
        <f>AVERAGE(B7:B16)</f>
        <v>25.619999999999997</v>
      </c>
      <c r="C18">
        <f t="shared" ref="C18:M18" si="0">AVERAGE(C7:C16)</f>
        <v>0.8640000000000001</v>
      </c>
      <c r="D18">
        <f t="shared" si="0"/>
        <v>134.6</v>
      </c>
      <c r="E18">
        <f t="shared" si="0"/>
        <v>12.4</v>
      </c>
      <c r="F18">
        <f t="shared" si="0"/>
        <v>22.7</v>
      </c>
      <c r="G18">
        <f t="shared" si="0"/>
        <v>40.996823155665368</v>
      </c>
      <c r="H18">
        <f t="shared" si="0"/>
        <v>28.1</v>
      </c>
      <c r="I18">
        <f t="shared" si="0"/>
        <v>0.95500000000000007</v>
      </c>
      <c r="J18">
        <f t="shared" si="0"/>
        <v>137.875</v>
      </c>
      <c r="K18">
        <f t="shared" si="0"/>
        <v>14.25</v>
      </c>
      <c r="L18">
        <f t="shared" si="0"/>
        <v>10.375</v>
      </c>
      <c r="M18">
        <f t="shared" si="0"/>
        <v>44.965290034121651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22"/>
  <sheetViews>
    <sheetView workbookViewId="0">
      <selection activeCell="L39" sqref="L39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24</v>
      </c>
      <c r="B2" t="s">
        <v>61</v>
      </c>
      <c r="C2">
        <v>27</v>
      </c>
      <c r="D2">
        <v>180.7</v>
      </c>
      <c r="E2">
        <v>81</v>
      </c>
      <c r="F2">
        <v>22.2</v>
      </c>
      <c r="G2">
        <v>60703</v>
      </c>
      <c r="H2">
        <v>51</v>
      </c>
      <c r="I2">
        <v>43.4</v>
      </c>
      <c r="J2">
        <v>20</v>
      </c>
      <c r="K2">
        <v>69</v>
      </c>
      <c r="L2">
        <v>75</v>
      </c>
      <c r="M2">
        <v>6</v>
      </c>
      <c r="N2">
        <v>3.2</v>
      </c>
      <c r="O2">
        <v>1.04</v>
      </c>
      <c r="P2">
        <v>4.2</v>
      </c>
      <c r="Q2">
        <v>0.98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22.3</v>
      </c>
      <c r="C7">
        <v>0.8</v>
      </c>
      <c r="D7">
        <v>128</v>
      </c>
      <c r="E7">
        <v>9</v>
      </c>
      <c r="F7">
        <v>21</v>
      </c>
      <c r="G7">
        <f>B7*(E2/(G2/1000))</f>
        <v>29.756354710640331</v>
      </c>
      <c r="H7">
        <v>14.4</v>
      </c>
      <c r="I7">
        <v>0.85</v>
      </c>
      <c r="J7">
        <v>107</v>
      </c>
      <c r="K7">
        <v>6</v>
      </c>
      <c r="L7">
        <v>12</v>
      </c>
      <c r="M7">
        <f>H7*(E2/(G2/1000))</f>
        <v>19.214865822117524</v>
      </c>
    </row>
    <row r="8" spans="1:17" x14ac:dyDescent="0.55000000000000004">
      <c r="A8">
        <v>2</v>
      </c>
      <c r="B8">
        <v>26.4</v>
      </c>
      <c r="C8">
        <v>0.99</v>
      </c>
      <c r="D8">
        <v>143</v>
      </c>
      <c r="E8">
        <v>9</v>
      </c>
      <c r="F8">
        <v>21</v>
      </c>
      <c r="G8">
        <f>B8*(E2/(G2/1000))</f>
        <v>35.227254007215457</v>
      </c>
      <c r="H8">
        <v>20.5</v>
      </c>
      <c r="I8">
        <v>0.86</v>
      </c>
      <c r="J8">
        <v>117</v>
      </c>
      <c r="K8">
        <v>7</v>
      </c>
      <c r="L8">
        <v>11</v>
      </c>
      <c r="M8">
        <f>H8*(E2/(G2/1000))</f>
        <v>27.354496482875639</v>
      </c>
    </row>
    <row r="9" spans="1:17" x14ac:dyDescent="0.55000000000000004">
      <c r="A9">
        <v>3</v>
      </c>
      <c r="B9">
        <v>27.6</v>
      </c>
      <c r="C9">
        <v>1.01</v>
      </c>
      <c r="D9">
        <v>147</v>
      </c>
      <c r="E9">
        <v>11</v>
      </c>
      <c r="F9">
        <v>21</v>
      </c>
      <c r="G9">
        <f>B9*(E2/(G2/1000))</f>
        <v>36.828492825725256</v>
      </c>
      <c r="H9">
        <v>21.9</v>
      </c>
      <c r="I9">
        <v>0.9</v>
      </c>
      <c r="J9">
        <v>125</v>
      </c>
      <c r="K9">
        <v>8</v>
      </c>
      <c r="L9">
        <v>11</v>
      </c>
      <c r="M9">
        <f>H9*(E2/(G2/1000))</f>
        <v>29.222608437803732</v>
      </c>
    </row>
    <row r="10" spans="1:17" x14ac:dyDescent="0.55000000000000004">
      <c r="A10">
        <v>4</v>
      </c>
      <c r="B10">
        <v>28.1</v>
      </c>
      <c r="C10">
        <v>1.1399999999999999</v>
      </c>
      <c r="D10">
        <v>150</v>
      </c>
      <c r="E10">
        <v>14</v>
      </c>
      <c r="F10">
        <v>22</v>
      </c>
      <c r="G10">
        <f>B10*(E2/(G2/1000))</f>
        <v>37.495675666771</v>
      </c>
      <c r="H10">
        <v>24.2</v>
      </c>
      <c r="I10">
        <v>0.98</v>
      </c>
      <c r="J10">
        <v>130</v>
      </c>
      <c r="K10">
        <v>9</v>
      </c>
      <c r="L10">
        <v>11</v>
      </c>
      <c r="M10">
        <f>H10*(E2/(G2/1000))</f>
        <v>32.291649506614171</v>
      </c>
    </row>
    <row r="11" spans="1:17" x14ac:dyDescent="0.55000000000000004">
      <c r="A11">
        <v>5</v>
      </c>
      <c r="B11">
        <v>28.8</v>
      </c>
      <c r="C11">
        <v>1.18</v>
      </c>
      <c r="D11">
        <v>154</v>
      </c>
      <c r="E11">
        <v>15</v>
      </c>
      <c r="F11">
        <v>22</v>
      </c>
      <c r="G11">
        <f>B11*(E2/(G2/1000))</f>
        <v>38.429731644235048</v>
      </c>
      <c r="H11">
        <v>24</v>
      </c>
      <c r="I11">
        <v>1.02</v>
      </c>
      <c r="J11">
        <v>134</v>
      </c>
      <c r="K11">
        <v>11</v>
      </c>
      <c r="L11">
        <v>10</v>
      </c>
      <c r="M11">
        <f>H11*(E2/(G2/1000))</f>
        <v>32.024776370195873</v>
      </c>
    </row>
    <row r="12" spans="1:17" x14ac:dyDescent="0.55000000000000004">
      <c r="A12">
        <v>6</v>
      </c>
      <c r="B12">
        <v>29.1</v>
      </c>
      <c r="C12">
        <v>1.1299999999999999</v>
      </c>
      <c r="D12">
        <v>158</v>
      </c>
      <c r="E12">
        <v>15</v>
      </c>
      <c r="F12">
        <v>22</v>
      </c>
      <c r="G12">
        <f>B12*(E2/(G2/1000))</f>
        <v>38.830041348862494</v>
      </c>
      <c r="H12">
        <v>26.6</v>
      </c>
      <c r="I12">
        <v>1.06</v>
      </c>
      <c r="J12">
        <v>138</v>
      </c>
      <c r="K12">
        <v>13</v>
      </c>
      <c r="L12">
        <v>11</v>
      </c>
      <c r="M12">
        <f>H12*(E2/(G2/1000))</f>
        <v>35.494127143633762</v>
      </c>
    </row>
    <row r="13" spans="1:17" x14ac:dyDescent="0.55000000000000004">
      <c r="A13">
        <v>7</v>
      </c>
      <c r="B13">
        <v>30.7</v>
      </c>
      <c r="C13">
        <v>1.1299999999999999</v>
      </c>
      <c r="D13">
        <v>166</v>
      </c>
      <c r="E13">
        <v>15</v>
      </c>
      <c r="F13">
        <v>21</v>
      </c>
      <c r="G13">
        <f>B13*(E2/(G2/1000))</f>
        <v>40.965026440208888</v>
      </c>
      <c r="H13">
        <v>26.4</v>
      </c>
      <c r="I13">
        <v>1.07</v>
      </c>
      <c r="J13">
        <v>141</v>
      </c>
      <c r="K13">
        <v>14</v>
      </c>
      <c r="L13">
        <v>8</v>
      </c>
      <c r="M13">
        <f>H13*(E2/(G2/1000))</f>
        <v>35.227254007215457</v>
      </c>
    </row>
    <row r="14" spans="1:17" x14ac:dyDescent="0.55000000000000004">
      <c r="A14">
        <v>8</v>
      </c>
      <c r="B14">
        <v>28.6</v>
      </c>
      <c r="C14">
        <v>1.1299999999999999</v>
      </c>
      <c r="D14">
        <v>166</v>
      </c>
      <c r="E14">
        <v>15</v>
      </c>
      <c r="F14">
        <v>22</v>
      </c>
      <c r="G14">
        <f>B14*(E2/(G2/1000))</f>
        <v>38.16285850781675</v>
      </c>
      <c r="H14">
        <v>26.7</v>
      </c>
      <c r="I14">
        <v>1.07</v>
      </c>
      <c r="J14">
        <v>146</v>
      </c>
      <c r="K14">
        <v>15</v>
      </c>
      <c r="L14">
        <v>11</v>
      </c>
      <c r="M14">
        <f>H14*(E2/(G2/1000))</f>
        <v>35.627563711842903</v>
      </c>
    </row>
    <row r="15" spans="1:17" x14ac:dyDescent="0.55000000000000004">
      <c r="A15">
        <v>9</v>
      </c>
      <c r="B15">
        <v>29.4</v>
      </c>
      <c r="C15">
        <v>1.1399999999999999</v>
      </c>
      <c r="D15">
        <v>162</v>
      </c>
      <c r="E15">
        <v>16</v>
      </c>
      <c r="F15">
        <v>22</v>
      </c>
      <c r="G15">
        <f>B15*(E2/(G2/1000))</f>
        <v>39.23035105348994</v>
      </c>
    </row>
    <row r="16" spans="1:17" x14ac:dyDescent="0.55000000000000004">
      <c r="A16">
        <v>10</v>
      </c>
      <c r="B16">
        <v>27</v>
      </c>
      <c r="C16">
        <v>1.1200000000000001</v>
      </c>
      <c r="D16">
        <v>168</v>
      </c>
      <c r="E16">
        <v>16</v>
      </c>
      <c r="F16">
        <v>22</v>
      </c>
      <c r="G16">
        <f>B16*(E2/(G2/1000))</f>
        <v>36.027873416470356</v>
      </c>
    </row>
    <row r="18" spans="1:13" x14ac:dyDescent="0.55000000000000004">
      <c r="A18" t="s">
        <v>67</v>
      </c>
      <c r="B18">
        <f>AVERAGE(B7:B16)</f>
        <v>27.8</v>
      </c>
      <c r="C18">
        <f t="shared" ref="C18:M18" si="0">AVERAGE(C7:C16)</f>
        <v>1.077</v>
      </c>
      <c r="D18">
        <f t="shared" si="0"/>
        <v>154.19999999999999</v>
      </c>
      <c r="E18">
        <f t="shared" si="0"/>
        <v>13.5</v>
      </c>
      <c r="F18">
        <f t="shared" si="0"/>
        <v>21.6</v>
      </c>
      <c r="G18">
        <f t="shared" si="0"/>
        <v>37.095365962143546</v>
      </c>
      <c r="H18">
        <f t="shared" si="0"/>
        <v>23.087499999999999</v>
      </c>
      <c r="I18">
        <f t="shared" si="0"/>
        <v>0.97625000000000006</v>
      </c>
      <c r="J18">
        <f t="shared" si="0"/>
        <v>129.75</v>
      </c>
      <c r="K18">
        <f t="shared" si="0"/>
        <v>10.375</v>
      </c>
      <c r="L18">
        <f t="shared" si="0"/>
        <v>10.625</v>
      </c>
      <c r="M18">
        <f t="shared" si="0"/>
        <v>30.807167685287382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22"/>
  <sheetViews>
    <sheetView workbookViewId="0">
      <selection activeCell="L15" sqref="L15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25</v>
      </c>
      <c r="B2" t="s">
        <v>68</v>
      </c>
      <c r="C2">
        <v>26</v>
      </c>
      <c r="D2">
        <v>173.6</v>
      </c>
      <c r="E2">
        <v>63.5</v>
      </c>
      <c r="F2">
        <v>23.7</v>
      </c>
      <c r="G2">
        <v>46200</v>
      </c>
      <c r="H2">
        <v>58</v>
      </c>
      <c r="I2">
        <v>37.9</v>
      </c>
      <c r="J2">
        <v>19</v>
      </c>
      <c r="K2">
        <v>72</v>
      </c>
      <c r="L2">
        <v>105</v>
      </c>
      <c r="M2">
        <v>8</v>
      </c>
      <c r="N2">
        <v>3.2</v>
      </c>
      <c r="O2">
        <v>0.97</v>
      </c>
      <c r="P2">
        <v>4.7</v>
      </c>
      <c r="Q2">
        <v>0.97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18.399999999999999</v>
      </c>
      <c r="C7">
        <v>0.85</v>
      </c>
      <c r="D7">
        <v>143</v>
      </c>
      <c r="E7">
        <v>12</v>
      </c>
      <c r="F7">
        <v>18</v>
      </c>
      <c r="G7">
        <f>B7*(E2/(G2/1000))</f>
        <v>25.290043290043286</v>
      </c>
      <c r="H7">
        <v>19.7</v>
      </c>
      <c r="I7">
        <v>0.88</v>
      </c>
      <c r="J7">
        <v>145</v>
      </c>
      <c r="K7">
        <v>10</v>
      </c>
      <c r="L7">
        <v>11</v>
      </c>
      <c r="M7">
        <f>H7*(E2/(G2/1000))</f>
        <v>27.076839826839823</v>
      </c>
    </row>
    <row r="8" spans="1:17" x14ac:dyDescent="0.55000000000000004">
      <c r="A8">
        <v>2</v>
      </c>
      <c r="B8">
        <v>24.3</v>
      </c>
      <c r="C8">
        <v>0.9</v>
      </c>
      <c r="D8">
        <v>160</v>
      </c>
      <c r="E8">
        <v>12</v>
      </c>
      <c r="F8">
        <v>18</v>
      </c>
      <c r="G8">
        <f>B8*(E2/(G2/1000))</f>
        <v>33.399350649350652</v>
      </c>
      <c r="H8">
        <v>23.7</v>
      </c>
      <c r="I8">
        <v>0.83</v>
      </c>
      <c r="J8">
        <v>158</v>
      </c>
      <c r="K8">
        <v>10</v>
      </c>
      <c r="L8">
        <v>11</v>
      </c>
      <c r="M8">
        <f>H8*(E2/(G2/1000))</f>
        <v>32.574675324675319</v>
      </c>
    </row>
    <row r="9" spans="1:17" x14ac:dyDescent="0.55000000000000004">
      <c r="A9">
        <v>3</v>
      </c>
      <c r="B9">
        <v>26.8</v>
      </c>
      <c r="C9">
        <v>1.08</v>
      </c>
      <c r="D9">
        <v>166</v>
      </c>
      <c r="E9">
        <v>13</v>
      </c>
      <c r="F9">
        <v>19</v>
      </c>
      <c r="G9">
        <f>B9*(E2/(G2/1000))</f>
        <v>36.835497835497833</v>
      </c>
      <c r="H9">
        <v>26.8</v>
      </c>
      <c r="I9">
        <v>0.89</v>
      </c>
      <c r="J9">
        <v>160</v>
      </c>
      <c r="K9">
        <v>11</v>
      </c>
      <c r="L9">
        <v>11</v>
      </c>
      <c r="M9">
        <f>H9*(E2/(G2/1000))</f>
        <v>36.835497835497833</v>
      </c>
    </row>
    <row r="10" spans="1:17" x14ac:dyDescent="0.55000000000000004">
      <c r="A10">
        <v>4</v>
      </c>
      <c r="B10">
        <v>26.1</v>
      </c>
      <c r="C10">
        <v>1.02</v>
      </c>
      <c r="D10">
        <v>170</v>
      </c>
      <c r="E10">
        <v>13</v>
      </c>
      <c r="F10">
        <v>20</v>
      </c>
      <c r="G10">
        <f>B10*(E2/(G2/1000))</f>
        <v>35.873376623376622</v>
      </c>
      <c r="H10">
        <v>26.3</v>
      </c>
      <c r="I10">
        <v>0.94</v>
      </c>
      <c r="J10">
        <v>162</v>
      </c>
      <c r="K10">
        <v>11</v>
      </c>
      <c r="L10">
        <v>11</v>
      </c>
      <c r="M10">
        <f>H10*(E2/(G2/1000))</f>
        <v>36.148268398268399</v>
      </c>
    </row>
    <row r="11" spans="1:17" x14ac:dyDescent="0.55000000000000004">
      <c r="A11">
        <v>5</v>
      </c>
      <c r="B11">
        <v>26.9</v>
      </c>
      <c r="C11">
        <v>1.01</v>
      </c>
      <c r="D11">
        <v>168</v>
      </c>
      <c r="E11">
        <v>14</v>
      </c>
      <c r="F11">
        <v>18</v>
      </c>
      <c r="G11">
        <f>B11*(E2/(G2/1000))</f>
        <v>36.972943722943718</v>
      </c>
      <c r="H11">
        <v>25.2</v>
      </c>
      <c r="I11">
        <v>0.96</v>
      </c>
      <c r="J11">
        <v>164</v>
      </c>
      <c r="K11">
        <v>12</v>
      </c>
      <c r="L11">
        <v>11</v>
      </c>
      <c r="M11">
        <f>H11*(E2/(G2/1000))</f>
        <v>34.636363636363633</v>
      </c>
    </row>
    <row r="12" spans="1:17" x14ac:dyDescent="0.55000000000000004">
      <c r="A12">
        <v>6</v>
      </c>
      <c r="B12">
        <v>26.2</v>
      </c>
      <c r="C12">
        <v>1.03</v>
      </c>
      <c r="D12">
        <v>170</v>
      </c>
      <c r="E12">
        <v>14</v>
      </c>
      <c r="F12">
        <v>21</v>
      </c>
      <c r="G12">
        <f>B12*(E2/(G2/1000))</f>
        <v>36.010822510822507</v>
      </c>
      <c r="H12">
        <v>25.3</v>
      </c>
      <c r="I12">
        <v>0.99</v>
      </c>
      <c r="J12">
        <v>167</v>
      </c>
      <c r="K12">
        <v>13</v>
      </c>
      <c r="L12">
        <v>11</v>
      </c>
      <c r="M12">
        <f>H12*(E2/(G2/1000))</f>
        <v>34.773809523809526</v>
      </c>
    </row>
    <row r="13" spans="1:17" x14ac:dyDescent="0.55000000000000004">
      <c r="A13">
        <v>7</v>
      </c>
      <c r="B13">
        <v>26.5</v>
      </c>
      <c r="C13">
        <v>1.01</v>
      </c>
      <c r="D13">
        <v>170</v>
      </c>
      <c r="E13">
        <v>15</v>
      </c>
      <c r="F13">
        <v>20</v>
      </c>
      <c r="G13">
        <f>B13*(E2/(G2/1000))</f>
        <v>36.42316017316017</v>
      </c>
      <c r="H13">
        <v>28.8</v>
      </c>
      <c r="I13">
        <v>0.96</v>
      </c>
      <c r="J13">
        <v>171</v>
      </c>
      <c r="K13">
        <v>13</v>
      </c>
      <c r="L13">
        <v>11</v>
      </c>
      <c r="M13">
        <f>H13*(E2/(G2/1000))</f>
        <v>39.584415584415581</v>
      </c>
    </row>
    <row r="14" spans="1:17" x14ac:dyDescent="0.55000000000000004">
      <c r="A14">
        <v>8</v>
      </c>
      <c r="B14">
        <v>28.6</v>
      </c>
      <c r="C14">
        <v>1.01</v>
      </c>
      <c r="D14">
        <v>178</v>
      </c>
      <c r="E14">
        <v>15</v>
      </c>
      <c r="F14">
        <v>21</v>
      </c>
      <c r="G14">
        <f>B14*(E2/(G2/1000))</f>
        <v>39.30952380952381</v>
      </c>
      <c r="H14">
        <v>27</v>
      </c>
      <c r="I14">
        <v>0.99</v>
      </c>
      <c r="J14">
        <v>173</v>
      </c>
      <c r="K14">
        <v>14</v>
      </c>
      <c r="L14">
        <v>11</v>
      </c>
      <c r="M14">
        <f>H14*(E2/(G2/1000))</f>
        <v>37.11038961038961</v>
      </c>
    </row>
    <row r="15" spans="1:17" x14ac:dyDescent="0.55000000000000004">
      <c r="A15">
        <v>9</v>
      </c>
      <c r="B15">
        <v>28.9</v>
      </c>
      <c r="C15">
        <v>1.03</v>
      </c>
      <c r="D15">
        <v>178</v>
      </c>
      <c r="E15">
        <v>15</v>
      </c>
      <c r="F15">
        <v>19</v>
      </c>
      <c r="G15">
        <f>B15*(E2/(G2/1000))</f>
        <v>39.721861471861466</v>
      </c>
    </row>
    <row r="16" spans="1:17" x14ac:dyDescent="0.55000000000000004">
      <c r="A16">
        <v>10</v>
      </c>
      <c r="B16">
        <v>28.2</v>
      </c>
      <c r="C16">
        <v>1.02</v>
      </c>
      <c r="D16">
        <v>183</v>
      </c>
      <c r="E16">
        <v>16</v>
      </c>
      <c r="F16">
        <v>22</v>
      </c>
      <c r="G16">
        <f>B16*(E2/(G2/1000))</f>
        <v>38.759740259740255</v>
      </c>
    </row>
    <row r="18" spans="1:13" x14ac:dyDescent="0.55000000000000004">
      <c r="A18" t="s">
        <v>67</v>
      </c>
      <c r="B18">
        <f t="shared" ref="B18:M18" si="0">AVERAGE(B7:B16)</f>
        <v>26.089999999999996</v>
      </c>
      <c r="C18">
        <f t="shared" si="0"/>
        <v>0.99599999999999989</v>
      </c>
      <c r="D18">
        <f t="shared" si="0"/>
        <v>168.6</v>
      </c>
      <c r="E18">
        <f t="shared" si="0"/>
        <v>13.9</v>
      </c>
      <c r="F18">
        <f t="shared" si="0"/>
        <v>19.600000000000001</v>
      </c>
      <c r="G18">
        <f t="shared" si="0"/>
        <v>35.859632034632035</v>
      </c>
      <c r="H18">
        <f t="shared" si="0"/>
        <v>25.35</v>
      </c>
      <c r="I18">
        <f t="shared" si="0"/>
        <v>0.93</v>
      </c>
      <c r="J18">
        <f t="shared" si="0"/>
        <v>162.5</v>
      </c>
      <c r="K18">
        <f t="shared" si="0"/>
        <v>11.75</v>
      </c>
      <c r="L18">
        <f t="shared" si="0"/>
        <v>11</v>
      </c>
      <c r="M18">
        <f t="shared" si="0"/>
        <v>34.842532467532465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9" sqref="B79"/>
    </sheetView>
  </sheetViews>
  <sheetFormatPr defaultRowHeight="14.4" x14ac:dyDescent="0.55000000000000004"/>
  <cols>
    <col min="1" max="1" width="12" bestFit="1" customWidth="1"/>
    <col min="2" max="2" width="4.15625" bestFit="1" customWidth="1"/>
    <col min="3" max="3" width="8.41796875" bestFit="1" customWidth="1"/>
    <col min="4" max="4" width="22" bestFit="1" customWidth="1"/>
    <col min="5" max="5" width="10.41796875" bestFit="1" customWidth="1"/>
    <col min="6" max="6" width="19.68359375" bestFit="1" customWidth="1"/>
    <col min="7" max="7" width="11.26171875" bestFit="1" customWidth="1"/>
    <col min="8" max="8" width="12.15625" bestFit="1" customWidth="1"/>
    <col min="9" max="9" width="15.26171875" style="8" bestFit="1" customWidth="1"/>
    <col min="10" max="10" width="12.41796875" bestFit="1" customWidth="1"/>
    <col min="11" max="11" width="12.26171875" bestFit="1" customWidth="1"/>
    <col min="12" max="12" width="15" bestFit="1" customWidth="1"/>
    <col min="13" max="13" width="14" bestFit="1" customWidth="1"/>
    <col min="14" max="15" width="14.83984375" bestFit="1" customWidth="1"/>
    <col min="16" max="16" width="14.83984375" customWidth="1"/>
    <col min="17" max="17" width="11.15625" bestFit="1" customWidth="1"/>
    <col min="18" max="18" width="11.15625" customWidth="1"/>
    <col min="19" max="19" width="14.15625" bestFit="1" customWidth="1"/>
    <col min="20" max="20" width="15" bestFit="1" customWidth="1"/>
    <col min="21" max="21" width="15.26171875" style="8" bestFit="1" customWidth="1"/>
    <col min="22" max="22" width="12.41796875" bestFit="1" customWidth="1"/>
    <col min="23" max="23" width="12.26171875" bestFit="1" customWidth="1"/>
    <col min="24" max="24" width="26.68359375" bestFit="1" customWidth="1"/>
    <col min="25" max="25" width="14.83984375" bestFit="1" customWidth="1"/>
    <col min="26" max="26" width="14" bestFit="1" customWidth="1"/>
    <col min="27" max="27" width="14.83984375" bestFit="1" customWidth="1"/>
    <col min="28" max="28" width="13.15625" bestFit="1" customWidth="1"/>
    <col min="29" max="29" width="11.15625" bestFit="1" customWidth="1"/>
    <col min="30" max="30" width="10.26171875" bestFit="1" customWidth="1"/>
    <col min="31" max="31" width="13.68359375" bestFit="1" customWidth="1"/>
    <col min="32" max="32" width="13.26171875" bestFit="1" customWidth="1"/>
    <col min="33" max="33" width="11.15625" bestFit="1" customWidth="1"/>
    <col min="34" max="34" width="11.68359375" bestFit="1" customWidth="1"/>
  </cols>
  <sheetData>
    <row r="1" spans="1:34" ht="16.8" x14ac:dyDescent="0.75">
      <c r="A1" t="s">
        <v>20</v>
      </c>
      <c r="B1" t="s">
        <v>9</v>
      </c>
      <c r="C1" t="s">
        <v>10</v>
      </c>
      <c r="D1" t="s">
        <v>58</v>
      </c>
      <c r="E1" t="s">
        <v>25</v>
      </c>
      <c r="F1" t="s">
        <v>27</v>
      </c>
      <c r="G1" t="s">
        <v>40</v>
      </c>
      <c r="H1" t="s">
        <v>39</v>
      </c>
      <c r="I1" s="8" t="s">
        <v>29</v>
      </c>
      <c r="J1" t="s">
        <v>18</v>
      </c>
      <c r="K1" t="s">
        <v>36</v>
      </c>
      <c r="L1" t="s">
        <v>28</v>
      </c>
      <c r="M1" t="s">
        <v>23</v>
      </c>
      <c r="N1" t="s">
        <v>22</v>
      </c>
      <c r="O1" t="s">
        <v>21</v>
      </c>
      <c r="P1" t="s">
        <v>26</v>
      </c>
      <c r="Q1" t="s">
        <v>38</v>
      </c>
      <c r="R1" t="s">
        <v>41</v>
      </c>
      <c r="S1" t="s">
        <v>17</v>
      </c>
      <c r="T1" t="s">
        <v>24</v>
      </c>
      <c r="U1" s="8" t="s">
        <v>35</v>
      </c>
      <c r="V1" t="s">
        <v>19</v>
      </c>
      <c r="W1" t="s">
        <v>37</v>
      </c>
      <c r="X1" t="s">
        <v>34</v>
      </c>
      <c r="Y1" t="s">
        <v>31</v>
      </c>
      <c r="Z1" t="s">
        <v>33</v>
      </c>
      <c r="AA1" t="s">
        <v>32</v>
      </c>
      <c r="AB1" t="s">
        <v>30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60</v>
      </c>
    </row>
    <row r="2" spans="1:34" x14ac:dyDescent="0.55000000000000004">
      <c r="A2">
        <v>1</v>
      </c>
      <c r="B2" t="s">
        <v>61</v>
      </c>
      <c r="C2">
        <v>25</v>
      </c>
      <c r="D2">
        <v>5</v>
      </c>
      <c r="E2">
        <v>56</v>
      </c>
      <c r="F2">
        <v>54.2</v>
      </c>
      <c r="G2">
        <v>184</v>
      </c>
      <c r="H2">
        <v>19</v>
      </c>
      <c r="I2" s="8">
        <f>L2/F2</f>
        <v>0.63228782287822882</v>
      </c>
      <c r="J2">
        <v>4.5</v>
      </c>
      <c r="K2">
        <v>1.06</v>
      </c>
      <c r="L2">
        <f>'VO2 Bouts average Sheet'!B3</f>
        <v>34.270000000000003</v>
      </c>
      <c r="M2">
        <f>'#1'!C18</f>
        <v>1.089</v>
      </c>
      <c r="N2">
        <f>'VO2 Bouts average Sheet'!B5</f>
        <v>158.30000000000001</v>
      </c>
      <c r="O2">
        <f>'VO2 Bouts average Sheet'!B4</f>
        <v>14.2</v>
      </c>
      <c r="P2">
        <f>'#1'!F18</f>
        <v>22.7</v>
      </c>
      <c r="Q2">
        <v>15</v>
      </c>
      <c r="R2">
        <v>169</v>
      </c>
      <c r="S2">
        <v>81</v>
      </c>
      <c r="T2">
        <v>7</v>
      </c>
      <c r="U2" s="8">
        <f>X2/F2</f>
        <v>0.6247693726937269</v>
      </c>
      <c r="V2">
        <v>4.5</v>
      </c>
      <c r="W2">
        <v>0.82</v>
      </c>
      <c r="X2">
        <f>'VO2 Bouts average Sheet'!I3</f>
        <v>33.862499999999997</v>
      </c>
      <c r="Y2">
        <f>'#1'!I18</f>
        <v>1.0312500000000002</v>
      </c>
      <c r="Z2">
        <f>'VO2 Bouts average Sheet'!I5</f>
        <v>144.875</v>
      </c>
      <c r="AA2">
        <f>'VO2 Bouts average Sheet'!I4</f>
        <v>13.5</v>
      </c>
      <c r="AB2">
        <f>'#1'!L18</f>
        <v>10.25</v>
      </c>
      <c r="AC2">
        <v>14</v>
      </c>
      <c r="AD2">
        <v>160</v>
      </c>
      <c r="AE2">
        <v>6</v>
      </c>
      <c r="AF2">
        <v>1</v>
      </c>
      <c r="AG2">
        <v>2</v>
      </c>
      <c r="AH2">
        <v>0</v>
      </c>
    </row>
    <row r="3" spans="1:34" x14ac:dyDescent="0.55000000000000004">
      <c r="A3">
        <v>2</v>
      </c>
      <c r="B3" t="s">
        <v>68</v>
      </c>
      <c r="C3">
        <v>23</v>
      </c>
      <c r="D3">
        <v>10</v>
      </c>
      <c r="E3">
        <v>74</v>
      </c>
      <c r="F3">
        <v>41.6</v>
      </c>
      <c r="G3">
        <v>189</v>
      </c>
      <c r="H3">
        <v>18</v>
      </c>
      <c r="I3" s="8">
        <f t="shared" ref="I3:I25" si="0">L3/F3</f>
        <v>0.54062499999999991</v>
      </c>
      <c r="J3">
        <v>4.8</v>
      </c>
      <c r="K3">
        <v>0.91</v>
      </c>
      <c r="L3">
        <f>'VO2 Bouts average Sheet'!B7</f>
        <v>22.49</v>
      </c>
      <c r="M3">
        <f>'#2'!C18</f>
        <v>0.99299999999999999</v>
      </c>
      <c r="N3">
        <f>'VO2 Bouts average Sheet'!B9</f>
        <v>146.19999999999999</v>
      </c>
      <c r="O3">
        <f>'VO2 Bouts average Sheet'!B8</f>
        <v>12.2</v>
      </c>
      <c r="P3">
        <f>'#2'!F18</f>
        <v>18.899999999999999</v>
      </c>
      <c r="Q3">
        <v>20</v>
      </c>
      <c r="R3">
        <v>156</v>
      </c>
      <c r="S3">
        <v>90</v>
      </c>
      <c r="T3">
        <v>6</v>
      </c>
      <c r="U3" s="8">
        <f t="shared" ref="U3:U25" si="1">X3/F3</f>
        <v>0.70763221153846156</v>
      </c>
      <c r="V3">
        <v>4.9000000000000004</v>
      </c>
      <c r="W3">
        <v>6</v>
      </c>
      <c r="X3">
        <f>'VO2 Bouts average Sheet'!I7</f>
        <v>29.4375</v>
      </c>
      <c r="Y3">
        <f>'#2'!I18</f>
        <v>1.1400000000000001</v>
      </c>
      <c r="Z3">
        <f>'VO2 Bouts average Sheet'!I9</f>
        <v>165</v>
      </c>
      <c r="AA3">
        <f>'VO2 Bouts average Sheet'!I8</f>
        <v>13.375</v>
      </c>
      <c r="AB3">
        <f>'#2'!L18</f>
        <v>9.25</v>
      </c>
      <c r="AC3">
        <v>17</v>
      </c>
      <c r="AD3">
        <v>173</v>
      </c>
      <c r="AE3">
        <v>5</v>
      </c>
      <c r="AF3">
        <v>1</v>
      </c>
      <c r="AG3">
        <v>1</v>
      </c>
      <c r="AH3">
        <v>0</v>
      </c>
    </row>
    <row r="4" spans="1:34" x14ac:dyDescent="0.55000000000000004">
      <c r="A4">
        <v>3</v>
      </c>
      <c r="B4" t="s">
        <v>68</v>
      </c>
      <c r="C4">
        <v>39</v>
      </c>
      <c r="D4">
        <v>3</v>
      </c>
      <c r="E4">
        <v>60</v>
      </c>
      <c r="F4">
        <v>31.4</v>
      </c>
      <c r="G4">
        <v>173</v>
      </c>
      <c r="H4">
        <v>19</v>
      </c>
      <c r="I4" s="8">
        <f t="shared" si="0"/>
        <v>0.48598726114649682</v>
      </c>
      <c r="J4">
        <v>3.9</v>
      </c>
      <c r="K4">
        <v>0.88</v>
      </c>
      <c r="L4">
        <f>'VO2 Bouts average Sheet'!B11</f>
        <v>15.26</v>
      </c>
      <c r="M4">
        <f>'#3'!C18</f>
        <v>0.97299999999999986</v>
      </c>
      <c r="N4">
        <f>'VO2 Bouts average Sheet'!B13</f>
        <v>123.1</v>
      </c>
      <c r="O4">
        <f>'VO2 Bouts average Sheet'!B12</f>
        <v>9.8000000000000007</v>
      </c>
      <c r="P4">
        <f>'#3'!F18</f>
        <v>21</v>
      </c>
      <c r="Q4">
        <v>11</v>
      </c>
      <c r="R4">
        <v>129</v>
      </c>
      <c r="S4">
        <v>70</v>
      </c>
      <c r="T4">
        <v>6</v>
      </c>
      <c r="U4" s="8">
        <f t="shared" si="1"/>
        <v>0.62380573248407645</v>
      </c>
      <c r="V4">
        <v>2.9</v>
      </c>
      <c r="W4">
        <v>0.94</v>
      </c>
      <c r="X4">
        <f>'VO2 Bouts average Sheet'!I11</f>
        <v>19.587499999999999</v>
      </c>
      <c r="Y4">
        <f>'#3'!I18</f>
        <v>0.99</v>
      </c>
      <c r="Z4">
        <f>'VO2 Bouts average Sheet'!I13</f>
        <v>142.125</v>
      </c>
      <c r="AA4">
        <f>'VO2 Bouts average Sheet'!I12</f>
        <v>9.5</v>
      </c>
      <c r="AB4">
        <f>'#3'!L18</f>
        <v>11.375</v>
      </c>
      <c r="AC4">
        <v>12</v>
      </c>
      <c r="AD4">
        <v>152</v>
      </c>
      <c r="AE4">
        <v>1</v>
      </c>
      <c r="AF4">
        <v>1</v>
      </c>
      <c r="AG4">
        <v>0</v>
      </c>
      <c r="AH4">
        <v>0</v>
      </c>
    </row>
    <row r="5" spans="1:34" x14ac:dyDescent="0.55000000000000004">
      <c r="A5">
        <v>4</v>
      </c>
      <c r="B5" t="s">
        <v>61</v>
      </c>
      <c r="C5">
        <v>36</v>
      </c>
      <c r="D5">
        <v>3</v>
      </c>
      <c r="E5">
        <v>62</v>
      </c>
      <c r="F5">
        <v>41.5</v>
      </c>
      <c r="G5">
        <v>170</v>
      </c>
      <c r="H5">
        <v>18</v>
      </c>
      <c r="I5" s="8">
        <f t="shared" si="0"/>
        <v>0.70819277108433742</v>
      </c>
      <c r="J5">
        <v>4.0999999999999996</v>
      </c>
      <c r="K5">
        <v>0.83</v>
      </c>
      <c r="L5">
        <f>'VO2 Bouts average Sheet'!B15</f>
        <v>29.390000000000004</v>
      </c>
      <c r="M5">
        <f>'#4'!C18</f>
        <v>1.0309999999999999</v>
      </c>
      <c r="N5">
        <f>'VO2 Bouts average Sheet'!B17</f>
        <v>168.8</v>
      </c>
      <c r="O5">
        <f>'VO2 Bouts average Sheet'!B16</f>
        <v>17.600000000000001</v>
      </c>
      <c r="P5">
        <f>'#4'!F18</f>
        <v>20.6</v>
      </c>
      <c r="Q5">
        <v>20</v>
      </c>
      <c r="R5">
        <v>177</v>
      </c>
      <c r="S5">
        <v>84</v>
      </c>
      <c r="T5">
        <v>6</v>
      </c>
      <c r="U5" s="8">
        <f t="shared" si="1"/>
        <v>0.59427710843373494</v>
      </c>
      <c r="V5">
        <v>3.1</v>
      </c>
      <c r="W5">
        <v>0.97</v>
      </c>
      <c r="X5">
        <f>'VO2 Bouts average Sheet'!I15</f>
        <v>24.662499999999998</v>
      </c>
      <c r="Y5">
        <f>'#4'!I18</f>
        <v>1.0549999999999999</v>
      </c>
      <c r="Z5">
        <f>'VO2 Bouts average Sheet'!I17</f>
        <v>154.125</v>
      </c>
      <c r="AA5">
        <f>'VO2 Bouts average Sheet'!I16</f>
        <v>13.625</v>
      </c>
      <c r="AB5">
        <f>'#4'!L18</f>
        <v>10.5</v>
      </c>
      <c r="AC5">
        <v>17</v>
      </c>
      <c r="AD5">
        <v>163</v>
      </c>
      <c r="AE5">
        <v>6</v>
      </c>
      <c r="AF5">
        <v>1</v>
      </c>
      <c r="AG5">
        <v>0</v>
      </c>
      <c r="AH5">
        <v>0</v>
      </c>
    </row>
    <row r="6" spans="1:34" x14ac:dyDescent="0.55000000000000004">
      <c r="A6">
        <v>5</v>
      </c>
      <c r="B6" t="s">
        <v>68</v>
      </c>
      <c r="C6">
        <v>23</v>
      </c>
      <c r="D6">
        <v>8</v>
      </c>
      <c r="E6">
        <v>50</v>
      </c>
      <c r="F6">
        <v>37.9</v>
      </c>
      <c r="G6">
        <v>188</v>
      </c>
      <c r="H6">
        <v>19</v>
      </c>
      <c r="I6" s="8">
        <f t="shared" si="0"/>
        <v>0.5237467018469657</v>
      </c>
      <c r="J6">
        <v>3.5</v>
      </c>
      <c r="K6">
        <v>1.08</v>
      </c>
      <c r="L6">
        <f>'VO2 Bouts average Sheet'!B19</f>
        <v>19.850000000000001</v>
      </c>
      <c r="M6">
        <f>'#5'!C18</f>
        <v>1.0939999999999999</v>
      </c>
      <c r="N6">
        <f>'VO2 Bouts average Sheet'!B21</f>
        <v>167.9</v>
      </c>
      <c r="O6">
        <f>'VO2 Bouts average Sheet'!B20</f>
        <v>12.5</v>
      </c>
      <c r="P6">
        <f>'#5'!F18</f>
        <v>23.8</v>
      </c>
      <c r="Q6">
        <v>15</v>
      </c>
      <c r="R6">
        <v>177</v>
      </c>
      <c r="S6">
        <v>66</v>
      </c>
      <c r="T6">
        <v>6</v>
      </c>
      <c r="U6" s="8">
        <f t="shared" si="1"/>
        <v>0.57288918205804751</v>
      </c>
      <c r="V6">
        <v>3.1</v>
      </c>
      <c r="W6">
        <v>0.94</v>
      </c>
      <c r="X6">
        <f>'VO2 Bouts average Sheet'!I19</f>
        <v>21.712499999999999</v>
      </c>
      <c r="Y6">
        <f>'#5'!I18</f>
        <v>1.0775000000000001</v>
      </c>
      <c r="Z6">
        <f>'VO2 Bouts average Sheet'!I21</f>
        <v>162.5</v>
      </c>
      <c r="AA6">
        <f>'VO2 Bouts average Sheet'!I20</f>
        <v>13.375</v>
      </c>
      <c r="AB6">
        <f>'#5'!L18</f>
        <v>10</v>
      </c>
      <c r="AC6">
        <v>16</v>
      </c>
      <c r="AD6">
        <v>187</v>
      </c>
      <c r="AE6">
        <v>7</v>
      </c>
      <c r="AF6">
        <v>1</v>
      </c>
      <c r="AG6">
        <v>1</v>
      </c>
      <c r="AH6">
        <v>0</v>
      </c>
    </row>
    <row r="7" spans="1:34" x14ac:dyDescent="0.55000000000000004">
      <c r="A7">
        <v>6</v>
      </c>
      <c r="B7" t="s">
        <v>68</v>
      </c>
      <c r="C7">
        <v>40</v>
      </c>
      <c r="D7">
        <v>3</v>
      </c>
      <c r="E7">
        <v>65</v>
      </c>
      <c r="F7">
        <v>34.1</v>
      </c>
      <c r="G7">
        <v>172</v>
      </c>
      <c r="H7">
        <v>18</v>
      </c>
      <c r="I7" s="8">
        <f t="shared" si="0"/>
        <v>0.5856304985337244</v>
      </c>
      <c r="J7">
        <v>3.1</v>
      </c>
      <c r="K7">
        <v>0.95</v>
      </c>
      <c r="L7">
        <f>'VO2 Bouts average Sheet'!B23</f>
        <v>19.970000000000002</v>
      </c>
      <c r="M7">
        <f>'#6'!C18</f>
        <v>0.96400000000000008</v>
      </c>
      <c r="N7">
        <f>'VO2 Bouts average Sheet'!B25</f>
        <v>139.9</v>
      </c>
      <c r="O7">
        <f>'VO2 Bouts average Sheet'!B24</f>
        <v>11.1</v>
      </c>
      <c r="P7">
        <f>'#6'!F18</f>
        <v>23.4</v>
      </c>
      <c r="Q7">
        <v>13</v>
      </c>
      <c r="R7">
        <v>146</v>
      </c>
      <c r="S7">
        <v>88</v>
      </c>
      <c r="T7">
        <v>6</v>
      </c>
      <c r="U7" s="8">
        <f t="shared" si="1"/>
        <v>0.62243401759530792</v>
      </c>
      <c r="V7">
        <v>3.7</v>
      </c>
      <c r="W7">
        <v>1.07</v>
      </c>
      <c r="X7">
        <f>'VO2 Bouts average Sheet'!I23</f>
        <v>21.225000000000001</v>
      </c>
      <c r="Y7">
        <f>'#6'!I18</f>
        <v>0.99875000000000003</v>
      </c>
      <c r="Z7">
        <f>'VO2 Bouts average Sheet'!I25</f>
        <v>143.875</v>
      </c>
      <c r="AA7">
        <f>'VO2 Bouts average Sheet'!I24</f>
        <v>11.875</v>
      </c>
      <c r="AB7">
        <f>'#6'!L18</f>
        <v>11</v>
      </c>
      <c r="AC7">
        <v>15</v>
      </c>
      <c r="AD7">
        <v>151</v>
      </c>
      <c r="AE7">
        <v>6</v>
      </c>
      <c r="AF7">
        <v>1</v>
      </c>
      <c r="AG7">
        <v>1</v>
      </c>
      <c r="AH7">
        <v>0</v>
      </c>
    </row>
    <row r="8" spans="1:34" x14ac:dyDescent="0.55000000000000004">
      <c r="A8">
        <v>7</v>
      </c>
      <c r="B8" t="s">
        <v>61</v>
      </c>
      <c r="C8">
        <v>28</v>
      </c>
      <c r="D8">
        <v>2</v>
      </c>
      <c r="E8">
        <v>56</v>
      </c>
      <c r="F8">
        <v>37.799999999999997</v>
      </c>
      <c r="G8">
        <v>185</v>
      </c>
      <c r="H8">
        <v>20</v>
      </c>
      <c r="I8" s="8">
        <f t="shared" si="0"/>
        <v>0.64894179894179893</v>
      </c>
      <c r="J8">
        <v>2.7</v>
      </c>
      <c r="K8">
        <v>0.88</v>
      </c>
      <c r="L8">
        <f>'VO2 Bouts average Sheet'!B27</f>
        <v>24.529999999999998</v>
      </c>
      <c r="M8">
        <f>'#7'!C18</f>
        <v>1.1139999999999999</v>
      </c>
      <c r="N8">
        <f>'VO2 Bouts average Sheet'!B29</f>
        <v>161.5</v>
      </c>
      <c r="O8">
        <f>'VO2 Bouts average Sheet'!B28</f>
        <v>15</v>
      </c>
      <c r="P8">
        <f>'#7'!F18</f>
        <v>21</v>
      </c>
      <c r="Q8">
        <v>18</v>
      </c>
      <c r="R8">
        <v>176</v>
      </c>
      <c r="S8">
        <v>97</v>
      </c>
      <c r="T8">
        <v>7</v>
      </c>
      <c r="U8" s="8">
        <f t="shared" si="1"/>
        <v>0.58432539682539686</v>
      </c>
      <c r="V8">
        <v>3.4</v>
      </c>
      <c r="W8">
        <v>0.8</v>
      </c>
      <c r="X8">
        <f>'VO2 Bouts average Sheet'!I27</f>
        <v>22.087499999999999</v>
      </c>
      <c r="Y8">
        <f>'#7'!I18</f>
        <v>1.0425</v>
      </c>
      <c r="Z8">
        <f>'VO2 Bouts average Sheet'!I29</f>
        <v>157.875</v>
      </c>
      <c r="AA8">
        <f>'VO2 Bouts average Sheet'!I28</f>
        <v>9.625</v>
      </c>
      <c r="AB8">
        <f>'#7'!L18</f>
        <v>10.125</v>
      </c>
      <c r="AC8">
        <v>12</v>
      </c>
      <c r="AD8">
        <v>167</v>
      </c>
      <c r="AE8">
        <v>4</v>
      </c>
      <c r="AF8">
        <v>2</v>
      </c>
      <c r="AG8">
        <v>0</v>
      </c>
      <c r="AH8">
        <v>0</v>
      </c>
    </row>
    <row r="9" spans="1:34" x14ac:dyDescent="0.55000000000000004">
      <c r="A9">
        <v>8</v>
      </c>
      <c r="B9" t="s">
        <v>61</v>
      </c>
      <c r="C9">
        <v>47</v>
      </c>
      <c r="D9">
        <v>16</v>
      </c>
      <c r="E9">
        <v>65</v>
      </c>
      <c r="F9">
        <v>40.9</v>
      </c>
      <c r="G9">
        <v>167</v>
      </c>
      <c r="H9">
        <v>19</v>
      </c>
      <c r="I9" s="8">
        <f t="shared" si="0"/>
        <v>0.6124694376528117</v>
      </c>
      <c r="J9">
        <v>4.0999999999999996</v>
      </c>
      <c r="K9">
        <v>0.8</v>
      </c>
      <c r="L9">
        <f>'VO2 Bouts average Sheet'!B31</f>
        <v>25.049999999999997</v>
      </c>
      <c r="M9">
        <f>'#8'!C18</f>
        <v>0.91999999999999993</v>
      </c>
      <c r="N9">
        <f>'VO2 Bouts average Sheet'!B33</f>
        <v>130</v>
      </c>
      <c r="O9">
        <f>'VO2 Bouts average Sheet'!B32</f>
        <v>10.6</v>
      </c>
      <c r="P9">
        <f>'#8'!F18</f>
        <v>25.2</v>
      </c>
      <c r="Q9">
        <v>13</v>
      </c>
      <c r="R9">
        <v>137</v>
      </c>
      <c r="S9">
        <v>77</v>
      </c>
      <c r="T9">
        <v>6</v>
      </c>
      <c r="U9" s="8">
        <f t="shared" si="1"/>
        <v>0.67512224938875298</v>
      </c>
      <c r="V9">
        <v>3.4</v>
      </c>
      <c r="W9">
        <v>0.82</v>
      </c>
      <c r="X9">
        <f>'VO2 Bouts average Sheet'!I31</f>
        <v>27.612499999999997</v>
      </c>
      <c r="Y9">
        <f>'#8'!I18</f>
        <v>1.0462500000000001</v>
      </c>
      <c r="Z9">
        <f>'VO2 Bouts average Sheet'!I33</f>
        <v>128.125</v>
      </c>
      <c r="AA9">
        <f>'VO2 Bouts average Sheet'!I32</f>
        <v>11.25</v>
      </c>
      <c r="AB9">
        <f>'#8'!L18</f>
        <v>11.375</v>
      </c>
      <c r="AC9">
        <v>14</v>
      </c>
      <c r="AD9">
        <v>136</v>
      </c>
      <c r="AE9">
        <v>7</v>
      </c>
      <c r="AF9">
        <v>1</v>
      </c>
      <c r="AG9">
        <v>3</v>
      </c>
      <c r="AH9">
        <v>0</v>
      </c>
    </row>
    <row r="10" spans="1:34" x14ac:dyDescent="0.55000000000000004">
      <c r="A10">
        <v>9</v>
      </c>
      <c r="B10" t="s">
        <v>68</v>
      </c>
      <c r="C10">
        <v>25</v>
      </c>
      <c r="D10">
        <v>2</v>
      </c>
      <c r="E10">
        <v>75</v>
      </c>
      <c r="F10">
        <v>32.4</v>
      </c>
      <c r="G10">
        <v>182</v>
      </c>
      <c r="H10">
        <v>19</v>
      </c>
      <c r="I10" s="8">
        <f t="shared" si="0"/>
        <v>0.5780864197530865</v>
      </c>
      <c r="J10">
        <v>2.8</v>
      </c>
      <c r="K10">
        <v>0.83</v>
      </c>
      <c r="L10">
        <f>'VO2 Bouts average Sheet'!B35</f>
        <v>18.73</v>
      </c>
      <c r="M10">
        <f>'#9'!C18</f>
        <v>0.98599999999999999</v>
      </c>
      <c r="N10">
        <f>'VO2 Bouts average Sheet'!B37</f>
        <v>162</v>
      </c>
      <c r="O10">
        <f>'VO2 Bouts average Sheet'!B36</f>
        <v>13.7</v>
      </c>
      <c r="P10">
        <f>'#9'!F18</f>
        <v>21.3</v>
      </c>
      <c r="Q10">
        <v>15</v>
      </c>
      <c r="R10">
        <v>175</v>
      </c>
      <c r="S10">
        <v>86</v>
      </c>
      <c r="T10">
        <v>6</v>
      </c>
      <c r="U10" s="8">
        <f t="shared" si="1"/>
        <v>0.69907407407407418</v>
      </c>
      <c r="V10">
        <v>3.9</v>
      </c>
      <c r="W10">
        <v>0.78</v>
      </c>
      <c r="X10">
        <f>'VO2 Bouts average Sheet'!I35</f>
        <v>22.650000000000002</v>
      </c>
      <c r="Y10">
        <f>'#9'!I18</f>
        <v>0.96875000000000011</v>
      </c>
      <c r="Z10">
        <f>'VO2 Bouts average Sheet'!I37</f>
        <v>162.875</v>
      </c>
      <c r="AA10">
        <f>'VO2 Bouts average Sheet'!I36</f>
        <v>15.75</v>
      </c>
      <c r="AB10">
        <f>'#9'!L18</f>
        <v>9.5</v>
      </c>
      <c r="AC10">
        <v>19</v>
      </c>
      <c r="AD10">
        <v>179</v>
      </c>
      <c r="AE10">
        <v>1</v>
      </c>
      <c r="AF10">
        <v>1</v>
      </c>
      <c r="AG10">
        <v>0</v>
      </c>
      <c r="AH10">
        <v>0</v>
      </c>
    </row>
    <row r="11" spans="1:34" x14ac:dyDescent="0.55000000000000004">
      <c r="A11">
        <v>10</v>
      </c>
      <c r="B11" t="s">
        <v>68</v>
      </c>
      <c r="C11">
        <v>25</v>
      </c>
      <c r="D11">
        <v>2</v>
      </c>
      <c r="E11">
        <v>101</v>
      </c>
      <c r="F11">
        <v>41.7</v>
      </c>
      <c r="G11">
        <v>198</v>
      </c>
      <c r="H11">
        <v>19</v>
      </c>
      <c r="I11" s="8">
        <f t="shared" si="0"/>
        <v>0.57817745803357301</v>
      </c>
      <c r="J11">
        <v>4.9000000000000004</v>
      </c>
      <c r="K11">
        <v>0.83</v>
      </c>
      <c r="L11">
        <f>'VO2 Bouts average Sheet'!B39</f>
        <v>24.109999999999996</v>
      </c>
      <c r="M11">
        <f>'#10'!C18</f>
        <v>0.99</v>
      </c>
      <c r="N11">
        <f>'VO2 Bouts average Sheet'!B41</f>
        <v>194.5</v>
      </c>
      <c r="O11">
        <f>'VO2 Bouts average Sheet'!B40</f>
        <v>13.6</v>
      </c>
      <c r="P11">
        <f>'#10'!F18</f>
        <v>21.6</v>
      </c>
      <c r="Q11">
        <v>16</v>
      </c>
      <c r="R11">
        <v>199</v>
      </c>
      <c r="S11">
        <v>102</v>
      </c>
      <c r="T11">
        <v>6</v>
      </c>
      <c r="U11" s="8">
        <f t="shared" si="1"/>
        <v>0.5866306954436451</v>
      </c>
      <c r="V11">
        <v>4.7</v>
      </c>
      <c r="W11">
        <v>0.76</v>
      </c>
      <c r="X11">
        <f>'VO2 Bouts average Sheet'!I39</f>
        <v>24.462500000000002</v>
      </c>
      <c r="Y11">
        <f>'#10'!I18</f>
        <v>1.0212500000000002</v>
      </c>
      <c r="Z11">
        <f>'VO2 Bouts average Sheet'!I41</f>
        <v>181.875</v>
      </c>
      <c r="AA11">
        <f>'VO2 Bouts average Sheet'!I40</f>
        <v>13.125</v>
      </c>
      <c r="AB11">
        <f>'#10'!L18</f>
        <v>10.75</v>
      </c>
      <c r="AC11">
        <v>15</v>
      </c>
      <c r="AD11">
        <v>188</v>
      </c>
      <c r="AE11">
        <v>7</v>
      </c>
      <c r="AF11">
        <v>1</v>
      </c>
      <c r="AG11">
        <v>0</v>
      </c>
      <c r="AH11">
        <v>0</v>
      </c>
    </row>
    <row r="12" spans="1:34" x14ac:dyDescent="0.55000000000000004">
      <c r="A12">
        <v>11</v>
      </c>
      <c r="B12" t="s">
        <v>68</v>
      </c>
      <c r="C12">
        <v>20</v>
      </c>
      <c r="D12">
        <v>5</v>
      </c>
      <c r="E12">
        <v>60</v>
      </c>
      <c r="F12">
        <v>47.4</v>
      </c>
      <c r="G12">
        <v>196</v>
      </c>
      <c r="H12">
        <v>19</v>
      </c>
      <c r="I12" s="8">
        <f t="shared" si="0"/>
        <v>0.63354430379746829</v>
      </c>
      <c r="J12">
        <v>4.5999999999999996</v>
      </c>
      <c r="K12">
        <v>0.93</v>
      </c>
      <c r="L12">
        <f>'VO2 Bouts average Sheet'!B43</f>
        <v>30.029999999999994</v>
      </c>
      <c r="M12">
        <f>'#11'!C18</f>
        <v>1.069</v>
      </c>
      <c r="N12">
        <f>'VO2 Bouts average Sheet'!B45</f>
        <v>170.7</v>
      </c>
      <c r="O12">
        <f>'VO2 Bouts average Sheet'!B44</f>
        <v>14.4</v>
      </c>
      <c r="P12">
        <f>'#11'!F18</f>
        <v>25.5</v>
      </c>
      <c r="Q12">
        <v>18</v>
      </c>
      <c r="R12">
        <v>182</v>
      </c>
      <c r="S12">
        <v>79</v>
      </c>
      <c r="T12">
        <v>11</v>
      </c>
      <c r="U12" s="8">
        <f t="shared" si="1"/>
        <v>0.59889240506329111</v>
      </c>
      <c r="V12">
        <v>5.6</v>
      </c>
      <c r="W12">
        <v>0.92</v>
      </c>
      <c r="X12">
        <f>'VO2 Bouts average Sheet'!I43</f>
        <v>28.387499999999999</v>
      </c>
      <c r="Y12">
        <f>'#11'!I18</f>
        <v>0.97624999999999995</v>
      </c>
      <c r="Z12">
        <f>'VO2 Bouts average Sheet'!I45</f>
        <v>158.5</v>
      </c>
      <c r="AA12">
        <f>'VO2 Bouts average Sheet'!I44</f>
        <v>12.5</v>
      </c>
      <c r="AB12">
        <f>'#11'!L18</f>
        <v>10.875</v>
      </c>
      <c r="AC12">
        <v>15</v>
      </c>
      <c r="AD12">
        <v>164</v>
      </c>
      <c r="AE12">
        <v>7</v>
      </c>
      <c r="AF12">
        <v>1</v>
      </c>
      <c r="AG12">
        <v>3</v>
      </c>
      <c r="AH12">
        <v>0</v>
      </c>
    </row>
    <row r="13" spans="1:34" x14ac:dyDescent="0.55000000000000004">
      <c r="A13">
        <v>12</v>
      </c>
      <c r="B13" t="s">
        <v>61</v>
      </c>
      <c r="C13">
        <v>25</v>
      </c>
      <c r="D13">
        <v>7</v>
      </c>
      <c r="E13">
        <v>65</v>
      </c>
      <c r="F13">
        <v>46.1</v>
      </c>
      <c r="G13">
        <v>192</v>
      </c>
      <c r="H13">
        <v>19</v>
      </c>
      <c r="I13" s="8">
        <f t="shared" si="0"/>
        <v>0.62277657266811282</v>
      </c>
      <c r="J13">
        <v>3.5</v>
      </c>
      <c r="K13">
        <v>0.91</v>
      </c>
      <c r="L13">
        <f>'VO2 Bouts average Sheet'!B47</f>
        <v>28.71</v>
      </c>
      <c r="M13">
        <f>'#12'!C18</f>
        <v>1.0450000000000002</v>
      </c>
      <c r="N13">
        <f>'VO2 Bouts average Sheet'!B49</f>
        <v>171.9</v>
      </c>
      <c r="O13">
        <f>'VO2 Bouts average Sheet'!B48</f>
        <v>15.5</v>
      </c>
      <c r="P13">
        <f>'#12'!F18</f>
        <v>23.1</v>
      </c>
      <c r="Q13">
        <v>19</v>
      </c>
      <c r="R13">
        <v>180</v>
      </c>
      <c r="S13">
        <v>88</v>
      </c>
      <c r="T13">
        <v>7</v>
      </c>
      <c r="U13" s="8">
        <f t="shared" si="1"/>
        <v>0.60195227765726689</v>
      </c>
      <c r="V13">
        <v>4.7</v>
      </c>
      <c r="W13">
        <v>0.93</v>
      </c>
      <c r="X13">
        <f>'VO2 Bouts average Sheet'!I47</f>
        <v>27.750000000000004</v>
      </c>
      <c r="Y13">
        <f>'#12'!I18</f>
        <v>1.11375</v>
      </c>
      <c r="Z13">
        <f>'VO2 Bouts average Sheet'!I49</f>
        <v>156.5</v>
      </c>
      <c r="AA13">
        <f>'VO2 Bouts average Sheet'!I48</f>
        <v>12</v>
      </c>
      <c r="AB13">
        <f>'#12'!L18</f>
        <v>10.125</v>
      </c>
      <c r="AC13">
        <v>14</v>
      </c>
      <c r="AD13">
        <v>167</v>
      </c>
      <c r="AE13">
        <v>7</v>
      </c>
      <c r="AF13">
        <v>1</v>
      </c>
      <c r="AG13">
        <v>1</v>
      </c>
      <c r="AH13">
        <v>0</v>
      </c>
    </row>
    <row r="14" spans="1:34" x14ac:dyDescent="0.55000000000000004">
      <c r="A14">
        <v>13</v>
      </c>
      <c r="B14" t="s">
        <v>61</v>
      </c>
      <c r="C14">
        <v>23</v>
      </c>
      <c r="D14">
        <v>6</v>
      </c>
      <c r="E14">
        <v>81</v>
      </c>
      <c r="F14">
        <v>48</v>
      </c>
      <c r="G14">
        <v>188</v>
      </c>
      <c r="H14">
        <v>19</v>
      </c>
      <c r="I14" s="8">
        <f t="shared" si="0"/>
        <v>0.61854166666666677</v>
      </c>
      <c r="J14">
        <v>3.9</v>
      </c>
      <c r="K14">
        <v>0.92</v>
      </c>
      <c r="L14">
        <f>'VO2 Bouts average Sheet'!B51</f>
        <v>29.690000000000005</v>
      </c>
      <c r="M14">
        <f>'#13'!C18</f>
        <v>1.0059999999999998</v>
      </c>
      <c r="N14">
        <f>'VO2 Bouts average Sheet'!B53</f>
        <v>156.9</v>
      </c>
      <c r="O14">
        <f>'VO2 Bouts average Sheet'!B52</f>
        <v>13.8</v>
      </c>
      <c r="P14">
        <f>'#13'!F18</f>
        <v>21</v>
      </c>
      <c r="Q14">
        <f>16</f>
        <v>16</v>
      </c>
      <c r="R14">
        <v>167</v>
      </c>
      <c r="S14">
        <v>80</v>
      </c>
      <c r="T14">
        <v>6</v>
      </c>
      <c r="U14" s="8">
        <f t="shared" si="1"/>
        <v>0.50364583333333335</v>
      </c>
      <c r="V14">
        <v>3.8</v>
      </c>
      <c r="W14">
        <v>0.88</v>
      </c>
      <c r="X14">
        <f>'VO2 Bouts average Sheet'!I51</f>
        <v>24.175000000000001</v>
      </c>
      <c r="Y14">
        <f>'#13'!I18</f>
        <v>0.98250000000000004</v>
      </c>
      <c r="Z14">
        <f>'VO2 Bouts average Sheet'!I53</f>
        <v>151.625</v>
      </c>
      <c r="AA14">
        <f>'VO2 Bouts average Sheet'!I52</f>
        <v>12.625</v>
      </c>
      <c r="AB14">
        <f>'#13'!L18</f>
        <v>10.375</v>
      </c>
      <c r="AC14">
        <v>15</v>
      </c>
      <c r="AD14">
        <v>158</v>
      </c>
      <c r="AE14">
        <v>6</v>
      </c>
      <c r="AF14">
        <v>1</v>
      </c>
      <c r="AG14">
        <v>0.5</v>
      </c>
      <c r="AH14">
        <v>0</v>
      </c>
    </row>
    <row r="15" spans="1:34" x14ac:dyDescent="0.55000000000000004">
      <c r="A15">
        <v>14</v>
      </c>
      <c r="B15" t="s">
        <v>68</v>
      </c>
      <c r="C15">
        <v>23</v>
      </c>
      <c r="D15">
        <v>2</v>
      </c>
      <c r="E15">
        <v>75</v>
      </c>
      <c r="F15">
        <v>45.9</v>
      </c>
      <c r="G15">
        <v>200</v>
      </c>
      <c r="H15">
        <v>19</v>
      </c>
      <c r="I15" s="8">
        <f t="shared" si="0"/>
        <v>0.61633986928104578</v>
      </c>
      <c r="J15">
        <v>5.7</v>
      </c>
      <c r="K15">
        <v>0.84</v>
      </c>
      <c r="L15">
        <f>'VO2 Bouts average Sheet'!B55</f>
        <v>28.290000000000003</v>
      </c>
      <c r="M15">
        <f>'#14'!C18</f>
        <v>0.91999999999999993</v>
      </c>
      <c r="N15">
        <f>'VO2 Bouts average Sheet'!B57</f>
        <v>177.3</v>
      </c>
      <c r="O15">
        <f>'VO2 Bouts average Sheet'!B56</f>
        <v>12</v>
      </c>
      <c r="P15">
        <f>'#14'!F18</f>
        <v>24.9</v>
      </c>
      <c r="Q15">
        <v>13</v>
      </c>
      <c r="R15">
        <v>183</v>
      </c>
      <c r="S15">
        <v>88</v>
      </c>
      <c r="T15">
        <v>6</v>
      </c>
      <c r="U15" s="8">
        <f t="shared" si="1"/>
        <v>0.62826797385620925</v>
      </c>
      <c r="V15">
        <v>4.7</v>
      </c>
      <c r="W15">
        <v>0.85</v>
      </c>
      <c r="X15">
        <f>'VO2 Bouts average Sheet'!I55</f>
        <v>28.837500000000002</v>
      </c>
      <c r="Y15">
        <f>'#14'!I18</f>
        <v>1.0225000000000002</v>
      </c>
      <c r="Z15">
        <f>'VO2 Bouts average Sheet'!I57</f>
        <v>176.125</v>
      </c>
      <c r="AA15">
        <f>'VO2 Bouts average Sheet'!I56</f>
        <v>9.125</v>
      </c>
      <c r="AB15">
        <f>'#14'!L18</f>
        <v>10.75</v>
      </c>
      <c r="AC15">
        <v>11</v>
      </c>
      <c r="AD15">
        <v>182</v>
      </c>
      <c r="AE15">
        <v>7</v>
      </c>
      <c r="AF15">
        <v>1</v>
      </c>
      <c r="AG15">
        <v>1</v>
      </c>
      <c r="AH15">
        <v>0</v>
      </c>
    </row>
    <row r="16" spans="1:34" x14ac:dyDescent="0.55000000000000004">
      <c r="A16">
        <v>15</v>
      </c>
      <c r="B16" t="s">
        <v>68</v>
      </c>
      <c r="C16">
        <v>21</v>
      </c>
      <c r="D16">
        <v>2</v>
      </c>
      <c r="E16">
        <v>63</v>
      </c>
      <c r="F16">
        <v>45.1</v>
      </c>
      <c r="G16">
        <v>188</v>
      </c>
      <c r="H16">
        <v>17</v>
      </c>
      <c r="I16" s="8">
        <f t="shared" si="0"/>
        <v>0.49689578713968963</v>
      </c>
      <c r="J16">
        <v>5.3</v>
      </c>
      <c r="K16">
        <v>0.8</v>
      </c>
      <c r="L16">
        <f>'VO2 Bouts average Sheet'!B59</f>
        <v>22.410000000000004</v>
      </c>
      <c r="M16">
        <f>'#15'!C18</f>
        <v>0.84500000000000008</v>
      </c>
      <c r="N16">
        <f>'VO2 Bouts average Sheet'!B61</f>
        <v>141.6</v>
      </c>
      <c r="O16">
        <f>'VO2 Bouts average Sheet'!B60</f>
        <v>11.1</v>
      </c>
      <c r="P16">
        <f>'#15'!F18</f>
        <v>24</v>
      </c>
      <c r="Q16">
        <v>14</v>
      </c>
      <c r="R16">
        <v>149</v>
      </c>
      <c r="S16">
        <v>72</v>
      </c>
      <c r="T16">
        <v>6</v>
      </c>
      <c r="U16" s="8">
        <f t="shared" si="1"/>
        <v>0.63192904656319293</v>
      </c>
      <c r="V16">
        <v>4.2</v>
      </c>
      <c r="W16">
        <v>0.79</v>
      </c>
      <c r="X16">
        <f>'VO2 Bouts average Sheet'!I59</f>
        <v>28.5</v>
      </c>
      <c r="Y16">
        <f>'#15'!I18</f>
        <v>0.85375000000000001</v>
      </c>
      <c r="Z16">
        <f>'VO2 Bouts average Sheet'!I61</f>
        <v>149.75</v>
      </c>
      <c r="AA16">
        <f>'VO2 Bouts average Sheet'!I60</f>
        <v>12.5</v>
      </c>
      <c r="AB16">
        <f>'#15'!L18</f>
        <v>11</v>
      </c>
      <c r="AC16">
        <v>15</v>
      </c>
      <c r="AD16">
        <v>157</v>
      </c>
      <c r="AE16">
        <v>6</v>
      </c>
      <c r="AF16">
        <v>1</v>
      </c>
      <c r="AG16">
        <v>2</v>
      </c>
      <c r="AH16">
        <v>0</v>
      </c>
    </row>
    <row r="17" spans="1:34" x14ac:dyDescent="0.55000000000000004">
      <c r="A17">
        <v>16</v>
      </c>
      <c r="B17" t="s">
        <v>68</v>
      </c>
      <c r="C17">
        <v>18</v>
      </c>
      <c r="D17">
        <v>2</v>
      </c>
      <c r="E17">
        <v>62</v>
      </c>
      <c r="F17">
        <v>43.1</v>
      </c>
      <c r="G17">
        <v>176</v>
      </c>
      <c r="H17">
        <v>19</v>
      </c>
      <c r="I17" s="8">
        <f t="shared" si="0"/>
        <v>0.48677494199535964</v>
      </c>
      <c r="J17">
        <v>3.6</v>
      </c>
      <c r="K17">
        <v>0.94</v>
      </c>
      <c r="L17">
        <f>'VO2 Bouts average Sheet'!B63</f>
        <v>20.98</v>
      </c>
      <c r="M17">
        <f>'#16'!C18</f>
        <v>0.90500000000000003</v>
      </c>
      <c r="N17">
        <f>'VO2 Bouts average Sheet'!B65</f>
        <v>114.8</v>
      </c>
      <c r="O17">
        <f>'VO2 Bouts average Sheet'!B64</f>
        <v>12.5</v>
      </c>
      <c r="P17">
        <f>'#16'!F18</f>
        <v>22.8</v>
      </c>
      <c r="Q17">
        <v>13</v>
      </c>
      <c r="R17">
        <v>118</v>
      </c>
      <c r="S17">
        <v>58</v>
      </c>
      <c r="T17">
        <v>6</v>
      </c>
      <c r="U17" s="8">
        <f t="shared" si="1"/>
        <v>0.63921113689095133</v>
      </c>
      <c r="V17">
        <v>4.0999999999999996</v>
      </c>
      <c r="W17">
        <v>0.94</v>
      </c>
      <c r="X17">
        <f>'VO2 Bouts average Sheet'!I63</f>
        <v>27.55</v>
      </c>
      <c r="Y17">
        <f>'#16'!I18</f>
        <v>0.94</v>
      </c>
      <c r="Z17">
        <f>'VO2 Bouts average Sheet'!I65</f>
        <v>126.875</v>
      </c>
      <c r="AA17">
        <f>'VO2 Bouts average Sheet'!I64</f>
        <v>12.25</v>
      </c>
      <c r="AB17">
        <f>'#16'!L18</f>
        <v>11.25</v>
      </c>
      <c r="AC17">
        <v>13</v>
      </c>
      <c r="AD17">
        <v>133</v>
      </c>
      <c r="AE17">
        <v>7</v>
      </c>
      <c r="AF17">
        <v>1</v>
      </c>
      <c r="AG17">
        <v>1</v>
      </c>
      <c r="AH17">
        <v>0</v>
      </c>
    </row>
    <row r="18" spans="1:34" x14ac:dyDescent="0.55000000000000004">
      <c r="A18">
        <v>17</v>
      </c>
      <c r="B18" t="s">
        <v>68</v>
      </c>
      <c r="C18">
        <v>19</v>
      </c>
      <c r="D18">
        <v>9</v>
      </c>
      <c r="E18">
        <v>66</v>
      </c>
      <c r="F18">
        <v>44.9</v>
      </c>
      <c r="G18">
        <v>190</v>
      </c>
      <c r="H18">
        <v>19</v>
      </c>
      <c r="I18" s="8">
        <f t="shared" si="0"/>
        <v>0.43853006681514478</v>
      </c>
      <c r="J18">
        <v>4.2</v>
      </c>
      <c r="K18">
        <v>0.88</v>
      </c>
      <c r="L18">
        <f>'VO2 Bouts average Sheet'!B67</f>
        <v>19.690000000000001</v>
      </c>
      <c r="M18">
        <f>'#17'!C18</f>
        <v>0.92800000000000016</v>
      </c>
      <c r="N18">
        <f>'VO2 Bouts average Sheet'!B69</f>
        <v>134</v>
      </c>
      <c r="O18">
        <f>'VO2 Bouts average Sheet'!B68</f>
        <v>10.6</v>
      </c>
      <c r="P18">
        <f>'#17'!F18</f>
        <v>22.9</v>
      </c>
      <c r="Q18">
        <f>12</f>
        <v>12</v>
      </c>
      <c r="R18">
        <v>138</v>
      </c>
      <c r="S18">
        <f>78</f>
        <v>78</v>
      </c>
      <c r="T18">
        <v>6</v>
      </c>
      <c r="U18" s="8">
        <f t="shared" si="1"/>
        <v>0.53619153674832976</v>
      </c>
      <c r="V18">
        <v>4.3</v>
      </c>
      <c r="W18">
        <v>0.91</v>
      </c>
      <c r="X18">
        <f>'VO2 Bouts average Sheet'!I67</f>
        <v>24.075000000000003</v>
      </c>
      <c r="Y18">
        <f>'#17'!I18</f>
        <v>0.9325</v>
      </c>
      <c r="Z18">
        <f>'VO2 Bouts average Sheet'!I69</f>
        <v>143.5</v>
      </c>
      <c r="AA18">
        <f>'VO2 Bouts average Sheet'!I68</f>
        <v>11.875</v>
      </c>
      <c r="AB18">
        <f>'#17'!L18</f>
        <v>9.75</v>
      </c>
      <c r="AC18">
        <v>13</v>
      </c>
      <c r="AD18">
        <v>150</v>
      </c>
      <c r="AE18">
        <v>7</v>
      </c>
      <c r="AF18">
        <v>1</v>
      </c>
      <c r="AG18">
        <v>3</v>
      </c>
      <c r="AH18">
        <v>0</v>
      </c>
    </row>
    <row r="19" spans="1:34" x14ac:dyDescent="0.55000000000000004">
      <c r="A19">
        <v>18</v>
      </c>
      <c r="B19" t="s">
        <v>68</v>
      </c>
      <c r="C19">
        <v>27</v>
      </c>
      <c r="D19">
        <v>6</v>
      </c>
      <c r="E19">
        <v>73</v>
      </c>
      <c r="F19">
        <v>31.4</v>
      </c>
      <c r="G19">
        <v>195</v>
      </c>
      <c r="H19">
        <v>18</v>
      </c>
      <c r="I19" s="8">
        <f t="shared" si="0"/>
        <v>0.75605095541401268</v>
      </c>
      <c r="J19">
        <v>3.6</v>
      </c>
      <c r="K19">
        <v>0.81</v>
      </c>
      <c r="L19">
        <f>'VO2 Bouts average Sheet'!B71</f>
        <v>23.74</v>
      </c>
      <c r="M19">
        <f>'#18'!C18</f>
        <v>0.95299999999999996</v>
      </c>
      <c r="N19">
        <f>'VO2 Bouts average Sheet'!B73</f>
        <v>170.5</v>
      </c>
      <c r="O19">
        <f>'VO2 Bouts average Sheet'!B72</f>
        <v>12.2</v>
      </c>
      <c r="P19">
        <f>'#18'!F18</f>
        <v>24.4</v>
      </c>
      <c r="Q19">
        <f>13</f>
        <v>13</v>
      </c>
      <c r="R19">
        <v>183</v>
      </c>
      <c r="S19">
        <v>82</v>
      </c>
      <c r="T19">
        <v>6</v>
      </c>
      <c r="U19" s="8">
        <f t="shared" si="1"/>
        <v>0.68431528662420371</v>
      </c>
      <c r="V19">
        <v>3.7</v>
      </c>
      <c r="W19">
        <v>0.95</v>
      </c>
      <c r="X19">
        <f>'VO2 Bouts average Sheet'!I71</f>
        <v>21.487499999999997</v>
      </c>
      <c r="Y19">
        <f>'#18'!I18</f>
        <v>1.0737499999999998</v>
      </c>
      <c r="Z19">
        <f>'VO2 Bouts average Sheet'!I73</f>
        <v>157.5</v>
      </c>
      <c r="AA19">
        <f>'VO2 Bouts average Sheet'!I72</f>
        <v>10.875</v>
      </c>
      <c r="AB19">
        <f>'#18'!L18</f>
        <v>11.875</v>
      </c>
      <c r="AC19">
        <v>12</v>
      </c>
      <c r="AD19">
        <v>165</v>
      </c>
      <c r="AE19">
        <v>5</v>
      </c>
      <c r="AF19">
        <v>1</v>
      </c>
      <c r="AG19">
        <v>0</v>
      </c>
      <c r="AH19">
        <v>0</v>
      </c>
    </row>
    <row r="20" spans="1:34" x14ac:dyDescent="0.55000000000000004">
      <c r="A20">
        <v>19</v>
      </c>
      <c r="B20" t="s">
        <v>68</v>
      </c>
      <c r="C20">
        <v>22</v>
      </c>
      <c r="D20">
        <v>2</v>
      </c>
      <c r="E20">
        <v>74</v>
      </c>
      <c r="F20">
        <v>39.6</v>
      </c>
      <c r="G20">
        <v>200</v>
      </c>
      <c r="H20">
        <v>19</v>
      </c>
      <c r="I20" s="8">
        <f t="shared" si="0"/>
        <v>0.60429292929292922</v>
      </c>
      <c r="J20">
        <v>3.8</v>
      </c>
      <c r="K20">
        <v>0.95</v>
      </c>
      <c r="L20">
        <f>'VO2 Bouts average Sheet'!B75</f>
        <v>23.93</v>
      </c>
      <c r="M20">
        <f>'#19'!C18</f>
        <v>1.004</v>
      </c>
      <c r="N20">
        <f>'VO2 Bouts average Sheet'!B77</f>
        <v>181.6</v>
      </c>
      <c r="O20">
        <f>'VO2 Bouts average Sheet'!B76</f>
        <v>12.2</v>
      </c>
      <c r="P20">
        <f>'#19'!F18</f>
        <v>21.4</v>
      </c>
      <c r="Q20">
        <v>14</v>
      </c>
      <c r="R20">
        <v>195</v>
      </c>
      <c r="S20">
        <v>98</v>
      </c>
      <c r="T20">
        <v>7</v>
      </c>
      <c r="U20" s="8">
        <f t="shared" si="1"/>
        <v>0.65025252525252519</v>
      </c>
      <c r="V20">
        <v>3.6</v>
      </c>
      <c r="W20">
        <v>0.91</v>
      </c>
      <c r="X20">
        <f>'VO2 Bouts average Sheet'!I75</f>
        <v>25.75</v>
      </c>
      <c r="Y20">
        <f>'#19'!I18</f>
        <v>1.1025</v>
      </c>
      <c r="Z20">
        <f>'VO2 Bouts average Sheet'!I77</f>
        <v>188.375</v>
      </c>
      <c r="AA20">
        <f>'VO2 Bouts average Sheet'!I76</f>
        <v>13.625</v>
      </c>
      <c r="AB20">
        <f>'#19'!L18</f>
        <v>10.25</v>
      </c>
      <c r="AC20">
        <v>17</v>
      </c>
      <c r="AD20">
        <v>196</v>
      </c>
      <c r="AE20">
        <v>4</v>
      </c>
      <c r="AF20">
        <v>1</v>
      </c>
      <c r="AG20">
        <v>0</v>
      </c>
      <c r="AH20">
        <v>0</v>
      </c>
    </row>
    <row r="21" spans="1:34" x14ac:dyDescent="0.55000000000000004">
      <c r="A21">
        <v>20</v>
      </c>
      <c r="B21" t="s">
        <v>61</v>
      </c>
      <c r="C21">
        <v>22</v>
      </c>
      <c r="D21">
        <v>6</v>
      </c>
      <c r="E21">
        <v>54</v>
      </c>
      <c r="F21">
        <v>50.4</v>
      </c>
      <c r="G21">
        <v>190</v>
      </c>
      <c r="H21">
        <v>19</v>
      </c>
      <c r="I21" s="8">
        <f t="shared" si="0"/>
        <v>0.66468253968253987</v>
      </c>
      <c r="J21">
        <v>4.0999999999999996</v>
      </c>
      <c r="K21">
        <v>0.87</v>
      </c>
      <c r="L21">
        <f>'VO2 Bouts average Sheet'!B79</f>
        <v>33.500000000000007</v>
      </c>
      <c r="M21">
        <f>'#20'!C18</f>
        <v>1.077</v>
      </c>
      <c r="N21">
        <f>'VO2 Bouts average Sheet'!B81</f>
        <v>170</v>
      </c>
      <c r="O21">
        <f>'VO2 Bouts average Sheet'!B80</f>
        <v>14.3</v>
      </c>
      <c r="P21">
        <f>'#20'!F18</f>
        <v>22.7</v>
      </c>
      <c r="Q21">
        <v>18</v>
      </c>
      <c r="R21">
        <v>180</v>
      </c>
      <c r="S21">
        <v>74</v>
      </c>
      <c r="T21">
        <v>6</v>
      </c>
      <c r="U21" s="8">
        <f t="shared" si="1"/>
        <v>0.54414682539682546</v>
      </c>
      <c r="V21">
        <v>3.6</v>
      </c>
      <c r="W21">
        <v>0.95</v>
      </c>
      <c r="X21">
        <f>'VO2 Bouts average Sheet'!I79</f>
        <v>27.425000000000001</v>
      </c>
      <c r="Y21">
        <f>'#20'!I18</f>
        <v>1.1462499999999998</v>
      </c>
      <c r="Z21">
        <f>'VO2 Bouts average Sheet'!I81</f>
        <v>140.625</v>
      </c>
      <c r="AA21">
        <f>'VO2 Bouts average Sheet'!I80</f>
        <v>12.25</v>
      </c>
      <c r="AB21">
        <f>'#20'!L18</f>
        <v>9.875</v>
      </c>
      <c r="AC21">
        <v>16</v>
      </c>
      <c r="AD21">
        <v>156</v>
      </c>
      <c r="AE21">
        <v>6</v>
      </c>
      <c r="AF21">
        <v>1</v>
      </c>
      <c r="AG21">
        <v>1</v>
      </c>
      <c r="AH21">
        <v>0</v>
      </c>
    </row>
    <row r="22" spans="1:34" x14ac:dyDescent="0.55000000000000004">
      <c r="A22">
        <v>21</v>
      </c>
      <c r="B22" t="s">
        <v>61</v>
      </c>
      <c r="C22">
        <v>23</v>
      </c>
      <c r="D22">
        <v>4</v>
      </c>
      <c r="E22">
        <v>55</v>
      </c>
      <c r="F22">
        <v>48.8</v>
      </c>
      <c r="G22">
        <v>191</v>
      </c>
      <c r="H22">
        <v>20</v>
      </c>
      <c r="I22" s="8">
        <f t="shared" si="0"/>
        <v>0.79016393442622945</v>
      </c>
      <c r="J22">
        <v>4.2</v>
      </c>
      <c r="K22">
        <v>0.95</v>
      </c>
      <c r="L22">
        <f>'VO2 Bouts average Sheet'!B83</f>
        <v>38.559999999999995</v>
      </c>
      <c r="M22">
        <f>'#21'!C18</f>
        <v>0.97800000000000009</v>
      </c>
      <c r="N22">
        <f>'VO2 Bouts average Sheet'!B85</f>
        <v>162</v>
      </c>
      <c r="O22">
        <f>'VO2 Bouts average Sheet'!B84</f>
        <v>13.6</v>
      </c>
      <c r="P22">
        <f>'#21'!F18</f>
        <v>26.2</v>
      </c>
      <c r="Q22">
        <v>16</v>
      </c>
      <c r="R22">
        <v>175</v>
      </c>
      <c r="S22">
        <v>87</v>
      </c>
      <c r="T22">
        <v>6</v>
      </c>
      <c r="U22" s="8">
        <f t="shared" si="1"/>
        <v>0.52740778688524592</v>
      </c>
      <c r="V22">
        <v>4.3</v>
      </c>
      <c r="W22">
        <v>0.85</v>
      </c>
      <c r="X22">
        <f>'VO2 Bouts average Sheet'!I83</f>
        <v>25.737500000000001</v>
      </c>
      <c r="Y22">
        <f>'#21'!I18</f>
        <v>0.9275000000000001</v>
      </c>
      <c r="Z22">
        <f>'VO2 Bouts average Sheet'!I85</f>
        <v>142.125</v>
      </c>
      <c r="AA22">
        <f>'VO2 Bouts average Sheet'!I84</f>
        <v>12.5</v>
      </c>
      <c r="AB22">
        <f>'#21'!L18</f>
        <v>10.75</v>
      </c>
      <c r="AC22">
        <v>14</v>
      </c>
      <c r="AD22">
        <v>153</v>
      </c>
      <c r="AE22">
        <v>7</v>
      </c>
      <c r="AF22">
        <v>1</v>
      </c>
      <c r="AG22">
        <v>1</v>
      </c>
      <c r="AH22">
        <v>0</v>
      </c>
    </row>
    <row r="23" spans="1:34" x14ac:dyDescent="0.55000000000000004">
      <c r="A23">
        <v>22</v>
      </c>
      <c r="B23" t="s">
        <v>61</v>
      </c>
      <c r="C23">
        <v>27</v>
      </c>
      <c r="D23">
        <v>3</v>
      </c>
      <c r="E23">
        <v>55</v>
      </c>
      <c r="F23">
        <v>58.9</v>
      </c>
      <c r="G23">
        <v>180</v>
      </c>
      <c r="H23">
        <v>19</v>
      </c>
      <c r="I23" s="8">
        <f>L23/F23</f>
        <v>0.55466893039049225</v>
      </c>
      <c r="J23">
        <v>4.5</v>
      </c>
      <c r="K23">
        <v>0.9</v>
      </c>
      <c r="L23">
        <f>'VO2 Bouts average Sheet'!B87</f>
        <v>32.669999999999995</v>
      </c>
      <c r="M23">
        <f>'#22'!C18</f>
        <v>1.0150000000000001</v>
      </c>
      <c r="N23">
        <f>'VO2 Bouts average Sheet'!B89</f>
        <v>167.1</v>
      </c>
      <c r="O23">
        <f>'VO2 Bouts average Sheet'!B88</f>
        <v>14.5</v>
      </c>
      <c r="P23">
        <f>'#22'!F18</f>
        <v>18.5</v>
      </c>
      <c r="Q23">
        <v>19</v>
      </c>
      <c r="R23">
        <v>178</v>
      </c>
      <c r="S23">
        <v>79</v>
      </c>
      <c r="T23">
        <v>6</v>
      </c>
      <c r="U23" s="8">
        <f>X23/F23</f>
        <v>0.50488115449915105</v>
      </c>
      <c r="V23">
        <v>4.5999999999999996</v>
      </c>
      <c r="W23">
        <v>0.86</v>
      </c>
      <c r="X23">
        <f>'VO2 Bouts average Sheet'!I87</f>
        <v>29.737499999999997</v>
      </c>
      <c r="Y23">
        <f>'#22'!I18</f>
        <v>1.05125</v>
      </c>
      <c r="Z23">
        <f>'VO2 Bouts average Sheet'!I89</f>
        <v>142.625</v>
      </c>
      <c r="AA23">
        <f>'VO2 Bouts average Sheet'!I88</f>
        <v>10.875</v>
      </c>
      <c r="AB23">
        <f>'#22'!L18</f>
        <v>10.75</v>
      </c>
      <c r="AC23">
        <v>12</v>
      </c>
      <c r="AD23">
        <v>159</v>
      </c>
      <c r="AE23">
        <v>3</v>
      </c>
      <c r="AF23">
        <v>1</v>
      </c>
      <c r="AG23">
        <v>0</v>
      </c>
      <c r="AH23">
        <v>0</v>
      </c>
    </row>
    <row r="24" spans="1:34" x14ac:dyDescent="0.55000000000000004">
      <c r="A24">
        <v>23</v>
      </c>
      <c r="B24" t="s">
        <v>68</v>
      </c>
      <c r="C24">
        <v>34</v>
      </c>
      <c r="D24">
        <v>2</v>
      </c>
      <c r="E24">
        <v>54</v>
      </c>
      <c r="F24">
        <v>44.3</v>
      </c>
      <c r="G24">
        <v>166</v>
      </c>
      <c r="H24">
        <v>18</v>
      </c>
      <c r="I24" s="8">
        <f>L24/F24</f>
        <v>0.57832957110609484</v>
      </c>
      <c r="J24">
        <v>4.5</v>
      </c>
      <c r="K24">
        <v>0.78</v>
      </c>
      <c r="L24">
        <f>'VO2 Bouts average Sheet'!B91</f>
        <v>25.619999999999997</v>
      </c>
      <c r="M24">
        <f>'#23'!C18</f>
        <v>0.8640000000000001</v>
      </c>
      <c r="N24">
        <f>'VO2 Bouts average Sheet'!B93</f>
        <v>134.6</v>
      </c>
      <c r="O24">
        <f>'VO2 Bouts average Sheet'!B92</f>
        <v>12.4</v>
      </c>
      <c r="P24">
        <f>'#23'!F18</f>
        <v>22.7</v>
      </c>
      <c r="Q24">
        <v>13</v>
      </c>
      <c r="R24">
        <v>139</v>
      </c>
      <c r="S24">
        <v>67</v>
      </c>
      <c r="T24">
        <v>6</v>
      </c>
      <c r="U24" s="8">
        <f>X24/F24</f>
        <v>0.63431151241535</v>
      </c>
      <c r="V24">
        <v>4.3</v>
      </c>
      <c r="W24">
        <v>0.87</v>
      </c>
      <c r="X24">
        <f>'VO2 Bouts average Sheet'!I91</f>
        <v>28.1</v>
      </c>
      <c r="Y24">
        <f>'#23'!I18</f>
        <v>0.95500000000000007</v>
      </c>
      <c r="Z24">
        <f>'VO2 Bouts average Sheet'!I93</f>
        <v>137.875</v>
      </c>
      <c r="AA24">
        <f>'VO2 Bouts average Sheet'!I92</f>
        <v>14.25</v>
      </c>
      <c r="AB24">
        <f>'#23'!L18</f>
        <v>10.375</v>
      </c>
      <c r="AC24">
        <f>16</f>
        <v>16</v>
      </c>
      <c r="AD24">
        <v>141</v>
      </c>
      <c r="AE24">
        <v>5</v>
      </c>
      <c r="AF24">
        <v>2</v>
      </c>
      <c r="AG24">
        <v>0</v>
      </c>
      <c r="AH24">
        <v>0</v>
      </c>
    </row>
    <row r="25" spans="1:34" x14ac:dyDescent="0.55000000000000004">
      <c r="A25">
        <v>24</v>
      </c>
      <c r="B25" t="s">
        <v>117</v>
      </c>
      <c r="C25">
        <v>27</v>
      </c>
      <c r="D25">
        <v>4</v>
      </c>
      <c r="E25">
        <v>51</v>
      </c>
      <c r="F25">
        <v>43.4</v>
      </c>
      <c r="G25">
        <v>189</v>
      </c>
      <c r="H25">
        <v>20</v>
      </c>
      <c r="I25" s="8">
        <f t="shared" si="0"/>
        <v>0.64055299539170507</v>
      </c>
      <c r="J25">
        <v>3.2</v>
      </c>
      <c r="K25">
        <v>1.04</v>
      </c>
      <c r="L25">
        <f>'VO2 Bouts average Sheet'!B95</f>
        <v>27.8</v>
      </c>
      <c r="M25">
        <f>'#24'!C18</f>
        <v>1.077</v>
      </c>
      <c r="N25">
        <f>'VO2 Bouts average Sheet'!B97</f>
        <v>154.19999999999999</v>
      </c>
      <c r="O25">
        <f>'VO2 Bouts average Sheet'!B96</f>
        <v>13.5</v>
      </c>
      <c r="P25">
        <f>'#24'!F18</f>
        <v>21.6</v>
      </c>
      <c r="Q25">
        <f>16</f>
        <v>16</v>
      </c>
      <c r="R25">
        <v>168</v>
      </c>
      <c r="S25">
        <v>75</v>
      </c>
      <c r="T25">
        <v>6</v>
      </c>
      <c r="U25" s="8">
        <f t="shared" si="1"/>
        <v>0.53197004608294929</v>
      </c>
      <c r="V25">
        <v>4.2</v>
      </c>
      <c r="W25">
        <v>0.98</v>
      </c>
      <c r="X25">
        <f>'VO2 Bouts average Sheet'!I95</f>
        <v>23.087499999999999</v>
      </c>
      <c r="Y25">
        <f>'#24'!I18</f>
        <v>0.97625000000000006</v>
      </c>
      <c r="Z25">
        <f>'VO2 Bouts average Sheet'!I97</f>
        <v>129.75</v>
      </c>
      <c r="AA25">
        <f>'VO2 Bouts average Sheet'!I96</f>
        <v>10.375</v>
      </c>
      <c r="AB25">
        <f>'#24'!L18</f>
        <v>10.625</v>
      </c>
      <c r="AC25">
        <v>15</v>
      </c>
      <c r="AD25">
        <v>146</v>
      </c>
      <c r="AE25">
        <v>5</v>
      </c>
      <c r="AF25">
        <v>1</v>
      </c>
      <c r="AG25">
        <v>0</v>
      </c>
      <c r="AH25">
        <v>0</v>
      </c>
    </row>
    <row r="26" spans="1:34" x14ac:dyDescent="0.55000000000000004">
      <c r="A26">
        <v>25</v>
      </c>
      <c r="B26" t="s">
        <v>68</v>
      </c>
      <c r="C26">
        <v>26</v>
      </c>
      <c r="D26">
        <v>3</v>
      </c>
      <c r="E26">
        <v>58</v>
      </c>
      <c r="F26">
        <v>37.9</v>
      </c>
      <c r="G26">
        <v>187</v>
      </c>
      <c r="H26">
        <v>19</v>
      </c>
      <c r="I26" s="8">
        <f>L26/F26</f>
        <v>0.68839050131926116</v>
      </c>
      <c r="J26">
        <v>3.2</v>
      </c>
      <c r="K26">
        <v>0.97</v>
      </c>
      <c r="L26">
        <f>'VO2 Bouts average Sheet'!B99</f>
        <v>26.089999999999996</v>
      </c>
      <c r="M26">
        <f>'#25'!C18</f>
        <v>0.99599999999999989</v>
      </c>
      <c r="N26">
        <f>'VO2 Bouts average Sheet'!B101</f>
        <v>168.6</v>
      </c>
      <c r="O26">
        <f>'VO2 Bouts average Sheet'!B100</f>
        <v>13.9</v>
      </c>
      <c r="P26">
        <f>'#25'!F18</f>
        <v>19.600000000000001</v>
      </c>
      <c r="Q26">
        <v>16</v>
      </c>
      <c r="R26">
        <v>183</v>
      </c>
      <c r="S26">
        <v>105</v>
      </c>
      <c r="T26">
        <v>8</v>
      </c>
      <c r="U26" s="8">
        <f>X26/F26</f>
        <v>0.66886543535620058</v>
      </c>
      <c r="V26">
        <v>4.7</v>
      </c>
      <c r="W26">
        <v>0.97</v>
      </c>
      <c r="X26">
        <f>'VO2 Bouts average Sheet'!I99</f>
        <v>25.35</v>
      </c>
      <c r="Y26">
        <f>'#25'!I18</f>
        <v>0.93</v>
      </c>
      <c r="Z26">
        <f>'VO2 Bouts average Sheet'!I101</f>
        <v>162.5</v>
      </c>
      <c r="AA26">
        <f>'VO2 Bouts average Sheet'!I100</f>
        <v>11.75</v>
      </c>
      <c r="AB26">
        <f>'#25'!L18</f>
        <v>11</v>
      </c>
      <c r="AC26">
        <v>14</v>
      </c>
      <c r="AD26">
        <v>173</v>
      </c>
      <c r="AE26">
        <v>3</v>
      </c>
      <c r="AF26">
        <v>1</v>
      </c>
      <c r="AG26">
        <v>0</v>
      </c>
      <c r="AH26">
        <v>0</v>
      </c>
    </row>
    <row r="27" spans="1:34" x14ac:dyDescent="0.55000000000000004">
      <c r="A27">
        <v>26</v>
      </c>
      <c r="B27" t="s">
        <v>68</v>
      </c>
      <c r="C27">
        <v>22</v>
      </c>
      <c r="D27">
        <v>2</v>
      </c>
      <c r="E27">
        <v>66</v>
      </c>
      <c r="F27">
        <v>47</v>
      </c>
      <c r="G27">
        <v>176</v>
      </c>
      <c r="H27">
        <v>18</v>
      </c>
      <c r="I27" s="8">
        <f>L27/F27</f>
        <v>0.51106382978723408</v>
      </c>
      <c r="J27">
        <v>3.3</v>
      </c>
      <c r="K27">
        <v>0.91</v>
      </c>
      <c r="L27">
        <f>'VO2 Bouts average Sheet'!B103</f>
        <v>24.020000000000003</v>
      </c>
      <c r="M27">
        <f>'#26'!C18</f>
        <v>0.97200000000000009</v>
      </c>
      <c r="N27">
        <f>'VO2 Bouts average Sheet'!B105</f>
        <v>128.5</v>
      </c>
      <c r="O27">
        <f>'VO2 Bouts average Sheet'!B104</f>
        <v>10.4</v>
      </c>
      <c r="P27">
        <f>'#26'!F18</f>
        <v>25.5</v>
      </c>
      <c r="Q27">
        <v>12</v>
      </c>
      <c r="R27">
        <v>133</v>
      </c>
      <c r="S27">
        <v>71</v>
      </c>
      <c r="T27">
        <v>6</v>
      </c>
      <c r="U27" s="8">
        <f>X27/F27</f>
        <v>0.53218085106382973</v>
      </c>
      <c r="V27">
        <v>3.5</v>
      </c>
      <c r="W27">
        <v>0.96</v>
      </c>
      <c r="X27">
        <f>'VO2 Bouts average Sheet'!I103</f>
        <v>25.012499999999999</v>
      </c>
      <c r="Y27">
        <f>'#26'!I18</f>
        <v>1.165</v>
      </c>
      <c r="Z27">
        <f>'VO2 Bouts average Sheet'!I105</f>
        <v>133.25</v>
      </c>
      <c r="AA27">
        <f>'VO2 Bouts average Sheet'!I104</f>
        <v>10.125</v>
      </c>
      <c r="AB27">
        <f>'#26'!L18</f>
        <v>9.375</v>
      </c>
      <c r="AC27">
        <v>12</v>
      </c>
      <c r="AD27">
        <v>138</v>
      </c>
      <c r="AE27">
        <v>7</v>
      </c>
      <c r="AF27">
        <v>1</v>
      </c>
      <c r="AG27">
        <v>3</v>
      </c>
      <c r="AH27">
        <v>0</v>
      </c>
    </row>
    <row r="28" spans="1:34" x14ac:dyDescent="0.55000000000000004">
      <c r="A28">
        <v>27</v>
      </c>
    </row>
    <row r="29" spans="1:34" x14ac:dyDescent="0.55000000000000004">
      <c r="A29">
        <v>28</v>
      </c>
    </row>
    <row r="30" spans="1:34" x14ac:dyDescent="0.55000000000000004">
      <c r="A30">
        <v>29</v>
      </c>
    </row>
    <row r="31" spans="1:34" x14ac:dyDescent="0.55000000000000004">
      <c r="A31">
        <v>30</v>
      </c>
    </row>
    <row r="33" spans="1:34" x14ac:dyDescent="0.55000000000000004">
      <c r="A33" t="s">
        <v>67</v>
      </c>
      <c r="C33">
        <f>AVERAGE(C2:C31)</f>
        <v>26.53846153846154</v>
      </c>
      <c r="D33">
        <f t="shared" ref="D33:AH33" si="2">AVERAGE(D2:D31)</f>
        <v>4.5769230769230766</v>
      </c>
      <c r="E33">
        <f t="shared" si="2"/>
        <v>64.461538461538467</v>
      </c>
      <c r="F33">
        <f t="shared" si="2"/>
        <v>42.911538461538463</v>
      </c>
      <c r="G33">
        <f t="shared" si="2"/>
        <v>185.07692307692307</v>
      </c>
      <c r="H33">
        <f t="shared" si="2"/>
        <v>18.807692307692307</v>
      </c>
      <c r="I33" s="8">
        <f>AVERAGE(I2:I31)</f>
        <v>0.59983632942480813</v>
      </c>
      <c r="J33">
        <f t="shared" si="2"/>
        <v>3.9846153846153842</v>
      </c>
      <c r="K33">
        <f t="shared" si="2"/>
        <v>0.90192307692307672</v>
      </c>
      <c r="L33">
        <f t="shared" si="2"/>
        <v>25.745384615384612</v>
      </c>
      <c r="M33">
        <f t="shared" si="2"/>
        <v>0.99261538461538501</v>
      </c>
      <c r="N33">
        <f t="shared" si="2"/>
        <v>156.01923076923077</v>
      </c>
      <c r="O33">
        <f t="shared" si="2"/>
        <v>12.969230769230766</v>
      </c>
      <c r="P33">
        <f t="shared" si="2"/>
        <v>22.549999999999997</v>
      </c>
      <c r="Q33">
        <f t="shared" si="2"/>
        <v>15.307692307692308</v>
      </c>
      <c r="R33">
        <f t="shared" si="2"/>
        <v>165.07692307692307</v>
      </c>
      <c r="S33">
        <f t="shared" si="2"/>
        <v>81.615384615384613</v>
      </c>
      <c r="T33">
        <f t="shared" si="2"/>
        <v>6.4230769230769234</v>
      </c>
      <c r="U33" s="8">
        <f t="shared" si="2"/>
        <v>0.60420698747015689</v>
      </c>
      <c r="V33">
        <f t="shared" si="2"/>
        <v>4.0576923076923075</v>
      </c>
      <c r="W33">
        <f t="shared" si="2"/>
        <v>1.0930769230769231</v>
      </c>
      <c r="X33">
        <f t="shared" si="2"/>
        <v>25.70240384615385</v>
      </c>
      <c r="Y33">
        <f t="shared" si="2"/>
        <v>1.0199999999999998</v>
      </c>
      <c r="Z33">
        <f t="shared" si="2"/>
        <v>151.56730769230768</v>
      </c>
      <c r="AA33">
        <f t="shared" si="2"/>
        <v>12.096153846153847</v>
      </c>
      <c r="AB33">
        <f t="shared" si="2"/>
        <v>10.504807692307692</v>
      </c>
      <c r="AC33">
        <f t="shared" si="2"/>
        <v>14.423076923076923</v>
      </c>
      <c r="AD33">
        <f t="shared" si="2"/>
        <v>161.30769230769232</v>
      </c>
      <c r="AE33">
        <f t="shared" si="2"/>
        <v>5.4615384615384617</v>
      </c>
      <c r="AF33">
        <f t="shared" si="2"/>
        <v>1.0769230769230769</v>
      </c>
      <c r="AG33">
        <f t="shared" si="2"/>
        <v>0.94230769230769229</v>
      </c>
      <c r="AH33">
        <f t="shared" si="2"/>
        <v>0</v>
      </c>
    </row>
    <row r="34" spans="1:34" x14ac:dyDescent="0.55000000000000004">
      <c r="A34" t="s">
        <v>70</v>
      </c>
      <c r="C34">
        <f>STDEV(D2:D31)</f>
        <v>3.3247324935769123</v>
      </c>
      <c r="D34">
        <f t="shared" ref="D34:AH34" si="3">STDEV(E2:E31)</f>
        <v>11.168637407421787</v>
      </c>
      <c r="E34">
        <f t="shared" si="3"/>
        <v>6.6822946312222333</v>
      </c>
      <c r="F34">
        <f t="shared" si="3"/>
        <v>9.9153338901847441</v>
      </c>
      <c r="G34">
        <f t="shared" si="3"/>
        <v>0.69392972377500983</v>
      </c>
      <c r="H34">
        <f t="shared" si="3"/>
        <v>8.3710409088320475E-2</v>
      </c>
      <c r="I34" s="8">
        <f t="shared" si="3"/>
        <v>0.74387757470826177</v>
      </c>
      <c r="J34">
        <f t="shared" si="3"/>
        <v>7.8994644414376897E-2</v>
      </c>
      <c r="K34">
        <f t="shared" si="3"/>
        <v>5.4224962744250913</v>
      </c>
      <c r="L34">
        <f t="shared" si="3"/>
        <v>7.0316471426303442E-2</v>
      </c>
      <c r="M34">
        <f t="shared" si="3"/>
        <v>19.881770931801203</v>
      </c>
      <c r="N34">
        <f t="shared" si="3"/>
        <v>1.801725668523235</v>
      </c>
      <c r="O34">
        <f t="shared" si="3"/>
        <v>2.0568422399396602</v>
      </c>
      <c r="P34">
        <f t="shared" si="3"/>
        <v>2.6194538479496972</v>
      </c>
      <c r="Q34">
        <f t="shared" si="3"/>
        <v>21.89963118762152</v>
      </c>
      <c r="R34">
        <f t="shared" si="3"/>
        <v>11.352803787882259</v>
      </c>
      <c r="S34">
        <f t="shared" si="3"/>
        <v>1.0648221231013903</v>
      </c>
      <c r="T34">
        <f t="shared" si="3"/>
        <v>5.9462395989645422E-2</v>
      </c>
      <c r="U34" s="8">
        <f t="shared" si="3"/>
        <v>0.65002958512552755</v>
      </c>
      <c r="V34">
        <f t="shared" si="3"/>
        <v>1.0035447941403284</v>
      </c>
      <c r="W34">
        <f t="shared" si="3"/>
        <v>3.2875884384126683</v>
      </c>
      <c r="X34">
        <f t="shared" si="3"/>
        <v>7.7064907707723881E-2</v>
      </c>
      <c r="Y34">
        <f t="shared" si="3"/>
        <v>15.857262956183197</v>
      </c>
      <c r="Z34">
        <f t="shared" si="3"/>
        <v>1.5776991523686035</v>
      </c>
      <c r="AA34">
        <f t="shared" si="3"/>
        <v>0.65142226054876384</v>
      </c>
      <c r="AB34">
        <f t="shared" si="3"/>
        <v>1.9631215331319074</v>
      </c>
      <c r="AC34">
        <f t="shared" si="3"/>
        <v>16.450578666464544</v>
      </c>
      <c r="AD34">
        <f t="shared" si="3"/>
        <v>1.8161667154921484</v>
      </c>
      <c r="AE34">
        <f t="shared" si="3"/>
        <v>0.27174648819470304</v>
      </c>
      <c r="AF34">
        <f t="shared" si="3"/>
        <v>1.0800641006618363</v>
      </c>
      <c r="AG34">
        <f t="shared" si="3"/>
        <v>0</v>
      </c>
      <c r="AH34" t="e">
        <f t="shared" si="3"/>
        <v>#DIV/0!</v>
      </c>
    </row>
  </sheetData>
  <customSheetViews>
    <customSheetView guid="{AC59D0E1-8811-40A7-80E4-160E5F1AF0FA}">
      <pane xSplit="1" ySplit="1" topLeftCell="B2" activePane="bottomRight" state="frozen"/>
      <selection pane="bottomRight" activeCell="AH17" sqref="AH17"/>
      <pageMargins left="0.7" right="0.7" top="0.75" bottom="0.75" header="0.3" footer="0.3"/>
      <pageSetup orientation="portrait" r:id="rId1"/>
    </customSheetView>
    <customSheetView guid="{A24349EE-1577-4801-A187-4F5E075535EC}">
      <pane xSplit="1" ySplit="1" topLeftCell="B2" activePane="bottomRight" state="frozen"/>
      <selection pane="bottomRight" activeCell="AH17" sqref="AH17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22"/>
  <sheetViews>
    <sheetView workbookViewId="0">
      <selection activeCell="L15" sqref="L15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26</v>
      </c>
      <c r="B2" t="s">
        <v>68</v>
      </c>
      <c r="C2">
        <v>22</v>
      </c>
      <c r="D2">
        <v>170.2</v>
      </c>
      <c r="E2">
        <v>68.099999999999994</v>
      </c>
      <c r="F2">
        <v>28</v>
      </c>
      <c r="G2">
        <v>47098</v>
      </c>
      <c r="H2">
        <v>66</v>
      </c>
      <c r="I2">
        <v>47</v>
      </c>
      <c r="J2">
        <v>18</v>
      </c>
      <c r="K2">
        <v>54</v>
      </c>
      <c r="L2">
        <v>71</v>
      </c>
      <c r="M2">
        <v>6</v>
      </c>
      <c r="N2">
        <v>3.3</v>
      </c>
      <c r="O2">
        <v>0.91</v>
      </c>
      <c r="P2">
        <v>3.5</v>
      </c>
      <c r="Q2">
        <v>0.96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21.8</v>
      </c>
      <c r="C7">
        <v>0.86</v>
      </c>
      <c r="D7">
        <v>127</v>
      </c>
      <c r="E7">
        <v>8</v>
      </c>
      <c r="F7">
        <v>26</v>
      </c>
      <c r="G7">
        <f>B7*(E2/(G2/1000))</f>
        <v>31.521083697821563</v>
      </c>
      <c r="H7">
        <v>19.399999999999999</v>
      </c>
      <c r="I7">
        <v>1.02</v>
      </c>
      <c r="J7">
        <v>121</v>
      </c>
      <c r="K7">
        <v>8</v>
      </c>
      <c r="L7">
        <v>9</v>
      </c>
      <c r="M7">
        <f>H7*(E2/(G2/1000))</f>
        <v>28.050872648520105</v>
      </c>
    </row>
    <row r="8" spans="1:17" x14ac:dyDescent="0.55000000000000004">
      <c r="A8">
        <v>2</v>
      </c>
      <c r="B8">
        <v>21.9</v>
      </c>
      <c r="C8">
        <v>0.96</v>
      </c>
      <c r="D8">
        <v>125</v>
      </c>
      <c r="E8">
        <v>9</v>
      </c>
      <c r="F8">
        <v>25</v>
      </c>
      <c r="G8">
        <f>B8*(E2/(G2/1000))</f>
        <v>31.665675824875787</v>
      </c>
      <c r="H8">
        <v>24.2</v>
      </c>
      <c r="I8">
        <v>1.04</v>
      </c>
      <c r="J8">
        <v>131</v>
      </c>
      <c r="K8">
        <v>8</v>
      </c>
      <c r="L8">
        <v>9</v>
      </c>
      <c r="M8">
        <f>H8*(E2/(G2/1000))</f>
        <v>34.991294747123014</v>
      </c>
    </row>
    <row r="9" spans="1:17" x14ac:dyDescent="0.55000000000000004">
      <c r="A9">
        <v>3</v>
      </c>
      <c r="B9">
        <v>24.3</v>
      </c>
      <c r="C9">
        <v>0.99</v>
      </c>
      <c r="D9">
        <v>133</v>
      </c>
      <c r="E9">
        <v>9</v>
      </c>
      <c r="F9">
        <v>25</v>
      </c>
      <c r="G9">
        <f>B9*(E2/(G2/1000))</f>
        <v>35.135886874177245</v>
      </c>
      <c r="H9">
        <v>26.1</v>
      </c>
      <c r="I9">
        <v>1.1599999999999999</v>
      </c>
      <c r="J9">
        <v>136</v>
      </c>
      <c r="K9">
        <v>9</v>
      </c>
      <c r="L9">
        <v>9</v>
      </c>
      <c r="M9">
        <f>H9*(E2/(G2/1000))</f>
        <v>37.73854516115334</v>
      </c>
    </row>
    <row r="10" spans="1:17" x14ac:dyDescent="0.55000000000000004">
      <c r="A10">
        <v>4</v>
      </c>
      <c r="B10">
        <v>24.1</v>
      </c>
      <c r="C10">
        <v>0.98</v>
      </c>
      <c r="D10">
        <v>131</v>
      </c>
      <c r="E10">
        <v>10</v>
      </c>
      <c r="F10">
        <v>26</v>
      </c>
      <c r="G10">
        <f>B10*(E2/(G2/1000))</f>
        <v>34.84670262006879</v>
      </c>
      <c r="H10">
        <v>25.2</v>
      </c>
      <c r="I10">
        <v>1.1599999999999999</v>
      </c>
      <c r="J10">
        <v>135</v>
      </c>
      <c r="K10">
        <v>10</v>
      </c>
      <c r="L10">
        <v>10</v>
      </c>
      <c r="M10">
        <f>H10*(E2/(G2/1000))</f>
        <v>36.437216017665293</v>
      </c>
    </row>
    <row r="11" spans="1:17" x14ac:dyDescent="0.55000000000000004">
      <c r="A11">
        <v>5</v>
      </c>
      <c r="B11">
        <v>24.9</v>
      </c>
      <c r="C11">
        <v>0.97</v>
      </c>
      <c r="D11">
        <v>126</v>
      </c>
      <c r="E11">
        <v>10</v>
      </c>
      <c r="F11">
        <v>25</v>
      </c>
      <c r="G11">
        <f>B11*(E2/(G2/1000))</f>
        <v>36.003439636502605</v>
      </c>
      <c r="H11">
        <v>26</v>
      </c>
      <c r="I11">
        <v>1.24</v>
      </c>
      <c r="J11">
        <v>135</v>
      </c>
      <c r="K11">
        <v>11</v>
      </c>
      <c r="L11">
        <v>10</v>
      </c>
      <c r="M11">
        <f>H11*(E2/(G2/1000))</f>
        <v>37.593953034099108</v>
      </c>
    </row>
    <row r="12" spans="1:17" x14ac:dyDescent="0.55000000000000004">
      <c r="A12">
        <v>6</v>
      </c>
      <c r="B12">
        <v>23.4</v>
      </c>
      <c r="C12">
        <v>1</v>
      </c>
      <c r="D12">
        <v>127</v>
      </c>
      <c r="E12">
        <v>11</v>
      </c>
      <c r="F12">
        <v>25</v>
      </c>
      <c r="G12">
        <f>B12*(E2/(G2/1000))</f>
        <v>33.834557730689198</v>
      </c>
      <c r="H12">
        <v>26.9</v>
      </c>
      <c r="I12">
        <v>1.24</v>
      </c>
      <c r="J12">
        <v>133</v>
      </c>
      <c r="K12">
        <v>11</v>
      </c>
      <c r="L12">
        <v>9</v>
      </c>
      <c r="M12">
        <f>H12*(E2/(G2/1000))</f>
        <v>38.895282177587156</v>
      </c>
    </row>
    <row r="13" spans="1:17" x14ac:dyDescent="0.55000000000000004">
      <c r="A13">
        <v>7</v>
      </c>
      <c r="B13">
        <v>24.1</v>
      </c>
      <c r="C13">
        <v>0.98</v>
      </c>
      <c r="D13">
        <v>128</v>
      </c>
      <c r="E13">
        <v>11</v>
      </c>
      <c r="F13">
        <v>25</v>
      </c>
      <c r="G13">
        <f>B13*(E2/(G2/1000))</f>
        <v>34.84670262006879</v>
      </c>
      <c r="H13">
        <v>25.9</v>
      </c>
      <c r="I13">
        <v>1.25</v>
      </c>
      <c r="J13">
        <v>137</v>
      </c>
      <c r="K13">
        <v>12</v>
      </c>
      <c r="L13">
        <v>10</v>
      </c>
      <c r="M13">
        <f>H13*(E2/(G2/1000))</f>
        <v>37.449360907044884</v>
      </c>
    </row>
    <row r="14" spans="1:17" x14ac:dyDescent="0.55000000000000004">
      <c r="A14">
        <v>8</v>
      </c>
      <c r="B14">
        <v>25.3</v>
      </c>
      <c r="C14">
        <v>1</v>
      </c>
      <c r="D14">
        <v>129</v>
      </c>
      <c r="E14">
        <v>12</v>
      </c>
      <c r="F14">
        <v>26</v>
      </c>
      <c r="G14">
        <f>B14*(E2/(G2/1000))</f>
        <v>36.581808144719517</v>
      </c>
      <c r="H14">
        <v>26.4</v>
      </c>
      <c r="I14">
        <v>1.21</v>
      </c>
      <c r="J14">
        <v>138</v>
      </c>
      <c r="K14">
        <v>12</v>
      </c>
      <c r="L14">
        <v>9</v>
      </c>
      <c r="M14">
        <f>H14*(E2/(G2/1000))</f>
        <v>38.17232154231602</v>
      </c>
    </row>
    <row r="15" spans="1:17" x14ac:dyDescent="0.55000000000000004">
      <c r="A15">
        <v>9</v>
      </c>
      <c r="B15">
        <v>24.5</v>
      </c>
      <c r="C15">
        <v>0.98</v>
      </c>
      <c r="D15">
        <v>126</v>
      </c>
      <c r="E15">
        <v>12</v>
      </c>
      <c r="F15">
        <v>26</v>
      </c>
      <c r="G15">
        <f>B15*(E2/(G2/1000))</f>
        <v>35.425071128285701</v>
      </c>
    </row>
    <row r="16" spans="1:17" x14ac:dyDescent="0.55000000000000004">
      <c r="A16">
        <v>10</v>
      </c>
      <c r="B16">
        <v>25.9</v>
      </c>
      <c r="C16">
        <v>1</v>
      </c>
      <c r="D16">
        <v>133</v>
      </c>
      <c r="E16">
        <v>12</v>
      </c>
      <c r="F16">
        <v>26</v>
      </c>
      <c r="G16">
        <f>B16*(E2/(G2/1000))</f>
        <v>37.449360907044884</v>
      </c>
    </row>
    <row r="18" spans="1:13" x14ac:dyDescent="0.55000000000000004">
      <c r="A18" t="s">
        <v>67</v>
      </c>
      <c r="B18">
        <f>AVERAGE(B7:B16)</f>
        <v>24.020000000000003</v>
      </c>
      <c r="C18">
        <f t="shared" ref="C18:M18" si="0">AVERAGE(C7:C16)</f>
        <v>0.97200000000000009</v>
      </c>
      <c r="D18">
        <f t="shared" si="0"/>
        <v>128.5</v>
      </c>
      <c r="E18">
        <f t="shared" si="0"/>
        <v>10.4</v>
      </c>
      <c r="F18">
        <f t="shared" si="0"/>
        <v>25.5</v>
      </c>
      <c r="G18">
        <f t="shared" si="0"/>
        <v>34.731028918425409</v>
      </c>
      <c r="H18">
        <f t="shared" si="0"/>
        <v>25.012499999999999</v>
      </c>
      <c r="I18">
        <f t="shared" si="0"/>
        <v>1.165</v>
      </c>
      <c r="J18">
        <f t="shared" si="0"/>
        <v>133.25</v>
      </c>
      <c r="K18">
        <f t="shared" si="0"/>
        <v>10.125</v>
      </c>
      <c r="L18">
        <f t="shared" si="0"/>
        <v>9.375</v>
      </c>
      <c r="M18">
        <f t="shared" si="0"/>
        <v>36.166105779438617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22"/>
  <sheetViews>
    <sheetView workbookViewId="0">
      <selection activeCell="F18" sqref="F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G7" t="e">
        <f>B7*(E2/(G2/1000))</f>
        <v>#DIV/0!</v>
      </c>
      <c r="M7" t="e">
        <f>H7*(E2/(G2/1000))</f>
        <v>#DIV/0!</v>
      </c>
    </row>
    <row r="8" spans="1:17" x14ac:dyDescent="0.55000000000000004">
      <c r="A8">
        <v>2</v>
      </c>
      <c r="G8" t="e">
        <f>B8*(E2/(G2/1000))</f>
        <v>#DIV/0!</v>
      </c>
      <c r="M8" t="e">
        <f>H8*(E2/(G2/1000))</f>
        <v>#DIV/0!</v>
      </c>
    </row>
    <row r="9" spans="1:17" x14ac:dyDescent="0.55000000000000004">
      <c r="A9">
        <v>3</v>
      </c>
      <c r="G9" t="e">
        <f>B9*(E2/(G2/1000))</f>
        <v>#DIV/0!</v>
      </c>
      <c r="M9" t="e">
        <f>H9*(E2/(G2/1000))</f>
        <v>#DIV/0!</v>
      </c>
    </row>
    <row r="10" spans="1:17" x14ac:dyDescent="0.55000000000000004">
      <c r="A10">
        <v>4</v>
      </c>
      <c r="G10" t="e">
        <f>B10*(E2/(G2/1000))</f>
        <v>#DIV/0!</v>
      </c>
      <c r="M10" t="e">
        <f>H10*(E2/(G2/1000))</f>
        <v>#DIV/0!</v>
      </c>
    </row>
    <row r="11" spans="1:17" x14ac:dyDescent="0.55000000000000004">
      <c r="A11">
        <v>5</v>
      </c>
      <c r="G11" t="e">
        <f>B11*(E2/(G2/1000))</f>
        <v>#DIV/0!</v>
      </c>
      <c r="M11" t="e">
        <f>H11*(E2/(G2/1000))</f>
        <v>#DIV/0!</v>
      </c>
    </row>
    <row r="12" spans="1:17" x14ac:dyDescent="0.55000000000000004">
      <c r="A12">
        <v>6</v>
      </c>
      <c r="G12" t="e">
        <f>B12*(E2/(G2/1000))</f>
        <v>#DIV/0!</v>
      </c>
      <c r="M12" t="e">
        <f>H12*(E2/(G2/1000))</f>
        <v>#DIV/0!</v>
      </c>
    </row>
    <row r="13" spans="1:17" x14ac:dyDescent="0.55000000000000004">
      <c r="A13">
        <v>7</v>
      </c>
      <c r="G13" t="e">
        <f>B13*(E2/(G2/1000))</f>
        <v>#DIV/0!</v>
      </c>
      <c r="M13" t="e">
        <f>H13*(E2/(G2/1000))</f>
        <v>#DIV/0!</v>
      </c>
    </row>
    <row r="14" spans="1:17" x14ac:dyDescent="0.55000000000000004">
      <c r="A14">
        <v>8</v>
      </c>
      <c r="G14" t="e">
        <f>B14*(E2/(G2/1000))</f>
        <v>#DIV/0!</v>
      </c>
      <c r="M14" t="e">
        <f>H14*(E2/(G2/1000))</f>
        <v>#DIV/0!</v>
      </c>
    </row>
    <row r="15" spans="1:17" x14ac:dyDescent="0.55000000000000004">
      <c r="A15">
        <v>9</v>
      </c>
      <c r="G15" t="e">
        <f>B15*(E2/(G2/1000))</f>
        <v>#DIV/0!</v>
      </c>
    </row>
    <row r="16" spans="1:17" x14ac:dyDescent="0.55000000000000004">
      <c r="A16">
        <v>10</v>
      </c>
      <c r="G16" t="e">
        <f>B16*(E2/(G2/1000))</f>
        <v>#DIV/0!</v>
      </c>
    </row>
    <row r="18" spans="1:13" x14ac:dyDescent="0.55000000000000004">
      <c r="A18" t="s">
        <v>67</v>
      </c>
      <c r="B18" t="e">
        <f>AVERAGE(B7:B16)</f>
        <v>#DIV/0!</v>
      </c>
      <c r="C18" t="e">
        <f t="shared" ref="C18:M18" si="0">AVERAGE(C7:C16)</f>
        <v>#DIV/0!</v>
      </c>
      <c r="D18" t="e">
        <f t="shared" si="0"/>
        <v>#DIV/0!</v>
      </c>
      <c r="E18" t="e">
        <f t="shared" si="0"/>
        <v>#DIV/0!</v>
      </c>
      <c r="F18" t="e">
        <f t="shared" si="0"/>
        <v>#DIV/0!</v>
      </c>
      <c r="G18" t="e">
        <f t="shared" si="0"/>
        <v>#DIV/0!</v>
      </c>
      <c r="H18" t="e">
        <f t="shared" si="0"/>
        <v>#DIV/0!</v>
      </c>
      <c r="I18" t="e">
        <f t="shared" si="0"/>
        <v>#DIV/0!</v>
      </c>
      <c r="J18" t="e">
        <f t="shared" si="0"/>
        <v>#DIV/0!</v>
      </c>
      <c r="K18" t="e">
        <f t="shared" si="0"/>
        <v>#DIV/0!</v>
      </c>
      <c r="L18" t="e">
        <f t="shared" si="0"/>
        <v>#DIV/0!</v>
      </c>
      <c r="M18" t="e">
        <f t="shared" si="0"/>
        <v>#DIV/0!</v>
      </c>
    </row>
    <row r="22" spans="1:13" x14ac:dyDescent="0.55000000000000004">
      <c r="A22" t="s">
        <v>63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22"/>
  <sheetViews>
    <sheetView workbookViewId="0">
      <selection activeCell="F18" sqref="F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G7" t="e">
        <f>B7*(E2/(G2/1000))</f>
        <v>#DIV/0!</v>
      </c>
      <c r="M7" t="e">
        <f>H7*(E2/(G2/1000))</f>
        <v>#DIV/0!</v>
      </c>
    </row>
    <row r="8" spans="1:17" x14ac:dyDescent="0.55000000000000004">
      <c r="A8">
        <v>2</v>
      </c>
      <c r="G8" t="e">
        <f>B8*(E2/(G2/1000))</f>
        <v>#DIV/0!</v>
      </c>
      <c r="M8" t="e">
        <f>H8*(E2/(G2/1000))</f>
        <v>#DIV/0!</v>
      </c>
    </row>
    <row r="9" spans="1:17" x14ac:dyDescent="0.55000000000000004">
      <c r="A9">
        <v>3</v>
      </c>
      <c r="G9" t="e">
        <f>B9*(E2/(G2/1000))</f>
        <v>#DIV/0!</v>
      </c>
      <c r="M9" t="e">
        <f>H9*(E2/(G2/1000))</f>
        <v>#DIV/0!</v>
      </c>
    </row>
    <row r="10" spans="1:17" x14ac:dyDescent="0.55000000000000004">
      <c r="A10">
        <v>4</v>
      </c>
      <c r="G10" t="e">
        <f>B10*(E2/(G2/1000))</f>
        <v>#DIV/0!</v>
      </c>
      <c r="M10" t="e">
        <f>H10*(E2/(G2/1000))</f>
        <v>#DIV/0!</v>
      </c>
    </row>
    <row r="11" spans="1:17" x14ac:dyDescent="0.55000000000000004">
      <c r="A11">
        <v>5</v>
      </c>
      <c r="G11" t="e">
        <f>B11*(E2/(G2/1000))</f>
        <v>#DIV/0!</v>
      </c>
      <c r="M11" t="e">
        <f>H11*(E2/(G2/1000))</f>
        <v>#DIV/0!</v>
      </c>
    </row>
    <row r="12" spans="1:17" x14ac:dyDescent="0.55000000000000004">
      <c r="A12">
        <v>6</v>
      </c>
      <c r="G12" t="e">
        <f>B12*(E2/(G2/1000))</f>
        <v>#DIV/0!</v>
      </c>
      <c r="M12" t="e">
        <f>H12*(E2/(G2/1000))</f>
        <v>#DIV/0!</v>
      </c>
    </row>
    <row r="13" spans="1:17" x14ac:dyDescent="0.55000000000000004">
      <c r="A13">
        <v>7</v>
      </c>
      <c r="G13" t="e">
        <f>B13*(E2/(G2/1000))</f>
        <v>#DIV/0!</v>
      </c>
      <c r="M13" t="e">
        <f>H13*(E2/(G2/1000))</f>
        <v>#DIV/0!</v>
      </c>
    </row>
    <row r="14" spans="1:17" x14ac:dyDescent="0.55000000000000004">
      <c r="A14">
        <v>8</v>
      </c>
      <c r="G14" t="e">
        <f>B14*(E2/(G2/1000))</f>
        <v>#DIV/0!</v>
      </c>
      <c r="M14" t="e">
        <f>H14*(E2/(G2/1000))</f>
        <v>#DIV/0!</v>
      </c>
    </row>
    <row r="15" spans="1:17" x14ac:dyDescent="0.55000000000000004">
      <c r="A15">
        <v>9</v>
      </c>
      <c r="G15" t="e">
        <f>B15*(E2/(G2/1000))</f>
        <v>#DIV/0!</v>
      </c>
    </row>
    <row r="16" spans="1:17" x14ac:dyDescent="0.55000000000000004">
      <c r="A16">
        <v>10</v>
      </c>
      <c r="G16" t="e">
        <f>B16*(E2/(G2/1000))</f>
        <v>#DIV/0!</v>
      </c>
    </row>
    <row r="18" spans="1:13" x14ac:dyDescent="0.55000000000000004">
      <c r="A18" t="s">
        <v>67</v>
      </c>
      <c r="B18" t="e">
        <f>AVERAGE(B7:B16)</f>
        <v>#DIV/0!</v>
      </c>
      <c r="C18" t="e">
        <f t="shared" ref="C18:M18" si="0">AVERAGE(C7:C16)</f>
        <v>#DIV/0!</v>
      </c>
      <c r="D18" t="e">
        <f t="shared" si="0"/>
        <v>#DIV/0!</v>
      </c>
      <c r="E18" t="e">
        <f t="shared" si="0"/>
        <v>#DIV/0!</v>
      </c>
      <c r="F18" t="e">
        <f t="shared" si="0"/>
        <v>#DIV/0!</v>
      </c>
      <c r="G18" t="e">
        <f t="shared" si="0"/>
        <v>#DIV/0!</v>
      </c>
      <c r="H18" t="e">
        <f t="shared" si="0"/>
        <v>#DIV/0!</v>
      </c>
      <c r="I18" t="e">
        <f t="shared" si="0"/>
        <v>#DIV/0!</v>
      </c>
      <c r="J18" t="e">
        <f t="shared" si="0"/>
        <v>#DIV/0!</v>
      </c>
      <c r="K18" t="e">
        <f t="shared" si="0"/>
        <v>#DIV/0!</v>
      </c>
      <c r="L18" t="e">
        <f t="shared" si="0"/>
        <v>#DIV/0!</v>
      </c>
      <c r="M18" t="e">
        <f t="shared" si="0"/>
        <v>#DIV/0!</v>
      </c>
    </row>
    <row r="22" spans="1:13" x14ac:dyDescent="0.55000000000000004">
      <c r="A22" t="s">
        <v>63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22"/>
  <sheetViews>
    <sheetView workbookViewId="0">
      <selection activeCell="F18" sqref="F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G7" t="e">
        <f>B7*(E2/(G2/1000))</f>
        <v>#DIV/0!</v>
      </c>
      <c r="M7" t="e">
        <f>H7*(E2/(G2/1000))</f>
        <v>#DIV/0!</v>
      </c>
    </row>
    <row r="8" spans="1:17" x14ac:dyDescent="0.55000000000000004">
      <c r="A8">
        <v>2</v>
      </c>
      <c r="G8" t="e">
        <f>B8*(E2/(G2/1000))</f>
        <v>#DIV/0!</v>
      </c>
      <c r="M8" t="e">
        <f>H8*(E2/(G2/1000))</f>
        <v>#DIV/0!</v>
      </c>
    </row>
    <row r="9" spans="1:17" x14ac:dyDescent="0.55000000000000004">
      <c r="A9">
        <v>3</v>
      </c>
      <c r="G9" t="e">
        <f>B9*(E2/(G2/1000))</f>
        <v>#DIV/0!</v>
      </c>
      <c r="M9" t="e">
        <f>H9*(E2/(G2/1000))</f>
        <v>#DIV/0!</v>
      </c>
    </row>
    <row r="10" spans="1:17" x14ac:dyDescent="0.55000000000000004">
      <c r="A10">
        <v>4</v>
      </c>
      <c r="G10" t="e">
        <f>B10*(E2/(G2/1000))</f>
        <v>#DIV/0!</v>
      </c>
      <c r="M10" t="e">
        <f>H10*(E2/(G2/1000))</f>
        <v>#DIV/0!</v>
      </c>
    </row>
    <row r="11" spans="1:17" x14ac:dyDescent="0.55000000000000004">
      <c r="A11">
        <v>5</v>
      </c>
      <c r="G11" t="e">
        <f>B11*(E2/(G2/1000))</f>
        <v>#DIV/0!</v>
      </c>
      <c r="M11" t="e">
        <f>H11*(E2/(G2/1000))</f>
        <v>#DIV/0!</v>
      </c>
    </row>
    <row r="12" spans="1:17" x14ac:dyDescent="0.55000000000000004">
      <c r="A12">
        <v>6</v>
      </c>
      <c r="G12" t="e">
        <f>B12*(E2/(G2/1000))</f>
        <v>#DIV/0!</v>
      </c>
      <c r="M12" t="e">
        <f>H12*(E2/(G2/1000))</f>
        <v>#DIV/0!</v>
      </c>
    </row>
    <row r="13" spans="1:17" x14ac:dyDescent="0.55000000000000004">
      <c r="A13">
        <v>7</v>
      </c>
      <c r="G13" t="e">
        <f>B13*(E2/(G2/1000))</f>
        <v>#DIV/0!</v>
      </c>
      <c r="M13" t="e">
        <f>H13*(E2/(G2/1000))</f>
        <v>#DIV/0!</v>
      </c>
    </row>
    <row r="14" spans="1:17" x14ac:dyDescent="0.55000000000000004">
      <c r="A14">
        <v>8</v>
      </c>
      <c r="G14" t="e">
        <f>B14*(E2/(G2/1000))</f>
        <v>#DIV/0!</v>
      </c>
      <c r="M14" t="e">
        <f>H14*(E2/(G2/1000))</f>
        <v>#DIV/0!</v>
      </c>
    </row>
    <row r="15" spans="1:17" x14ac:dyDescent="0.55000000000000004">
      <c r="A15">
        <v>9</v>
      </c>
      <c r="G15" t="e">
        <f>B15*(E2/(G2/1000))</f>
        <v>#DIV/0!</v>
      </c>
    </row>
    <row r="16" spans="1:17" x14ac:dyDescent="0.55000000000000004">
      <c r="A16">
        <v>10</v>
      </c>
      <c r="G16" t="e">
        <f>B16*(E2/(G2/1000))</f>
        <v>#DIV/0!</v>
      </c>
    </row>
    <row r="18" spans="1:13" x14ac:dyDescent="0.55000000000000004">
      <c r="A18" t="s">
        <v>67</v>
      </c>
      <c r="B18" t="e">
        <f>AVERAGE(B7:B16)</f>
        <v>#DIV/0!</v>
      </c>
      <c r="C18" t="e">
        <f t="shared" ref="C18:M18" si="0">AVERAGE(C7:C16)</f>
        <v>#DIV/0!</v>
      </c>
      <c r="D18" t="e">
        <f t="shared" si="0"/>
        <v>#DIV/0!</v>
      </c>
      <c r="E18" t="e">
        <f t="shared" si="0"/>
        <v>#DIV/0!</v>
      </c>
      <c r="F18" t="e">
        <f t="shared" si="0"/>
        <v>#DIV/0!</v>
      </c>
      <c r="G18" t="e">
        <f t="shared" si="0"/>
        <v>#DIV/0!</v>
      </c>
      <c r="H18" t="e">
        <f t="shared" si="0"/>
        <v>#DIV/0!</v>
      </c>
      <c r="I18" t="e">
        <f t="shared" si="0"/>
        <v>#DIV/0!</v>
      </c>
      <c r="J18" t="e">
        <f t="shared" si="0"/>
        <v>#DIV/0!</v>
      </c>
      <c r="K18" t="e">
        <f t="shared" si="0"/>
        <v>#DIV/0!</v>
      </c>
      <c r="L18" t="e">
        <f t="shared" si="0"/>
        <v>#DIV/0!</v>
      </c>
      <c r="M18" t="e">
        <f t="shared" si="0"/>
        <v>#DIV/0!</v>
      </c>
    </row>
    <row r="22" spans="1:13" x14ac:dyDescent="0.55000000000000004">
      <c r="A22" t="s">
        <v>63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22"/>
  <sheetViews>
    <sheetView workbookViewId="0">
      <selection activeCell="F18" sqref="F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G7" t="e">
        <f>B7*(E2/(G2/1000))</f>
        <v>#DIV/0!</v>
      </c>
      <c r="M7" t="e">
        <f>H7*(E2/(G2/1000))</f>
        <v>#DIV/0!</v>
      </c>
    </row>
    <row r="8" spans="1:17" x14ac:dyDescent="0.55000000000000004">
      <c r="A8">
        <v>2</v>
      </c>
      <c r="G8" t="e">
        <f>B8*(E2/(G2/1000))</f>
        <v>#DIV/0!</v>
      </c>
      <c r="M8" t="e">
        <f>H8*(E2/(G2/1000))</f>
        <v>#DIV/0!</v>
      </c>
    </row>
    <row r="9" spans="1:17" x14ac:dyDescent="0.55000000000000004">
      <c r="A9">
        <v>3</v>
      </c>
      <c r="G9" t="e">
        <f>B9*(E2/(G2/1000))</f>
        <v>#DIV/0!</v>
      </c>
      <c r="M9" t="e">
        <f>H9*(E2/(G2/1000))</f>
        <v>#DIV/0!</v>
      </c>
    </row>
    <row r="10" spans="1:17" x14ac:dyDescent="0.55000000000000004">
      <c r="A10">
        <v>4</v>
      </c>
      <c r="G10" t="e">
        <f>B10*(E2/(G2/1000))</f>
        <v>#DIV/0!</v>
      </c>
      <c r="M10" t="e">
        <f>H10*(E2/(G2/1000))</f>
        <v>#DIV/0!</v>
      </c>
    </row>
    <row r="11" spans="1:17" x14ac:dyDescent="0.55000000000000004">
      <c r="A11">
        <v>5</v>
      </c>
      <c r="G11" t="e">
        <f>B11*(E2/(G2/1000))</f>
        <v>#DIV/0!</v>
      </c>
      <c r="M11" t="e">
        <f>H11*(E2/(G2/1000))</f>
        <v>#DIV/0!</v>
      </c>
    </row>
    <row r="12" spans="1:17" x14ac:dyDescent="0.55000000000000004">
      <c r="A12">
        <v>6</v>
      </c>
      <c r="G12" t="e">
        <f>B12*(E2/(G2/1000))</f>
        <v>#DIV/0!</v>
      </c>
      <c r="M12" t="e">
        <f>H12*(E2/(G2/1000))</f>
        <v>#DIV/0!</v>
      </c>
    </row>
    <row r="13" spans="1:17" x14ac:dyDescent="0.55000000000000004">
      <c r="A13">
        <v>7</v>
      </c>
      <c r="G13" t="e">
        <f>B13*(E2/(G2/1000))</f>
        <v>#DIV/0!</v>
      </c>
      <c r="M13" t="e">
        <f>H13*(E2/(G2/1000))</f>
        <v>#DIV/0!</v>
      </c>
    </row>
    <row r="14" spans="1:17" x14ac:dyDescent="0.55000000000000004">
      <c r="A14">
        <v>8</v>
      </c>
      <c r="G14" t="e">
        <f>B14*(E2/(G2/1000))</f>
        <v>#DIV/0!</v>
      </c>
      <c r="M14" t="e">
        <f>H14*(E2/(G2/1000))</f>
        <v>#DIV/0!</v>
      </c>
    </row>
    <row r="15" spans="1:17" x14ac:dyDescent="0.55000000000000004">
      <c r="A15">
        <v>9</v>
      </c>
      <c r="G15" t="e">
        <f>B15*(E2/(G2/1000))</f>
        <v>#DIV/0!</v>
      </c>
    </row>
    <row r="16" spans="1:17" x14ac:dyDescent="0.55000000000000004">
      <c r="A16">
        <v>10</v>
      </c>
      <c r="G16" t="e">
        <f>B16*(E2/(G2/1000))</f>
        <v>#DIV/0!</v>
      </c>
    </row>
    <row r="18" spans="1:13" x14ac:dyDescent="0.55000000000000004">
      <c r="A18" t="s">
        <v>67</v>
      </c>
      <c r="B18" t="e">
        <f>AVERAGE(B7:B16)</f>
        <v>#DIV/0!</v>
      </c>
      <c r="C18" t="e">
        <f t="shared" ref="C18:M18" si="0">AVERAGE(C7:C16)</f>
        <v>#DIV/0!</v>
      </c>
      <c r="D18" t="e">
        <f t="shared" si="0"/>
        <v>#DIV/0!</v>
      </c>
      <c r="E18" t="e">
        <f t="shared" si="0"/>
        <v>#DIV/0!</v>
      </c>
      <c r="F18" t="e">
        <f t="shared" si="0"/>
        <v>#DIV/0!</v>
      </c>
      <c r="G18" t="e">
        <f t="shared" si="0"/>
        <v>#DIV/0!</v>
      </c>
      <c r="H18" t="e">
        <f t="shared" si="0"/>
        <v>#DIV/0!</v>
      </c>
      <c r="I18" t="e">
        <f t="shared" si="0"/>
        <v>#DIV/0!</v>
      </c>
      <c r="J18" t="e">
        <f t="shared" si="0"/>
        <v>#DIV/0!</v>
      </c>
      <c r="K18" t="e">
        <f t="shared" si="0"/>
        <v>#DIV/0!</v>
      </c>
      <c r="L18" t="e">
        <f t="shared" si="0"/>
        <v>#DIV/0!</v>
      </c>
      <c r="M18" t="e">
        <f t="shared" si="0"/>
        <v>#DIV/0!</v>
      </c>
    </row>
    <row r="22" spans="1:13" x14ac:dyDescent="0.55000000000000004">
      <c r="A22" t="s">
        <v>63</v>
      </c>
    </row>
  </sheetData>
  <customSheetViews>
    <customSheetView guid="{AC59D0E1-8811-40A7-80E4-160E5F1AF0FA}">
      <selection activeCell="F18" sqref="F18:M18"/>
      <pageMargins left="0.7" right="0.7" top="0.75" bottom="0.75" header="0.3" footer="0.3"/>
    </customSheetView>
    <customSheetView guid="{A24349EE-1577-4801-A187-4F5E075535EC}">
      <selection activeCell="F18" sqref="F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G34"/>
  <sheetViews>
    <sheetView workbookViewId="0">
      <selection activeCell="B16" sqref="B16:K16"/>
    </sheetView>
  </sheetViews>
  <sheetFormatPr defaultRowHeight="14.4" x14ac:dyDescent="0.55000000000000004"/>
  <cols>
    <col min="1" max="1" width="10.578125" bestFit="1" customWidth="1"/>
  </cols>
  <sheetData>
    <row r="1" spans="1:33" ht="16.8" x14ac:dyDescent="0.75">
      <c r="B1" s="9" t="s">
        <v>5</v>
      </c>
      <c r="C1" s="9" t="s">
        <v>5</v>
      </c>
      <c r="D1" s="9" t="s">
        <v>5</v>
      </c>
      <c r="E1" s="9" t="s">
        <v>5</v>
      </c>
      <c r="F1" s="9" t="s">
        <v>5</v>
      </c>
      <c r="G1" s="9" t="s">
        <v>5</v>
      </c>
      <c r="H1" s="9" t="s">
        <v>5</v>
      </c>
      <c r="I1" s="9" t="s">
        <v>5</v>
      </c>
      <c r="J1" s="9" t="s">
        <v>5</v>
      </c>
      <c r="K1" s="9" t="s">
        <v>5</v>
      </c>
      <c r="M1" s="9" t="s">
        <v>6</v>
      </c>
      <c r="N1" s="9" t="s">
        <v>6</v>
      </c>
      <c r="O1" s="9" t="s">
        <v>6</v>
      </c>
      <c r="P1" s="9" t="s">
        <v>6</v>
      </c>
      <c r="Q1" s="9" t="s">
        <v>6</v>
      </c>
      <c r="R1" s="9" t="s">
        <v>6</v>
      </c>
      <c r="S1" s="9" t="s">
        <v>6</v>
      </c>
      <c r="T1" s="9" t="s">
        <v>6</v>
      </c>
      <c r="U1" s="9" t="s">
        <v>6</v>
      </c>
      <c r="V1" s="9" t="s">
        <v>6</v>
      </c>
      <c r="X1" s="9" t="s">
        <v>3</v>
      </c>
      <c r="Y1" s="9" t="s">
        <v>72</v>
      </c>
      <c r="Z1" s="9" t="s">
        <v>73</v>
      </c>
      <c r="AA1" s="9" t="s">
        <v>74</v>
      </c>
      <c r="AB1" s="9" t="s">
        <v>75</v>
      </c>
      <c r="AC1" s="9" t="s">
        <v>76</v>
      </c>
      <c r="AD1" s="9" t="s">
        <v>77</v>
      </c>
      <c r="AE1" s="9" t="s">
        <v>78</v>
      </c>
      <c r="AF1" s="9" t="s">
        <v>79</v>
      </c>
      <c r="AG1" s="9" t="s">
        <v>80</v>
      </c>
    </row>
    <row r="2" spans="1:33" x14ac:dyDescent="0.55000000000000004">
      <c r="B2" s="7"/>
      <c r="C2" s="7"/>
      <c r="D2" s="7"/>
      <c r="E2" s="7"/>
      <c r="F2" s="7"/>
      <c r="G2" s="7"/>
      <c r="H2" s="7"/>
      <c r="I2" s="7"/>
      <c r="J2" s="7"/>
      <c r="K2" s="7"/>
      <c r="M2" s="7"/>
      <c r="N2" s="7"/>
      <c r="O2" s="7"/>
      <c r="P2" s="7"/>
      <c r="Q2" s="7"/>
      <c r="R2" s="7"/>
      <c r="S2" s="7"/>
      <c r="T2" s="7"/>
      <c r="U2" s="7"/>
      <c r="V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55000000000000004">
      <c r="A3" t="s">
        <v>47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X3">
        <v>1</v>
      </c>
      <c r="Y3">
        <v>2</v>
      </c>
      <c r="Z3">
        <v>3</v>
      </c>
      <c r="AA3">
        <v>4</v>
      </c>
      <c r="AB3">
        <v>5</v>
      </c>
      <c r="AC3">
        <v>6</v>
      </c>
      <c r="AD3">
        <v>7</v>
      </c>
      <c r="AE3">
        <v>8</v>
      </c>
      <c r="AF3">
        <v>9</v>
      </c>
      <c r="AG3">
        <v>10</v>
      </c>
    </row>
    <row r="4" spans="1:33" x14ac:dyDescent="0.55000000000000004">
      <c r="A4" t="s">
        <v>71</v>
      </c>
    </row>
    <row r="5" spans="1:33" x14ac:dyDescent="0.55000000000000004">
      <c r="A5">
        <v>1</v>
      </c>
      <c r="B5">
        <v>148</v>
      </c>
      <c r="C5">
        <v>149</v>
      </c>
      <c r="D5">
        <v>155</v>
      </c>
      <c r="E5">
        <v>157</v>
      </c>
      <c r="F5">
        <v>150</v>
      </c>
      <c r="G5">
        <v>160</v>
      </c>
      <c r="H5">
        <v>163</v>
      </c>
      <c r="I5">
        <v>165</v>
      </c>
      <c r="J5">
        <v>167</v>
      </c>
      <c r="K5">
        <v>169</v>
      </c>
      <c r="M5">
        <v>13</v>
      </c>
      <c r="N5">
        <v>13</v>
      </c>
      <c r="O5">
        <v>14</v>
      </c>
      <c r="P5">
        <v>14</v>
      </c>
      <c r="Q5">
        <v>14</v>
      </c>
      <c r="R5">
        <v>14</v>
      </c>
      <c r="S5">
        <v>15</v>
      </c>
      <c r="T5">
        <v>15</v>
      </c>
      <c r="U5">
        <v>15</v>
      </c>
      <c r="V5">
        <v>15</v>
      </c>
      <c r="X5">
        <v>28.8</v>
      </c>
      <c r="Y5">
        <v>33.299999999999997</v>
      </c>
      <c r="Z5">
        <v>31.8</v>
      </c>
      <c r="AA5">
        <v>34.799999999999997</v>
      </c>
      <c r="AB5">
        <v>33.6</v>
      </c>
      <c r="AC5">
        <v>35.700000000000003</v>
      </c>
      <c r="AD5">
        <v>34.9</v>
      </c>
      <c r="AE5">
        <v>36.4</v>
      </c>
      <c r="AF5">
        <v>36.299999999999997</v>
      </c>
      <c r="AG5">
        <v>37.1</v>
      </c>
    </row>
    <row r="6" spans="1:33" x14ac:dyDescent="0.55000000000000004">
      <c r="A6">
        <v>2</v>
      </c>
      <c r="B6">
        <v>135</v>
      </c>
      <c r="C6">
        <v>135</v>
      </c>
      <c r="D6">
        <v>138</v>
      </c>
      <c r="E6">
        <v>145</v>
      </c>
      <c r="F6">
        <v>146</v>
      </c>
      <c r="G6">
        <v>148</v>
      </c>
      <c r="H6">
        <v>152</v>
      </c>
      <c r="I6">
        <v>153</v>
      </c>
      <c r="J6">
        <v>154</v>
      </c>
      <c r="K6">
        <v>156</v>
      </c>
      <c r="M6">
        <v>8</v>
      </c>
      <c r="N6">
        <v>10</v>
      </c>
      <c r="O6">
        <v>11</v>
      </c>
      <c r="P6">
        <v>12</v>
      </c>
      <c r="Q6">
        <v>12</v>
      </c>
      <c r="R6">
        <v>13</v>
      </c>
      <c r="S6">
        <v>14</v>
      </c>
      <c r="T6">
        <v>14</v>
      </c>
      <c r="U6">
        <v>14</v>
      </c>
      <c r="V6">
        <v>14</v>
      </c>
      <c r="X6">
        <v>21</v>
      </c>
      <c r="Y6">
        <v>21.6</v>
      </c>
      <c r="Z6">
        <v>20.399999999999999</v>
      </c>
      <c r="AA6">
        <v>23.3</v>
      </c>
      <c r="AB6">
        <v>23.2</v>
      </c>
      <c r="AC6">
        <v>22.1</v>
      </c>
      <c r="AD6">
        <v>24.2</v>
      </c>
      <c r="AE6">
        <v>23.9</v>
      </c>
      <c r="AF6">
        <v>21.6</v>
      </c>
      <c r="AG6">
        <v>23.6</v>
      </c>
    </row>
    <row r="7" spans="1:33" x14ac:dyDescent="0.55000000000000004">
      <c r="A7">
        <v>3</v>
      </c>
      <c r="B7">
        <v>102</v>
      </c>
      <c r="C7">
        <v>118</v>
      </c>
      <c r="D7">
        <v>122</v>
      </c>
      <c r="E7">
        <v>124</v>
      </c>
      <c r="F7">
        <v>129</v>
      </c>
      <c r="G7">
        <v>124</v>
      </c>
      <c r="H7">
        <v>129</v>
      </c>
      <c r="I7">
        <v>128</v>
      </c>
      <c r="J7">
        <v>128</v>
      </c>
      <c r="K7">
        <v>127</v>
      </c>
      <c r="M7">
        <v>8</v>
      </c>
      <c r="N7">
        <v>8</v>
      </c>
      <c r="O7">
        <v>8</v>
      </c>
      <c r="P7">
        <v>9</v>
      </c>
      <c r="Q7">
        <v>10</v>
      </c>
      <c r="R7">
        <v>11</v>
      </c>
      <c r="S7">
        <v>11</v>
      </c>
      <c r="T7">
        <v>11</v>
      </c>
      <c r="U7">
        <v>11</v>
      </c>
      <c r="V7">
        <v>11</v>
      </c>
      <c r="X7">
        <v>11.2</v>
      </c>
      <c r="Y7">
        <v>14.8</v>
      </c>
      <c r="Z7">
        <v>16.5</v>
      </c>
      <c r="AA7">
        <v>16.5</v>
      </c>
      <c r="AB7">
        <v>15.3</v>
      </c>
      <c r="AC7">
        <v>16</v>
      </c>
      <c r="AD7">
        <v>15.9</v>
      </c>
      <c r="AE7">
        <v>15.5</v>
      </c>
      <c r="AF7">
        <v>15</v>
      </c>
      <c r="AG7">
        <v>15.9</v>
      </c>
    </row>
    <row r="8" spans="1:33" x14ac:dyDescent="0.55000000000000004">
      <c r="A8">
        <v>4</v>
      </c>
      <c r="B8">
        <v>160</v>
      </c>
      <c r="C8">
        <v>161</v>
      </c>
      <c r="D8">
        <v>164</v>
      </c>
      <c r="E8">
        <v>167</v>
      </c>
      <c r="F8">
        <v>169</v>
      </c>
      <c r="G8">
        <v>170</v>
      </c>
      <c r="H8">
        <v>173</v>
      </c>
      <c r="I8">
        <v>173</v>
      </c>
      <c r="J8">
        <v>174</v>
      </c>
      <c r="K8">
        <v>177</v>
      </c>
      <c r="M8">
        <v>12</v>
      </c>
      <c r="N8">
        <v>14</v>
      </c>
      <c r="O8">
        <v>16</v>
      </c>
      <c r="P8">
        <v>17</v>
      </c>
      <c r="Q8">
        <v>19</v>
      </c>
      <c r="R8">
        <v>19</v>
      </c>
      <c r="S8">
        <v>19</v>
      </c>
      <c r="T8">
        <v>20</v>
      </c>
      <c r="U8">
        <v>20</v>
      </c>
      <c r="V8">
        <v>20</v>
      </c>
      <c r="X8">
        <v>24.8</v>
      </c>
      <c r="Y8">
        <v>28.1</v>
      </c>
      <c r="Z8">
        <v>29</v>
      </c>
      <c r="AA8">
        <v>31.7</v>
      </c>
      <c r="AB8">
        <v>31.3</v>
      </c>
      <c r="AC8">
        <v>30.5</v>
      </c>
      <c r="AD8">
        <v>29.9</v>
      </c>
      <c r="AE8">
        <v>29.3</v>
      </c>
      <c r="AF8">
        <v>29.8</v>
      </c>
      <c r="AG8">
        <v>29.5</v>
      </c>
    </row>
    <row r="9" spans="1:33" x14ac:dyDescent="0.55000000000000004">
      <c r="A9">
        <v>5</v>
      </c>
      <c r="B9">
        <v>154</v>
      </c>
      <c r="C9">
        <v>150</v>
      </c>
      <c r="D9">
        <v>171</v>
      </c>
      <c r="E9">
        <v>172</v>
      </c>
      <c r="F9">
        <v>174</v>
      </c>
      <c r="G9">
        <v>175</v>
      </c>
      <c r="H9">
        <v>175</v>
      </c>
      <c r="I9">
        <v>166</v>
      </c>
      <c r="J9">
        <v>165</v>
      </c>
      <c r="K9">
        <v>177</v>
      </c>
      <c r="M9">
        <v>9</v>
      </c>
      <c r="N9">
        <v>11</v>
      </c>
      <c r="O9">
        <v>11</v>
      </c>
      <c r="P9">
        <v>12</v>
      </c>
      <c r="Q9">
        <v>12</v>
      </c>
      <c r="R9">
        <v>13</v>
      </c>
      <c r="S9">
        <v>13</v>
      </c>
      <c r="T9">
        <v>14</v>
      </c>
      <c r="U9">
        <v>15</v>
      </c>
      <c r="V9">
        <v>15</v>
      </c>
      <c r="X9">
        <v>16.5</v>
      </c>
      <c r="Y9">
        <v>20.7</v>
      </c>
      <c r="Z9">
        <v>19.5</v>
      </c>
      <c r="AA9">
        <v>19.8</v>
      </c>
      <c r="AB9">
        <v>20.5</v>
      </c>
      <c r="AC9">
        <v>19.399999999999999</v>
      </c>
      <c r="AD9">
        <v>20.8</v>
      </c>
      <c r="AE9">
        <v>19.399999999999999</v>
      </c>
      <c r="AF9">
        <v>21.1</v>
      </c>
      <c r="AG9">
        <v>20.8</v>
      </c>
    </row>
    <row r="10" spans="1:33" x14ac:dyDescent="0.55000000000000004">
      <c r="A10">
        <v>6</v>
      </c>
      <c r="B10">
        <v>130</v>
      </c>
      <c r="C10">
        <v>136</v>
      </c>
      <c r="D10">
        <v>137</v>
      </c>
      <c r="E10">
        <v>140</v>
      </c>
      <c r="F10">
        <v>142</v>
      </c>
      <c r="G10">
        <v>142</v>
      </c>
      <c r="H10">
        <v>142</v>
      </c>
      <c r="I10">
        <v>139</v>
      </c>
      <c r="J10">
        <v>145</v>
      </c>
      <c r="K10">
        <v>146</v>
      </c>
      <c r="M10">
        <v>8</v>
      </c>
      <c r="N10">
        <v>8</v>
      </c>
      <c r="O10">
        <v>10</v>
      </c>
      <c r="P10">
        <v>11</v>
      </c>
      <c r="Q10">
        <v>11</v>
      </c>
      <c r="R10">
        <v>12</v>
      </c>
      <c r="S10">
        <v>12</v>
      </c>
      <c r="T10">
        <v>13</v>
      </c>
      <c r="U10">
        <v>13</v>
      </c>
      <c r="V10">
        <v>13</v>
      </c>
      <c r="X10">
        <v>16.8</v>
      </c>
      <c r="Y10">
        <v>19.2</v>
      </c>
      <c r="Z10">
        <v>20</v>
      </c>
      <c r="AA10">
        <v>20.5</v>
      </c>
      <c r="AB10">
        <v>20</v>
      </c>
      <c r="AC10">
        <v>20.5</v>
      </c>
      <c r="AD10">
        <v>19.899999999999999</v>
      </c>
      <c r="AE10">
        <v>20.100000000000001</v>
      </c>
      <c r="AF10">
        <v>21.3</v>
      </c>
      <c r="AG10">
        <v>21.4</v>
      </c>
    </row>
    <row r="11" spans="1:33" x14ac:dyDescent="0.55000000000000004">
      <c r="A11">
        <v>7</v>
      </c>
      <c r="B11">
        <v>126</v>
      </c>
      <c r="C11">
        <v>144</v>
      </c>
      <c r="D11">
        <v>154</v>
      </c>
      <c r="E11">
        <v>160</v>
      </c>
      <c r="F11">
        <v>165</v>
      </c>
      <c r="G11">
        <v>170</v>
      </c>
      <c r="H11">
        <v>174</v>
      </c>
      <c r="I11">
        <v>174</v>
      </c>
      <c r="J11">
        <v>172</v>
      </c>
      <c r="K11">
        <v>176</v>
      </c>
      <c r="M11">
        <v>11</v>
      </c>
      <c r="N11">
        <v>12</v>
      </c>
      <c r="O11">
        <v>13</v>
      </c>
      <c r="P11">
        <v>13</v>
      </c>
      <c r="Q11">
        <v>14</v>
      </c>
      <c r="R11">
        <v>16</v>
      </c>
      <c r="S11">
        <v>17</v>
      </c>
      <c r="T11">
        <v>18</v>
      </c>
      <c r="U11">
        <v>18</v>
      </c>
      <c r="V11">
        <v>18</v>
      </c>
      <c r="X11">
        <v>16.100000000000001</v>
      </c>
      <c r="Y11">
        <v>23.1</v>
      </c>
      <c r="Z11">
        <v>24.4</v>
      </c>
      <c r="AA11">
        <v>25.4</v>
      </c>
      <c r="AB11">
        <v>25.9</v>
      </c>
      <c r="AC11">
        <v>27.3</v>
      </c>
      <c r="AD11">
        <v>26.2</v>
      </c>
      <c r="AE11">
        <v>26.7</v>
      </c>
      <c r="AF11">
        <v>24.6</v>
      </c>
      <c r="AG11">
        <v>25.6</v>
      </c>
    </row>
    <row r="12" spans="1:33" x14ac:dyDescent="0.55000000000000004">
      <c r="A12">
        <v>8</v>
      </c>
    </row>
    <row r="13" spans="1:33" x14ac:dyDescent="0.55000000000000004">
      <c r="A13">
        <v>9</v>
      </c>
      <c r="B13">
        <v>139</v>
      </c>
      <c r="C13">
        <v>151</v>
      </c>
      <c r="D13">
        <v>155</v>
      </c>
      <c r="E13">
        <v>159</v>
      </c>
      <c r="F13">
        <v>164</v>
      </c>
      <c r="G13">
        <v>166</v>
      </c>
      <c r="H13">
        <v>168</v>
      </c>
      <c r="I13">
        <v>170</v>
      </c>
      <c r="J13">
        <v>174</v>
      </c>
      <c r="K13">
        <v>174</v>
      </c>
      <c r="M13">
        <v>11</v>
      </c>
      <c r="N13">
        <v>12</v>
      </c>
      <c r="O13">
        <v>12</v>
      </c>
      <c r="P13">
        <v>14</v>
      </c>
      <c r="Q13">
        <v>14</v>
      </c>
      <c r="R13">
        <v>14</v>
      </c>
      <c r="S13">
        <v>15</v>
      </c>
      <c r="T13">
        <v>15</v>
      </c>
      <c r="U13">
        <v>15</v>
      </c>
      <c r="V13">
        <v>15</v>
      </c>
      <c r="X13">
        <v>15.5</v>
      </c>
      <c r="Y13">
        <v>19.2</v>
      </c>
      <c r="Z13">
        <v>20.2</v>
      </c>
      <c r="AA13">
        <v>20</v>
      </c>
      <c r="AB13">
        <v>19.7</v>
      </c>
      <c r="AC13">
        <v>18.600000000000001</v>
      </c>
      <c r="AD13">
        <v>18.5</v>
      </c>
      <c r="AE13">
        <v>18.3</v>
      </c>
      <c r="AF13">
        <v>18.100000000000001</v>
      </c>
      <c r="AG13">
        <v>19.2</v>
      </c>
    </row>
    <row r="14" spans="1:33" x14ac:dyDescent="0.55000000000000004">
      <c r="A14">
        <v>10</v>
      </c>
      <c r="B14">
        <v>183</v>
      </c>
      <c r="C14">
        <v>187</v>
      </c>
      <c r="D14">
        <v>192</v>
      </c>
      <c r="E14">
        <v>195</v>
      </c>
      <c r="F14">
        <v>197</v>
      </c>
      <c r="G14">
        <v>198</v>
      </c>
      <c r="H14">
        <v>198</v>
      </c>
      <c r="I14">
        <v>198</v>
      </c>
      <c r="J14">
        <v>199</v>
      </c>
      <c r="K14">
        <v>198</v>
      </c>
      <c r="M14">
        <v>10</v>
      </c>
      <c r="N14">
        <v>12</v>
      </c>
      <c r="O14">
        <v>13</v>
      </c>
      <c r="P14">
        <v>13</v>
      </c>
      <c r="Q14">
        <v>13</v>
      </c>
      <c r="R14">
        <v>14</v>
      </c>
      <c r="S14">
        <v>14</v>
      </c>
      <c r="T14">
        <v>15</v>
      </c>
      <c r="U14">
        <v>16</v>
      </c>
      <c r="V14">
        <v>16</v>
      </c>
      <c r="X14">
        <v>19.5</v>
      </c>
      <c r="Y14">
        <v>23</v>
      </c>
      <c r="Z14">
        <v>24.3</v>
      </c>
      <c r="AA14">
        <v>24</v>
      </c>
      <c r="AB14">
        <v>25.9</v>
      </c>
      <c r="AC14">
        <v>25.4</v>
      </c>
      <c r="AD14">
        <v>24</v>
      </c>
      <c r="AE14">
        <v>24.7</v>
      </c>
      <c r="AF14">
        <v>25.1</v>
      </c>
      <c r="AG14">
        <v>25.2</v>
      </c>
    </row>
    <row r="15" spans="1:33" x14ac:dyDescent="0.55000000000000004">
      <c r="A15">
        <v>11</v>
      </c>
      <c r="B15">
        <v>151</v>
      </c>
      <c r="C15">
        <v>158</v>
      </c>
      <c r="D15">
        <v>163</v>
      </c>
      <c r="E15">
        <v>170</v>
      </c>
      <c r="F15">
        <v>174</v>
      </c>
      <c r="G15">
        <v>171</v>
      </c>
      <c r="H15">
        <v>177</v>
      </c>
      <c r="I15">
        <v>181</v>
      </c>
      <c r="J15">
        <v>180</v>
      </c>
      <c r="K15">
        <v>182</v>
      </c>
      <c r="M15">
        <v>9</v>
      </c>
      <c r="N15">
        <v>12</v>
      </c>
      <c r="O15">
        <v>13</v>
      </c>
      <c r="P15">
        <v>14</v>
      </c>
      <c r="Q15">
        <v>14</v>
      </c>
      <c r="R15">
        <v>15</v>
      </c>
      <c r="S15">
        <v>16</v>
      </c>
      <c r="T15">
        <v>16</v>
      </c>
      <c r="U15">
        <v>17</v>
      </c>
      <c r="V15">
        <v>18</v>
      </c>
      <c r="X15">
        <v>27.4</v>
      </c>
      <c r="Y15">
        <v>28.9</v>
      </c>
      <c r="Z15">
        <v>30.2</v>
      </c>
      <c r="AA15">
        <v>29.6</v>
      </c>
      <c r="AB15">
        <v>30.2</v>
      </c>
      <c r="AC15">
        <v>31.7</v>
      </c>
      <c r="AD15">
        <v>30.1</v>
      </c>
      <c r="AE15">
        <v>29.5</v>
      </c>
      <c r="AF15">
        <v>31.4</v>
      </c>
      <c r="AG15">
        <v>31.3</v>
      </c>
    </row>
    <row r="16" spans="1:33" x14ac:dyDescent="0.55000000000000004">
      <c r="A16">
        <v>12</v>
      </c>
      <c r="B16">
        <v>160</v>
      </c>
      <c r="C16">
        <v>163</v>
      </c>
      <c r="D16">
        <v>166</v>
      </c>
      <c r="E16">
        <v>170</v>
      </c>
      <c r="F16">
        <v>172</v>
      </c>
      <c r="G16">
        <v>175</v>
      </c>
      <c r="H16">
        <v>176</v>
      </c>
      <c r="I16">
        <v>178</v>
      </c>
      <c r="J16">
        <v>179</v>
      </c>
      <c r="K16">
        <v>180</v>
      </c>
      <c r="M16">
        <v>10</v>
      </c>
      <c r="N16">
        <v>13</v>
      </c>
      <c r="O16">
        <v>14</v>
      </c>
      <c r="P16">
        <v>15</v>
      </c>
      <c r="Q16">
        <v>15</v>
      </c>
      <c r="R16">
        <v>16</v>
      </c>
      <c r="S16">
        <v>17</v>
      </c>
      <c r="T16">
        <v>18</v>
      </c>
      <c r="U16">
        <v>18</v>
      </c>
      <c r="V16">
        <v>19</v>
      </c>
      <c r="X16">
        <v>22.6</v>
      </c>
      <c r="Y16">
        <v>28.3</v>
      </c>
      <c r="Z16">
        <v>29.4</v>
      </c>
      <c r="AA16">
        <v>27.8</v>
      </c>
      <c r="AB16">
        <v>30.1</v>
      </c>
      <c r="AC16">
        <v>28.2</v>
      </c>
      <c r="AD16">
        <v>29.3</v>
      </c>
      <c r="AE16">
        <v>30.9</v>
      </c>
      <c r="AF16">
        <v>29.2</v>
      </c>
      <c r="AG16">
        <v>31.3</v>
      </c>
    </row>
    <row r="17" spans="1:1" x14ac:dyDescent="0.55000000000000004">
      <c r="A17">
        <v>13</v>
      </c>
    </row>
    <row r="18" spans="1:1" x14ac:dyDescent="0.55000000000000004">
      <c r="A18">
        <v>14</v>
      </c>
    </row>
    <row r="19" spans="1:1" x14ac:dyDescent="0.55000000000000004">
      <c r="A19">
        <v>15</v>
      </c>
    </row>
    <row r="20" spans="1:1" x14ac:dyDescent="0.55000000000000004">
      <c r="A20">
        <v>16</v>
      </c>
    </row>
    <row r="21" spans="1:1" x14ac:dyDescent="0.55000000000000004">
      <c r="A21">
        <v>17</v>
      </c>
    </row>
    <row r="22" spans="1:1" x14ac:dyDescent="0.55000000000000004">
      <c r="A22">
        <v>18</v>
      </c>
    </row>
    <row r="23" spans="1:1" x14ac:dyDescent="0.55000000000000004">
      <c r="A23">
        <v>19</v>
      </c>
    </row>
    <row r="24" spans="1:1" x14ac:dyDescent="0.55000000000000004">
      <c r="A24">
        <v>20</v>
      </c>
    </row>
    <row r="25" spans="1:1" x14ac:dyDescent="0.55000000000000004">
      <c r="A25">
        <v>21</v>
      </c>
    </row>
    <row r="26" spans="1:1" x14ac:dyDescent="0.55000000000000004">
      <c r="A26">
        <v>22</v>
      </c>
    </row>
    <row r="27" spans="1:1" x14ac:dyDescent="0.55000000000000004">
      <c r="A27">
        <v>23</v>
      </c>
    </row>
    <row r="28" spans="1:1" x14ac:dyDescent="0.55000000000000004">
      <c r="A28">
        <v>24</v>
      </c>
    </row>
    <row r="29" spans="1:1" x14ac:dyDescent="0.55000000000000004">
      <c r="A29">
        <v>25</v>
      </c>
    </row>
    <row r="30" spans="1:1" x14ac:dyDescent="0.55000000000000004">
      <c r="A30">
        <v>26</v>
      </c>
    </row>
    <row r="31" spans="1:1" x14ac:dyDescent="0.55000000000000004">
      <c r="A31">
        <v>27</v>
      </c>
    </row>
    <row r="32" spans="1:1" x14ac:dyDescent="0.55000000000000004">
      <c r="A32">
        <v>28</v>
      </c>
    </row>
    <row r="33" spans="1:1" x14ac:dyDescent="0.55000000000000004">
      <c r="A33">
        <v>29</v>
      </c>
    </row>
    <row r="34" spans="1:1" x14ac:dyDescent="0.55000000000000004">
      <c r="A34">
        <v>30</v>
      </c>
    </row>
  </sheetData>
  <customSheetViews>
    <customSheetView guid="{AC59D0E1-8811-40A7-80E4-160E5F1AF0FA}">
      <selection activeCell="B16" sqref="B16:K16"/>
      <pageMargins left="0.7" right="0.7" top="0.75" bottom="0.75" header="0.3" footer="0.3"/>
    </customSheetView>
    <customSheetView guid="{A24349EE-1577-4801-A187-4F5E075535EC}">
      <selection activeCell="B16" sqref="B16:K16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G33"/>
  <sheetViews>
    <sheetView topLeftCell="L1" workbookViewId="0">
      <selection activeCell="W16" sqref="W16"/>
    </sheetView>
  </sheetViews>
  <sheetFormatPr defaultRowHeight="14.4" x14ac:dyDescent="0.55000000000000004"/>
  <cols>
    <col min="1" max="1" width="10.578125" bestFit="1" customWidth="1"/>
  </cols>
  <sheetData>
    <row r="1" spans="1:33" ht="16.8" x14ac:dyDescent="0.75">
      <c r="B1" s="16" t="s">
        <v>5</v>
      </c>
      <c r="C1" s="16"/>
      <c r="D1" s="16"/>
      <c r="E1" s="16"/>
      <c r="F1" s="16"/>
      <c r="G1" s="16"/>
      <c r="H1" s="16"/>
      <c r="I1" s="16"/>
      <c r="J1" s="16"/>
      <c r="K1" s="16"/>
      <c r="M1" s="16" t="s">
        <v>6</v>
      </c>
      <c r="N1" s="16"/>
      <c r="O1" s="16"/>
      <c r="P1" s="16"/>
      <c r="Q1" s="16"/>
      <c r="R1" s="16"/>
      <c r="S1" s="16"/>
      <c r="T1" s="16"/>
      <c r="U1" s="16"/>
      <c r="V1" s="16"/>
      <c r="X1" s="16" t="s">
        <v>3</v>
      </c>
      <c r="Y1" s="16"/>
      <c r="Z1" s="16"/>
      <c r="AA1" s="16"/>
      <c r="AB1" s="16"/>
      <c r="AC1" s="16"/>
      <c r="AD1" s="16"/>
      <c r="AE1" s="16"/>
      <c r="AF1" s="16"/>
      <c r="AG1" s="16"/>
    </row>
    <row r="2" spans="1:33" x14ac:dyDescent="0.55000000000000004">
      <c r="A2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</row>
    <row r="3" spans="1:33" x14ac:dyDescent="0.55000000000000004">
      <c r="A3" t="s">
        <v>71</v>
      </c>
    </row>
    <row r="4" spans="1:33" x14ac:dyDescent="0.55000000000000004">
      <c r="A4">
        <v>1</v>
      </c>
      <c r="B4">
        <v>129</v>
      </c>
      <c r="C4">
        <v>126</v>
      </c>
      <c r="D4">
        <v>134</v>
      </c>
      <c r="E4">
        <v>157</v>
      </c>
      <c r="F4">
        <v>147</v>
      </c>
      <c r="G4">
        <v>147</v>
      </c>
      <c r="H4">
        <v>159</v>
      </c>
      <c r="I4">
        <v>160</v>
      </c>
      <c r="M4">
        <v>12</v>
      </c>
      <c r="N4">
        <v>13</v>
      </c>
      <c r="O4">
        <v>13</v>
      </c>
      <c r="P4">
        <v>14</v>
      </c>
      <c r="Q4">
        <v>14</v>
      </c>
      <c r="R4">
        <v>14</v>
      </c>
      <c r="S4">
        <v>14</v>
      </c>
      <c r="T4">
        <v>14</v>
      </c>
      <c r="X4">
        <v>23</v>
      </c>
      <c r="Y4">
        <v>31.7</v>
      </c>
      <c r="Z4">
        <v>36.9</v>
      </c>
      <c r="AA4">
        <v>34</v>
      </c>
      <c r="AB4">
        <v>36.5</v>
      </c>
      <c r="AC4">
        <v>34.5</v>
      </c>
      <c r="AD4">
        <v>37.799999999999997</v>
      </c>
      <c r="AE4">
        <v>36.5</v>
      </c>
    </row>
    <row r="5" spans="1:33" x14ac:dyDescent="0.55000000000000004">
      <c r="A5">
        <v>2</v>
      </c>
      <c r="B5">
        <v>142</v>
      </c>
      <c r="C5">
        <v>160</v>
      </c>
      <c r="D5">
        <v>164</v>
      </c>
      <c r="E5">
        <v>170</v>
      </c>
      <c r="F5">
        <v>168</v>
      </c>
      <c r="G5">
        <v>172</v>
      </c>
      <c r="H5">
        <v>171</v>
      </c>
      <c r="I5">
        <v>173</v>
      </c>
      <c r="M5">
        <v>9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X5">
        <v>20.3</v>
      </c>
      <c r="Y5">
        <v>27.5</v>
      </c>
      <c r="Z5">
        <v>30</v>
      </c>
      <c r="AA5">
        <v>31.1</v>
      </c>
      <c r="AB5">
        <v>30.6</v>
      </c>
      <c r="AC5">
        <v>30.7</v>
      </c>
      <c r="AD5">
        <v>31.9</v>
      </c>
      <c r="AE5">
        <v>33.4</v>
      </c>
    </row>
    <row r="6" spans="1:33" x14ac:dyDescent="0.55000000000000004">
      <c r="A6">
        <v>3</v>
      </c>
      <c r="B6">
        <v>113</v>
      </c>
      <c r="C6">
        <v>134</v>
      </c>
      <c r="D6">
        <v>139</v>
      </c>
      <c r="E6">
        <v>146</v>
      </c>
      <c r="F6">
        <v>150</v>
      </c>
      <c r="G6">
        <v>152</v>
      </c>
      <c r="H6">
        <v>151</v>
      </c>
      <c r="I6">
        <v>152</v>
      </c>
      <c r="M6">
        <v>7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12</v>
      </c>
      <c r="X6">
        <v>11.1</v>
      </c>
      <c r="Y6">
        <v>16</v>
      </c>
      <c r="Z6">
        <v>19.7</v>
      </c>
      <c r="AA6">
        <v>21.4</v>
      </c>
      <c r="AB6">
        <v>20.5</v>
      </c>
      <c r="AC6">
        <v>22.3</v>
      </c>
      <c r="AD6">
        <v>22.7</v>
      </c>
      <c r="AE6">
        <v>23</v>
      </c>
    </row>
    <row r="7" spans="1:33" x14ac:dyDescent="0.55000000000000004">
      <c r="A7">
        <v>4</v>
      </c>
      <c r="B7">
        <v>140</v>
      </c>
      <c r="C7">
        <v>150</v>
      </c>
      <c r="D7">
        <v>150</v>
      </c>
      <c r="E7">
        <v>152</v>
      </c>
      <c r="F7">
        <v>158</v>
      </c>
      <c r="G7">
        <v>160</v>
      </c>
      <c r="H7">
        <v>163</v>
      </c>
      <c r="I7">
        <v>160</v>
      </c>
      <c r="M7">
        <v>10</v>
      </c>
      <c r="N7">
        <v>11</v>
      </c>
      <c r="O7">
        <v>11</v>
      </c>
      <c r="P7">
        <v>13</v>
      </c>
      <c r="Q7">
        <v>14</v>
      </c>
      <c r="R7">
        <v>16</v>
      </c>
      <c r="S7">
        <v>17</v>
      </c>
      <c r="T7">
        <v>17</v>
      </c>
      <c r="X7">
        <v>10.8</v>
      </c>
      <c r="Y7">
        <v>21.2</v>
      </c>
      <c r="Z7">
        <v>26.9</v>
      </c>
      <c r="AA7">
        <v>25.6</v>
      </c>
      <c r="AB7">
        <v>26.6</v>
      </c>
      <c r="AC7">
        <v>29.4</v>
      </c>
      <c r="AD7">
        <v>27.6</v>
      </c>
      <c r="AE7">
        <v>29.2</v>
      </c>
    </row>
    <row r="8" spans="1:33" x14ac:dyDescent="0.55000000000000004">
      <c r="A8">
        <v>5</v>
      </c>
      <c r="B8">
        <v>113</v>
      </c>
      <c r="C8">
        <v>115</v>
      </c>
      <c r="D8">
        <v>166</v>
      </c>
      <c r="E8">
        <v>176</v>
      </c>
      <c r="F8">
        <v>176</v>
      </c>
      <c r="G8">
        <v>180</v>
      </c>
      <c r="H8">
        <v>187</v>
      </c>
      <c r="I8">
        <v>187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16</v>
      </c>
      <c r="X8">
        <v>14</v>
      </c>
      <c r="Y8">
        <v>20.2</v>
      </c>
      <c r="Z8">
        <v>21</v>
      </c>
      <c r="AA8">
        <v>22.9</v>
      </c>
      <c r="AB8">
        <v>23</v>
      </c>
      <c r="AC8">
        <v>22.9</v>
      </c>
      <c r="AD8">
        <v>24.5</v>
      </c>
      <c r="AE8">
        <v>25.2</v>
      </c>
    </row>
    <row r="9" spans="1:33" x14ac:dyDescent="0.55000000000000004">
      <c r="A9">
        <v>6</v>
      </c>
      <c r="B9">
        <v>135</v>
      </c>
      <c r="C9">
        <v>136</v>
      </c>
      <c r="D9">
        <v>141</v>
      </c>
      <c r="E9">
        <v>144</v>
      </c>
      <c r="F9">
        <v>146</v>
      </c>
      <c r="G9">
        <v>148</v>
      </c>
      <c r="H9">
        <v>150</v>
      </c>
      <c r="I9">
        <v>151</v>
      </c>
      <c r="M9">
        <v>8</v>
      </c>
      <c r="N9">
        <v>9</v>
      </c>
      <c r="O9">
        <v>11</v>
      </c>
      <c r="P9">
        <v>12</v>
      </c>
      <c r="Q9">
        <v>13</v>
      </c>
      <c r="R9">
        <v>13</v>
      </c>
      <c r="S9">
        <v>14</v>
      </c>
      <c r="T9">
        <v>15</v>
      </c>
      <c r="X9">
        <v>14.8</v>
      </c>
      <c r="Y9">
        <v>18.100000000000001</v>
      </c>
      <c r="Z9">
        <v>23.3</v>
      </c>
      <c r="AA9">
        <v>21.7</v>
      </c>
      <c r="AB9">
        <v>21.7</v>
      </c>
      <c r="AC9">
        <v>22.6</v>
      </c>
      <c r="AD9">
        <v>23.4</v>
      </c>
      <c r="AE9">
        <v>24.2</v>
      </c>
    </row>
    <row r="10" spans="1:33" x14ac:dyDescent="0.55000000000000004">
      <c r="A10">
        <v>7</v>
      </c>
      <c r="B10">
        <v>141</v>
      </c>
      <c r="C10">
        <v>153</v>
      </c>
      <c r="D10">
        <v>155</v>
      </c>
      <c r="E10">
        <v>155</v>
      </c>
      <c r="F10">
        <v>163</v>
      </c>
      <c r="G10">
        <v>164</v>
      </c>
      <c r="H10">
        <v>165</v>
      </c>
      <c r="I10">
        <v>167</v>
      </c>
      <c r="M10">
        <v>7</v>
      </c>
      <c r="N10">
        <v>8</v>
      </c>
      <c r="O10">
        <v>8</v>
      </c>
      <c r="P10">
        <v>9</v>
      </c>
      <c r="Q10">
        <v>10</v>
      </c>
      <c r="R10">
        <v>11</v>
      </c>
      <c r="S10">
        <v>12</v>
      </c>
      <c r="T10">
        <v>12</v>
      </c>
      <c r="X10">
        <v>13.1</v>
      </c>
      <c r="Y10">
        <v>19.8</v>
      </c>
      <c r="Z10">
        <v>22.2</v>
      </c>
      <c r="AA10">
        <v>23</v>
      </c>
      <c r="AB10">
        <v>24.1</v>
      </c>
      <c r="AC10">
        <v>24.3</v>
      </c>
      <c r="AD10">
        <v>24.6</v>
      </c>
      <c r="AE10">
        <v>25.6</v>
      </c>
    </row>
    <row r="11" spans="1:33" x14ac:dyDescent="0.55000000000000004">
      <c r="A11">
        <v>8</v>
      </c>
    </row>
    <row r="12" spans="1:33" x14ac:dyDescent="0.55000000000000004">
      <c r="A12">
        <v>9</v>
      </c>
      <c r="B12">
        <v>130</v>
      </c>
      <c r="C12">
        <v>155</v>
      </c>
      <c r="D12">
        <v>160</v>
      </c>
      <c r="E12">
        <v>165</v>
      </c>
      <c r="F12">
        <v>168</v>
      </c>
      <c r="G12">
        <v>172</v>
      </c>
      <c r="H12">
        <v>174</v>
      </c>
      <c r="I12">
        <v>179</v>
      </c>
      <c r="M12">
        <v>10</v>
      </c>
      <c r="N12">
        <v>12</v>
      </c>
      <c r="O12">
        <v>14</v>
      </c>
      <c r="P12">
        <v>17</v>
      </c>
      <c r="Q12">
        <v>18</v>
      </c>
      <c r="R12">
        <v>18</v>
      </c>
      <c r="S12">
        <v>18</v>
      </c>
      <c r="T12">
        <v>19</v>
      </c>
      <c r="X12">
        <v>14.7</v>
      </c>
      <c r="Y12">
        <v>21.4</v>
      </c>
      <c r="Z12">
        <v>22.2</v>
      </c>
      <c r="AA12">
        <v>23.4</v>
      </c>
      <c r="AB12">
        <v>24.4</v>
      </c>
      <c r="AC12">
        <v>24.4</v>
      </c>
      <c r="AD12">
        <v>25.4</v>
      </c>
      <c r="AE12">
        <v>25.3</v>
      </c>
    </row>
    <row r="13" spans="1:33" x14ac:dyDescent="0.55000000000000004">
      <c r="A13">
        <v>10</v>
      </c>
      <c r="B13">
        <v>160</v>
      </c>
      <c r="C13">
        <v>181</v>
      </c>
      <c r="D13">
        <v>188</v>
      </c>
      <c r="E13">
        <v>180</v>
      </c>
      <c r="F13">
        <v>185</v>
      </c>
      <c r="G13">
        <v>186</v>
      </c>
      <c r="H13">
        <v>187</v>
      </c>
      <c r="I13">
        <v>188</v>
      </c>
      <c r="M13">
        <v>11</v>
      </c>
      <c r="N13">
        <v>11</v>
      </c>
      <c r="O13">
        <v>12</v>
      </c>
      <c r="P13">
        <v>13</v>
      </c>
      <c r="Q13">
        <v>14</v>
      </c>
      <c r="R13">
        <v>14</v>
      </c>
      <c r="S13">
        <v>15</v>
      </c>
      <c r="T13">
        <v>15</v>
      </c>
      <c r="X13">
        <v>18.5</v>
      </c>
      <c r="Y13">
        <v>22.9</v>
      </c>
      <c r="Z13">
        <v>24.9</v>
      </c>
      <c r="AA13">
        <v>25.7</v>
      </c>
      <c r="AB13">
        <v>24.6</v>
      </c>
      <c r="AC13">
        <v>25.8</v>
      </c>
      <c r="AD13">
        <v>25.3</v>
      </c>
      <c r="AE13">
        <v>28</v>
      </c>
    </row>
    <row r="14" spans="1:33" x14ac:dyDescent="0.55000000000000004">
      <c r="A14">
        <v>11</v>
      </c>
      <c r="B14">
        <v>143</v>
      </c>
      <c r="C14">
        <v>156</v>
      </c>
      <c r="D14">
        <v>160</v>
      </c>
      <c r="E14">
        <v>164</v>
      </c>
      <c r="F14">
        <v>161</v>
      </c>
      <c r="G14">
        <v>162</v>
      </c>
      <c r="H14">
        <v>161</v>
      </c>
      <c r="I14">
        <v>161</v>
      </c>
      <c r="M14">
        <v>8</v>
      </c>
      <c r="N14">
        <v>10</v>
      </c>
      <c r="O14">
        <v>12</v>
      </c>
      <c r="P14">
        <v>13</v>
      </c>
      <c r="Q14">
        <v>14</v>
      </c>
      <c r="R14">
        <v>14</v>
      </c>
      <c r="S14">
        <v>14</v>
      </c>
      <c r="T14">
        <v>15</v>
      </c>
      <c r="X14">
        <v>23.4</v>
      </c>
      <c r="Y14">
        <v>27.5</v>
      </c>
      <c r="Z14">
        <v>28.8</v>
      </c>
      <c r="AA14">
        <v>29.2</v>
      </c>
      <c r="AB14">
        <v>29.1</v>
      </c>
      <c r="AC14">
        <v>29</v>
      </c>
      <c r="AD14">
        <v>29.7</v>
      </c>
      <c r="AE14">
        <v>30.4</v>
      </c>
    </row>
    <row r="15" spans="1:33" x14ac:dyDescent="0.55000000000000004">
      <c r="A15">
        <v>12</v>
      </c>
      <c r="B15">
        <v>139</v>
      </c>
      <c r="C15">
        <v>149</v>
      </c>
      <c r="D15">
        <v>156</v>
      </c>
      <c r="E15">
        <v>156</v>
      </c>
      <c r="F15">
        <v>158</v>
      </c>
      <c r="G15">
        <v>162</v>
      </c>
      <c r="H15">
        <v>165</v>
      </c>
      <c r="I15">
        <v>167</v>
      </c>
      <c r="M15">
        <v>10</v>
      </c>
      <c r="N15">
        <v>10</v>
      </c>
      <c r="O15">
        <v>11</v>
      </c>
      <c r="P15">
        <v>12</v>
      </c>
      <c r="Q15">
        <v>13</v>
      </c>
      <c r="R15">
        <v>13</v>
      </c>
      <c r="S15">
        <v>13</v>
      </c>
      <c r="T15">
        <v>14</v>
      </c>
      <c r="X15">
        <v>24.9</v>
      </c>
      <c r="Y15">
        <v>24</v>
      </c>
      <c r="Z15">
        <v>26.1</v>
      </c>
      <c r="AA15">
        <v>29.2</v>
      </c>
      <c r="AB15">
        <v>28.2</v>
      </c>
      <c r="AC15">
        <v>29.9</v>
      </c>
      <c r="AD15">
        <v>29.8</v>
      </c>
      <c r="AE15">
        <v>29.9</v>
      </c>
    </row>
    <row r="16" spans="1:33" x14ac:dyDescent="0.55000000000000004">
      <c r="A16">
        <v>13</v>
      </c>
    </row>
    <row r="17" spans="1:1" x14ac:dyDescent="0.55000000000000004">
      <c r="A17">
        <v>14</v>
      </c>
    </row>
    <row r="18" spans="1:1" x14ac:dyDescent="0.55000000000000004">
      <c r="A18">
        <v>15</v>
      </c>
    </row>
    <row r="19" spans="1:1" x14ac:dyDescent="0.55000000000000004">
      <c r="A19">
        <v>16</v>
      </c>
    </row>
    <row r="20" spans="1:1" x14ac:dyDescent="0.55000000000000004">
      <c r="A20">
        <v>17</v>
      </c>
    </row>
    <row r="21" spans="1:1" x14ac:dyDescent="0.55000000000000004">
      <c r="A21">
        <v>18</v>
      </c>
    </row>
    <row r="22" spans="1:1" x14ac:dyDescent="0.55000000000000004">
      <c r="A22">
        <v>19</v>
      </c>
    </row>
    <row r="23" spans="1:1" x14ac:dyDescent="0.55000000000000004">
      <c r="A23">
        <v>20</v>
      </c>
    </row>
    <row r="24" spans="1:1" x14ac:dyDescent="0.55000000000000004">
      <c r="A24">
        <v>21</v>
      </c>
    </row>
    <row r="25" spans="1:1" x14ac:dyDescent="0.55000000000000004">
      <c r="A25">
        <v>22</v>
      </c>
    </row>
    <row r="26" spans="1:1" x14ac:dyDescent="0.55000000000000004">
      <c r="A26">
        <v>23</v>
      </c>
    </row>
    <row r="27" spans="1:1" x14ac:dyDescent="0.55000000000000004">
      <c r="A27">
        <v>24</v>
      </c>
    </row>
    <row r="28" spans="1:1" x14ac:dyDescent="0.55000000000000004">
      <c r="A28">
        <v>25</v>
      </c>
    </row>
    <row r="29" spans="1:1" x14ac:dyDescent="0.55000000000000004">
      <c r="A29">
        <v>26</v>
      </c>
    </row>
    <row r="30" spans="1:1" x14ac:dyDescent="0.55000000000000004">
      <c r="A30">
        <v>27</v>
      </c>
    </row>
    <row r="31" spans="1:1" x14ac:dyDescent="0.55000000000000004">
      <c r="A31">
        <v>28</v>
      </c>
    </row>
    <row r="32" spans="1:1" x14ac:dyDescent="0.55000000000000004">
      <c r="A32">
        <v>29</v>
      </c>
    </row>
    <row r="33" spans="1:1" x14ac:dyDescent="0.55000000000000004">
      <c r="A33">
        <v>30</v>
      </c>
    </row>
  </sheetData>
  <customSheetViews>
    <customSheetView guid="{AC59D0E1-8811-40A7-80E4-160E5F1AF0FA}" topLeftCell="L1">
      <selection activeCell="W16" sqref="W16"/>
      <pageMargins left="0.7" right="0.7" top="0.75" bottom="0.75" header="0.3" footer="0.3"/>
    </customSheetView>
    <customSheetView guid="{A24349EE-1577-4801-A187-4F5E075535EC}" topLeftCell="L1">
      <selection activeCell="W16" sqref="W16"/>
      <pageMargins left="0.7" right="0.7" top="0.75" bottom="0.75" header="0.3" footer="0.3"/>
    </customSheetView>
  </customSheetViews>
  <mergeCells count="3">
    <mergeCell ref="B1:K1"/>
    <mergeCell ref="M1:V1"/>
    <mergeCell ref="X1:AG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2"/>
  <sheetViews>
    <sheetView workbookViewId="0">
      <selection activeCell="M38" sqref="M38"/>
    </sheetView>
  </sheetViews>
  <sheetFormatPr defaultRowHeight="14.4" x14ac:dyDescent="0.55000000000000004"/>
  <cols>
    <col min="1" max="1" width="5.15625" bestFit="1" customWidth="1"/>
    <col min="2" max="5" width="5.68359375" customWidth="1"/>
    <col min="6" max="6" width="6.68359375" customWidth="1"/>
    <col min="8" max="8" width="5.15625" bestFit="1" customWidth="1"/>
    <col min="9" max="13" width="5.68359375" customWidth="1"/>
  </cols>
  <sheetData>
    <row r="1" spans="1:13" x14ac:dyDescent="0.55000000000000004">
      <c r="A1" s="17" t="s">
        <v>0</v>
      </c>
      <c r="B1" s="18"/>
      <c r="C1" s="18"/>
      <c r="D1" s="18"/>
      <c r="E1" s="18"/>
      <c r="F1" s="19"/>
      <c r="H1" s="17" t="s">
        <v>1</v>
      </c>
      <c r="I1" s="18"/>
      <c r="J1" s="18"/>
      <c r="K1" s="18"/>
      <c r="L1" s="18"/>
      <c r="M1" s="19"/>
    </row>
    <row r="2" spans="1:13" ht="16.8" x14ac:dyDescent="0.75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3" t="s">
        <v>8</v>
      </c>
      <c r="H2" s="2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3" t="s">
        <v>7</v>
      </c>
    </row>
    <row r="3" spans="1:13" x14ac:dyDescent="0.55000000000000004">
      <c r="A3" s="2">
        <v>1</v>
      </c>
      <c r="B3" s="1"/>
      <c r="C3" s="1"/>
      <c r="D3" s="1"/>
      <c r="E3" s="1"/>
      <c r="F3" s="3"/>
      <c r="H3" s="2">
        <v>1</v>
      </c>
      <c r="I3" s="1"/>
      <c r="J3" s="1"/>
      <c r="K3" s="1"/>
      <c r="L3" s="1"/>
      <c r="M3" s="3"/>
    </row>
    <row r="4" spans="1:13" x14ac:dyDescent="0.55000000000000004">
      <c r="A4" s="2">
        <v>2</v>
      </c>
      <c r="B4" s="1"/>
      <c r="C4" s="1"/>
      <c r="D4" s="1"/>
      <c r="E4" s="1"/>
      <c r="F4" s="3"/>
      <c r="H4" s="2">
        <v>2</v>
      </c>
      <c r="I4" s="1"/>
      <c r="J4" s="1"/>
      <c r="K4" s="1"/>
      <c r="L4" s="1"/>
      <c r="M4" s="3"/>
    </row>
    <row r="5" spans="1:13" x14ac:dyDescent="0.55000000000000004">
      <c r="A5" s="2">
        <v>3</v>
      </c>
      <c r="B5" s="1"/>
      <c r="C5" s="1"/>
      <c r="D5" s="1"/>
      <c r="E5" s="1"/>
      <c r="F5" s="3"/>
      <c r="H5" s="2">
        <v>3</v>
      </c>
      <c r="I5" s="1"/>
      <c r="J5" s="1"/>
      <c r="K5" s="1"/>
      <c r="L5" s="1"/>
      <c r="M5" s="3"/>
    </row>
    <row r="6" spans="1:13" x14ac:dyDescent="0.55000000000000004">
      <c r="A6" s="2">
        <v>4</v>
      </c>
      <c r="B6" s="1"/>
      <c r="C6" s="1"/>
      <c r="D6" s="1"/>
      <c r="E6" s="1"/>
      <c r="F6" s="3"/>
      <c r="H6" s="2">
        <v>4</v>
      </c>
      <c r="I6" s="1"/>
      <c r="J6" s="1"/>
      <c r="K6" s="1"/>
      <c r="L6" s="1"/>
      <c r="M6" s="3"/>
    </row>
    <row r="7" spans="1:13" x14ac:dyDescent="0.55000000000000004">
      <c r="A7" s="2">
        <v>5</v>
      </c>
      <c r="B7" s="1"/>
      <c r="C7" s="1"/>
      <c r="D7" s="1"/>
      <c r="E7" s="1"/>
      <c r="F7" s="3"/>
      <c r="H7" s="2">
        <v>5</v>
      </c>
      <c r="I7" s="1"/>
      <c r="J7" s="1"/>
      <c r="K7" s="1"/>
      <c r="L7" s="1"/>
      <c r="M7" s="3"/>
    </row>
    <row r="8" spans="1:13" x14ac:dyDescent="0.55000000000000004">
      <c r="A8" s="2">
        <v>6</v>
      </c>
      <c r="B8" s="1"/>
      <c r="C8" s="1"/>
      <c r="D8" s="1"/>
      <c r="E8" s="1"/>
      <c r="F8" s="3"/>
      <c r="H8" s="2">
        <v>6</v>
      </c>
      <c r="I8" s="1"/>
      <c r="J8" s="1"/>
      <c r="K8" s="1"/>
      <c r="L8" s="1"/>
      <c r="M8" s="3"/>
    </row>
    <row r="9" spans="1:13" x14ac:dyDescent="0.55000000000000004">
      <c r="A9" s="2">
        <v>7</v>
      </c>
      <c r="B9" s="1"/>
      <c r="C9" s="1"/>
      <c r="D9" s="1"/>
      <c r="E9" s="1"/>
      <c r="F9" s="3"/>
      <c r="H9" s="2">
        <v>7</v>
      </c>
      <c r="I9" s="1"/>
      <c r="J9" s="1"/>
      <c r="K9" s="1"/>
      <c r="L9" s="1"/>
      <c r="M9" s="3"/>
    </row>
    <row r="10" spans="1:13" ht="14.7" thickBot="1" x14ac:dyDescent="0.6">
      <c r="A10" s="2">
        <v>8</v>
      </c>
      <c r="B10" s="1"/>
      <c r="C10" s="1"/>
      <c r="D10" s="1"/>
      <c r="E10" s="1"/>
      <c r="F10" s="3"/>
      <c r="H10" s="4">
        <v>8</v>
      </c>
      <c r="I10" s="5"/>
      <c r="J10" s="5"/>
      <c r="K10" s="5"/>
      <c r="L10" s="5"/>
      <c r="M10" s="6"/>
    </row>
    <row r="11" spans="1:13" x14ac:dyDescent="0.55000000000000004">
      <c r="A11" s="2">
        <v>9</v>
      </c>
      <c r="B11" s="1"/>
      <c r="C11" s="1"/>
      <c r="D11" s="1"/>
      <c r="E11" s="1"/>
      <c r="F11" s="3"/>
    </row>
    <row r="12" spans="1:13" ht="14.7" thickBot="1" x14ac:dyDescent="0.6">
      <c r="A12" s="4">
        <v>10</v>
      </c>
      <c r="B12" s="5"/>
      <c r="C12" s="5"/>
      <c r="D12" s="5"/>
      <c r="E12" s="5"/>
      <c r="F12" s="6"/>
    </row>
  </sheetData>
  <customSheetViews>
    <customSheetView guid="{AC59D0E1-8811-40A7-80E4-160E5F1AF0FA}">
      <selection activeCell="M38" sqref="M38"/>
      <pageMargins left="0.7" right="0.7" top="0.75" bottom="0.75" header="0.3" footer="0.3"/>
      <pageSetup orientation="portrait" r:id="rId1"/>
    </customSheetView>
    <customSheetView guid="{A24349EE-1577-4801-A187-4F5E075535EC}">
      <selection activeCell="M38" sqref="M38"/>
      <pageMargins left="0.7" right="0.7" top="0.75" bottom="0.75" header="0.3" footer="0.3"/>
      <pageSetup orientation="portrait" r:id="rId2"/>
    </customSheetView>
  </customSheetViews>
  <mergeCells count="2">
    <mergeCell ref="A1:F1"/>
    <mergeCell ref="H1:M1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1"/>
  <sheetViews>
    <sheetView workbookViewId="0">
      <pane ySplit="1" topLeftCell="A112" activePane="bottomLeft" state="frozen"/>
      <selection pane="bottomLeft" activeCell="I87" sqref="I87"/>
    </sheetView>
  </sheetViews>
  <sheetFormatPr defaultRowHeight="14.4" x14ac:dyDescent="0.55000000000000004"/>
  <cols>
    <col min="1" max="1" width="12" bestFit="1" customWidth="1"/>
    <col min="2" max="2" width="17.68359375" bestFit="1" customWidth="1"/>
    <col min="3" max="8" width="14.83984375" customWidth="1"/>
    <col min="9" max="9" width="18.578125" bestFit="1" customWidth="1"/>
    <col min="10" max="12" width="14.83984375" customWidth="1"/>
    <col min="13" max="13" width="10.41796875" bestFit="1" customWidth="1"/>
  </cols>
  <sheetData>
    <row r="1" spans="1:13" ht="16.8" x14ac:dyDescent="0.75">
      <c r="B1" t="s">
        <v>55</v>
      </c>
      <c r="C1" t="s">
        <v>48</v>
      </c>
      <c r="D1" t="s">
        <v>49</v>
      </c>
      <c r="E1" t="s">
        <v>51</v>
      </c>
      <c r="F1" t="s">
        <v>52</v>
      </c>
      <c r="G1" t="s">
        <v>53</v>
      </c>
      <c r="H1" t="s">
        <v>54</v>
      </c>
      <c r="I1" t="s">
        <v>56</v>
      </c>
      <c r="J1" t="s">
        <v>51</v>
      </c>
      <c r="K1" t="s">
        <v>52</v>
      </c>
      <c r="L1" t="s">
        <v>53</v>
      </c>
      <c r="M1" t="s">
        <v>57</v>
      </c>
    </row>
    <row r="2" spans="1:13" x14ac:dyDescent="0.55000000000000004">
      <c r="A2">
        <v>1</v>
      </c>
    </row>
    <row r="3" spans="1:13" x14ac:dyDescent="0.55000000000000004">
      <c r="A3" t="s">
        <v>50</v>
      </c>
      <c r="B3">
        <f>'#1'!B18</f>
        <v>34.270000000000003</v>
      </c>
      <c r="C3">
        <f>AVERAGE('#1'!B8:B16)</f>
        <v>34.87777777777778</v>
      </c>
      <c r="D3">
        <f>AVERAGE('#1'!B9:B16)</f>
        <v>35.075000000000003</v>
      </c>
      <c r="E3">
        <f>AVERAGE('#1'!B10:B16)</f>
        <v>35.542857142857137</v>
      </c>
      <c r="F3">
        <f>AVERAGE('#1'!B11:B16)</f>
        <v>35.666666666666671</v>
      </c>
      <c r="G3">
        <f>AVERAGE('#1'!B12:B16)</f>
        <v>36.08</v>
      </c>
      <c r="H3">
        <f>AVERAGE('#1'!B14:B16)</f>
        <v>36.599999999999994</v>
      </c>
      <c r="I3">
        <f>'#1'!H18</f>
        <v>33.862499999999997</v>
      </c>
      <c r="J3">
        <f>AVERAGE('#1'!H8:H14)</f>
        <v>35.414285714285711</v>
      </c>
      <c r="K3">
        <f>AVERAGE('#1'!H9:H14)</f>
        <v>36.033333333333331</v>
      </c>
      <c r="L3">
        <f>AVERAGE('#1'!H10:H14)</f>
        <v>35.86</v>
      </c>
      <c r="M3">
        <f>AVERAGE('#1'!H11:H14)</f>
        <v>36.325000000000003</v>
      </c>
    </row>
    <row r="4" spans="1:13" x14ac:dyDescent="0.55000000000000004">
      <c r="A4" t="s">
        <v>6</v>
      </c>
      <c r="B4">
        <f>'#1'!E18</f>
        <v>14.2</v>
      </c>
      <c r="C4">
        <f>AVERAGE('#1'!E8:E16)</f>
        <v>14.333333333333334</v>
      </c>
      <c r="D4">
        <f>AVERAGE('#1'!E9:E16)</f>
        <v>14.5</v>
      </c>
      <c r="E4">
        <f>AVERAGE('#1'!E10:E16)</f>
        <v>14.571428571428571</v>
      </c>
      <c r="F4">
        <f>AVERAGE('#1'!E11:E16)</f>
        <v>14.666666666666666</v>
      </c>
      <c r="G4">
        <f>AVERAGE('#1'!E12:E16)</f>
        <v>14.8</v>
      </c>
      <c r="H4">
        <f>AVERAGE('#1'!E13:E16)</f>
        <v>15</v>
      </c>
      <c r="I4">
        <f>'#1'!K18</f>
        <v>13.5</v>
      </c>
      <c r="J4">
        <f>AVERAGE('#1'!K8:K14)</f>
        <v>13.714285714285714</v>
      </c>
      <c r="K4">
        <f>AVERAGE('#1'!K9:K14)</f>
        <v>13.833333333333334</v>
      </c>
      <c r="L4">
        <f>AVERAGE('#1'!K10:K14)</f>
        <v>14</v>
      </c>
      <c r="M4">
        <f>AVERAGE('#1'!K11:K14)</f>
        <v>14</v>
      </c>
    </row>
    <row r="5" spans="1:13" x14ac:dyDescent="0.55000000000000004">
      <c r="A5" t="s">
        <v>5</v>
      </c>
      <c r="B5">
        <f>'#1'!D18</f>
        <v>158.30000000000001</v>
      </c>
      <c r="C5">
        <f>AVERAGE('#1'!D8:D16)</f>
        <v>159.44444444444446</v>
      </c>
      <c r="D5">
        <f>AVERAGE('#1'!D9:D16)</f>
        <v>160.75</v>
      </c>
      <c r="E5">
        <f>AVERAGE('#1'!D10:D16)</f>
        <v>161.57142857142858</v>
      </c>
      <c r="F5">
        <f>AVERAGE('#1'!D11:D16)</f>
        <v>162.33333333333334</v>
      </c>
      <c r="G5">
        <f>AVERAGE('#1'!D12:D16)</f>
        <v>164.8</v>
      </c>
      <c r="H5">
        <f>AVERAGE('#1'!D13:D16)</f>
        <v>166</v>
      </c>
      <c r="I5">
        <f>'#1'!J18</f>
        <v>144.875</v>
      </c>
      <c r="J5">
        <f>AVERAGE('#1'!J8:J14)</f>
        <v>147.14285714285714</v>
      </c>
      <c r="K5">
        <f>AVERAGE('#1'!J9:J14)</f>
        <v>150.66666666666666</v>
      </c>
      <c r="L5">
        <f>AVERAGE('#1'!J10:J14)</f>
        <v>154</v>
      </c>
      <c r="M5">
        <f>AVERAGE('#1'!J11:J14)</f>
        <v>153.25</v>
      </c>
    </row>
    <row r="6" spans="1:13" x14ac:dyDescent="0.55000000000000004">
      <c r="A6">
        <v>2</v>
      </c>
    </row>
    <row r="7" spans="1:13" x14ac:dyDescent="0.55000000000000004">
      <c r="A7" t="s">
        <v>50</v>
      </c>
      <c r="B7">
        <f>'#2'!B18</f>
        <v>22.49</v>
      </c>
      <c r="C7">
        <f>AVERAGE('#2'!B8:B16)</f>
        <v>22.655555555555551</v>
      </c>
      <c r="D7">
        <f>AVERAGE('#2'!B9:B16)</f>
        <v>22.787499999999998</v>
      </c>
      <c r="E7">
        <f>AVERAGE('#2'!B10:B16)</f>
        <v>23.128571428571426</v>
      </c>
      <c r="F7">
        <f>AVERAGE('#2'!B11:B16)</f>
        <v>23.099999999999998</v>
      </c>
      <c r="G7">
        <f>AVERAGE('#2'!B12:B16)</f>
        <v>23.079999999999995</v>
      </c>
      <c r="H7">
        <f>AVERAGE('#2'!B14:B16)</f>
        <v>23.033333333333331</v>
      </c>
      <c r="I7">
        <f>'#2'!H18</f>
        <v>29.4375</v>
      </c>
      <c r="J7">
        <f>AVERAGE('#2'!H8:H14)</f>
        <v>30.74285714285714</v>
      </c>
      <c r="K7">
        <f>AVERAGE('#2'!H9:H14)</f>
        <v>31.283333333333335</v>
      </c>
      <c r="L7">
        <f>AVERAGE('#2'!H10:H14)</f>
        <v>31.540000000000003</v>
      </c>
      <c r="M7">
        <f>AVERAGE('#2'!H11:H14)</f>
        <v>31.65</v>
      </c>
    </row>
    <row r="8" spans="1:13" x14ac:dyDescent="0.55000000000000004">
      <c r="A8" t="s">
        <v>6</v>
      </c>
      <c r="B8">
        <f>'#2'!E18</f>
        <v>12.2</v>
      </c>
      <c r="C8">
        <f>AVERAGE('#2'!E8:E16)</f>
        <v>12.666666666666666</v>
      </c>
      <c r="D8">
        <f>AVERAGE('#2'!E9:E16)</f>
        <v>13</v>
      </c>
      <c r="E8">
        <f>AVERAGE('#2'!E10:E16)</f>
        <v>13.285714285714286</v>
      </c>
      <c r="F8">
        <f>AVERAGE('#2'!E11:E16)</f>
        <v>13.5</v>
      </c>
      <c r="G8">
        <f>AVERAGE('#2'!E12:E16)</f>
        <v>13.8</v>
      </c>
      <c r="H8">
        <f>AVERAGE('#2'!E13:E16)</f>
        <v>14</v>
      </c>
      <c r="I8">
        <f>'#2'!K18</f>
        <v>13.375</v>
      </c>
      <c r="J8">
        <f>AVERAGE('#2'!K8:K14)</f>
        <v>14</v>
      </c>
      <c r="K8">
        <f>AVERAGE('#2'!K9:K14)</f>
        <v>14.5</v>
      </c>
      <c r="L8">
        <f>AVERAGE('#2'!K10:K14)</f>
        <v>15</v>
      </c>
      <c r="M8">
        <f>AVERAGE('#2'!K11:K14)</f>
        <v>15.5</v>
      </c>
    </row>
    <row r="9" spans="1:13" x14ac:dyDescent="0.55000000000000004">
      <c r="A9" t="s">
        <v>5</v>
      </c>
      <c r="B9">
        <f>'#2'!D18</f>
        <v>146.19999999999999</v>
      </c>
      <c r="C9">
        <f>AVERAGE('#2'!D8:D16)</f>
        <v>147.44444444444446</v>
      </c>
      <c r="D9">
        <f>AVERAGE('#2'!D9:D16)</f>
        <v>149</v>
      </c>
      <c r="E9">
        <f>AVERAGE('#2'!D10:D16)</f>
        <v>150.57142857142858</v>
      </c>
      <c r="F9">
        <f>AVERAGE('#2'!D11:D16)</f>
        <v>151.5</v>
      </c>
      <c r="G9">
        <f>AVERAGE('#2'!D12:D16)</f>
        <v>152.6</v>
      </c>
      <c r="H9">
        <f>AVERAGE('#2'!D13:D16)</f>
        <v>153.75</v>
      </c>
      <c r="I9">
        <f>'#2'!J18</f>
        <v>165</v>
      </c>
      <c r="J9">
        <f>AVERAGE('#2'!J8:J14)</f>
        <v>168.28571428571428</v>
      </c>
      <c r="K9">
        <f>AVERAGE('#2'!J9:J14)</f>
        <v>169.66666666666666</v>
      </c>
      <c r="L9">
        <f>AVERAGE('#2'!J10:J14)</f>
        <v>170.8</v>
      </c>
      <c r="M9">
        <f>AVERAGE('#2'!J11:J14)</f>
        <v>171</v>
      </c>
    </row>
    <row r="10" spans="1:13" x14ac:dyDescent="0.55000000000000004">
      <c r="A10">
        <v>3</v>
      </c>
    </row>
    <row r="11" spans="1:13" x14ac:dyDescent="0.55000000000000004">
      <c r="A11" t="s">
        <v>50</v>
      </c>
      <c r="B11">
        <f>'#3'!B18</f>
        <v>15.26</v>
      </c>
      <c r="C11">
        <f>AVERAGE('#3'!B8:B15)</f>
        <v>15.6875</v>
      </c>
      <c r="D11">
        <f>AVERAGE('#3'!B9:B15)</f>
        <v>15.814285714285715</v>
      </c>
      <c r="E11">
        <f>AVERAGE('#3'!B10:B15)</f>
        <v>15.699999999999998</v>
      </c>
      <c r="F11">
        <f>AVERAGE('#3'!B11:B15)</f>
        <v>15.540000000000001</v>
      </c>
      <c r="G11">
        <f>AVERAGE('#3'!B11:B15)</f>
        <v>15.540000000000001</v>
      </c>
      <c r="H11">
        <f>AVERAGE('#3'!B13:B15)</f>
        <v>15.466666666666667</v>
      </c>
      <c r="I11">
        <f>'#3'!H18</f>
        <v>19.587499999999999</v>
      </c>
      <c r="J11">
        <f>AVERAGE('#3'!H8:H14)</f>
        <v>20.8</v>
      </c>
      <c r="K11">
        <f>AVERAGE('#3'!H9:H14)</f>
        <v>21.599999999999998</v>
      </c>
      <c r="L11">
        <f>AVERAGE('#3'!H10:H14)</f>
        <v>21.98</v>
      </c>
      <c r="M11">
        <f>AVERAGE('#3'!H11:H14)</f>
        <v>22.125</v>
      </c>
    </row>
    <row r="12" spans="1:13" x14ac:dyDescent="0.55000000000000004">
      <c r="A12" t="s">
        <v>6</v>
      </c>
      <c r="B12">
        <f>'#3'!E18</f>
        <v>9.8000000000000007</v>
      </c>
      <c r="C12">
        <f>AVERAGE('#3'!E8:E16)</f>
        <v>10</v>
      </c>
      <c r="D12">
        <f>AVERAGE('#3'!E9:E16)</f>
        <v>10.25</v>
      </c>
      <c r="E12">
        <f>AVERAGE('#3'!E10:E16)</f>
        <v>10.571428571428571</v>
      </c>
      <c r="F12">
        <f>AVERAGE('#3'!E11:E16)</f>
        <v>10.833333333333334</v>
      </c>
      <c r="G12">
        <f>AVERAGE('#3'!E12:E16)</f>
        <v>11</v>
      </c>
      <c r="H12">
        <f>AVERAGE('#3'!E13:E16)</f>
        <v>11</v>
      </c>
      <c r="I12">
        <f>'#3'!K18</f>
        <v>9.5</v>
      </c>
      <c r="J12">
        <f>AVERAGE('#3'!K8:K14)</f>
        <v>9.8571428571428577</v>
      </c>
      <c r="K12">
        <f>AVERAGE('#3'!K9:K14)</f>
        <v>10.333333333333334</v>
      </c>
      <c r="L12">
        <f>AVERAGE('#3'!K10:K14)</f>
        <v>10.8</v>
      </c>
      <c r="M12">
        <f>AVERAGE('#3'!K11:K14)</f>
        <v>11.25</v>
      </c>
    </row>
    <row r="13" spans="1:13" x14ac:dyDescent="0.55000000000000004">
      <c r="A13" t="s">
        <v>5</v>
      </c>
      <c r="B13">
        <f>'#3'!D18</f>
        <v>123.1</v>
      </c>
      <c r="C13">
        <f>AVERAGE('#3'!D8:D16)</f>
        <v>125.44444444444444</v>
      </c>
      <c r="D13">
        <f>AVERAGE('#3'!D9:D16)</f>
        <v>126.375</v>
      </c>
      <c r="E13">
        <f>AVERAGE('#3'!D10:D16)</f>
        <v>127</v>
      </c>
      <c r="F13">
        <f>AVERAGE('#3'!D11:D16)</f>
        <v>127.5</v>
      </c>
      <c r="G13">
        <f>AVERAGE('#3'!D12:D16)</f>
        <v>127.2</v>
      </c>
      <c r="H13">
        <f>AVERAGE('#3'!D13:D16)</f>
        <v>128</v>
      </c>
      <c r="I13">
        <f>'#3'!J18</f>
        <v>142.125</v>
      </c>
      <c r="J13">
        <f>AVERAGE('#3'!J8:J14)</f>
        <v>146.28571428571428</v>
      </c>
      <c r="K13">
        <f>AVERAGE('#3'!J9:J14)</f>
        <v>148.33333333333334</v>
      </c>
      <c r="L13">
        <f>AVERAGE('#3'!J10:J14)</f>
        <v>150.19999999999999</v>
      </c>
      <c r="M13">
        <f>AVERAGE('#3'!J11:J14)</f>
        <v>151.25</v>
      </c>
    </row>
    <row r="14" spans="1:13" x14ac:dyDescent="0.55000000000000004">
      <c r="A14">
        <v>4</v>
      </c>
    </row>
    <row r="15" spans="1:13" x14ac:dyDescent="0.55000000000000004">
      <c r="A15" t="s">
        <v>50</v>
      </c>
      <c r="B15">
        <f>'#4'!B18</f>
        <v>29.390000000000004</v>
      </c>
      <c r="C15">
        <f>AVERAGE('#4'!B8:B16)</f>
        <v>29.900000000000002</v>
      </c>
      <c r="D15">
        <f>AVERAGE('#4'!B9:B16)</f>
        <v>30.125000000000004</v>
      </c>
      <c r="E15">
        <f>AVERAGE('#4'!B10:B16)</f>
        <v>30.285714285714288</v>
      </c>
      <c r="F15">
        <f>AVERAGE('#4'!B11:B16)</f>
        <v>30.049999999999997</v>
      </c>
      <c r="G15">
        <f>AVERAGE('#4'!B12:B16)</f>
        <v>29.8</v>
      </c>
      <c r="H15">
        <f>AVERAGE('#4'!B14:B16)</f>
        <v>29.533333333333331</v>
      </c>
      <c r="I15">
        <f>'#4'!H18</f>
        <v>24.662499999999998</v>
      </c>
      <c r="J15">
        <f>AVERAGE('#4'!H8:H14)</f>
        <v>26.642857142857139</v>
      </c>
      <c r="K15">
        <f>AVERAGE('#4'!H9:H14)</f>
        <v>27.549999999999997</v>
      </c>
      <c r="L15">
        <f>AVERAGE('#4'!H10:H14)</f>
        <v>27.679999999999996</v>
      </c>
      <c r="M15">
        <f>AVERAGE('#4'!H11:H14)</f>
        <v>28.2</v>
      </c>
    </row>
    <row r="16" spans="1:13" x14ac:dyDescent="0.55000000000000004">
      <c r="A16" t="s">
        <v>6</v>
      </c>
      <c r="B16">
        <f>'#4'!E18</f>
        <v>17.600000000000001</v>
      </c>
      <c r="C16">
        <f>AVERAGE('#4'!E8:E16)</f>
        <v>18.222222222222221</v>
      </c>
      <c r="D16">
        <f>AVERAGE('#4'!E9:E16)</f>
        <v>18.75</v>
      </c>
      <c r="E16">
        <f>AVERAGE('#4'!E10:E16)</f>
        <v>19.142857142857142</v>
      </c>
      <c r="F16">
        <f>AVERAGE('#4'!E11:E16)</f>
        <v>19.5</v>
      </c>
      <c r="G16">
        <f>AVERAGE('#4'!E12:E16)</f>
        <v>19.600000000000001</v>
      </c>
      <c r="H16">
        <f>AVERAGE('#4'!E13:E16)</f>
        <v>19.75</v>
      </c>
      <c r="I16">
        <f>'#4'!K18</f>
        <v>13.625</v>
      </c>
      <c r="J16">
        <f>AVERAGE('#4'!K8:K14)</f>
        <v>14.142857142857142</v>
      </c>
      <c r="K16">
        <f>AVERAGE('#4'!K9:K14)</f>
        <v>14.666666666666666</v>
      </c>
      <c r="L16">
        <f>AVERAGE('#4'!K10:K14)</f>
        <v>15.4</v>
      </c>
      <c r="M16">
        <f>AVERAGE('#4'!K11:K14)</f>
        <v>16</v>
      </c>
    </row>
    <row r="17" spans="1:13" x14ac:dyDescent="0.55000000000000004">
      <c r="A17" t="s">
        <v>5</v>
      </c>
      <c r="B17">
        <f>'#4'!D18</f>
        <v>168.8</v>
      </c>
      <c r="C17">
        <f>AVERAGE('#4'!D8:D16)</f>
        <v>169.77777777777777</v>
      </c>
      <c r="D17">
        <f>AVERAGE('#4'!D9:D16)</f>
        <v>170.875</v>
      </c>
      <c r="E17">
        <f>AVERAGE('#4'!D10:D16)</f>
        <v>171.85714285714286</v>
      </c>
      <c r="F17">
        <f>AVERAGE('#4'!D11:D16)</f>
        <v>172.66666666666666</v>
      </c>
      <c r="G17">
        <f>AVERAGE('#4'!D12:D16)</f>
        <v>173.4</v>
      </c>
      <c r="H17">
        <f>AVERAGE('#4'!D13:D16)</f>
        <v>174.25</v>
      </c>
      <c r="I17">
        <f>'#4'!J18</f>
        <v>154.125</v>
      </c>
      <c r="J17">
        <f>AVERAGE('#4'!J8:J14)</f>
        <v>156.14285714285714</v>
      </c>
      <c r="K17">
        <f>AVERAGE('#4'!J9:J14)</f>
        <v>157.16666666666666</v>
      </c>
      <c r="L17">
        <f>AVERAGE('#4'!J10:J14)</f>
        <v>158.6</v>
      </c>
      <c r="M17">
        <f>AVERAGE('#4'!J11:J14)</f>
        <v>160.25</v>
      </c>
    </row>
    <row r="18" spans="1:13" x14ac:dyDescent="0.55000000000000004">
      <c r="A18">
        <v>5</v>
      </c>
    </row>
    <row r="19" spans="1:13" x14ac:dyDescent="0.55000000000000004">
      <c r="A19" t="s">
        <v>50</v>
      </c>
      <c r="B19">
        <f>'#5'!B18</f>
        <v>19.850000000000001</v>
      </c>
      <c r="C19">
        <f>AVERAGE('#5'!B8:B16)</f>
        <v>20.222222222222221</v>
      </c>
      <c r="D19">
        <f>AVERAGE('#5'!B9:B16)</f>
        <v>20.162499999999998</v>
      </c>
      <c r="E19">
        <f>AVERAGE('#5'!B10:B16)</f>
        <v>20.25714285714286</v>
      </c>
      <c r="F19">
        <f>AVERAGE('#5'!B11:B16)</f>
        <v>20.333333333333332</v>
      </c>
      <c r="G19">
        <f>AVERAGE('#5'!B12:B16)</f>
        <v>20.3</v>
      </c>
      <c r="H19">
        <f>AVERAGE('#5'!B14:B16)</f>
        <v>20.433333333333334</v>
      </c>
      <c r="I19">
        <f>'#5'!H18</f>
        <v>21.712499999999999</v>
      </c>
      <c r="J19">
        <f>AVERAGE('#5'!H8:H14)</f>
        <v>22.814285714285713</v>
      </c>
      <c r="K19">
        <f>AVERAGE('#5'!H9:H14)</f>
        <v>23.25</v>
      </c>
      <c r="L19">
        <f>AVERAGE('#5'!H10:H14)</f>
        <v>23.7</v>
      </c>
      <c r="M19">
        <f>AVERAGE('#5'!H11:H14)</f>
        <v>23.900000000000002</v>
      </c>
    </row>
    <row r="20" spans="1:13" x14ac:dyDescent="0.55000000000000004">
      <c r="A20" t="s">
        <v>6</v>
      </c>
      <c r="B20">
        <f>'#5'!E18</f>
        <v>12.5</v>
      </c>
      <c r="C20">
        <f>AVERAGE('#5'!E8:E16)</f>
        <v>12.888888888888889</v>
      </c>
      <c r="D20">
        <f>AVERAGE('#5'!E9:E16)</f>
        <v>13.125</v>
      </c>
      <c r="E20">
        <f>AVERAGE('#5'!E10:E16)</f>
        <v>13.428571428571429</v>
      </c>
      <c r="F20">
        <f>AVERAGE('#5'!E11:E16)</f>
        <v>13.666666666666666</v>
      </c>
      <c r="G20">
        <f>AVERAGE('#5'!E12:E16)</f>
        <v>14</v>
      </c>
      <c r="H20">
        <f>AVERAGE('#5'!E13:E16)</f>
        <v>14.25</v>
      </c>
      <c r="I20">
        <f>'#5'!K18</f>
        <v>13.375</v>
      </c>
      <c r="J20">
        <f>AVERAGE('#5'!K8:K14)</f>
        <v>13.857142857142858</v>
      </c>
      <c r="K20">
        <f>AVERAGE('#5'!K9:K14)</f>
        <v>14.333333333333334</v>
      </c>
      <c r="L20">
        <f>AVERAGE('#5'!K10:K14)</f>
        <v>14.8</v>
      </c>
      <c r="M20">
        <f>AVERAGE('#5'!K11:K14)</f>
        <v>15.25</v>
      </c>
    </row>
    <row r="21" spans="1:13" x14ac:dyDescent="0.55000000000000004">
      <c r="A21" t="s">
        <v>5</v>
      </c>
      <c r="B21">
        <f>'#5'!D18</f>
        <v>167.9</v>
      </c>
      <c r="C21">
        <f>AVERAGE('#5'!D8:D16)</f>
        <v>169.44444444444446</v>
      </c>
      <c r="D21">
        <f>AVERAGE('#5'!D9:D16)</f>
        <v>171.875</v>
      </c>
      <c r="E21">
        <f>AVERAGE('#5'!D10:D16)</f>
        <v>172</v>
      </c>
      <c r="F21">
        <f>AVERAGE('#5'!D11:D16)</f>
        <v>172</v>
      </c>
      <c r="G21">
        <f>AVERAGE('#5'!D12:D16)</f>
        <v>171.6</v>
      </c>
      <c r="H21">
        <f>AVERAGE('#5'!D13:D16)</f>
        <v>170.75</v>
      </c>
      <c r="I21">
        <f>'#5'!J18</f>
        <v>162.5</v>
      </c>
      <c r="J21">
        <f>AVERAGE('#5'!J8:J14)</f>
        <v>169.57142857142858</v>
      </c>
      <c r="K21">
        <f>AVERAGE('#5'!J9:J14)</f>
        <v>178.66666666666666</v>
      </c>
      <c r="L21">
        <f>AVERAGE('#5'!J10:J14)</f>
        <v>181.2</v>
      </c>
      <c r="M21">
        <f>AVERAGE('#5'!J11:J14)</f>
        <v>182.5</v>
      </c>
    </row>
    <row r="22" spans="1:13" x14ac:dyDescent="0.55000000000000004">
      <c r="A22">
        <v>6</v>
      </c>
    </row>
    <row r="23" spans="1:13" x14ac:dyDescent="0.55000000000000004">
      <c r="A23" t="s">
        <v>50</v>
      </c>
      <c r="B23">
        <f>'#6'!B18</f>
        <v>19.970000000000002</v>
      </c>
      <c r="C23">
        <f>AVERAGE('#6'!B8:B16)</f>
        <v>20.322222222222223</v>
      </c>
      <c r="D23">
        <f>AVERAGE('#6'!B9:B16)</f>
        <v>20.462500000000002</v>
      </c>
      <c r="E23">
        <f>AVERAGE('#6'!B10:B16)</f>
        <v>20.528571428571428</v>
      </c>
      <c r="F23">
        <f>AVERAGE('#6'!B11:B16)</f>
        <v>20.533333333333331</v>
      </c>
      <c r="G23">
        <f>AVERAGE('#6'!B12:B16)</f>
        <v>20.639999999999997</v>
      </c>
      <c r="H23">
        <f>AVERAGE('#6'!B14:B16)</f>
        <v>20.933333333333334</v>
      </c>
      <c r="I23">
        <f>'#6'!H18</f>
        <v>21.225000000000001</v>
      </c>
      <c r="J23">
        <f>AVERAGE('#6'!H8:H14)</f>
        <v>22.142857142857142</v>
      </c>
      <c r="K23">
        <f>AVERAGE('#6'!H9:H14)</f>
        <v>22.816666666666666</v>
      </c>
      <c r="L23">
        <f>AVERAGE('#6'!H10:H14)</f>
        <v>22.720000000000002</v>
      </c>
      <c r="M23">
        <f>AVERAGE('#6'!H11:H14)</f>
        <v>22.974999999999998</v>
      </c>
    </row>
    <row r="24" spans="1:13" x14ac:dyDescent="0.55000000000000004">
      <c r="A24" t="s">
        <v>6</v>
      </c>
      <c r="B24">
        <f>'#6'!E18</f>
        <v>11.1</v>
      </c>
      <c r="C24">
        <f>AVERAGE('#6'!E8:E16)</f>
        <v>11.444444444444445</v>
      </c>
      <c r="D24">
        <f>AVERAGE('#6'!E9:E16)</f>
        <v>11.875</v>
      </c>
      <c r="E24">
        <f>AVERAGE('#6'!E10:E16)</f>
        <v>12.142857142857142</v>
      </c>
      <c r="F24">
        <f>AVERAGE('#6'!E11:E16)</f>
        <v>12.333333333333334</v>
      </c>
      <c r="G24">
        <f>AVERAGE('#6'!E12:E16)</f>
        <v>12.6</v>
      </c>
      <c r="H24">
        <f>AVERAGE('#6'!E13:E16)</f>
        <v>12.75</v>
      </c>
      <c r="I24">
        <f>'#6'!K18</f>
        <v>11.875</v>
      </c>
      <c r="J24">
        <f>AVERAGE('#6'!K8:K14)</f>
        <v>12.428571428571429</v>
      </c>
      <c r="K24">
        <f>AVERAGE('#6'!K9:K14)</f>
        <v>13</v>
      </c>
      <c r="L24">
        <f>AVERAGE('#6'!K10:K14)</f>
        <v>13.4</v>
      </c>
      <c r="M24">
        <f>AVERAGE('#6'!K11:K14)</f>
        <v>13.75</v>
      </c>
    </row>
    <row r="25" spans="1:13" x14ac:dyDescent="0.55000000000000004">
      <c r="A25" t="s">
        <v>5</v>
      </c>
      <c r="B25">
        <f>'#6'!D18</f>
        <v>139.9</v>
      </c>
      <c r="C25">
        <f>AVERAGE('#6'!D8:D16)</f>
        <v>141</v>
      </c>
      <c r="D25">
        <f>AVERAGE('#6'!D9:D16)</f>
        <v>141.625</v>
      </c>
      <c r="E25">
        <f>AVERAGE('#6'!D10:D16)</f>
        <v>142.28571428571428</v>
      </c>
      <c r="F25">
        <f>AVERAGE('#6'!D11:D16)</f>
        <v>142.66666666666666</v>
      </c>
      <c r="G25">
        <f>AVERAGE('#6'!D12:D16)</f>
        <v>142.80000000000001</v>
      </c>
      <c r="H25">
        <f>AVERAGE('#6'!D13:D16)</f>
        <v>143</v>
      </c>
      <c r="I25">
        <f>'#6'!J18</f>
        <v>143.875</v>
      </c>
      <c r="J25">
        <f>AVERAGE('#6'!J8:J14)</f>
        <v>145.14285714285714</v>
      </c>
      <c r="K25">
        <f>AVERAGE('#6'!J9:J14)</f>
        <v>146.66666666666666</v>
      </c>
      <c r="L25">
        <f>AVERAGE('#6'!J10:J14)</f>
        <v>147.80000000000001</v>
      </c>
      <c r="M25">
        <f>AVERAGE('#6'!J11:J14)</f>
        <v>148.75</v>
      </c>
    </row>
    <row r="26" spans="1:13" x14ac:dyDescent="0.55000000000000004">
      <c r="A26">
        <v>7</v>
      </c>
    </row>
    <row r="27" spans="1:13" x14ac:dyDescent="0.55000000000000004">
      <c r="A27" t="s">
        <v>50</v>
      </c>
      <c r="B27">
        <f>'#7'!B18</f>
        <v>24.529999999999998</v>
      </c>
      <c r="C27">
        <f>AVERAGE('#7'!B8:B16)</f>
        <v>25.466666666666665</v>
      </c>
      <c r="D27">
        <f>AVERAGE('#7'!B9:B16)</f>
        <v>25.762499999999996</v>
      </c>
      <c r="E27">
        <f>AVERAGE('#7'!B10:B16)</f>
        <v>25.957142857142856</v>
      </c>
      <c r="F27">
        <f>AVERAGE('#7'!B11:B16)</f>
        <v>26.05</v>
      </c>
      <c r="G27">
        <f>AVERAGE('#7'!B12:B16)</f>
        <v>26.080000000000002</v>
      </c>
      <c r="H27">
        <f>AVERAGE('#7'!B14:B16)</f>
        <v>25.633333333333336</v>
      </c>
      <c r="I27">
        <f>'#7'!H18</f>
        <v>22.087499999999999</v>
      </c>
      <c r="J27">
        <f>AVERAGE('#7'!H8:H14)</f>
        <v>23.37142857142857</v>
      </c>
      <c r="K27">
        <f>AVERAGE('#7'!H9:H14)</f>
        <v>23.966666666666669</v>
      </c>
      <c r="L27">
        <f>AVERAGE('#7'!H10:H14)</f>
        <v>24.32</v>
      </c>
      <c r="M27">
        <f>AVERAGE('#7'!H11:H14)</f>
        <v>24.65</v>
      </c>
    </row>
    <row r="28" spans="1:13" x14ac:dyDescent="0.55000000000000004">
      <c r="A28" t="s">
        <v>6</v>
      </c>
      <c r="B28">
        <f>'#7'!E18</f>
        <v>15</v>
      </c>
      <c r="C28">
        <f>AVERAGE('#7'!E8:E16)</f>
        <v>15.444444444444445</v>
      </c>
      <c r="D28">
        <f>AVERAGE('#7'!E9:E16)</f>
        <v>15.875</v>
      </c>
      <c r="E28">
        <f>AVERAGE('#7'!E10:E16)</f>
        <v>16.285714285714285</v>
      </c>
      <c r="F28">
        <f>AVERAGE('#7'!E11:E16)</f>
        <v>16.833333333333332</v>
      </c>
      <c r="G28">
        <f>AVERAGE('#7'!E12:E16)</f>
        <v>17.399999999999999</v>
      </c>
      <c r="H28">
        <f>AVERAGE('#7'!E13:E16)</f>
        <v>17.75</v>
      </c>
      <c r="I28">
        <f>'#7'!K18</f>
        <v>9.625</v>
      </c>
      <c r="J28">
        <f>AVERAGE('#7'!K8:K14)</f>
        <v>10</v>
      </c>
      <c r="K28">
        <f>AVERAGE('#7'!K9:K14)</f>
        <v>10.333333333333334</v>
      </c>
      <c r="L28">
        <f>AVERAGE('#7'!K10:K14)</f>
        <v>10.8</v>
      </c>
      <c r="M28">
        <f>AVERAGE('#7'!K11:K14)</f>
        <v>11.25</v>
      </c>
    </row>
    <row r="29" spans="1:13" x14ac:dyDescent="0.55000000000000004">
      <c r="A29" t="s">
        <v>5</v>
      </c>
      <c r="B29">
        <f>'#7'!D18</f>
        <v>161.5</v>
      </c>
      <c r="C29">
        <f>AVERAGE('#7'!D8:D16)</f>
        <v>165.44444444444446</v>
      </c>
      <c r="D29">
        <f>AVERAGE('#7'!D9:D16)</f>
        <v>168.125</v>
      </c>
      <c r="E29">
        <f>AVERAGE('#7'!D10:D16)</f>
        <v>170.14285714285714</v>
      </c>
      <c r="F29">
        <f>AVERAGE('#7'!D11:D16)</f>
        <v>171.83333333333334</v>
      </c>
      <c r="G29">
        <f>AVERAGE('#7'!D12:D16)</f>
        <v>173.2</v>
      </c>
      <c r="H29">
        <f>AVERAGE('#7'!D13:D16)</f>
        <v>174</v>
      </c>
      <c r="I29">
        <f>'#7'!J18</f>
        <v>157.875</v>
      </c>
      <c r="J29">
        <f>AVERAGE('#7'!J8:J14)</f>
        <v>160.28571428571428</v>
      </c>
      <c r="K29">
        <f>AVERAGE('#7'!J9:J14)</f>
        <v>161.5</v>
      </c>
      <c r="L29">
        <f>AVERAGE('#7'!J10:J14)</f>
        <v>162.80000000000001</v>
      </c>
      <c r="M29">
        <f>AVERAGE('#7'!J11:J14)</f>
        <v>164.75</v>
      </c>
    </row>
    <row r="30" spans="1:13" x14ac:dyDescent="0.55000000000000004">
      <c r="A30">
        <v>8</v>
      </c>
    </row>
    <row r="31" spans="1:13" x14ac:dyDescent="0.55000000000000004">
      <c r="A31" t="s">
        <v>50</v>
      </c>
      <c r="B31">
        <f>'#8'!B18</f>
        <v>25.049999999999997</v>
      </c>
      <c r="C31">
        <f>AVERAGE('#8'!B8:B16)</f>
        <v>26.088888888888889</v>
      </c>
      <c r="D31">
        <f>AVERAGE('#8'!B9:B16)</f>
        <v>26.475000000000001</v>
      </c>
      <c r="E31">
        <f>AVERAGE('#8'!B10:B16)</f>
        <v>26.557142857142857</v>
      </c>
      <c r="F31">
        <f>AVERAGE('#8'!B11:B16)</f>
        <v>26.633333333333329</v>
      </c>
      <c r="G31">
        <f>AVERAGE('#8'!B12:B16)</f>
        <v>26.580000000000002</v>
      </c>
      <c r="H31">
        <f>AVERAGE('#8'!B14:B16)</f>
        <v>26.866666666666664</v>
      </c>
      <c r="I31">
        <f>'#8'!H18</f>
        <v>27.612499999999997</v>
      </c>
      <c r="J31">
        <f>AVERAGE('#8'!H8:H14)</f>
        <v>28.699999999999996</v>
      </c>
      <c r="K31">
        <f>AVERAGE('#8'!H9:H14)</f>
        <v>29.183333333333334</v>
      </c>
      <c r="L31">
        <f>AVERAGE('#8'!H10:H14)</f>
        <v>29.459999999999997</v>
      </c>
      <c r="M31">
        <f>AVERAGE('#8'!H11:H14)</f>
        <v>29.000000000000004</v>
      </c>
    </row>
    <row r="32" spans="1:13" x14ac:dyDescent="0.55000000000000004">
      <c r="A32" t="s">
        <v>6</v>
      </c>
      <c r="B32">
        <f>'#8'!E18</f>
        <v>10.6</v>
      </c>
      <c r="C32">
        <f>AVERAGE('#8'!E8:E16)</f>
        <v>11</v>
      </c>
      <c r="D32">
        <f>AVERAGE('#8'!E9:E16)</f>
        <v>11.375</v>
      </c>
      <c r="E32">
        <f>AVERAGE('#8'!E10:E16)</f>
        <v>11.714285714285714</v>
      </c>
      <c r="F32">
        <f>AVERAGE('#8'!E11:E16)</f>
        <v>12</v>
      </c>
      <c r="G32">
        <f>AVERAGE('#8'!E12:E16)</f>
        <v>12.2</v>
      </c>
      <c r="H32">
        <f>AVERAGE('#8'!E13:E16)</f>
        <v>12.25</v>
      </c>
      <c r="I32">
        <f>'#8'!K18</f>
        <v>11.25</v>
      </c>
      <c r="J32">
        <f>AVERAGE('#8'!K8:K14)</f>
        <v>11.714285714285714</v>
      </c>
      <c r="K32">
        <f>AVERAGE('#8'!K9:K14)</f>
        <v>12.333333333333334</v>
      </c>
      <c r="L32">
        <f>AVERAGE('#8'!K10:K14)</f>
        <v>12.6</v>
      </c>
      <c r="M32">
        <f>AVERAGE('#8'!K11:K14)</f>
        <v>13</v>
      </c>
    </row>
    <row r="33" spans="1:13" x14ac:dyDescent="0.55000000000000004">
      <c r="A33" t="s">
        <v>5</v>
      </c>
      <c r="B33">
        <f>'#8'!D18</f>
        <v>130</v>
      </c>
      <c r="C33">
        <f>AVERAGE('#8'!D8:D16)</f>
        <v>131.44444444444446</v>
      </c>
      <c r="D33">
        <f>AVERAGE('#8'!D9:D16)</f>
        <v>132.5</v>
      </c>
      <c r="E33">
        <f>AVERAGE('#8'!D10:D16)</f>
        <v>133.28571428571428</v>
      </c>
      <c r="F33">
        <f>AVERAGE('#8'!D11:D16)</f>
        <v>133.83333333333334</v>
      </c>
      <c r="G33">
        <f>AVERAGE('#8'!D12:D16)</f>
        <v>134.6</v>
      </c>
      <c r="H33">
        <f>AVERAGE('#8'!D13:D16)</f>
        <v>135.5</v>
      </c>
      <c r="I33">
        <f>'#8'!J18</f>
        <v>128.125</v>
      </c>
      <c r="J33">
        <f>AVERAGE('#8'!J8:J14)</f>
        <v>130.28571428571428</v>
      </c>
      <c r="K33">
        <f>AVERAGE('#8'!J9:J14)</f>
        <v>131.83333333333334</v>
      </c>
      <c r="L33">
        <f>AVERAGE('#8'!J10:J14)</f>
        <v>132.6</v>
      </c>
      <c r="M33">
        <f>AVERAGE('#8'!J11:J14)</f>
        <v>133.75</v>
      </c>
    </row>
    <row r="34" spans="1:13" x14ac:dyDescent="0.55000000000000004">
      <c r="A34">
        <v>9</v>
      </c>
    </row>
    <row r="35" spans="1:13" x14ac:dyDescent="0.55000000000000004">
      <c r="A35" t="s">
        <v>50</v>
      </c>
      <c r="B35">
        <f>'#9'!B18</f>
        <v>18.73</v>
      </c>
      <c r="C35">
        <f>AVERAGE('#9'!B8:B16)</f>
        <v>19.088888888888889</v>
      </c>
      <c r="D35">
        <f>AVERAGE('#9'!B9:B16)</f>
        <v>19.074999999999999</v>
      </c>
      <c r="E35">
        <f>AVERAGE('#9'!B10:B16)</f>
        <v>18.914285714285715</v>
      </c>
      <c r="F35">
        <f>AVERAGE('#9'!B11:B16)</f>
        <v>18.733333333333331</v>
      </c>
      <c r="G35">
        <f>AVERAGE('#9'!B12:B16)</f>
        <v>18.54</v>
      </c>
      <c r="H35">
        <f>AVERAGE('#9'!B14:B16)</f>
        <v>18.533333333333335</v>
      </c>
      <c r="I35">
        <f>'#9'!H18</f>
        <v>22.650000000000002</v>
      </c>
      <c r="J35">
        <f>AVERAGE('#9'!H8:H14)</f>
        <v>23.785714285714288</v>
      </c>
      <c r="K35">
        <f>AVERAGE('#9'!H9:H14)</f>
        <v>24.183333333333337</v>
      </c>
      <c r="L35">
        <f>AVERAGE('#9'!H10:H14)</f>
        <v>24.58</v>
      </c>
      <c r="M35">
        <f>AVERAGE('#9'!H11:H14)</f>
        <v>24.874999999999996</v>
      </c>
    </row>
    <row r="36" spans="1:13" x14ac:dyDescent="0.55000000000000004">
      <c r="A36" t="s">
        <v>6</v>
      </c>
      <c r="B36">
        <f>'#9'!E18</f>
        <v>13.7</v>
      </c>
      <c r="C36">
        <f>AVERAGE('#9'!E8:E16)</f>
        <v>14</v>
      </c>
      <c r="D36">
        <f>AVERAGE('#9'!E9:E16)</f>
        <v>14.25</v>
      </c>
      <c r="E36">
        <f>AVERAGE('#9'!E10:E16)</f>
        <v>14.571428571428571</v>
      </c>
      <c r="F36">
        <f>AVERAGE('#9'!E11:E16)</f>
        <v>14.666666666666666</v>
      </c>
      <c r="G36">
        <f>AVERAGE('#9'!E12:E16)</f>
        <v>14.8</v>
      </c>
      <c r="H36">
        <f>AVERAGE('#9'!E13:E16)</f>
        <v>15</v>
      </c>
      <c r="I36">
        <f>'#9'!K18</f>
        <v>15.75</v>
      </c>
      <c r="J36">
        <f>AVERAGE('#9'!K8:K14)</f>
        <v>16.571428571428573</v>
      </c>
      <c r="K36">
        <f>AVERAGE('#9'!K9:K14)</f>
        <v>17.333333333333332</v>
      </c>
      <c r="L36">
        <f>AVERAGE('#9'!K10:K14)</f>
        <v>18</v>
      </c>
      <c r="M36">
        <f>AVERAGE('#9'!K11:K14)</f>
        <v>18.25</v>
      </c>
    </row>
    <row r="37" spans="1:13" x14ac:dyDescent="0.55000000000000004">
      <c r="A37" t="s">
        <v>5</v>
      </c>
      <c r="B37">
        <f>'#9'!D18</f>
        <v>162</v>
      </c>
      <c r="C37">
        <f>AVERAGE('#9'!D8:D16)</f>
        <v>164.55555555555554</v>
      </c>
      <c r="D37">
        <f>AVERAGE('#9'!D9:D16)</f>
        <v>166.25</v>
      </c>
      <c r="E37">
        <f>AVERAGE('#9'!D10:D16)</f>
        <v>167.85714285714286</v>
      </c>
      <c r="F37">
        <f>AVERAGE('#9'!D11:D16)</f>
        <v>169.33333333333334</v>
      </c>
      <c r="G37">
        <f>AVERAGE('#9'!D12:D16)</f>
        <v>170.4</v>
      </c>
      <c r="H37">
        <f>AVERAGE('#9'!D13:D16)</f>
        <v>171.5</v>
      </c>
      <c r="I37">
        <f>'#9'!J18</f>
        <v>162.875</v>
      </c>
      <c r="J37">
        <f>AVERAGE('#9'!J8:J14)</f>
        <v>167.57142857142858</v>
      </c>
      <c r="K37">
        <f>AVERAGE('#9'!J9:J14)</f>
        <v>169.66666666666666</v>
      </c>
      <c r="L37">
        <f>AVERAGE('#9'!J11:J14)</f>
        <v>173.25</v>
      </c>
      <c r="M37">
        <f>AVERAGE('#9'!J12:J14)</f>
        <v>175</v>
      </c>
    </row>
    <row r="38" spans="1:13" x14ac:dyDescent="0.55000000000000004">
      <c r="A38">
        <v>10</v>
      </c>
    </row>
    <row r="39" spans="1:13" x14ac:dyDescent="0.55000000000000004">
      <c r="A39" t="s">
        <v>50</v>
      </c>
      <c r="B39">
        <f>'#10'!B18</f>
        <v>24.109999999999996</v>
      </c>
      <c r="C39">
        <f>AVERAGE('#10'!B8:B16)</f>
        <v>24.62222222222222</v>
      </c>
      <c r="D39">
        <f>AVERAGE('#10'!B9:B16)</f>
        <v>24.824999999999996</v>
      </c>
      <c r="E39">
        <f>AVERAGE('#10'!B10:B16)</f>
        <v>24.9</v>
      </c>
      <c r="F39">
        <f>AVERAGE('#10'!B11:B16)</f>
        <v>25.049999999999997</v>
      </c>
      <c r="G39">
        <f>AVERAGE('#10'!B12:B16)</f>
        <v>24.88</v>
      </c>
      <c r="H39">
        <f>AVERAGE('#10'!B14:B16)</f>
        <v>25</v>
      </c>
      <c r="I39">
        <f>'#10'!H18</f>
        <v>24.462500000000002</v>
      </c>
      <c r="J39">
        <f>AVERAGE('#10'!H8:H14)</f>
        <v>25.314285714285713</v>
      </c>
      <c r="K39">
        <f>AVERAGE('#10'!H9:H14)</f>
        <v>25.716666666666665</v>
      </c>
      <c r="L39">
        <f>AVERAGE('#10'!H10:H14)</f>
        <v>25.879999999999995</v>
      </c>
      <c r="M39">
        <f>AVERAGE('#10'!H11:H14)</f>
        <v>25.925000000000001</v>
      </c>
    </row>
    <row r="40" spans="1:13" x14ac:dyDescent="0.55000000000000004">
      <c r="A40" t="s">
        <v>6</v>
      </c>
      <c r="B40">
        <f>'#10'!E18</f>
        <v>13.6</v>
      </c>
      <c r="C40">
        <f>AVERAGE('#10'!E8:E16)</f>
        <v>14</v>
      </c>
      <c r="D40">
        <f>AVERAGE('#10'!E9:E16)</f>
        <v>14.25</v>
      </c>
      <c r="E40">
        <f>AVERAGE('#10'!E10:E16)</f>
        <v>14.428571428571429</v>
      </c>
      <c r="F40">
        <f>AVERAGE('#10'!E11:E16)</f>
        <v>14.666666666666666</v>
      </c>
      <c r="G40">
        <f>AVERAGE('#10'!E12:E16)</f>
        <v>15</v>
      </c>
      <c r="H40">
        <f>AVERAGE('#10'!E13:E16)</f>
        <v>15.25</v>
      </c>
      <c r="I40">
        <f>'#10'!K18</f>
        <v>13.125</v>
      </c>
      <c r="J40">
        <f>AVERAGE('#10'!K8:K14)</f>
        <v>13.428571428571429</v>
      </c>
      <c r="K40">
        <f>AVERAGE('#10'!K9:K14)</f>
        <v>13.833333333333334</v>
      </c>
      <c r="L40">
        <f>AVERAGE('#10'!K10:K14)</f>
        <v>14.2</v>
      </c>
      <c r="M40">
        <f>AVERAGE('#10'!K11:K14)</f>
        <v>14.5</v>
      </c>
    </row>
    <row r="41" spans="1:13" x14ac:dyDescent="0.55000000000000004">
      <c r="A41" t="s">
        <v>5</v>
      </c>
      <c r="B41">
        <f>'#10'!D18</f>
        <v>194.5</v>
      </c>
      <c r="C41">
        <f>AVERAGE('#10'!D8:D16)</f>
        <v>195.77777777777777</v>
      </c>
      <c r="D41">
        <f>AVERAGE('#10'!D9:D16)</f>
        <v>196.875</v>
      </c>
      <c r="E41">
        <f>AVERAGE('#10'!D10:D16)</f>
        <v>197.57142857142858</v>
      </c>
      <c r="F41">
        <f>AVERAGE('#10'!D11:D16)</f>
        <v>198</v>
      </c>
      <c r="G41">
        <f>AVERAGE('#10'!D12:D16)</f>
        <v>198.2</v>
      </c>
      <c r="H41">
        <f>AVERAGE('#10'!D13:D16)</f>
        <v>198.25</v>
      </c>
      <c r="I41">
        <f>'#10'!J18</f>
        <v>181.875</v>
      </c>
      <c r="J41">
        <f>AVERAGE('#10'!J8:J14)</f>
        <v>185</v>
      </c>
      <c r="K41">
        <f>AVERAGE('#10'!J9:J14)</f>
        <v>185.66666666666666</v>
      </c>
      <c r="L41">
        <f>AVERAGE('#10'!J10:J14)</f>
        <v>185.2</v>
      </c>
      <c r="M41">
        <f>AVERAGE('#10'!J11:J14)</f>
        <v>186.5</v>
      </c>
    </row>
    <row r="42" spans="1:13" x14ac:dyDescent="0.55000000000000004">
      <c r="A42">
        <v>11</v>
      </c>
    </row>
    <row r="43" spans="1:13" x14ac:dyDescent="0.55000000000000004">
      <c r="A43" t="s">
        <v>50</v>
      </c>
      <c r="B43">
        <f>'#11'!B18</f>
        <v>30.029999999999994</v>
      </c>
      <c r="C43">
        <f>AVERAGE('#11'!B8:B16)</f>
        <v>30.322222222222219</v>
      </c>
      <c r="D43">
        <f>AVERAGE('#11'!B9:B16)</f>
        <v>30.500000000000004</v>
      </c>
      <c r="E43">
        <f>AVERAGE('#11'!B10:B16)</f>
        <v>30.542857142857144</v>
      </c>
      <c r="F43">
        <f>AVERAGE('#11'!B11:B16)</f>
        <v>30.700000000000003</v>
      </c>
      <c r="G43">
        <f>AVERAGE('#11'!B12:B16)</f>
        <v>30.8</v>
      </c>
      <c r="H43">
        <f>AVERAGE('#11'!B14:B16)</f>
        <v>30.733333333333334</v>
      </c>
      <c r="I43">
        <f>'#11'!H18</f>
        <v>28.387499999999999</v>
      </c>
      <c r="J43">
        <f>AVERAGE('#11'!H8:H14)</f>
        <v>29.099999999999998</v>
      </c>
      <c r="K43">
        <f>AVERAGE('#11'!H9:H14)</f>
        <v>29.366666666666664</v>
      </c>
      <c r="L43">
        <f>AVERAGE('#11'!H10:H14)</f>
        <v>29.48</v>
      </c>
      <c r="M43">
        <f>AVERAGE('#11'!H11:H14)</f>
        <v>29.549999999999997</v>
      </c>
    </row>
    <row r="44" spans="1:13" x14ac:dyDescent="0.55000000000000004">
      <c r="A44" t="s">
        <v>6</v>
      </c>
      <c r="B44">
        <f>'#11'!E18</f>
        <v>14.4</v>
      </c>
      <c r="C44">
        <f>AVERAGE('#11'!E8:E16)</f>
        <v>15</v>
      </c>
      <c r="D44">
        <f>AVERAGE('#11'!E9:E16)</f>
        <v>15.375</v>
      </c>
      <c r="E44">
        <f>AVERAGE('#11'!E10:E16)</f>
        <v>15.714285714285714</v>
      </c>
      <c r="F44">
        <f>AVERAGE('#11'!E11:E16)</f>
        <v>16</v>
      </c>
      <c r="G44">
        <f>AVERAGE('#11'!E12:E16)</f>
        <v>16.399999999999999</v>
      </c>
      <c r="H44">
        <f>AVERAGE('#11'!E13:E16)</f>
        <v>16.75</v>
      </c>
      <c r="I44">
        <f>'#11'!K18</f>
        <v>12.5</v>
      </c>
      <c r="J44">
        <f>AVERAGE('#11'!K8:K14)</f>
        <v>13.142857142857142</v>
      </c>
      <c r="K44">
        <f>AVERAGE('#11'!K9:K14)</f>
        <v>13.666666666666666</v>
      </c>
      <c r="L44">
        <f>AVERAGE('#11'!K10:K14)</f>
        <v>14</v>
      </c>
      <c r="M44">
        <f>AVERAGE('#11'!K11:K14)</f>
        <v>14.25</v>
      </c>
    </row>
    <row r="45" spans="1:13" x14ac:dyDescent="0.55000000000000004">
      <c r="A45" t="s">
        <v>5</v>
      </c>
      <c r="B45">
        <f>'#11'!D18</f>
        <v>170.7</v>
      </c>
      <c r="C45">
        <f>AVERAGE('#11'!D8:D16)</f>
        <v>172.88888888888889</v>
      </c>
      <c r="D45">
        <f>AVERAGE('#11'!D9:D16)</f>
        <v>174.75</v>
      </c>
      <c r="E45">
        <f>AVERAGE('#11'!D10:D16)</f>
        <v>176.42857142857142</v>
      </c>
      <c r="F45">
        <f>AVERAGE('#11'!D11:D16)</f>
        <v>177.5</v>
      </c>
      <c r="G45">
        <f>AVERAGE('#11'!D12:D16)</f>
        <v>178.2</v>
      </c>
      <c r="H45">
        <f>AVERAGE('#11'!D13:D16)</f>
        <v>180</v>
      </c>
      <c r="I45">
        <f>'#11'!J18</f>
        <v>158.5</v>
      </c>
      <c r="J45">
        <f>AVERAGE('#11'!J8:J14)</f>
        <v>160.71428571428572</v>
      </c>
      <c r="K45">
        <f>AVERAGE('#11'!J9:J14)</f>
        <v>161.5</v>
      </c>
      <c r="L45">
        <f>AVERAGE('#11'!J10:J14)</f>
        <v>161.80000000000001</v>
      </c>
      <c r="M45">
        <f>AVERAGE('#11'!J11:J14)</f>
        <v>161.25</v>
      </c>
    </row>
    <row r="46" spans="1:13" x14ac:dyDescent="0.55000000000000004">
      <c r="A46">
        <v>12</v>
      </c>
    </row>
    <row r="47" spans="1:13" x14ac:dyDescent="0.55000000000000004">
      <c r="A47" t="s">
        <v>50</v>
      </c>
      <c r="B47">
        <f>'#12'!B18</f>
        <v>28.71</v>
      </c>
      <c r="C47">
        <f>AVERAGE('#12'!B8:B16)</f>
        <v>29.388888888888889</v>
      </c>
      <c r="D47">
        <f>AVERAGE('#12'!B9:B16)</f>
        <v>29.525000000000002</v>
      </c>
      <c r="E47">
        <f>AVERAGE('#12'!B10:B16)</f>
        <v>29.542857142857144</v>
      </c>
      <c r="F47">
        <f>AVERAGE('#12'!B11:B16)</f>
        <v>29.833333333333332</v>
      </c>
      <c r="G47">
        <f>AVERAGE('#12'!B12:B16)</f>
        <v>29.78</v>
      </c>
      <c r="H47">
        <f>AVERAGE('#12'!B14:B16)</f>
        <v>30.466666666666665</v>
      </c>
      <c r="I47">
        <f>'#12'!H18</f>
        <v>27.750000000000004</v>
      </c>
      <c r="J47">
        <f>AVERAGE('#12'!H8:H14)</f>
        <v>28.157142857142862</v>
      </c>
      <c r="K47">
        <f>AVERAGE('#12'!H9:H14)</f>
        <v>28.850000000000005</v>
      </c>
      <c r="L47">
        <f>AVERAGE('#12'!H10:H14)</f>
        <v>29.4</v>
      </c>
      <c r="M47">
        <f>AVERAGE('#12'!H11:H14)</f>
        <v>29.449999999999996</v>
      </c>
    </row>
    <row r="48" spans="1:13" x14ac:dyDescent="0.55000000000000004">
      <c r="A48" t="s">
        <v>6</v>
      </c>
      <c r="B48">
        <f>'#12'!E18</f>
        <v>15.5</v>
      </c>
      <c r="C48">
        <f>AVERAGE('#12'!E8:E16)</f>
        <v>16.111111111111111</v>
      </c>
      <c r="D48">
        <f>AVERAGE('#12'!E9:E16)</f>
        <v>16.5</v>
      </c>
      <c r="E48">
        <f>AVERAGE('#12'!E10:E16)</f>
        <v>16.857142857142858</v>
      </c>
      <c r="F48">
        <f>AVERAGE('#12'!E11:E16)</f>
        <v>17.166666666666668</v>
      </c>
      <c r="G48">
        <f>AVERAGE('#12'!E12:E16)</f>
        <v>17.600000000000001</v>
      </c>
      <c r="H48">
        <f>AVERAGE('#12'!E13:E16)</f>
        <v>18</v>
      </c>
      <c r="I48">
        <f>'#12'!K18</f>
        <v>12</v>
      </c>
      <c r="J48">
        <f>AVERAGE('#12'!K8:K14)</f>
        <v>12.285714285714286</v>
      </c>
      <c r="K48">
        <f>AVERAGE('#12'!K9:K14)</f>
        <v>12.666666666666666</v>
      </c>
      <c r="L48">
        <f>AVERAGE('#12'!K10:K14)</f>
        <v>13</v>
      </c>
      <c r="M48">
        <f>AVERAGE('#12'!K11:K14)</f>
        <v>13.25</v>
      </c>
    </row>
    <row r="49" spans="1:13" x14ac:dyDescent="0.55000000000000004">
      <c r="A49" t="s">
        <v>5</v>
      </c>
      <c r="B49">
        <f>'#12'!D18</f>
        <v>171.9</v>
      </c>
      <c r="C49">
        <f>AVERAGE('#12'!D8:D16)</f>
        <v>173.22222222222223</v>
      </c>
      <c r="D49">
        <f>AVERAGE('#12'!D9:D16)</f>
        <v>174.5</v>
      </c>
      <c r="E49">
        <f>AVERAGE('#12'!D10:D16)</f>
        <v>175.71428571428572</v>
      </c>
      <c r="F49">
        <f>AVERAGE('#12'!D11:D16)</f>
        <v>176.66666666666666</v>
      </c>
      <c r="G49">
        <f>AVERAGE('#12'!D12:D16)</f>
        <v>177.6</v>
      </c>
      <c r="H49">
        <f>AVERAGE('#12'!D13:D16)</f>
        <v>178.25</v>
      </c>
      <c r="I49">
        <f>'#12'!J18</f>
        <v>156.5</v>
      </c>
      <c r="J49">
        <f>AVERAGE('#12'!J8:J14)</f>
        <v>159</v>
      </c>
      <c r="K49">
        <f>AVERAGE('#12'!J9:J14)</f>
        <v>160.66666666666666</v>
      </c>
      <c r="L49">
        <f>AVERAGE('#12'!J10:J14)</f>
        <v>161.6</v>
      </c>
      <c r="M49">
        <f>AVERAGE('#12'!J11:J14)</f>
        <v>163</v>
      </c>
    </row>
    <row r="50" spans="1:13" x14ac:dyDescent="0.55000000000000004">
      <c r="A50">
        <v>13</v>
      </c>
    </row>
    <row r="51" spans="1:13" x14ac:dyDescent="0.55000000000000004">
      <c r="A51" t="s">
        <v>50</v>
      </c>
      <c r="B51">
        <f>'#13'!B18</f>
        <v>29.690000000000005</v>
      </c>
      <c r="C51">
        <f>AVERAGE('#13'!B8:B16)</f>
        <v>30.422222222222224</v>
      </c>
      <c r="D51">
        <f>AVERAGE('#13'!B9:B16)</f>
        <v>30.375000000000004</v>
      </c>
      <c r="E51">
        <f>AVERAGE('#13'!B10:B16)</f>
        <v>30.37142857142857</v>
      </c>
      <c r="F51">
        <f>AVERAGE('#13'!B11:B16)</f>
        <v>30.299999999999997</v>
      </c>
      <c r="G51">
        <f>AVERAGE('#13'!B12:B16)</f>
        <v>29.74</v>
      </c>
      <c r="H51">
        <f>AVERAGE('#13'!B14:B16)</f>
        <v>29.666666666666668</v>
      </c>
      <c r="I51">
        <f>'#13'!H18</f>
        <v>24.175000000000001</v>
      </c>
      <c r="J51">
        <f>AVERAGE('#13'!H8:H14)</f>
        <v>25.542857142857144</v>
      </c>
      <c r="K51">
        <f>AVERAGE('#13'!H9:H14)</f>
        <v>26.133333333333336</v>
      </c>
      <c r="L51">
        <f>AVERAGE('#13'!H10:H14)</f>
        <v>26.339999999999996</v>
      </c>
      <c r="M51">
        <f>AVERAGE('#13'!H11:H14)</f>
        <v>26.85</v>
      </c>
    </row>
    <row r="52" spans="1:13" x14ac:dyDescent="0.55000000000000004">
      <c r="A52" t="s">
        <v>6</v>
      </c>
      <c r="B52">
        <f>'#13'!E18</f>
        <v>13.8</v>
      </c>
      <c r="C52">
        <f>AVERAGE('#13'!E8:E16)</f>
        <v>14</v>
      </c>
      <c r="D52">
        <f>AVERAGE('#13'!E9:E16)</f>
        <v>14.125</v>
      </c>
      <c r="E52">
        <f>AVERAGE('#13'!E10:E16)</f>
        <v>14.285714285714286</v>
      </c>
      <c r="F52">
        <f>AVERAGE('#13'!E11:E16)</f>
        <v>14.5</v>
      </c>
      <c r="G52">
        <f>AVERAGE('#13'!E12:E16)</f>
        <v>14.8</v>
      </c>
      <c r="H52">
        <f>AVERAGE('#13'!E13:E16)</f>
        <v>15</v>
      </c>
      <c r="I52">
        <f>'#13'!K18</f>
        <v>12.625</v>
      </c>
      <c r="J52">
        <f>AVERAGE('#13'!K8:K14)</f>
        <v>13.142857142857142</v>
      </c>
      <c r="K52">
        <f>AVERAGE('#13'!K9:K14)</f>
        <v>13.5</v>
      </c>
      <c r="L52">
        <f>AVERAGE('#13'!K10:K14)</f>
        <v>13.6</v>
      </c>
      <c r="M52">
        <f>AVERAGE('#13'!K11:K14)</f>
        <v>13.75</v>
      </c>
    </row>
    <row r="53" spans="1:13" x14ac:dyDescent="0.55000000000000004">
      <c r="A53" t="s">
        <v>5</v>
      </c>
      <c r="B53">
        <f>'#13'!D18</f>
        <v>156.9</v>
      </c>
      <c r="C53">
        <f>AVERAGE('#13'!D8:D16)</f>
        <v>159.22222222222223</v>
      </c>
      <c r="D53">
        <f>AVERAGE('#13'!D9:D16)</f>
        <v>160.625</v>
      </c>
      <c r="E53">
        <f>AVERAGE('#13'!D10:D16)</f>
        <v>161.71428571428572</v>
      </c>
      <c r="F53">
        <f>AVERAGE('#13'!D11:D16)</f>
        <v>162.83333333333334</v>
      </c>
      <c r="G53">
        <f>AVERAGE('#13'!D12:D16)</f>
        <v>163.80000000000001</v>
      </c>
      <c r="H53">
        <f>AVERAGE('#13'!D13:D16)</f>
        <v>164.75</v>
      </c>
      <c r="I53">
        <f>'#13'!J18</f>
        <v>151.625</v>
      </c>
      <c r="J53">
        <f>AVERAGE('#13'!J8:J14)</f>
        <v>153.71428571428572</v>
      </c>
      <c r="K53">
        <f>AVERAGE('#13'!J9:J14)</f>
        <v>154.83333333333334</v>
      </c>
      <c r="L53">
        <f>AVERAGE('#13'!J10:J14)</f>
        <v>155.4</v>
      </c>
      <c r="M53">
        <f>AVERAGE('#13'!J11:J14)</f>
        <v>156.25</v>
      </c>
    </row>
    <row r="54" spans="1:13" x14ac:dyDescent="0.55000000000000004">
      <c r="A54">
        <v>14</v>
      </c>
    </row>
    <row r="55" spans="1:13" x14ac:dyDescent="0.55000000000000004">
      <c r="A55" t="s">
        <v>50</v>
      </c>
      <c r="B55">
        <f>'#14'!B18</f>
        <v>28.290000000000003</v>
      </c>
      <c r="C55">
        <f>AVERAGE('#14'!B8:B16)</f>
        <v>28.811111111111117</v>
      </c>
      <c r="D55">
        <f>AVERAGE('#14'!B9:B16)</f>
        <v>28.987500000000004</v>
      </c>
      <c r="E55">
        <f>AVERAGE('#14'!B10:B16)</f>
        <v>29.014285714285716</v>
      </c>
      <c r="F55">
        <f>AVERAGE('#14'!B11:B16)</f>
        <v>29.083333333333332</v>
      </c>
      <c r="G55">
        <f>AVERAGE('#14'!B12:B16)</f>
        <v>29.160000000000004</v>
      </c>
      <c r="H55">
        <f>AVERAGE('#14'!B14:B16)</f>
        <v>29.033333333333331</v>
      </c>
      <c r="I55">
        <f>'#14'!H18</f>
        <v>28.837500000000002</v>
      </c>
      <c r="J55">
        <f>AVERAGE('#14'!H8:H14)</f>
        <v>29.928571428571427</v>
      </c>
      <c r="K55">
        <f>AVERAGE('#14'!H9:H14)</f>
        <v>30.416666666666668</v>
      </c>
      <c r="L55">
        <f>AVERAGE('#14'!H10:H14)</f>
        <v>30.8</v>
      </c>
      <c r="M55">
        <f>AVERAGE('#14'!H11:H14)</f>
        <v>30.725000000000001</v>
      </c>
    </row>
    <row r="56" spans="1:13" x14ac:dyDescent="0.55000000000000004">
      <c r="A56" t="s">
        <v>6</v>
      </c>
      <c r="B56">
        <f>'#14'!E18</f>
        <v>12</v>
      </c>
      <c r="C56">
        <f>AVERAGE('#14'!E8:E16)</f>
        <v>12.222222222222221</v>
      </c>
      <c r="D56">
        <f>AVERAGE('#14'!E9:E16)</f>
        <v>12.375</v>
      </c>
      <c r="E56">
        <f>AVERAGE('#14'!E10:E16)</f>
        <v>12.571428571428571</v>
      </c>
      <c r="F56">
        <f>AVERAGE('#14'!E11:E16)</f>
        <v>12.833333333333334</v>
      </c>
      <c r="G56">
        <f>AVERAGE('#14'!E12:E16)</f>
        <v>13</v>
      </c>
      <c r="H56">
        <f>AVERAGE('#14'!E13:E16)</f>
        <v>13</v>
      </c>
      <c r="I56">
        <f>'#14'!K18</f>
        <v>9.125</v>
      </c>
      <c r="J56">
        <f>AVERAGE('#14'!K8:K14)</f>
        <v>9.2857142857142865</v>
      </c>
      <c r="K56">
        <f>AVERAGE('#14'!K9:K14)</f>
        <v>9.5</v>
      </c>
      <c r="L56">
        <f>AVERAGE('#14'!K10:K14)</f>
        <v>9.8000000000000007</v>
      </c>
      <c r="M56">
        <f>AVERAGE('#14'!K11:K14)</f>
        <v>10</v>
      </c>
    </row>
    <row r="57" spans="1:13" x14ac:dyDescent="0.55000000000000004">
      <c r="A57" t="s">
        <v>5</v>
      </c>
      <c r="B57">
        <f>'#14'!D18</f>
        <v>177.3</v>
      </c>
      <c r="C57">
        <f>AVERAGE('#14'!D8:D16)</f>
        <v>178.55555555555554</v>
      </c>
      <c r="D57">
        <f>AVERAGE('#14'!D9:D16)</f>
        <v>179.625</v>
      </c>
      <c r="E57">
        <f>AVERAGE('#14'!D10:D16)</f>
        <v>180.28571428571428</v>
      </c>
      <c r="F57">
        <f>AVERAGE('#14'!D11:D16)</f>
        <v>181</v>
      </c>
      <c r="G57">
        <f>AVERAGE('#14'!D12:D16)</f>
        <v>181.2</v>
      </c>
      <c r="H57">
        <f>AVERAGE('#14'!D13:D16)</f>
        <v>182</v>
      </c>
      <c r="I57">
        <f>'#14'!J18</f>
        <v>176.125</v>
      </c>
      <c r="J57">
        <f>AVERAGE('#14'!J8:J14)</f>
        <v>179</v>
      </c>
      <c r="K57">
        <f>AVERAGE('#14'!J9:J14)</f>
        <v>180.33333333333334</v>
      </c>
      <c r="L57">
        <f>AVERAGE('#14'!J10:J14)</f>
        <v>181</v>
      </c>
      <c r="M57">
        <f>AVERAGE('#14'!J11:J14)</f>
        <v>181.5</v>
      </c>
    </row>
    <row r="58" spans="1:13" x14ac:dyDescent="0.55000000000000004">
      <c r="A58">
        <v>15</v>
      </c>
    </row>
    <row r="59" spans="1:13" x14ac:dyDescent="0.55000000000000004">
      <c r="A59" t="s">
        <v>50</v>
      </c>
      <c r="B59">
        <f>'#15'!B18</f>
        <v>22.410000000000004</v>
      </c>
      <c r="C59">
        <f>AVERAGE('#15'!B8:B16)</f>
        <v>22.922222222222224</v>
      </c>
      <c r="D59">
        <f>AVERAGE('#15'!B9:B16)</f>
        <v>23.012499999999999</v>
      </c>
      <c r="E59">
        <f>AVERAGE('#15'!B10:B16)</f>
        <v>23.028571428571432</v>
      </c>
      <c r="F59">
        <f>AVERAGE('#15'!B11:B16)</f>
        <v>22.950000000000003</v>
      </c>
      <c r="G59">
        <f>AVERAGE('#15'!B12:B16)</f>
        <v>22.86</v>
      </c>
      <c r="H59">
        <f>AVERAGE('#15'!B14:B16)</f>
        <v>23.166666666666668</v>
      </c>
      <c r="I59">
        <f>'#15'!H18</f>
        <v>28.5</v>
      </c>
      <c r="J59">
        <f>AVERAGE('#15'!H8:H14)</f>
        <v>30.199999999999996</v>
      </c>
      <c r="K59">
        <f>AVERAGE('#15'!H9:H14)</f>
        <v>30.666666666666668</v>
      </c>
      <c r="L59">
        <f>AVERAGE('#15'!H10:H14)</f>
        <v>30.860000000000003</v>
      </c>
      <c r="M59">
        <f>AVERAGE('#15'!H11:H14)</f>
        <v>31.05</v>
      </c>
    </row>
    <row r="60" spans="1:13" x14ac:dyDescent="0.55000000000000004">
      <c r="A60" t="s">
        <v>6</v>
      </c>
      <c r="B60">
        <f>'#15'!E18</f>
        <v>11.1</v>
      </c>
      <c r="C60">
        <f>AVERAGE('#15'!E8:E16)</f>
        <v>11.444444444444445</v>
      </c>
      <c r="D60">
        <f>AVERAGE('#15'!E9:E16)</f>
        <v>11.75</v>
      </c>
      <c r="E60">
        <f>AVERAGE('#15'!E10:E16)</f>
        <v>12.142857142857142</v>
      </c>
      <c r="F60">
        <f>AVERAGE('#15'!E11:E16)</f>
        <v>12.5</v>
      </c>
      <c r="G60">
        <f>AVERAGE('#15'!E12:E16)</f>
        <v>12.8</v>
      </c>
      <c r="H60">
        <f>AVERAGE('#15'!E13:E16)</f>
        <v>13</v>
      </c>
      <c r="I60">
        <f>'#15'!K18</f>
        <v>12.5</v>
      </c>
      <c r="J60">
        <f>AVERAGE('#15'!K8:K14)</f>
        <v>13.285714285714286</v>
      </c>
      <c r="K60">
        <f>AVERAGE('#15'!K9:K14)</f>
        <v>14</v>
      </c>
      <c r="L60">
        <f>AVERAGE('#15'!K10:K14)</f>
        <v>14.4</v>
      </c>
      <c r="M60">
        <f>AVERAGE('#15'!K11:K14)</f>
        <v>14.75</v>
      </c>
    </row>
    <row r="61" spans="1:13" x14ac:dyDescent="0.55000000000000004">
      <c r="A61" t="s">
        <v>5</v>
      </c>
      <c r="B61">
        <f>'#15'!D18</f>
        <v>141.6</v>
      </c>
      <c r="C61">
        <f>AVERAGE('#15'!D8:D16)</f>
        <v>143</v>
      </c>
      <c r="D61">
        <f>AVERAGE('#15'!D9:D16)</f>
        <v>144.125</v>
      </c>
      <c r="E61">
        <f>AVERAGE('#15'!D10:D16)</f>
        <v>145.28571428571428</v>
      </c>
      <c r="F61">
        <f>AVERAGE('#15'!D11:D16)</f>
        <v>146.16666666666666</v>
      </c>
      <c r="G61">
        <f>AVERAGE('#15'!D12:D16)</f>
        <v>146.80000000000001</v>
      </c>
      <c r="H61">
        <f>AVERAGE('#15'!D13:D16)</f>
        <v>147.25</v>
      </c>
      <c r="I61">
        <f>'#15'!J18</f>
        <v>149.75</v>
      </c>
      <c r="J61">
        <f>AVERAGE('#15'!J8:J14)</f>
        <v>152.85714285714286</v>
      </c>
      <c r="K61">
        <f>AVERAGE('#15'!J9:J14)</f>
        <v>154.16666666666666</v>
      </c>
      <c r="L61">
        <f>AVERAGE('#15'!J10:J14)</f>
        <v>155</v>
      </c>
      <c r="M61">
        <f>AVERAGE('#15'!J11:J14)</f>
        <v>155.5</v>
      </c>
    </row>
    <row r="62" spans="1:13" x14ac:dyDescent="0.55000000000000004">
      <c r="A62">
        <v>16</v>
      </c>
    </row>
    <row r="63" spans="1:13" x14ac:dyDescent="0.55000000000000004">
      <c r="A63" t="s">
        <v>50</v>
      </c>
      <c r="B63">
        <f>'#16'!B18</f>
        <v>20.98</v>
      </c>
      <c r="C63">
        <f>AVERAGE('#16'!B8:B16)</f>
        <v>21.022222222222226</v>
      </c>
      <c r="D63">
        <f>AVERAGE('#16'!B9:B16)</f>
        <v>20.962499999999999</v>
      </c>
      <c r="E63">
        <f>AVERAGE('#16'!B10:B16)</f>
        <v>20.87142857142857</v>
      </c>
      <c r="F63">
        <f>AVERAGE('#16'!B11:B16)</f>
        <v>20.650000000000002</v>
      </c>
      <c r="G63">
        <f>AVERAGE('#16'!B12:B16)</f>
        <v>20.32</v>
      </c>
      <c r="H63">
        <f>AVERAGE('#16'!B14:B16)</f>
        <v>20.099999999999998</v>
      </c>
      <c r="I63">
        <f>'#16'!H18</f>
        <v>27.55</v>
      </c>
      <c r="J63">
        <f>AVERAGE('#16'!H8:H14)</f>
        <v>28.957142857142859</v>
      </c>
      <c r="K63">
        <f>AVERAGE('#16'!H9:H14)</f>
        <v>29.666666666666668</v>
      </c>
      <c r="L63">
        <f>AVERAGE('#16'!H10:H14)</f>
        <v>29.840000000000003</v>
      </c>
      <c r="M63">
        <f>AVERAGE('#16'!H11:H14)</f>
        <v>29.824999999999999</v>
      </c>
    </row>
    <row r="64" spans="1:13" x14ac:dyDescent="0.55000000000000004">
      <c r="A64" t="s">
        <v>6</v>
      </c>
      <c r="B64">
        <f>'#16'!E18</f>
        <v>12.5</v>
      </c>
      <c r="C64">
        <f>AVERAGE('#16'!E8:E16)</f>
        <v>12.555555555555555</v>
      </c>
      <c r="D64">
        <f>AVERAGE('#16'!E9:E16)</f>
        <v>12.625</v>
      </c>
      <c r="E64">
        <f>AVERAGE('#16'!E10:E16)</f>
        <v>12.714285714285714</v>
      </c>
      <c r="F64">
        <f>AVERAGE('#16'!E11:E16)</f>
        <v>12.833333333333334</v>
      </c>
      <c r="G64">
        <f>AVERAGE('#16'!E12:E16)</f>
        <v>13</v>
      </c>
      <c r="H64">
        <f>AVERAGE('#16'!E13:E16)</f>
        <v>13</v>
      </c>
      <c r="I64">
        <f>'#16'!K18</f>
        <v>12.25</v>
      </c>
      <c r="J64">
        <f>AVERAGE('#16'!K8:K14)</f>
        <v>12.428571428571429</v>
      </c>
      <c r="K64">
        <f>AVERAGE('#16'!K9:K14)</f>
        <v>12.5</v>
      </c>
      <c r="L64">
        <f>AVERAGE('#16'!K10:K14)</f>
        <v>12.6</v>
      </c>
      <c r="M64">
        <f>AVERAGE('#16'!K11:K14)</f>
        <v>12.75</v>
      </c>
    </row>
    <row r="65" spans="1:13" x14ac:dyDescent="0.55000000000000004">
      <c r="A65" t="s">
        <v>5</v>
      </c>
      <c r="B65">
        <f>'#16'!D18</f>
        <v>114.8</v>
      </c>
      <c r="C65">
        <f>AVERAGE('#16'!D8:D16)</f>
        <v>114.44444444444444</v>
      </c>
      <c r="D65">
        <f>AVERAGE('#16'!D9:D16)</f>
        <v>114.75</v>
      </c>
      <c r="E65">
        <f>AVERAGE('#16'!D10:D16)</f>
        <v>114.28571428571429</v>
      </c>
      <c r="F65">
        <f>AVERAGE('#16'!D11:D16)</f>
        <v>114.16666666666667</v>
      </c>
      <c r="G65">
        <f>AVERAGE('#16'!D12:D16)</f>
        <v>114</v>
      </c>
      <c r="H65">
        <f>AVERAGE('#16'!D13:D16)</f>
        <v>114.5</v>
      </c>
      <c r="I65">
        <f>'#16'!J18</f>
        <v>126.875</v>
      </c>
      <c r="J65">
        <f>AVERAGE('#16'!J8:J14)</f>
        <v>128.85714285714286</v>
      </c>
      <c r="K65">
        <f>AVERAGE('#16'!J9:J14)</f>
        <v>129.5</v>
      </c>
      <c r="L65">
        <f>AVERAGE('#16'!J10:J14)</f>
        <v>130.19999999999999</v>
      </c>
      <c r="M65">
        <f>AVERAGE('#16'!J11:J14)</f>
        <v>130.75</v>
      </c>
    </row>
    <row r="66" spans="1:13" x14ac:dyDescent="0.55000000000000004">
      <c r="A66">
        <v>17</v>
      </c>
    </row>
    <row r="67" spans="1:13" x14ac:dyDescent="0.55000000000000004">
      <c r="A67" t="s">
        <v>50</v>
      </c>
      <c r="B67">
        <f>'#17'!B18</f>
        <v>19.690000000000001</v>
      </c>
      <c r="C67">
        <f>AVERAGE('#17'!B8:B16)</f>
        <v>20.111111111111114</v>
      </c>
      <c r="D67">
        <f>AVERAGE('#17'!B9:B16)</f>
        <v>19.912500000000001</v>
      </c>
      <c r="E67">
        <f>AVERAGE('#17'!B10:B16)</f>
        <v>19.828571428571429</v>
      </c>
      <c r="F67">
        <f>AVERAGE('#17'!B11:B16)</f>
        <v>19.733333333333331</v>
      </c>
      <c r="G67">
        <f>AVERAGE('#17'!B12:B16)</f>
        <v>19.579999999999998</v>
      </c>
      <c r="H67">
        <f>AVERAGE('#17'!B14:B16)</f>
        <v>19.566666666666666</v>
      </c>
      <c r="I67">
        <f>'#17'!H18</f>
        <v>24.075000000000003</v>
      </c>
      <c r="J67">
        <f>AVERAGE('#17'!H8:H14)</f>
        <v>25.500000000000004</v>
      </c>
      <c r="K67">
        <f>AVERAGE('#17'!H9:H14)</f>
        <v>26.200000000000003</v>
      </c>
      <c r="L67">
        <f>AVERAGE('#17'!H10:H14)</f>
        <v>26.160000000000004</v>
      </c>
      <c r="M67">
        <f>AVERAGE('#17'!H11:H14)</f>
        <v>26.499999999999996</v>
      </c>
    </row>
    <row r="68" spans="1:13" x14ac:dyDescent="0.55000000000000004">
      <c r="A68" t="s">
        <v>6</v>
      </c>
      <c r="B68">
        <f>'#17'!E18</f>
        <v>10.6</v>
      </c>
      <c r="C68">
        <f>AVERAGE('#17'!E8:E16)</f>
        <v>10.888888888888889</v>
      </c>
      <c r="D68">
        <f>AVERAGE('#17'!E9:E16)</f>
        <v>11.125</v>
      </c>
      <c r="E68">
        <f>AVERAGE('#17'!E10:E16)</f>
        <v>11.285714285714286</v>
      </c>
      <c r="F68">
        <f>AVERAGE('#17'!E11:E16)</f>
        <v>11.5</v>
      </c>
      <c r="G68">
        <f>AVERAGE('#17'!E12:E16)</f>
        <v>11.6</v>
      </c>
      <c r="H68">
        <f>AVERAGE('#17'!E13:E16)</f>
        <v>11.75</v>
      </c>
      <c r="I68">
        <f>'#17'!K18</f>
        <v>11.875</v>
      </c>
      <c r="J68">
        <f>AVERAGE('#17'!K8:K14)</f>
        <v>12.285714285714286</v>
      </c>
      <c r="K68">
        <f>AVERAGE('#17'!K9:K14)</f>
        <v>12.5</v>
      </c>
      <c r="L68">
        <f>AVERAGE('#17'!K10:K14)</f>
        <v>12.8</v>
      </c>
      <c r="M68">
        <f>AVERAGE('#17'!K11:K14)</f>
        <v>12.75</v>
      </c>
    </row>
    <row r="69" spans="1:13" x14ac:dyDescent="0.55000000000000004">
      <c r="A69" t="s">
        <v>5</v>
      </c>
      <c r="B69">
        <f>'#17'!D18</f>
        <v>134</v>
      </c>
      <c r="C69">
        <f>AVERAGE('#17'!D8:D16)</f>
        <v>134.88888888888889</v>
      </c>
      <c r="D69">
        <f>AVERAGE('#17'!D9:D16)</f>
        <v>135.5</v>
      </c>
      <c r="E69">
        <f>AVERAGE('#17'!D10:D16)</f>
        <v>135.71428571428572</v>
      </c>
      <c r="F69">
        <f>AVERAGE('#17'!D11:D16)</f>
        <v>135.66666666666666</v>
      </c>
      <c r="G69">
        <f>AVERAGE('#17'!D12:D16)</f>
        <v>136.19999999999999</v>
      </c>
      <c r="H69">
        <f>AVERAGE('#17'!D13:D16)</f>
        <v>136.5</v>
      </c>
      <c r="I69">
        <f>'#17'!J18</f>
        <v>143.5</v>
      </c>
      <c r="J69">
        <f>AVERAGE('#17'!J8:J14)</f>
        <v>146.14285714285714</v>
      </c>
      <c r="K69">
        <f>AVERAGE('#17'!J9:J14)</f>
        <v>147.66666666666666</v>
      </c>
      <c r="L69">
        <f>AVERAGE('#17'!J10:J14)</f>
        <v>148.80000000000001</v>
      </c>
      <c r="M69">
        <f>AVERAGE('#17'!J11:J14)</f>
        <v>149</v>
      </c>
    </row>
    <row r="70" spans="1:13" x14ac:dyDescent="0.55000000000000004">
      <c r="A70">
        <v>18</v>
      </c>
    </row>
    <row r="71" spans="1:13" x14ac:dyDescent="0.55000000000000004">
      <c r="A71" t="s">
        <v>50</v>
      </c>
      <c r="B71">
        <f>'#18'!B18</f>
        <v>23.74</v>
      </c>
      <c r="C71">
        <f>AVERAGE('#18'!B8:B16)</f>
        <v>24.277777777777779</v>
      </c>
      <c r="D71">
        <f>AVERAGE('#18'!B9:B16)</f>
        <v>24.537499999999998</v>
      </c>
      <c r="E71">
        <f>AVERAGE('#18'!B10:B16)</f>
        <v>24.74285714285714</v>
      </c>
      <c r="F71">
        <f>AVERAGE('#18'!B11:B16)</f>
        <v>24.916666666666668</v>
      </c>
      <c r="G71">
        <f>AVERAGE('#18'!B12:B16)</f>
        <v>25.240000000000002</v>
      </c>
      <c r="H71">
        <f>AVERAGE('#18'!B14:B16)</f>
        <v>25.900000000000002</v>
      </c>
      <c r="I71">
        <f>'#18'!H18</f>
        <v>21.487499999999997</v>
      </c>
      <c r="J71">
        <f>AVERAGE('#18'!H8:H14)</f>
        <v>22.371428571428567</v>
      </c>
      <c r="K71">
        <f>AVERAGE('#18'!H9:H14)</f>
        <v>22.966666666666669</v>
      </c>
      <c r="L71">
        <f>AVERAGE('#18'!H10:H14)</f>
        <v>23.060000000000002</v>
      </c>
      <c r="M71">
        <f>AVERAGE('#18'!H11:H14)</f>
        <v>23.225000000000001</v>
      </c>
    </row>
    <row r="72" spans="1:13" x14ac:dyDescent="0.55000000000000004">
      <c r="A72" t="s">
        <v>6</v>
      </c>
      <c r="B72">
        <f>'#18'!E18</f>
        <v>12.2</v>
      </c>
      <c r="C72">
        <f>AVERAGE('#18'!E8:E16)</f>
        <v>12.333333333333334</v>
      </c>
      <c r="D72">
        <f>AVERAGE('#18'!E9:E16)</f>
        <v>12.375</v>
      </c>
      <c r="E72">
        <f>AVERAGE('#18'!E10:E16)</f>
        <v>12.428571428571429</v>
      </c>
      <c r="F72">
        <f>AVERAGE('#18'!E11:E16)</f>
        <v>12.5</v>
      </c>
      <c r="G72">
        <f>AVERAGE('#18'!E12:E16)</f>
        <v>12.6</v>
      </c>
      <c r="H72">
        <f>AVERAGE('#18'!E13:E16)</f>
        <v>12.75</v>
      </c>
      <c r="I72">
        <f>'#18'!K18</f>
        <v>10.875</v>
      </c>
      <c r="J72">
        <f>AVERAGE('#18'!K8:K14)</f>
        <v>11.142857142857142</v>
      </c>
      <c r="K72">
        <f>AVERAGE('#18'!K9:K14)</f>
        <v>11.5</v>
      </c>
      <c r="L72">
        <f>AVERAGE('#18'!K10:K14)</f>
        <v>11.8</v>
      </c>
      <c r="M72">
        <f>AVERAGE('#18'!K11:K14)</f>
        <v>12</v>
      </c>
    </row>
    <row r="73" spans="1:13" x14ac:dyDescent="0.55000000000000004">
      <c r="A73" t="s">
        <v>5</v>
      </c>
      <c r="B73">
        <f>'#18'!D18</f>
        <v>170.5</v>
      </c>
      <c r="C73">
        <f>AVERAGE('#18'!D8:D16)</f>
        <v>172.33333333333334</v>
      </c>
      <c r="D73">
        <f>AVERAGE('#18'!D9:D16)</f>
        <v>173.625</v>
      </c>
      <c r="E73">
        <f>AVERAGE('#18'!D10:D16)</f>
        <v>175</v>
      </c>
      <c r="F73">
        <f>AVERAGE('#18'!D11:D16)</f>
        <v>175.83333333333334</v>
      </c>
      <c r="G73">
        <f>AVERAGE('#18'!D12:D16)</f>
        <v>177</v>
      </c>
      <c r="H73">
        <f>AVERAGE('#18'!D13:D16)</f>
        <v>178.25</v>
      </c>
      <c r="I73">
        <f>'#18'!J18</f>
        <v>157.5</v>
      </c>
      <c r="J73">
        <f>AVERAGE('#18'!J8:J14)</f>
        <v>159.71428571428572</v>
      </c>
      <c r="K73">
        <f>AVERAGE('#18'!J9:J14)</f>
        <v>161.66666666666666</v>
      </c>
      <c r="L73">
        <f>AVERAGE('#18'!J10:J14)</f>
        <v>162</v>
      </c>
      <c r="M73">
        <f>AVERAGE('#18'!J11:J14)</f>
        <v>162.5</v>
      </c>
    </row>
    <row r="74" spans="1:13" x14ac:dyDescent="0.55000000000000004">
      <c r="A74">
        <v>19</v>
      </c>
    </row>
    <row r="75" spans="1:13" x14ac:dyDescent="0.55000000000000004">
      <c r="A75" t="s">
        <v>50</v>
      </c>
      <c r="B75">
        <f>'#19'!B18</f>
        <v>23.93</v>
      </c>
      <c r="C75">
        <f>AVERAGE('#19'!B8:B16)</f>
        <v>24.5</v>
      </c>
      <c r="D75">
        <f>AVERAGE('#19'!B9:B16)</f>
        <v>24.675000000000001</v>
      </c>
      <c r="E75">
        <f>AVERAGE('#19'!B10:B16)</f>
        <v>24.857142857142858</v>
      </c>
      <c r="F75">
        <f>AVERAGE('#19'!B11:B16)</f>
        <v>25.033333333333335</v>
      </c>
      <c r="G75">
        <f>AVERAGE('#19'!B12:B16)</f>
        <v>25.080000000000002</v>
      </c>
      <c r="H75">
        <f>AVERAGE('#19'!B14:B16)</f>
        <v>25.633333333333336</v>
      </c>
      <c r="I75">
        <f>'#19'!H18</f>
        <v>25.75</v>
      </c>
      <c r="J75">
        <f>AVERAGE('#19'!H8:H14)</f>
        <v>26.857142857142858</v>
      </c>
      <c r="K75">
        <f>AVERAGE('#19'!H9:H14)</f>
        <v>27.183333333333334</v>
      </c>
      <c r="L75">
        <f>AVERAGE('#19'!H10:H14)</f>
        <v>27.560000000000002</v>
      </c>
      <c r="M75">
        <f>AVERAGE('#19'!H11:H14)</f>
        <v>27.85</v>
      </c>
    </row>
    <row r="76" spans="1:13" x14ac:dyDescent="0.55000000000000004">
      <c r="A76" t="s">
        <v>6</v>
      </c>
      <c r="B76">
        <f>'#19'!E18</f>
        <v>12.2</v>
      </c>
      <c r="C76">
        <f>AVERAGE('#19'!E8:E16)</f>
        <v>12.555555555555555</v>
      </c>
      <c r="D76">
        <f>AVERAGE('#19'!E9:E16)</f>
        <v>12.875</v>
      </c>
      <c r="E76">
        <f>AVERAGE('#19'!E10:E16)</f>
        <v>13.142857142857142</v>
      </c>
      <c r="F76">
        <f>AVERAGE('#19'!E11:E16)</f>
        <v>13.333333333333334</v>
      </c>
      <c r="G76">
        <f>AVERAGE('#19'!E12:E16)</f>
        <v>13.6</v>
      </c>
      <c r="H76">
        <f>AVERAGE('#19'!E13:E16)</f>
        <v>13.75</v>
      </c>
      <c r="I76">
        <f>'#19'!K18</f>
        <v>13.625</v>
      </c>
      <c r="J76">
        <f>AVERAGE('#19'!K8:K14)</f>
        <v>14.428571428571429</v>
      </c>
      <c r="K76">
        <f>AVERAGE('#19'!K9:K14)</f>
        <v>15</v>
      </c>
      <c r="L76">
        <f>AVERAGE('#19'!K10:K14)</f>
        <v>15.4</v>
      </c>
      <c r="M76">
        <f>AVERAGE('#19'!K11:K14)</f>
        <v>15.75</v>
      </c>
    </row>
    <row r="77" spans="1:13" x14ac:dyDescent="0.55000000000000004">
      <c r="A77" t="s">
        <v>5</v>
      </c>
      <c r="B77">
        <f>'#19'!D18</f>
        <v>181.6</v>
      </c>
      <c r="C77">
        <f>AVERAGE('#19'!D8:D16)</f>
        <v>183.77777777777777</v>
      </c>
      <c r="D77">
        <f>AVERAGE('#19'!D9:D16)</f>
        <v>185.25</v>
      </c>
      <c r="E77">
        <f>AVERAGE('#19'!D10:D16)</f>
        <v>186.42857142857142</v>
      </c>
      <c r="F77">
        <f>AVERAGE('#19'!D11:D16)</f>
        <v>187.83333333333334</v>
      </c>
      <c r="G77">
        <f>AVERAGE('#19'!D12:D16)</f>
        <v>189</v>
      </c>
      <c r="H77">
        <f>AVERAGE('#19'!D13:D16)</f>
        <v>190</v>
      </c>
      <c r="I77">
        <f>'#19'!J18</f>
        <v>188.375</v>
      </c>
      <c r="J77">
        <f>AVERAGE('#19'!J8:J14)</f>
        <v>190.71428571428572</v>
      </c>
      <c r="K77">
        <f>AVERAGE('#19'!J9:J14)</f>
        <v>191.5</v>
      </c>
      <c r="L77">
        <f>AVERAGE('#19'!J10:J14)</f>
        <v>192.6</v>
      </c>
      <c r="M77">
        <f>AVERAGE('#19'!J11:J14)</f>
        <v>193.5</v>
      </c>
    </row>
    <row r="78" spans="1:13" x14ac:dyDescent="0.55000000000000004">
      <c r="A78">
        <v>20</v>
      </c>
    </row>
    <row r="79" spans="1:13" x14ac:dyDescent="0.55000000000000004">
      <c r="A79" t="s">
        <v>50</v>
      </c>
      <c r="B79">
        <f>'#20'!B18</f>
        <v>33.500000000000007</v>
      </c>
      <c r="C79">
        <f>AVERAGE('#20'!B8:B16)</f>
        <v>34.1</v>
      </c>
      <c r="D79">
        <f>AVERAGE('#20'!B9:B16)</f>
        <v>34.325000000000003</v>
      </c>
      <c r="E79">
        <f>AVERAGE('#20'!B10:B16)</f>
        <v>34.585714285714282</v>
      </c>
      <c r="F79">
        <f>AVERAGE('#20'!B11:B16)</f>
        <v>34.68333333333333</v>
      </c>
      <c r="G79">
        <f>AVERAGE('#20'!B12:B16)</f>
        <v>35.040000000000006</v>
      </c>
      <c r="H79">
        <f>AVERAGE('#20'!B14:B16)</f>
        <v>35.800000000000004</v>
      </c>
      <c r="I79">
        <f>'#20'!H18</f>
        <v>27.425000000000001</v>
      </c>
      <c r="J79">
        <f>AVERAGE('#20'!H8:H14)</f>
        <v>28.657142857142855</v>
      </c>
      <c r="K79">
        <f>AVERAGE('#20'!H9:H14)</f>
        <v>29.233333333333331</v>
      </c>
      <c r="L79">
        <f>AVERAGE('#20'!H10:H14)</f>
        <v>29.199999999999996</v>
      </c>
      <c r="M79">
        <f>AVERAGE('#20'!H11:H14)</f>
        <v>29.525000000000002</v>
      </c>
    </row>
    <row r="80" spans="1:13" x14ac:dyDescent="0.55000000000000004">
      <c r="A80" t="s">
        <v>6</v>
      </c>
      <c r="B80">
        <f>'#20'!E18</f>
        <v>14.3</v>
      </c>
      <c r="C80">
        <f>AVERAGE('#20'!E8:E16)</f>
        <v>15</v>
      </c>
      <c r="D80">
        <f>AVERAGE('#20'!E9:E16)</f>
        <v>15.625</v>
      </c>
      <c r="E80">
        <f>AVERAGE('#20'!E10:E16)</f>
        <v>16.142857142857142</v>
      </c>
      <c r="F80">
        <f>AVERAGE('#20'!E11:E16)</f>
        <v>16.5</v>
      </c>
      <c r="G80">
        <f>AVERAGE('#20'!E12:E16)</f>
        <v>16.8</v>
      </c>
      <c r="H80">
        <f>AVERAGE('#20'!E13:E16)</f>
        <v>17</v>
      </c>
      <c r="I80">
        <f>'#20'!K18</f>
        <v>12.25</v>
      </c>
      <c r="J80">
        <f>AVERAGE('#20'!K8:K14)</f>
        <v>12.857142857142858</v>
      </c>
      <c r="K80">
        <f>AVERAGE('#20'!K9:K14)</f>
        <v>13.5</v>
      </c>
      <c r="L80">
        <f>AVERAGE('#20'!K10:K14)</f>
        <v>14</v>
      </c>
      <c r="M80">
        <f>AVERAGE('#20'!K11:K14)</f>
        <v>14.5</v>
      </c>
    </row>
    <row r="81" spans="1:13" x14ac:dyDescent="0.55000000000000004">
      <c r="A81" t="s">
        <v>5</v>
      </c>
      <c r="B81">
        <f>'#20'!D18</f>
        <v>170</v>
      </c>
      <c r="C81">
        <f>AVERAGE('#20'!D8:D16)</f>
        <v>171.55555555555554</v>
      </c>
      <c r="D81">
        <f>AVERAGE('#20'!D9:D16)</f>
        <v>173</v>
      </c>
      <c r="E81">
        <f>AVERAGE('#20'!D10:D16)</f>
        <v>173.85714285714286</v>
      </c>
      <c r="F81">
        <f>AVERAGE('#20'!D11:D16)</f>
        <v>174.83333333333334</v>
      </c>
      <c r="G81">
        <f>AVERAGE('#20'!D12:D16)</f>
        <v>176.4</v>
      </c>
      <c r="H81">
        <f>AVERAGE('#20'!D13:D16)</f>
        <v>177</v>
      </c>
      <c r="I81">
        <f>'#20'!J18</f>
        <v>140.625</v>
      </c>
      <c r="J81">
        <f>AVERAGE('#20'!J8:J14)</f>
        <v>144.85714285714286</v>
      </c>
      <c r="K81">
        <f>AVERAGE('#20'!J9:J14)</f>
        <v>148</v>
      </c>
      <c r="L81">
        <f>AVERAGE('#20'!J10:J14)</f>
        <v>150.4</v>
      </c>
      <c r="M81">
        <f>AVERAGE('#20'!J11:J14)</f>
        <v>152</v>
      </c>
    </row>
    <row r="82" spans="1:13" x14ac:dyDescent="0.55000000000000004">
      <c r="A82">
        <v>21</v>
      </c>
    </row>
    <row r="83" spans="1:13" x14ac:dyDescent="0.55000000000000004">
      <c r="A83" t="s">
        <v>50</v>
      </c>
      <c r="B83">
        <f>'#21'!B18</f>
        <v>38.559999999999995</v>
      </c>
      <c r="C83">
        <f>AVERAGE('#21'!B8:B16)</f>
        <v>39.644444444444439</v>
      </c>
      <c r="D83">
        <f>AVERAGE('#21'!B9:B16)</f>
        <v>39.987499999999997</v>
      </c>
      <c r="E83">
        <f>AVERAGE('#21'!B10:B16)</f>
        <v>40.442857142857136</v>
      </c>
      <c r="F83">
        <f>AVERAGE('#21'!B11:B16)</f>
        <v>40.866666666666667</v>
      </c>
      <c r="G83">
        <f>AVERAGE('#21'!B12:B16)</f>
        <v>41.38</v>
      </c>
      <c r="H83">
        <f>AVERAGE('#21'!B14:B16)</f>
        <v>42.56666666666667</v>
      </c>
      <c r="I83">
        <f>'#21'!H18</f>
        <v>25.737500000000001</v>
      </c>
      <c r="J83">
        <f>AVERAGE('#21'!H8:H14)</f>
        <v>26.757142857142856</v>
      </c>
      <c r="K83">
        <f>AVERAGE('#21'!H9:H14)</f>
        <v>27.233333333333331</v>
      </c>
      <c r="L83">
        <f>AVERAGE('#21'!H10:H14)</f>
        <v>27.639999999999997</v>
      </c>
      <c r="M83">
        <f>AVERAGE('#21'!H11:H14)</f>
        <v>28.1</v>
      </c>
    </row>
    <row r="84" spans="1:13" x14ac:dyDescent="0.55000000000000004">
      <c r="A84" t="s">
        <v>6</v>
      </c>
      <c r="B84">
        <f>'#21'!E18</f>
        <v>13.6</v>
      </c>
      <c r="C84">
        <f>AVERAGE('#21'!E8:E16)</f>
        <v>13.888888888888889</v>
      </c>
      <c r="D84">
        <f>AVERAGE('#21'!E9:E16)</f>
        <v>14.25</v>
      </c>
      <c r="E84">
        <f>AVERAGE('#21'!E10:E16)</f>
        <v>14.428571428571429</v>
      </c>
      <c r="F84">
        <f>AVERAGE('#21'!E11:E16)</f>
        <v>14.666666666666666</v>
      </c>
      <c r="G84">
        <f>AVERAGE('#21'!E12:E16)</f>
        <v>15</v>
      </c>
      <c r="H84">
        <f>AVERAGE('#21'!E13:E16)</f>
        <v>15.25</v>
      </c>
      <c r="I84">
        <f>'#21'!K18</f>
        <v>12.5</v>
      </c>
      <c r="J84">
        <f>AVERAGE('#21'!K8:K14)</f>
        <v>12.857142857142858</v>
      </c>
      <c r="K84">
        <f>AVERAGE('#21'!K9:K14)</f>
        <v>13.166666666666666</v>
      </c>
      <c r="L84">
        <f>AVERAGE('#21'!K10:K14)</f>
        <v>13.4</v>
      </c>
      <c r="M84">
        <f>AVERAGE('#21'!K11:K14)</f>
        <v>13.5</v>
      </c>
    </row>
    <row r="85" spans="1:13" x14ac:dyDescent="0.55000000000000004">
      <c r="A85" t="s">
        <v>5</v>
      </c>
      <c r="B85">
        <f>'#21'!D18</f>
        <v>162</v>
      </c>
      <c r="C85">
        <f>AVERAGE('#21'!D8:D16)</f>
        <v>164.66666666666666</v>
      </c>
      <c r="D85">
        <f>AVERAGE('#21'!D9:D16)</f>
        <v>166.625</v>
      </c>
      <c r="E85">
        <f>AVERAGE('#21'!D10:D16)</f>
        <v>168.28571428571428</v>
      </c>
      <c r="F85">
        <f>AVERAGE('#21'!D11:D16)</f>
        <v>169.5</v>
      </c>
      <c r="G85">
        <f>AVERAGE('#21'!D12:D16)</f>
        <v>171</v>
      </c>
      <c r="H85">
        <f>AVERAGE('#21'!D13:D16)</f>
        <v>171.75</v>
      </c>
      <c r="I85">
        <f>'#21'!J18</f>
        <v>142.125</v>
      </c>
      <c r="J85">
        <f>AVERAGE('#21'!J8:J14)</f>
        <v>145.14285714285714</v>
      </c>
      <c r="K85">
        <f>AVERAGE('#21'!J9:J14)</f>
        <v>147.33333333333334</v>
      </c>
      <c r="L85">
        <f>AVERAGE('#21'!J10:J14)</f>
        <v>148.80000000000001</v>
      </c>
      <c r="M85">
        <f>AVERAGE('#21'!J11:J14)</f>
        <v>150</v>
      </c>
    </row>
    <row r="86" spans="1:13" x14ac:dyDescent="0.55000000000000004">
      <c r="A86">
        <v>22</v>
      </c>
    </row>
    <row r="87" spans="1:13" x14ac:dyDescent="0.55000000000000004">
      <c r="A87" t="s">
        <v>50</v>
      </c>
      <c r="B87">
        <f>'#22'!B18</f>
        <v>32.669999999999995</v>
      </c>
      <c r="C87">
        <f>AVERAGE('#22'!B8:B16)</f>
        <v>33.666666666666657</v>
      </c>
      <c r="D87">
        <f>AVERAGE('#22'!B9:B16)</f>
        <v>33.837500000000006</v>
      </c>
      <c r="E87">
        <f>AVERAGE('#22'!B10:B16)</f>
        <v>33.9</v>
      </c>
      <c r="F87">
        <f>AVERAGE('#22'!B11:B16)</f>
        <v>34.366666666666674</v>
      </c>
      <c r="G87">
        <f>AVERAGE('#22'!B12:B16)</f>
        <v>34.299999999999997</v>
      </c>
      <c r="H87">
        <f>AVERAGE('#22'!B14:B16)</f>
        <v>35.133333333333333</v>
      </c>
      <c r="I87">
        <f>'#22'!H18</f>
        <v>29.737499999999997</v>
      </c>
      <c r="J87">
        <f>AVERAGE('#22'!H8:H14)</f>
        <v>31.671428571428571</v>
      </c>
      <c r="K87">
        <f>AVERAGE('#22'!H9:H14)</f>
        <v>32.433333333333337</v>
      </c>
      <c r="L87">
        <f>AVERAGE('#22'!H10:H14)</f>
        <v>32.739999999999995</v>
      </c>
      <c r="M87">
        <f>AVERAGE('#22'!H11:H14)</f>
        <v>33.375</v>
      </c>
    </row>
    <row r="88" spans="1:13" x14ac:dyDescent="0.55000000000000004">
      <c r="A88" t="s">
        <v>6</v>
      </c>
      <c r="B88">
        <f>'#22'!E18</f>
        <v>14.5</v>
      </c>
      <c r="C88">
        <f>AVERAGE('#22'!E8:E16)</f>
        <v>15.222222222222221</v>
      </c>
      <c r="D88">
        <f>AVERAGE('#22'!E9:E16)</f>
        <v>15.875</v>
      </c>
      <c r="E88">
        <f>AVERAGE('#22'!E10:E16)</f>
        <v>16.571428571428573</v>
      </c>
      <c r="F88">
        <f>AVERAGE('#22'!E11:E16)</f>
        <v>17.166666666666668</v>
      </c>
      <c r="G88">
        <f>AVERAGE('#22'!E12:E16)</f>
        <v>17.8</v>
      </c>
      <c r="H88">
        <f>AVERAGE('#22'!E13:E16)</f>
        <v>18.25</v>
      </c>
      <c r="I88">
        <f>'#22'!K18</f>
        <v>10.875</v>
      </c>
      <c r="J88">
        <f>AVERAGE('#22'!K8:K14)</f>
        <v>11.142857142857142</v>
      </c>
      <c r="K88">
        <f>AVERAGE('#22'!K9:K14)</f>
        <v>11.333333333333334</v>
      </c>
      <c r="L88">
        <f>AVERAGE('#22'!K10:K14)</f>
        <v>11.6</v>
      </c>
      <c r="M88">
        <f>AVERAGE('#22'!K11:K14)</f>
        <v>11.75</v>
      </c>
    </row>
    <row r="89" spans="1:13" x14ac:dyDescent="0.55000000000000004">
      <c r="A89" t="s">
        <v>5</v>
      </c>
      <c r="B89">
        <f>'#22'!D18</f>
        <v>167.1</v>
      </c>
      <c r="C89">
        <f>AVERAGE('#22'!D8:D16)</f>
        <v>169.44444444444446</v>
      </c>
      <c r="D89">
        <f>AVERAGE('#22'!D9:D16)</f>
        <v>170.75</v>
      </c>
      <c r="E89">
        <f>AVERAGE('#22'!D10:D16)</f>
        <v>171.42857142857142</v>
      </c>
      <c r="F89">
        <f>AVERAGE('#22'!D11:D16)</f>
        <v>172.66666666666666</v>
      </c>
      <c r="G89">
        <f>AVERAGE('#22'!D12:D16)</f>
        <v>173.2</v>
      </c>
      <c r="H89">
        <f>AVERAGE('#22'!D13:D16)</f>
        <v>175.5</v>
      </c>
      <c r="I89">
        <f>'#22'!J18</f>
        <v>142.625</v>
      </c>
      <c r="J89">
        <f>AVERAGE('#22'!J8:J14)</f>
        <v>146</v>
      </c>
      <c r="K89">
        <f>AVERAGE('#22'!J9:J14)</f>
        <v>150</v>
      </c>
      <c r="L89">
        <f>AVERAGE('#22'!J10:J14)</f>
        <v>151.80000000000001</v>
      </c>
      <c r="M89">
        <f>AVERAGE('#22'!J11:J14)</f>
        <v>154</v>
      </c>
    </row>
    <row r="90" spans="1:13" x14ac:dyDescent="0.55000000000000004">
      <c r="A90">
        <v>23</v>
      </c>
    </row>
    <row r="91" spans="1:13" x14ac:dyDescent="0.55000000000000004">
      <c r="A91" t="s">
        <v>50</v>
      </c>
      <c r="B91">
        <f>'#23'!B18</f>
        <v>25.619999999999997</v>
      </c>
      <c r="C91">
        <f>AVERAGE('#23'!B8:B16)</f>
        <v>26.222222222222218</v>
      </c>
      <c r="D91">
        <f>AVERAGE('#23'!B9:B16)</f>
        <v>26.412499999999998</v>
      </c>
      <c r="E91">
        <f>AVERAGE('#23'!B10:B16)</f>
        <v>26.685714285714287</v>
      </c>
      <c r="F91">
        <f>AVERAGE('#23'!B11:B16)</f>
        <v>26.583333333333332</v>
      </c>
      <c r="G91">
        <f>AVERAGE('#23'!B12:B16)</f>
        <v>26.439999999999998</v>
      </c>
      <c r="H91">
        <f>AVERAGE('#23'!B14:B16)</f>
        <v>25.900000000000002</v>
      </c>
      <c r="I91">
        <f>'#23'!H18</f>
        <v>28.1</v>
      </c>
      <c r="J91">
        <f>AVERAGE('#23'!H8:H14)</f>
        <v>29.685714285714287</v>
      </c>
      <c r="K91">
        <f>AVERAGE('#23'!H9:H14)</f>
        <v>30.000000000000004</v>
      </c>
      <c r="L91">
        <f>AVERAGE('#23'!H10:H14)</f>
        <v>30.2</v>
      </c>
      <c r="M91">
        <f>AVERAGE('#23'!H11:H14)</f>
        <v>30.3</v>
      </c>
    </row>
    <row r="92" spans="1:13" x14ac:dyDescent="0.55000000000000004">
      <c r="A92" t="s">
        <v>6</v>
      </c>
      <c r="B92">
        <f>'#23'!E18</f>
        <v>12.4</v>
      </c>
      <c r="C92">
        <f>AVERAGE('#23'!E8:E16)</f>
        <v>12.444444444444445</v>
      </c>
      <c r="D92">
        <f>AVERAGE('#23'!E9:E16)</f>
        <v>12.5</v>
      </c>
      <c r="E92">
        <f>AVERAGE('#23'!E10:E16)</f>
        <v>12.571428571428571</v>
      </c>
      <c r="F92">
        <f>AVERAGE('#23'!E11:E16)</f>
        <v>12.666666666666666</v>
      </c>
      <c r="G92">
        <f>AVERAGE('#23'!E12:E16)</f>
        <v>12.8</v>
      </c>
      <c r="H92">
        <f>AVERAGE('#23'!E13:E16)</f>
        <v>12.75</v>
      </c>
      <c r="I92">
        <f>'#23'!K18</f>
        <v>14.25</v>
      </c>
      <c r="J92">
        <f>AVERAGE('#23'!K8:K14)</f>
        <v>14.714285714285714</v>
      </c>
      <c r="K92">
        <f>AVERAGE('#23'!K9:K14)</f>
        <v>15</v>
      </c>
      <c r="L92">
        <f>AVERAGE('#23'!K10:K14)</f>
        <v>15.4</v>
      </c>
      <c r="M92">
        <f>AVERAGE('#23'!K11:K14)</f>
        <v>15.5</v>
      </c>
    </row>
    <row r="93" spans="1:13" x14ac:dyDescent="0.55000000000000004">
      <c r="A93" t="s">
        <v>5</v>
      </c>
      <c r="B93">
        <f>'#23'!D18</f>
        <v>134.6</v>
      </c>
      <c r="C93">
        <f>AVERAGE('#23'!D8:D16)</f>
        <v>136</v>
      </c>
      <c r="D93">
        <f>AVERAGE('#23'!D9:D16)</f>
        <v>136.125</v>
      </c>
      <c r="E93">
        <f>AVERAGE('#23'!D10:D16)</f>
        <v>136.57142857142858</v>
      </c>
      <c r="F93">
        <f>AVERAGE('#23'!D11:D16)</f>
        <v>136.66666666666666</v>
      </c>
      <c r="G93">
        <f>AVERAGE('#23'!D12:D16)</f>
        <v>137.19999999999999</v>
      </c>
      <c r="H93">
        <f>AVERAGE('#23'!D13:D16)</f>
        <v>137.25</v>
      </c>
      <c r="I93">
        <f>'#23'!J18</f>
        <v>137.875</v>
      </c>
      <c r="J93">
        <f>AVERAGE('#23'!J8:J14)</f>
        <v>139.42857142857142</v>
      </c>
      <c r="K93">
        <f>AVERAGE('#23'!J9:J14)</f>
        <v>139.5</v>
      </c>
      <c r="L93">
        <f>AVERAGE('#23'!J10:J14)</f>
        <v>139.19999999999999</v>
      </c>
      <c r="M93">
        <f>AVERAGE('#23'!J11:J14)</f>
        <v>138.75</v>
      </c>
    </row>
    <row r="94" spans="1:13" x14ac:dyDescent="0.55000000000000004">
      <c r="A94">
        <v>24</v>
      </c>
    </row>
    <row r="95" spans="1:13" x14ac:dyDescent="0.55000000000000004">
      <c r="A95" t="s">
        <v>50</v>
      </c>
      <c r="B95">
        <f>'#24'!B18</f>
        <v>27.8</v>
      </c>
      <c r="C95">
        <f>AVERAGE('#24'!B8:B16)</f>
        <v>28.411111111111111</v>
      </c>
      <c r="D95">
        <f>AVERAGE('#24'!B9:B16)</f>
        <v>28.662499999999998</v>
      </c>
      <c r="E95">
        <f>AVERAGE('#24'!B10:B16)</f>
        <v>28.814285714285717</v>
      </c>
      <c r="F95">
        <f>AVERAGE('#24'!B11:B16)</f>
        <v>28.933333333333337</v>
      </c>
      <c r="G95">
        <f>AVERAGE('#24'!B12:B16)</f>
        <v>28.96</v>
      </c>
      <c r="H95">
        <f>AVERAGE('#24'!B14:B16)</f>
        <v>28.333333333333332</v>
      </c>
      <c r="I95">
        <f>'#24'!H18</f>
        <v>23.087499999999999</v>
      </c>
      <c r="J95">
        <f>AVERAGE('#24'!H8:H14)</f>
        <v>24.328571428571426</v>
      </c>
      <c r="K95">
        <f>AVERAGE('#24'!H9:H14)</f>
        <v>24.966666666666665</v>
      </c>
      <c r="L95">
        <f>AVERAGE('#24'!H10:H14)</f>
        <v>25.580000000000005</v>
      </c>
      <c r="M95">
        <f>AVERAGE('#24'!H11:H14)</f>
        <v>25.925000000000001</v>
      </c>
    </row>
    <row r="96" spans="1:13" x14ac:dyDescent="0.55000000000000004">
      <c r="A96" t="s">
        <v>6</v>
      </c>
      <c r="B96">
        <f>'#24'!E18</f>
        <v>13.5</v>
      </c>
      <c r="C96">
        <f>AVERAGE('#24'!E8:E16)</f>
        <v>14</v>
      </c>
      <c r="D96">
        <f>AVERAGE('#24'!E9:E16)</f>
        <v>14.625</v>
      </c>
      <c r="E96">
        <f>AVERAGE('#24'!E10:E16)</f>
        <v>15.142857142857142</v>
      </c>
      <c r="F96">
        <f>AVERAGE('#24'!E11:E16)</f>
        <v>15.333333333333334</v>
      </c>
      <c r="G96">
        <f>AVERAGE('#24'!E12:E16)</f>
        <v>15.4</v>
      </c>
      <c r="H96">
        <f>AVERAGE('#24'!E13:E16)</f>
        <v>15.5</v>
      </c>
      <c r="I96">
        <f>'#24'!K18</f>
        <v>10.375</v>
      </c>
      <c r="J96">
        <f>AVERAGE('#24'!K8:K14)</f>
        <v>11</v>
      </c>
      <c r="K96">
        <f>AVERAGE('#24'!K9:K14)</f>
        <v>11.666666666666666</v>
      </c>
      <c r="L96">
        <f>AVERAGE('#24'!K10:K14)</f>
        <v>12.4</v>
      </c>
      <c r="M96">
        <f>AVERAGE('#24'!K11:K14)</f>
        <v>13.25</v>
      </c>
    </row>
    <row r="97" spans="1:13" x14ac:dyDescent="0.55000000000000004">
      <c r="A97" t="s">
        <v>5</v>
      </c>
      <c r="B97">
        <f>'#24'!D18</f>
        <v>154.19999999999999</v>
      </c>
      <c r="C97">
        <f>AVERAGE('#24'!D8:D16)</f>
        <v>157.11111111111111</v>
      </c>
      <c r="D97">
        <f>AVERAGE('#24'!D9:D16)</f>
        <v>158.875</v>
      </c>
      <c r="E97">
        <f>AVERAGE('#24'!D10:D16)</f>
        <v>160.57142857142858</v>
      </c>
      <c r="F97">
        <f>AVERAGE('#24'!D11:D16)</f>
        <v>162.33333333333334</v>
      </c>
      <c r="G97">
        <f>AVERAGE('#24'!D12:D16)</f>
        <v>164</v>
      </c>
      <c r="H97">
        <f>AVERAGE('#24'!D13:D16)</f>
        <v>165.5</v>
      </c>
      <c r="I97">
        <f>'#24'!J18</f>
        <v>129.75</v>
      </c>
      <c r="J97">
        <f>AVERAGE('#24'!J8:J14)</f>
        <v>133</v>
      </c>
      <c r="K97">
        <f>AVERAGE('#24'!J9:J14)</f>
        <v>135.66666666666666</v>
      </c>
      <c r="L97">
        <f>AVERAGE('#24'!J10:J14)</f>
        <v>137.80000000000001</v>
      </c>
      <c r="M97">
        <f>AVERAGE('#24'!J11:J14)</f>
        <v>139.75</v>
      </c>
    </row>
    <row r="98" spans="1:13" x14ac:dyDescent="0.55000000000000004">
      <c r="A98">
        <v>25</v>
      </c>
    </row>
    <row r="99" spans="1:13" x14ac:dyDescent="0.55000000000000004">
      <c r="A99" t="s">
        <v>50</v>
      </c>
      <c r="B99">
        <f>'#25'!B18</f>
        <v>26.089999999999996</v>
      </c>
      <c r="C99">
        <f>AVERAGE('#25'!B8:B16)</f>
        <v>26.944444444444443</v>
      </c>
      <c r="D99">
        <f>AVERAGE('#25'!B9:B16)</f>
        <v>27.274999999999999</v>
      </c>
      <c r="E99">
        <f>AVERAGE('#25'!B10:B16)</f>
        <v>27.342857142857145</v>
      </c>
      <c r="F99">
        <f>AVERAGE('#25'!B11:B16)</f>
        <v>27.549999999999997</v>
      </c>
      <c r="G99">
        <f>AVERAGE('#25'!B12:B16)</f>
        <v>27.68</v>
      </c>
      <c r="H99">
        <f>AVERAGE('#25'!B14:B16)</f>
        <v>28.566666666666666</v>
      </c>
      <c r="I99">
        <f>'#25'!H18</f>
        <v>25.35</v>
      </c>
      <c r="J99">
        <f>AVERAGE('#25'!H8:H14)</f>
        <v>26.157142857142855</v>
      </c>
      <c r="K99">
        <f>AVERAGE('#25'!H9:H14)</f>
        <v>26.566666666666666</v>
      </c>
      <c r="L99">
        <f>AVERAGE('#25'!H10:H14)</f>
        <v>26.52</v>
      </c>
      <c r="M99">
        <f>AVERAGE('#25'!H11:H14)</f>
        <v>26.574999999999999</v>
      </c>
    </row>
    <row r="100" spans="1:13" x14ac:dyDescent="0.55000000000000004">
      <c r="A100" t="s">
        <v>6</v>
      </c>
      <c r="B100">
        <f>'#25'!E18</f>
        <v>13.9</v>
      </c>
      <c r="C100">
        <f>AVERAGE('#25'!E8:E16)</f>
        <v>14.111111111111111</v>
      </c>
      <c r="D100">
        <f>AVERAGE('#25'!E9:E16)</f>
        <v>14.375</v>
      </c>
      <c r="E100">
        <f>AVERAGE('#25'!E10:E16)</f>
        <v>14.571428571428571</v>
      </c>
      <c r="F100">
        <f>AVERAGE('#25'!E11:E16)</f>
        <v>14.833333333333334</v>
      </c>
      <c r="G100">
        <f>AVERAGE('#25'!E12:E16)</f>
        <v>15</v>
      </c>
      <c r="H100">
        <f>AVERAGE('#25'!E13:E16)</f>
        <v>15.25</v>
      </c>
      <c r="I100">
        <f>'#25'!K18</f>
        <v>11.75</v>
      </c>
      <c r="J100">
        <f>AVERAGE('#25'!K8:K14)</f>
        <v>12</v>
      </c>
      <c r="K100">
        <f>AVERAGE('#25'!K9:K14)</f>
        <v>12.333333333333334</v>
      </c>
      <c r="L100">
        <f>AVERAGE('#25'!K10:K14)</f>
        <v>12.6</v>
      </c>
      <c r="M100">
        <f>AVERAGE('#25'!K11:K14)</f>
        <v>13</v>
      </c>
    </row>
    <row r="101" spans="1:13" x14ac:dyDescent="0.55000000000000004">
      <c r="A101" t="s">
        <v>5</v>
      </c>
      <c r="B101">
        <f>'#25'!D18</f>
        <v>168.6</v>
      </c>
      <c r="C101">
        <f>AVERAGE('#25'!D8:D16)</f>
        <v>171.44444444444446</v>
      </c>
      <c r="D101">
        <f>AVERAGE('#25'!D9:D16)</f>
        <v>172.875</v>
      </c>
      <c r="E101">
        <f>AVERAGE('#25'!D10:D16)</f>
        <v>173.85714285714286</v>
      </c>
      <c r="F101">
        <f>AVERAGE('#25'!D11:D16)</f>
        <v>174.5</v>
      </c>
      <c r="G101">
        <f>AVERAGE('#25'!D12:D16)</f>
        <v>175.8</v>
      </c>
      <c r="H101">
        <f>AVERAGE('#25'!D13:D16)</f>
        <v>177.25</v>
      </c>
      <c r="I101">
        <f>'#25'!J18</f>
        <v>162.5</v>
      </c>
      <c r="J101">
        <f>AVERAGE('#25'!J8:J14)</f>
        <v>165</v>
      </c>
      <c r="K101">
        <f>AVERAGE('#25'!J9:J14)</f>
        <v>166.16666666666666</v>
      </c>
      <c r="L101">
        <f>AVERAGE('#25'!J10:J14)</f>
        <v>167.4</v>
      </c>
      <c r="M101">
        <f>AVERAGE('#25'!J11:J14)</f>
        <v>168.75</v>
      </c>
    </row>
    <row r="102" spans="1:13" x14ac:dyDescent="0.55000000000000004">
      <c r="A102">
        <v>26</v>
      </c>
    </row>
    <row r="103" spans="1:13" x14ac:dyDescent="0.55000000000000004">
      <c r="A103" t="s">
        <v>50</v>
      </c>
      <c r="B103">
        <f>'#26'!B18</f>
        <v>24.020000000000003</v>
      </c>
      <c r="C103">
        <f>AVERAGE('#26'!B8:B16)</f>
        <v>24.266666666666669</v>
      </c>
      <c r="D103">
        <f>AVERAGE('#26'!B9:B16)</f>
        <v>24.562500000000004</v>
      </c>
      <c r="E103">
        <f>AVERAGE('#26'!B10:B16)</f>
        <v>24.6</v>
      </c>
      <c r="F103">
        <f>AVERAGE('#26'!B11:B16)</f>
        <v>24.683333333333334</v>
      </c>
      <c r="G103">
        <f>AVERAGE('#26'!B12:B16)</f>
        <v>24.639999999999997</v>
      </c>
      <c r="H103">
        <f>AVERAGE('#26'!B14:B16)</f>
        <v>25.233333333333331</v>
      </c>
      <c r="I103">
        <f>'#26'!H18</f>
        <v>25.012499999999999</v>
      </c>
      <c r="J103">
        <f>AVERAGE('#26'!H8:H14)</f>
        <v>25.814285714285717</v>
      </c>
      <c r="K103">
        <f>AVERAGE('#26'!H9:H14)</f>
        <v>26.083333333333332</v>
      </c>
      <c r="L103">
        <f>AVERAGE('#26'!H10:H14)</f>
        <v>26.080000000000002</v>
      </c>
      <c r="M103">
        <f>AVERAGE('#26'!H11:H14)</f>
        <v>26.299999999999997</v>
      </c>
    </row>
    <row r="104" spans="1:13" x14ac:dyDescent="0.55000000000000004">
      <c r="A104" t="s">
        <v>6</v>
      </c>
      <c r="B104">
        <f>'#26'!E18</f>
        <v>10.4</v>
      </c>
      <c r="C104">
        <f>AVERAGE('#26'!E8:E16)</f>
        <v>10.666666666666666</v>
      </c>
      <c r="D104">
        <f>AVERAGE('#26'!E9:E16)</f>
        <v>10.875</v>
      </c>
      <c r="E104">
        <f>AVERAGE('#26'!E10:E16)</f>
        <v>11.142857142857142</v>
      </c>
      <c r="F104">
        <f>AVERAGE('#26'!E11:E16)</f>
        <v>11.333333333333334</v>
      </c>
      <c r="G104">
        <f>AVERAGE('#26'!E12:E16)</f>
        <v>11.6</v>
      </c>
      <c r="H104">
        <f>AVERAGE('#26'!E13:E16)</f>
        <v>11.75</v>
      </c>
      <c r="I104">
        <f>'#26'!K18</f>
        <v>10.125</v>
      </c>
      <c r="J104">
        <f>AVERAGE('#26'!K8:K14)</f>
        <v>10.428571428571429</v>
      </c>
      <c r="K104">
        <f>AVERAGE('#26'!K9:K14)</f>
        <v>10.833333333333334</v>
      </c>
      <c r="L104">
        <f>AVERAGE('#26'!K10:K14)</f>
        <v>11.2</v>
      </c>
      <c r="M104">
        <f>AVERAGE('#26'!K11:K14)</f>
        <v>11.5</v>
      </c>
    </row>
    <row r="105" spans="1:13" x14ac:dyDescent="0.55000000000000004">
      <c r="A105" t="s">
        <v>5</v>
      </c>
      <c r="B105">
        <f>'#26'!D18</f>
        <v>128.5</v>
      </c>
      <c r="C105">
        <f>AVERAGE('#26'!D8:D16)</f>
        <v>128.66666666666666</v>
      </c>
      <c r="D105">
        <f>AVERAGE('#26'!D9:D16)</f>
        <v>129.125</v>
      </c>
      <c r="E105">
        <f>AVERAGE('#26'!D10:D16)</f>
        <v>128.57142857142858</v>
      </c>
      <c r="F105">
        <f>AVERAGE('#26'!D11:D16)</f>
        <v>128.16666666666666</v>
      </c>
      <c r="G105">
        <f>AVERAGE('#26'!D12:D16)</f>
        <v>128.6</v>
      </c>
      <c r="H105">
        <f>AVERAGE('#26'!D13:D16)</f>
        <v>129</v>
      </c>
      <c r="I105">
        <f>'#26'!J18</f>
        <v>133.25</v>
      </c>
      <c r="J105">
        <f>AVERAGE('#26'!J8:J14)</f>
        <v>135</v>
      </c>
      <c r="K105">
        <f>AVERAGE('#26'!J9:J14)</f>
        <v>135.66666666666666</v>
      </c>
      <c r="L105">
        <f>AVERAGE('#26'!J10:J14)</f>
        <v>135.6</v>
      </c>
      <c r="M105">
        <f>AVERAGE('#26'!J11:J14)</f>
        <v>135.75</v>
      </c>
    </row>
    <row r="106" spans="1:13" x14ac:dyDescent="0.55000000000000004">
      <c r="A106">
        <v>27</v>
      </c>
    </row>
    <row r="107" spans="1:13" x14ac:dyDescent="0.55000000000000004">
      <c r="A107" t="s">
        <v>50</v>
      </c>
      <c r="B107" t="e">
        <f>'#27'!B18</f>
        <v>#DIV/0!</v>
      </c>
      <c r="C107" t="e">
        <f>AVERAGE('#27'!B8:B16)</f>
        <v>#DIV/0!</v>
      </c>
      <c r="D107" t="e">
        <f>AVERAGE('#27'!B9:B16)</f>
        <v>#DIV/0!</v>
      </c>
      <c r="E107" t="e">
        <f>AVERAGE('#27'!B10:B16)</f>
        <v>#DIV/0!</v>
      </c>
      <c r="F107" t="e">
        <f>AVERAGE('#27'!B11:B16)</f>
        <v>#DIV/0!</v>
      </c>
      <c r="G107" t="e">
        <f>AVERAGE('#27'!B12:B16)</f>
        <v>#DIV/0!</v>
      </c>
      <c r="H107" t="e">
        <f>AVERAGE('#27'!B14:B16)</f>
        <v>#DIV/0!</v>
      </c>
      <c r="I107" t="e">
        <f>'#27'!H18</f>
        <v>#DIV/0!</v>
      </c>
      <c r="J107" t="e">
        <f>AVERAGE('#27'!H8:H14)</f>
        <v>#DIV/0!</v>
      </c>
      <c r="K107" t="e">
        <f>AVERAGE('#27'!H9:H14)</f>
        <v>#DIV/0!</v>
      </c>
      <c r="L107" t="e">
        <f>AVERAGE('#27'!H10:H14)</f>
        <v>#DIV/0!</v>
      </c>
      <c r="M107" t="e">
        <f>AVERAGE('#27'!H11:H14)</f>
        <v>#DIV/0!</v>
      </c>
    </row>
    <row r="108" spans="1:13" x14ac:dyDescent="0.55000000000000004">
      <c r="A108" t="s">
        <v>6</v>
      </c>
      <c r="B108" t="e">
        <f>'#27'!E18</f>
        <v>#DIV/0!</v>
      </c>
      <c r="C108" t="e">
        <f>AVERAGE('#27'!E8:E16)</f>
        <v>#DIV/0!</v>
      </c>
      <c r="D108" t="e">
        <f>AVERAGE('#27'!E9:E16)</f>
        <v>#DIV/0!</v>
      </c>
      <c r="E108" t="e">
        <f>AVERAGE('#27'!E10:E16)</f>
        <v>#DIV/0!</v>
      </c>
      <c r="F108" t="e">
        <f>AVERAGE('#27'!E11:E16)</f>
        <v>#DIV/0!</v>
      </c>
      <c r="G108" t="e">
        <f>AVERAGE('#27'!E12:E16)</f>
        <v>#DIV/0!</v>
      </c>
      <c r="H108" t="e">
        <f>AVERAGE('#27'!E13:E16)</f>
        <v>#DIV/0!</v>
      </c>
      <c r="I108" t="e">
        <f>'#27'!K18</f>
        <v>#DIV/0!</v>
      </c>
      <c r="J108" t="e">
        <f>AVERAGE('#27'!K8:K14)</f>
        <v>#DIV/0!</v>
      </c>
      <c r="K108" t="e">
        <f>AVERAGE('#27'!K9:K14)</f>
        <v>#DIV/0!</v>
      </c>
      <c r="L108" t="e">
        <f>AVERAGE('#27'!K10:K14)</f>
        <v>#DIV/0!</v>
      </c>
      <c r="M108" t="e">
        <f>AVERAGE('#27'!K11:K14)</f>
        <v>#DIV/0!</v>
      </c>
    </row>
    <row r="109" spans="1:13" x14ac:dyDescent="0.55000000000000004">
      <c r="A109" t="s">
        <v>5</v>
      </c>
      <c r="B109" t="e">
        <f>'#27'!D18</f>
        <v>#DIV/0!</v>
      </c>
      <c r="C109" t="e">
        <f>AVERAGE('#27'!D8:D16)</f>
        <v>#DIV/0!</v>
      </c>
      <c r="D109" t="e">
        <f>AVERAGE('#27'!D9:D16)</f>
        <v>#DIV/0!</v>
      </c>
      <c r="E109" t="e">
        <f>AVERAGE('#27'!D10:D16)</f>
        <v>#DIV/0!</v>
      </c>
      <c r="F109" t="e">
        <f>AVERAGE('#27'!D11:D16)</f>
        <v>#DIV/0!</v>
      </c>
      <c r="G109" t="e">
        <f>AVERAGE('#27'!D12:D16)</f>
        <v>#DIV/0!</v>
      </c>
      <c r="H109" t="e">
        <f>AVERAGE('#27'!D13:D16)</f>
        <v>#DIV/0!</v>
      </c>
      <c r="I109" t="e">
        <f>'#27'!J18</f>
        <v>#DIV/0!</v>
      </c>
      <c r="J109" t="e">
        <f>AVERAGE('#27'!J8:J14)</f>
        <v>#DIV/0!</v>
      </c>
      <c r="K109" t="e">
        <f>AVERAGE('#27'!J9:J14)</f>
        <v>#DIV/0!</v>
      </c>
      <c r="L109" t="e">
        <f>AVERAGE('#27'!J10:J14)</f>
        <v>#DIV/0!</v>
      </c>
      <c r="M109" t="e">
        <f>AVERAGE('#27'!J11:J14)</f>
        <v>#DIV/0!</v>
      </c>
    </row>
    <row r="110" spans="1:13" x14ac:dyDescent="0.55000000000000004">
      <c r="A110">
        <v>28</v>
      </c>
    </row>
    <row r="111" spans="1:13" x14ac:dyDescent="0.55000000000000004">
      <c r="A111" t="s">
        <v>50</v>
      </c>
      <c r="B111" t="e">
        <f>'#28'!B18</f>
        <v>#DIV/0!</v>
      </c>
      <c r="C111" t="e">
        <f>AVERAGE('#28'!B8:B16)</f>
        <v>#DIV/0!</v>
      </c>
      <c r="D111" t="e">
        <f>AVERAGE('#28'!B9:B16)</f>
        <v>#DIV/0!</v>
      </c>
      <c r="E111" t="e">
        <f>AVERAGE('#28'!B10:B16)</f>
        <v>#DIV/0!</v>
      </c>
      <c r="F111" t="e">
        <f>AVERAGE('#28'!B11:B16)</f>
        <v>#DIV/0!</v>
      </c>
      <c r="G111" t="e">
        <f>AVERAGE('#28'!B12:B16)</f>
        <v>#DIV/0!</v>
      </c>
      <c r="H111" t="e">
        <f>AVERAGE('#28'!B14:B16)</f>
        <v>#DIV/0!</v>
      </c>
      <c r="I111" t="e">
        <f>'#28'!H18</f>
        <v>#DIV/0!</v>
      </c>
      <c r="J111" t="e">
        <f>AVERAGE('#28'!H8:H14)</f>
        <v>#DIV/0!</v>
      </c>
      <c r="K111" t="e">
        <f>AVERAGE('#28'!H9:H14)</f>
        <v>#DIV/0!</v>
      </c>
      <c r="L111" t="e">
        <f>AVERAGE('#28'!H10:H14)</f>
        <v>#DIV/0!</v>
      </c>
      <c r="M111" t="e">
        <f>AVERAGE('#28'!H11:H14)</f>
        <v>#DIV/0!</v>
      </c>
    </row>
    <row r="112" spans="1:13" x14ac:dyDescent="0.55000000000000004">
      <c r="A112" t="s">
        <v>6</v>
      </c>
      <c r="B112" t="e">
        <f>'#28'!E18</f>
        <v>#DIV/0!</v>
      </c>
      <c r="C112" t="e">
        <f>AVERAGE('#28'!E8:E16)</f>
        <v>#DIV/0!</v>
      </c>
      <c r="D112" t="e">
        <f>AVERAGE('#28'!E9:E16)</f>
        <v>#DIV/0!</v>
      </c>
      <c r="E112" t="e">
        <f>AVERAGE('#28'!E10:E16)</f>
        <v>#DIV/0!</v>
      </c>
      <c r="F112" t="e">
        <f>AVERAGE('#28'!E11:E16)</f>
        <v>#DIV/0!</v>
      </c>
      <c r="G112" t="e">
        <f>AVERAGE('#28'!E12:E16)</f>
        <v>#DIV/0!</v>
      </c>
      <c r="H112" t="e">
        <f>AVERAGE('#28'!E13:E16)</f>
        <v>#DIV/0!</v>
      </c>
      <c r="I112" t="e">
        <f>'#28'!K18</f>
        <v>#DIV/0!</v>
      </c>
      <c r="J112" t="e">
        <f>AVERAGE('#28'!K8:K14)</f>
        <v>#DIV/0!</v>
      </c>
      <c r="K112" t="e">
        <f>AVERAGE('#28'!K9:K14)</f>
        <v>#DIV/0!</v>
      </c>
      <c r="L112" t="e">
        <f>AVERAGE('#28'!K10:K14)</f>
        <v>#DIV/0!</v>
      </c>
      <c r="M112" t="e">
        <f>AVERAGE('#28'!K11:K14)</f>
        <v>#DIV/0!</v>
      </c>
    </row>
    <row r="113" spans="1:13" x14ac:dyDescent="0.55000000000000004">
      <c r="A113" t="s">
        <v>5</v>
      </c>
      <c r="B113" t="e">
        <f>'#28'!D18</f>
        <v>#DIV/0!</v>
      </c>
      <c r="C113" t="e">
        <f>AVERAGE('#28'!D8:D16)</f>
        <v>#DIV/0!</v>
      </c>
      <c r="D113" t="e">
        <f>AVERAGE('#28'!D9:D16)</f>
        <v>#DIV/0!</v>
      </c>
      <c r="E113" t="e">
        <f>AVERAGE('#28'!D10:D16)</f>
        <v>#DIV/0!</v>
      </c>
      <c r="F113" t="e">
        <f>AVERAGE('#28'!D11:D16)</f>
        <v>#DIV/0!</v>
      </c>
      <c r="G113" t="e">
        <f>AVERAGE('#28'!D12:D16)</f>
        <v>#DIV/0!</v>
      </c>
      <c r="H113" t="e">
        <f>AVERAGE('#28'!D13:D16)</f>
        <v>#DIV/0!</v>
      </c>
      <c r="I113" t="e">
        <f>'#28'!J18</f>
        <v>#DIV/0!</v>
      </c>
      <c r="J113" t="e">
        <f>AVERAGE('#28'!J8:J14)</f>
        <v>#DIV/0!</v>
      </c>
      <c r="K113" t="e">
        <f>AVERAGE('#28'!J9:J14)</f>
        <v>#DIV/0!</v>
      </c>
      <c r="L113" t="e">
        <f>AVERAGE('#28'!J10:J14)</f>
        <v>#DIV/0!</v>
      </c>
      <c r="M113" t="e">
        <f>AVERAGE('#28'!J11:J14)</f>
        <v>#DIV/0!</v>
      </c>
    </row>
    <row r="114" spans="1:13" x14ac:dyDescent="0.55000000000000004">
      <c r="A114">
        <v>29</v>
      </c>
    </row>
    <row r="115" spans="1:13" x14ac:dyDescent="0.55000000000000004">
      <c r="A115" t="s">
        <v>50</v>
      </c>
      <c r="B115" t="e">
        <f>'#29'!B18</f>
        <v>#DIV/0!</v>
      </c>
      <c r="C115" t="e">
        <f>AVERAGE('#29'!B8:B16)</f>
        <v>#DIV/0!</v>
      </c>
      <c r="D115" t="e">
        <f>AVERAGE('#29'!B9:B16)</f>
        <v>#DIV/0!</v>
      </c>
      <c r="E115" t="e">
        <f>AVERAGE('#29'!B10:B16)</f>
        <v>#DIV/0!</v>
      </c>
      <c r="F115" t="e">
        <f>AVERAGE('#29'!B11:B16)</f>
        <v>#DIV/0!</v>
      </c>
      <c r="G115" t="e">
        <f>AVERAGE('#29'!B12:B16)</f>
        <v>#DIV/0!</v>
      </c>
      <c r="H115" t="e">
        <f>AVERAGE('#29'!B14:B16)</f>
        <v>#DIV/0!</v>
      </c>
      <c r="I115" t="e">
        <f>'#29'!H18</f>
        <v>#DIV/0!</v>
      </c>
      <c r="J115" t="e">
        <f>AVERAGE('#29'!H8:H14)</f>
        <v>#DIV/0!</v>
      </c>
      <c r="K115" t="e">
        <f>AVERAGE('#29'!H9:H14)</f>
        <v>#DIV/0!</v>
      </c>
      <c r="L115" t="e">
        <f>AVERAGE('#29'!H10:H14)</f>
        <v>#DIV/0!</v>
      </c>
      <c r="M115" t="e">
        <f>AVERAGE('#29'!H11:H14)</f>
        <v>#DIV/0!</v>
      </c>
    </row>
    <row r="116" spans="1:13" x14ac:dyDescent="0.55000000000000004">
      <c r="A116" t="s">
        <v>6</v>
      </c>
      <c r="B116" t="e">
        <f>'#29'!E18</f>
        <v>#DIV/0!</v>
      </c>
      <c r="C116" t="e">
        <f>AVERAGE('#29'!E8:E16)</f>
        <v>#DIV/0!</v>
      </c>
      <c r="D116" t="e">
        <f>AVERAGE('#29'!E9:E16)</f>
        <v>#DIV/0!</v>
      </c>
      <c r="E116" t="e">
        <f>AVERAGE('#29'!E10:E16)</f>
        <v>#DIV/0!</v>
      </c>
      <c r="F116" t="e">
        <f>AVERAGE('#29'!E11:E16)</f>
        <v>#DIV/0!</v>
      </c>
      <c r="G116" t="e">
        <f>AVERAGE('#29'!E12:E16)</f>
        <v>#DIV/0!</v>
      </c>
      <c r="H116" t="e">
        <f>AVERAGE('#29'!E13:E16)</f>
        <v>#DIV/0!</v>
      </c>
      <c r="I116" t="e">
        <f>'#29'!K18</f>
        <v>#DIV/0!</v>
      </c>
      <c r="J116" t="e">
        <f>AVERAGE('#29'!K8:K14)</f>
        <v>#DIV/0!</v>
      </c>
      <c r="K116" t="e">
        <f>AVERAGE('#29'!K9:K14)</f>
        <v>#DIV/0!</v>
      </c>
      <c r="L116" t="e">
        <f>AVERAGE('#29'!K10:K14)</f>
        <v>#DIV/0!</v>
      </c>
      <c r="M116" t="e">
        <f>AVERAGE('#29'!K11:K14)</f>
        <v>#DIV/0!</v>
      </c>
    </row>
    <row r="117" spans="1:13" x14ac:dyDescent="0.55000000000000004">
      <c r="A117" t="s">
        <v>5</v>
      </c>
      <c r="B117" t="e">
        <f>'#29'!D18</f>
        <v>#DIV/0!</v>
      </c>
      <c r="C117" t="e">
        <f>AVERAGE('#29'!D8:D16)</f>
        <v>#DIV/0!</v>
      </c>
      <c r="D117" t="e">
        <f>AVERAGE('#29'!D9:D16)</f>
        <v>#DIV/0!</v>
      </c>
      <c r="E117" t="e">
        <f>AVERAGE('#29'!D10:D16)</f>
        <v>#DIV/0!</v>
      </c>
      <c r="F117" t="e">
        <f>AVERAGE('#29'!D11:D16)</f>
        <v>#DIV/0!</v>
      </c>
      <c r="G117" t="e">
        <f>AVERAGE('#29'!D12:D16)</f>
        <v>#DIV/0!</v>
      </c>
      <c r="H117" t="e">
        <f>AVERAGE('#29'!D13:D16)</f>
        <v>#DIV/0!</v>
      </c>
      <c r="I117" t="e">
        <f>'#29'!J18</f>
        <v>#DIV/0!</v>
      </c>
      <c r="J117" t="e">
        <f>AVERAGE('#29'!J8:J14)</f>
        <v>#DIV/0!</v>
      </c>
      <c r="K117" t="e">
        <f>AVERAGE('#29'!J9:J14)</f>
        <v>#DIV/0!</v>
      </c>
      <c r="L117" t="e">
        <f>AVERAGE('#29'!J10:J14)</f>
        <v>#DIV/0!</v>
      </c>
      <c r="M117" t="e">
        <f>AVERAGE('#29'!J11:J14)</f>
        <v>#DIV/0!</v>
      </c>
    </row>
    <row r="118" spans="1:13" x14ac:dyDescent="0.55000000000000004">
      <c r="A118">
        <v>30</v>
      </c>
    </row>
    <row r="119" spans="1:13" x14ac:dyDescent="0.55000000000000004">
      <c r="A119" t="s">
        <v>50</v>
      </c>
      <c r="B119" t="e">
        <f>'#30'!B18</f>
        <v>#DIV/0!</v>
      </c>
      <c r="C119" t="e">
        <f>AVERAGE('#30'!B8:B16)</f>
        <v>#DIV/0!</v>
      </c>
      <c r="D119" t="e">
        <f>AVERAGE('#30'!B9:B16)</f>
        <v>#DIV/0!</v>
      </c>
      <c r="E119" t="e">
        <f>AVERAGE('#30'!B10:B16)</f>
        <v>#DIV/0!</v>
      </c>
      <c r="F119" t="e">
        <f>AVERAGE('#30'!B11:B16)</f>
        <v>#DIV/0!</v>
      </c>
      <c r="G119" t="e">
        <f>AVERAGE('#30'!B12:B16)</f>
        <v>#DIV/0!</v>
      </c>
      <c r="H119" t="e">
        <f>AVERAGE('#30'!B14:B16)</f>
        <v>#DIV/0!</v>
      </c>
      <c r="I119" t="e">
        <f>'#30'!H18</f>
        <v>#DIV/0!</v>
      </c>
      <c r="J119" t="e">
        <f>AVERAGE('#30'!H8:H14)</f>
        <v>#DIV/0!</v>
      </c>
      <c r="K119" t="e">
        <f>AVERAGE('#30'!H9:H14)</f>
        <v>#DIV/0!</v>
      </c>
      <c r="L119" t="e">
        <f>AVERAGE('#30'!H10:H14)</f>
        <v>#DIV/0!</v>
      </c>
      <c r="M119" t="e">
        <f>AVERAGE('#30'!H11:H14)</f>
        <v>#DIV/0!</v>
      </c>
    </row>
    <row r="120" spans="1:13" x14ac:dyDescent="0.55000000000000004">
      <c r="A120" t="s">
        <v>6</v>
      </c>
      <c r="B120" t="e">
        <f>'#30'!E18</f>
        <v>#DIV/0!</v>
      </c>
      <c r="C120" t="e">
        <f>AVERAGE('#30'!E8:E16)</f>
        <v>#DIV/0!</v>
      </c>
      <c r="D120" t="e">
        <f>AVERAGE('#30'!E9:E16)</f>
        <v>#DIV/0!</v>
      </c>
      <c r="E120" t="e">
        <f>AVERAGE('#30'!E10:E16)</f>
        <v>#DIV/0!</v>
      </c>
      <c r="F120" t="e">
        <f>AVERAGE('#30'!E11:E16)</f>
        <v>#DIV/0!</v>
      </c>
      <c r="G120" t="e">
        <f>AVERAGE('#30'!E12:E16)</f>
        <v>#DIV/0!</v>
      </c>
      <c r="H120" t="e">
        <f>AVERAGE('#30'!E13:E16)</f>
        <v>#DIV/0!</v>
      </c>
      <c r="I120" t="e">
        <f>'#30'!K18</f>
        <v>#DIV/0!</v>
      </c>
      <c r="J120" t="e">
        <f>AVERAGE('#30'!K8:K14)</f>
        <v>#DIV/0!</v>
      </c>
      <c r="K120" t="e">
        <f>AVERAGE('#30'!K9:K14)</f>
        <v>#DIV/0!</v>
      </c>
      <c r="L120" t="e">
        <f>AVERAGE('#30'!K10:K14)</f>
        <v>#DIV/0!</v>
      </c>
      <c r="M120" t="e">
        <f>AVERAGE('#30'!K11:K14)</f>
        <v>#DIV/0!</v>
      </c>
    </row>
    <row r="121" spans="1:13" x14ac:dyDescent="0.55000000000000004">
      <c r="A121" t="s">
        <v>5</v>
      </c>
      <c r="B121" t="e">
        <f>'#30'!D18</f>
        <v>#DIV/0!</v>
      </c>
      <c r="C121" t="e">
        <f>AVERAGE('#30'!D8:D16)</f>
        <v>#DIV/0!</v>
      </c>
      <c r="D121" t="e">
        <f>AVERAGE('#30'!D9:D16)</f>
        <v>#DIV/0!</v>
      </c>
      <c r="E121" t="e">
        <f>AVERAGE('#30'!D10:D16)</f>
        <v>#DIV/0!</v>
      </c>
      <c r="F121" t="e">
        <f>AVERAGE('#30'!D11:D16)</f>
        <v>#DIV/0!</v>
      </c>
      <c r="G121" t="e">
        <f>AVERAGE('#30'!D12:D16)</f>
        <v>#DIV/0!</v>
      </c>
      <c r="H121" t="e">
        <f>AVERAGE('#30'!D13:D16)</f>
        <v>#DIV/0!</v>
      </c>
      <c r="I121" t="e">
        <f>'#30'!J18</f>
        <v>#DIV/0!</v>
      </c>
      <c r="J121" t="e">
        <f>AVERAGE('#30'!J8:J14)</f>
        <v>#DIV/0!</v>
      </c>
      <c r="K121" t="e">
        <f>AVERAGE('#30'!J9:J14)</f>
        <v>#DIV/0!</v>
      </c>
      <c r="L121" t="e">
        <f>AVERAGE('#30'!J10:J14)</f>
        <v>#DIV/0!</v>
      </c>
      <c r="M121" t="e">
        <f>AVERAGE('#30'!J11:J14)</f>
        <v>#DIV/0!</v>
      </c>
    </row>
  </sheetData>
  <customSheetViews>
    <customSheetView guid="{AC59D0E1-8811-40A7-80E4-160E5F1AF0FA}">
      <pane ySplit="1" topLeftCell="A32" activePane="bottomLeft" state="frozen"/>
      <selection pane="bottomLeft" activeCell="B13" sqref="B13"/>
      <pageMargins left="0.7" right="0.7" top="0.75" bottom="0.75" header="0.3" footer="0.3"/>
    </customSheetView>
    <customSheetView guid="{A24349EE-1577-4801-A187-4F5E075535EC}">
      <pane ySplit="1" topLeftCell="A32" activePane="bottomLeft" state="frozen"/>
      <selection pane="bottomLeft" activeCell="B13" sqref="B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"/>
  <sheetViews>
    <sheetView workbookViewId="0">
      <selection activeCell="L10" sqref="L10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  <col min="18" max="18" width="15.578125" bestFit="1" customWidth="1"/>
    <col min="19" max="19" width="6.26171875" bestFit="1" customWidth="1"/>
    <col min="20" max="20" width="7.15625" bestFit="1" customWidth="1"/>
    <col min="21" max="21" width="7" bestFit="1" customWidth="1"/>
  </cols>
  <sheetData>
    <row r="1" spans="1:18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  <c r="R1" t="s">
        <v>104</v>
      </c>
    </row>
    <row r="2" spans="1:18" x14ac:dyDescent="0.55000000000000004">
      <c r="A2">
        <v>1</v>
      </c>
      <c r="B2" t="s">
        <v>61</v>
      </c>
      <c r="C2">
        <v>25</v>
      </c>
      <c r="D2">
        <v>173.5</v>
      </c>
      <c r="E2">
        <v>59.2</v>
      </c>
      <c r="F2">
        <v>10.199999999999999</v>
      </c>
      <c r="G2">
        <v>52016</v>
      </c>
      <c r="H2">
        <v>56</v>
      </c>
      <c r="I2">
        <v>54.2</v>
      </c>
      <c r="J2">
        <v>19</v>
      </c>
      <c r="K2">
        <v>57</v>
      </c>
      <c r="L2">
        <v>81</v>
      </c>
      <c r="M2">
        <v>7</v>
      </c>
      <c r="N2">
        <v>4.5</v>
      </c>
      <c r="O2">
        <v>1.06</v>
      </c>
      <c r="P2">
        <v>4.5</v>
      </c>
      <c r="Q2">
        <v>0.82</v>
      </c>
      <c r="R2">
        <f>I2*(E2/(G2/1000))</f>
        <v>61.685635189172572</v>
      </c>
    </row>
    <row r="4" spans="1:18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8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8" x14ac:dyDescent="0.55000000000000004">
      <c r="A6" t="s">
        <v>47</v>
      </c>
    </row>
    <row r="7" spans="1:18" x14ac:dyDescent="0.55000000000000004">
      <c r="A7">
        <v>1</v>
      </c>
      <c r="B7">
        <v>28.8</v>
      </c>
      <c r="C7">
        <v>0.97</v>
      </c>
      <c r="D7">
        <v>148</v>
      </c>
      <c r="E7">
        <v>13</v>
      </c>
      <c r="F7">
        <v>17</v>
      </c>
      <c r="G7">
        <f>B7*(E2/(G2/1000))</f>
        <v>32.777606890187641</v>
      </c>
      <c r="H7">
        <v>23</v>
      </c>
      <c r="I7">
        <v>0.89</v>
      </c>
      <c r="J7">
        <v>129</v>
      </c>
      <c r="K7">
        <v>12</v>
      </c>
      <c r="L7" s="10">
        <v>11</v>
      </c>
      <c r="M7" s="10">
        <f>H7*(E2/(G2/1000))</f>
        <v>26.17656105813596</v>
      </c>
    </row>
    <row r="8" spans="1:18" x14ac:dyDescent="0.55000000000000004">
      <c r="A8">
        <v>2</v>
      </c>
      <c r="B8">
        <v>33.299999999999997</v>
      </c>
      <c r="C8">
        <v>1.1200000000000001</v>
      </c>
      <c r="D8">
        <v>149</v>
      </c>
      <c r="E8">
        <v>13</v>
      </c>
      <c r="F8">
        <v>23</v>
      </c>
      <c r="G8">
        <f>B8*(E2/(G2/1000))</f>
        <v>37.899107966779454</v>
      </c>
      <c r="H8">
        <v>31.7</v>
      </c>
      <c r="I8">
        <v>0.92</v>
      </c>
      <c r="J8">
        <v>126</v>
      </c>
      <c r="K8">
        <v>13</v>
      </c>
      <c r="L8">
        <v>10</v>
      </c>
      <c r="M8" s="10">
        <f>H8*(E2/(G2/1000))</f>
        <v>36.078129806213475</v>
      </c>
    </row>
    <row r="9" spans="1:18" x14ac:dyDescent="0.55000000000000004">
      <c r="A9">
        <v>3</v>
      </c>
      <c r="B9">
        <v>31.8</v>
      </c>
      <c r="C9">
        <v>1.1399999999999999</v>
      </c>
      <c r="D9">
        <v>155</v>
      </c>
      <c r="E9">
        <v>14</v>
      </c>
      <c r="F9">
        <v>24</v>
      </c>
      <c r="G9">
        <f>B9*(E2/(G2/1000))</f>
        <v>36.191940941248852</v>
      </c>
      <c r="H9">
        <v>36.9</v>
      </c>
      <c r="I9">
        <v>1.01</v>
      </c>
      <c r="J9">
        <v>134</v>
      </c>
      <c r="K9">
        <v>13</v>
      </c>
      <c r="L9" s="10">
        <v>11</v>
      </c>
      <c r="M9" s="10">
        <f>H9*(E2/(G2/1000))</f>
        <v>41.996308828052911</v>
      </c>
    </row>
    <row r="10" spans="1:18" x14ac:dyDescent="0.55000000000000004">
      <c r="A10">
        <v>4</v>
      </c>
      <c r="B10">
        <v>34.799999999999997</v>
      </c>
      <c r="C10">
        <v>1.1399999999999999</v>
      </c>
      <c r="D10">
        <v>157</v>
      </c>
      <c r="E10">
        <v>14</v>
      </c>
      <c r="F10">
        <v>24</v>
      </c>
      <c r="G10">
        <f>B10*(E2/(G2/1000))</f>
        <v>39.606274992310063</v>
      </c>
      <c r="H10">
        <v>34</v>
      </c>
      <c r="I10">
        <v>1.1000000000000001</v>
      </c>
      <c r="J10">
        <v>157</v>
      </c>
      <c r="K10">
        <v>14</v>
      </c>
      <c r="L10">
        <v>10</v>
      </c>
      <c r="M10" s="10">
        <f>H10*(E2/(G2/1000))</f>
        <v>38.695785912027077</v>
      </c>
    </row>
    <row r="11" spans="1:18" x14ac:dyDescent="0.55000000000000004">
      <c r="A11">
        <v>5</v>
      </c>
      <c r="B11">
        <v>33.6</v>
      </c>
      <c r="C11">
        <v>1.1000000000000001</v>
      </c>
      <c r="D11">
        <v>150</v>
      </c>
      <c r="E11">
        <v>14</v>
      </c>
      <c r="F11">
        <v>23</v>
      </c>
      <c r="G11" s="10">
        <f>B11*(E2/(G2/1000))</f>
        <v>38.240541371885577</v>
      </c>
      <c r="H11">
        <v>36.5</v>
      </c>
      <c r="I11">
        <v>1.1200000000000001</v>
      </c>
      <c r="J11">
        <v>147</v>
      </c>
      <c r="K11">
        <v>14</v>
      </c>
      <c r="L11">
        <v>10</v>
      </c>
      <c r="M11" s="10">
        <f>H11*(E2/(G2/1000))</f>
        <v>41.541064287911418</v>
      </c>
    </row>
    <row r="12" spans="1:18" x14ac:dyDescent="0.55000000000000004">
      <c r="A12">
        <v>6</v>
      </c>
      <c r="B12">
        <v>35.700000000000003</v>
      </c>
      <c r="C12">
        <v>1.08</v>
      </c>
      <c r="D12">
        <v>160</v>
      </c>
      <c r="E12">
        <v>14</v>
      </c>
      <c r="F12">
        <v>23</v>
      </c>
      <c r="G12">
        <f>B12*(E2/(G2/1000))</f>
        <v>40.630575207628432</v>
      </c>
      <c r="H12">
        <v>34.5</v>
      </c>
      <c r="I12">
        <v>1.06</v>
      </c>
      <c r="J12">
        <v>147</v>
      </c>
      <c r="K12">
        <v>14</v>
      </c>
      <c r="L12">
        <v>10</v>
      </c>
      <c r="M12" s="10">
        <f>H12*(E2/(G2/1000))</f>
        <v>39.264841587203939</v>
      </c>
    </row>
    <row r="13" spans="1:18" x14ac:dyDescent="0.55000000000000004">
      <c r="A13">
        <v>7</v>
      </c>
      <c r="B13">
        <v>34.9</v>
      </c>
      <c r="C13">
        <v>1.08</v>
      </c>
      <c r="D13">
        <v>163</v>
      </c>
      <c r="E13">
        <v>15</v>
      </c>
      <c r="F13">
        <v>23</v>
      </c>
      <c r="G13">
        <f>B13*(E2/(G2/1000))</f>
        <v>39.720086127345432</v>
      </c>
      <c r="H13">
        <v>37.799999999999997</v>
      </c>
      <c r="I13">
        <v>1.07</v>
      </c>
      <c r="J13">
        <v>159</v>
      </c>
      <c r="K13">
        <v>14</v>
      </c>
      <c r="L13">
        <v>10</v>
      </c>
      <c r="M13" s="10">
        <f>H13*(E2/(G2/1000))</f>
        <v>43.020609043371273</v>
      </c>
    </row>
    <row r="14" spans="1:18" x14ac:dyDescent="0.55000000000000004">
      <c r="A14">
        <v>8</v>
      </c>
      <c r="B14">
        <v>36.4</v>
      </c>
      <c r="C14">
        <v>1.0900000000000001</v>
      </c>
      <c r="D14">
        <v>165</v>
      </c>
      <c r="E14">
        <v>15</v>
      </c>
      <c r="F14">
        <v>24</v>
      </c>
      <c r="G14">
        <f>B14*(E2/(G2/1000))</f>
        <v>41.427253152876041</v>
      </c>
      <c r="H14">
        <v>36.5</v>
      </c>
      <c r="I14">
        <v>1.08</v>
      </c>
      <c r="J14">
        <v>160</v>
      </c>
      <c r="K14">
        <v>14</v>
      </c>
      <c r="L14">
        <v>10</v>
      </c>
      <c r="M14" s="10">
        <f>H14*(E2/(G2/1000))</f>
        <v>41.541064287911418</v>
      </c>
    </row>
    <row r="15" spans="1:18" x14ac:dyDescent="0.55000000000000004">
      <c r="A15">
        <v>9</v>
      </c>
      <c r="B15">
        <v>36.299999999999997</v>
      </c>
      <c r="C15">
        <v>1.08</v>
      </c>
      <c r="D15">
        <v>167</v>
      </c>
      <c r="E15">
        <v>15</v>
      </c>
      <c r="F15">
        <v>24</v>
      </c>
      <c r="G15">
        <f>B15*(E2/(G2/1000))</f>
        <v>41.313442017840664</v>
      </c>
      <c r="M15" s="10"/>
    </row>
    <row r="16" spans="1:18" x14ac:dyDescent="0.55000000000000004">
      <c r="A16">
        <v>10</v>
      </c>
      <c r="B16">
        <v>37.1</v>
      </c>
      <c r="C16">
        <v>1.0900000000000001</v>
      </c>
      <c r="D16">
        <v>169</v>
      </c>
      <c r="E16">
        <v>15</v>
      </c>
      <c r="F16">
        <v>22</v>
      </c>
      <c r="G16" s="10">
        <f>B16*(E2/(G2/1000))</f>
        <v>42.223931098123664</v>
      </c>
    </row>
    <row r="18" spans="1:13" x14ac:dyDescent="0.55000000000000004">
      <c r="A18" t="s">
        <v>67</v>
      </c>
      <c r="B18">
        <f>AVERAGE(B7:B16)</f>
        <v>34.270000000000003</v>
      </c>
      <c r="C18">
        <f t="shared" ref="C18:G18" si="0">AVERAGE(C7:C16)</f>
        <v>1.089</v>
      </c>
      <c r="D18">
        <f t="shared" si="0"/>
        <v>158.30000000000001</v>
      </c>
      <c r="E18">
        <f t="shared" si="0"/>
        <v>14.2</v>
      </c>
      <c r="F18">
        <f t="shared" si="0"/>
        <v>22.7</v>
      </c>
      <c r="G18">
        <f t="shared" si="0"/>
        <v>39.003075976622583</v>
      </c>
      <c r="H18">
        <f>AVERAGE(H7:H14)</f>
        <v>33.862499999999997</v>
      </c>
      <c r="I18">
        <f t="shared" ref="I18:M18" si="1">AVERAGE(I7:I14)</f>
        <v>1.0312500000000002</v>
      </c>
      <c r="J18">
        <f t="shared" si="1"/>
        <v>144.875</v>
      </c>
      <c r="K18">
        <f t="shared" si="1"/>
        <v>13.5</v>
      </c>
      <c r="L18">
        <f t="shared" si="1"/>
        <v>10.25</v>
      </c>
      <c r="M18">
        <f t="shared" si="1"/>
        <v>38.53929560135343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L10" sqref="L10"/>
      <pageMargins left="0.7" right="0.7" top="0.75" bottom="0.75" header="0.3" footer="0.3"/>
      <pageSetup orientation="portrait" r:id="rId1"/>
    </customSheetView>
    <customSheetView guid="{A24349EE-1577-4801-A187-4F5E075535EC}">
      <selection activeCell="L10" sqref="L10"/>
      <pageMargins left="0.7" right="0.7" top="0.75" bottom="0.75" header="0.3" footer="0.3"/>
      <pageSetup orientation="portrait" r:id="rId2"/>
    </customSheetView>
  </customSheetViews>
  <mergeCells count="2">
    <mergeCell ref="B4:F4"/>
    <mergeCell ref="H4:L4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workbookViewId="0">
      <selection activeCell="M18" sqref="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2</v>
      </c>
      <c r="B2" t="s">
        <v>68</v>
      </c>
      <c r="C2">
        <v>23</v>
      </c>
      <c r="D2">
        <v>160.30000000000001</v>
      </c>
      <c r="E2">
        <v>54.4</v>
      </c>
      <c r="F2">
        <v>22.8</v>
      </c>
      <c r="G2">
        <v>40721</v>
      </c>
      <c r="H2">
        <v>74</v>
      </c>
      <c r="I2">
        <v>41.6</v>
      </c>
      <c r="J2">
        <v>18</v>
      </c>
      <c r="K2">
        <v>75</v>
      </c>
      <c r="L2">
        <v>90</v>
      </c>
      <c r="M2">
        <v>6</v>
      </c>
      <c r="N2">
        <v>4.8</v>
      </c>
      <c r="O2">
        <v>0.91</v>
      </c>
      <c r="P2">
        <v>4.9000000000000004</v>
      </c>
      <c r="Q2">
        <v>0.97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21</v>
      </c>
      <c r="C7">
        <v>0.75</v>
      </c>
      <c r="D7">
        <v>135</v>
      </c>
      <c r="E7">
        <v>8</v>
      </c>
      <c r="F7">
        <v>19</v>
      </c>
      <c r="G7">
        <f>B7*(E2/(G2/1000))</f>
        <v>28.054320866383442</v>
      </c>
      <c r="H7">
        <v>20.3</v>
      </c>
      <c r="I7">
        <v>0.92</v>
      </c>
      <c r="J7">
        <v>142</v>
      </c>
      <c r="K7">
        <v>9</v>
      </c>
      <c r="L7">
        <v>10</v>
      </c>
      <c r="M7">
        <f>H7*(E2/(G2/1000))</f>
        <v>27.119176837503993</v>
      </c>
    </row>
    <row r="8" spans="1:17" x14ac:dyDescent="0.55000000000000004">
      <c r="A8">
        <v>2</v>
      </c>
      <c r="B8">
        <v>21.6</v>
      </c>
      <c r="C8">
        <v>0.96</v>
      </c>
      <c r="D8">
        <v>135</v>
      </c>
      <c r="E8">
        <v>10</v>
      </c>
      <c r="F8">
        <v>19</v>
      </c>
      <c r="G8">
        <f>B8*(E2/(G2/1000))</f>
        <v>28.855872891137256</v>
      </c>
      <c r="H8">
        <v>27.5</v>
      </c>
      <c r="I8">
        <v>0.99</v>
      </c>
      <c r="J8">
        <v>160</v>
      </c>
      <c r="K8">
        <v>11</v>
      </c>
      <c r="L8">
        <v>11</v>
      </c>
      <c r="M8">
        <f>H8*(E2/(G2/1000))</f>
        <v>36.737801134549741</v>
      </c>
    </row>
    <row r="9" spans="1:17" x14ac:dyDescent="0.55000000000000004">
      <c r="A9">
        <v>3</v>
      </c>
      <c r="B9">
        <v>20.399999999999999</v>
      </c>
      <c r="C9">
        <v>0.98</v>
      </c>
      <c r="D9">
        <v>138</v>
      </c>
      <c r="E9">
        <v>11</v>
      </c>
      <c r="F9">
        <v>18</v>
      </c>
      <c r="G9">
        <f>B9*(E2/(G2/1000))</f>
        <v>27.252768841629628</v>
      </c>
      <c r="H9">
        <v>30</v>
      </c>
      <c r="I9">
        <v>1.1499999999999999</v>
      </c>
      <c r="J9">
        <v>164</v>
      </c>
      <c r="K9">
        <v>12</v>
      </c>
      <c r="L9">
        <v>9</v>
      </c>
      <c r="M9">
        <f>H9*(E2/(G2/1000))</f>
        <v>40.077601237690629</v>
      </c>
    </row>
    <row r="10" spans="1:17" x14ac:dyDescent="0.55000000000000004">
      <c r="A10">
        <v>4</v>
      </c>
      <c r="B10">
        <v>23.3</v>
      </c>
      <c r="C10">
        <v>1.04</v>
      </c>
      <c r="D10">
        <v>145</v>
      </c>
      <c r="E10">
        <v>12</v>
      </c>
      <c r="F10">
        <v>19</v>
      </c>
      <c r="G10">
        <f>B10*(E2/(G2/1000))</f>
        <v>31.126936961273056</v>
      </c>
      <c r="H10">
        <v>31.1</v>
      </c>
      <c r="I10">
        <v>1.18</v>
      </c>
      <c r="J10">
        <v>170</v>
      </c>
      <c r="K10">
        <v>13</v>
      </c>
      <c r="L10">
        <v>9</v>
      </c>
      <c r="M10">
        <f>H10*(E2/(G2/1000))</f>
        <v>41.547113283072619</v>
      </c>
    </row>
    <row r="11" spans="1:17" x14ac:dyDescent="0.55000000000000004">
      <c r="A11">
        <v>5</v>
      </c>
      <c r="B11">
        <v>23.2</v>
      </c>
      <c r="C11">
        <v>1.02</v>
      </c>
      <c r="D11">
        <v>146</v>
      </c>
      <c r="E11">
        <v>12</v>
      </c>
      <c r="F11">
        <v>17</v>
      </c>
      <c r="G11">
        <f>B11*(E2/(G2/1000))</f>
        <v>30.993344957147418</v>
      </c>
      <c r="H11">
        <v>30.6</v>
      </c>
      <c r="I11">
        <v>1.23</v>
      </c>
      <c r="J11">
        <v>168</v>
      </c>
      <c r="K11">
        <v>14</v>
      </c>
      <c r="L11">
        <v>8</v>
      </c>
      <c r="M11">
        <f>H11*(E2/(G2/1000))</f>
        <v>40.879153262444447</v>
      </c>
    </row>
    <row r="12" spans="1:17" x14ac:dyDescent="0.55000000000000004">
      <c r="A12">
        <v>6</v>
      </c>
      <c r="B12">
        <v>22.1</v>
      </c>
      <c r="C12">
        <v>1.06</v>
      </c>
      <c r="D12">
        <v>148</v>
      </c>
      <c r="E12">
        <v>13</v>
      </c>
      <c r="F12">
        <v>19</v>
      </c>
      <c r="G12">
        <f>B12*(E2/(G2/1000))</f>
        <v>29.523832911765432</v>
      </c>
      <c r="H12">
        <v>30.7</v>
      </c>
      <c r="I12">
        <v>1.23</v>
      </c>
      <c r="J12">
        <v>172</v>
      </c>
      <c r="K12">
        <v>15</v>
      </c>
      <c r="L12">
        <v>9</v>
      </c>
      <c r="M12">
        <f>H12*(E2/(G2/1000))</f>
        <v>41.012745266570079</v>
      </c>
    </row>
    <row r="13" spans="1:17" x14ac:dyDescent="0.55000000000000004">
      <c r="A13">
        <v>7</v>
      </c>
      <c r="B13">
        <v>24.2</v>
      </c>
      <c r="C13">
        <v>1.08</v>
      </c>
      <c r="D13">
        <v>152</v>
      </c>
      <c r="E13">
        <v>14</v>
      </c>
      <c r="F13">
        <v>20</v>
      </c>
      <c r="G13">
        <f>B13*(E2/(G2/1000))</f>
        <v>32.329264998403772</v>
      </c>
      <c r="H13">
        <v>31.9</v>
      </c>
      <c r="I13">
        <v>1.22</v>
      </c>
      <c r="J13">
        <v>171</v>
      </c>
      <c r="K13">
        <v>16</v>
      </c>
      <c r="L13">
        <v>8</v>
      </c>
      <c r="M13">
        <f>H13*(E2/(G2/1000))</f>
        <v>42.6158493160777</v>
      </c>
    </row>
    <row r="14" spans="1:17" x14ac:dyDescent="0.55000000000000004">
      <c r="A14">
        <v>8</v>
      </c>
      <c r="B14">
        <v>23.9</v>
      </c>
      <c r="C14">
        <v>1.01</v>
      </c>
      <c r="D14">
        <v>153</v>
      </c>
      <c r="E14">
        <v>14</v>
      </c>
      <c r="F14">
        <v>19</v>
      </c>
      <c r="G14">
        <f>B14*(E2/(G2/1000))</f>
        <v>31.928488986026867</v>
      </c>
      <c r="H14">
        <v>33.4</v>
      </c>
      <c r="I14">
        <v>1.2</v>
      </c>
      <c r="J14">
        <v>173</v>
      </c>
      <c r="K14">
        <v>17</v>
      </c>
      <c r="L14">
        <v>10</v>
      </c>
      <c r="M14">
        <f>H14*(E2/(G2/1000))</f>
        <v>44.61972937796223</v>
      </c>
    </row>
    <row r="15" spans="1:17" x14ac:dyDescent="0.55000000000000004">
      <c r="A15">
        <v>9</v>
      </c>
      <c r="B15">
        <v>21.6</v>
      </c>
      <c r="C15">
        <v>0.99</v>
      </c>
      <c r="D15">
        <v>154</v>
      </c>
      <c r="E15">
        <v>14</v>
      </c>
      <c r="F15">
        <v>19</v>
      </c>
      <c r="G15">
        <f>B15*(E2/(G2/1000))</f>
        <v>28.855872891137256</v>
      </c>
    </row>
    <row r="16" spans="1:17" x14ac:dyDescent="0.55000000000000004">
      <c r="A16">
        <v>10</v>
      </c>
      <c r="B16">
        <v>23.6</v>
      </c>
      <c r="C16">
        <v>1.04</v>
      </c>
      <c r="D16">
        <v>156</v>
      </c>
      <c r="E16">
        <v>14</v>
      </c>
      <c r="F16">
        <v>20</v>
      </c>
      <c r="G16">
        <f>B16*(E2/(G2/1000))</f>
        <v>31.527712973649965</v>
      </c>
    </row>
    <row r="18" spans="1:13" x14ac:dyDescent="0.55000000000000004">
      <c r="A18" t="s">
        <v>67</v>
      </c>
      <c r="B18">
        <f>AVERAGE(B7:B16)</f>
        <v>22.49</v>
      </c>
      <c r="C18">
        <f t="shared" ref="C18:G18" si="0">AVERAGE(C7:C16)</f>
        <v>0.99299999999999999</v>
      </c>
      <c r="D18">
        <f t="shared" si="0"/>
        <v>146.19999999999999</v>
      </c>
      <c r="E18">
        <f t="shared" si="0"/>
        <v>12.2</v>
      </c>
      <c r="F18">
        <f t="shared" si="0"/>
        <v>18.899999999999999</v>
      </c>
      <c r="G18">
        <f t="shared" si="0"/>
        <v>30.044841727855406</v>
      </c>
      <c r="H18">
        <f>AVERAGE(H7:H14)</f>
        <v>29.4375</v>
      </c>
      <c r="I18">
        <f t="shared" ref="I18:M18" si="1">AVERAGE(I7:I14)</f>
        <v>1.1400000000000001</v>
      </c>
      <c r="J18">
        <f t="shared" si="1"/>
        <v>165</v>
      </c>
      <c r="K18">
        <f t="shared" si="1"/>
        <v>13.375</v>
      </c>
      <c r="L18">
        <f t="shared" si="1"/>
        <v>9.25</v>
      </c>
      <c r="M18">
        <f t="shared" si="1"/>
        <v>39.326146214483934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L18" sqref="L18:M18"/>
      <pageMargins left="0.7" right="0.7" top="0.75" bottom="0.75" header="0.3" footer="0.3"/>
    </customSheetView>
    <customSheetView guid="{A24349EE-1577-4801-A187-4F5E075535EC}">
      <selection activeCell="L18" sqref="L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2"/>
  <sheetViews>
    <sheetView workbookViewId="0">
      <selection activeCell="L18" sqref="L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3</v>
      </c>
      <c r="B2" t="s">
        <v>68</v>
      </c>
      <c r="C2">
        <v>39</v>
      </c>
      <c r="D2">
        <v>167.1</v>
      </c>
      <c r="E2">
        <v>88</v>
      </c>
      <c r="F2">
        <v>43.8</v>
      </c>
      <c r="G2">
        <v>48018</v>
      </c>
      <c r="H2">
        <v>60</v>
      </c>
      <c r="I2">
        <v>31.4</v>
      </c>
      <c r="J2">
        <v>19</v>
      </c>
      <c r="K2">
        <v>68</v>
      </c>
      <c r="L2">
        <v>70</v>
      </c>
      <c r="M2">
        <v>6</v>
      </c>
      <c r="N2">
        <v>3.9</v>
      </c>
      <c r="O2">
        <v>0.88</v>
      </c>
      <c r="P2">
        <v>2.9</v>
      </c>
      <c r="Q2">
        <v>0.94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11.2</v>
      </c>
      <c r="C7">
        <v>0.84</v>
      </c>
      <c r="D7">
        <v>102</v>
      </c>
      <c r="E7">
        <v>8</v>
      </c>
      <c r="F7">
        <v>17</v>
      </c>
      <c r="G7">
        <f>B7*(E2/(G2/1000))</f>
        <v>20.525636219750925</v>
      </c>
      <c r="H7">
        <v>11.1</v>
      </c>
      <c r="I7">
        <v>0.8</v>
      </c>
      <c r="J7">
        <v>113</v>
      </c>
      <c r="K7">
        <v>7</v>
      </c>
      <c r="L7">
        <v>12</v>
      </c>
      <c r="M7">
        <f>H7*(E2/(G2/1000))</f>
        <v>20.342371610646008</v>
      </c>
    </row>
    <row r="8" spans="1:17" x14ac:dyDescent="0.55000000000000004">
      <c r="A8">
        <v>2</v>
      </c>
      <c r="B8">
        <v>14.8</v>
      </c>
      <c r="C8">
        <v>0.96</v>
      </c>
      <c r="D8">
        <v>118</v>
      </c>
      <c r="E8">
        <v>8</v>
      </c>
      <c r="F8">
        <v>21</v>
      </c>
      <c r="G8">
        <f>B8*(E2/(G2/1000))</f>
        <v>27.123162147528014</v>
      </c>
      <c r="H8">
        <v>16</v>
      </c>
      <c r="I8">
        <v>0.83</v>
      </c>
      <c r="J8">
        <v>134</v>
      </c>
      <c r="K8">
        <v>7</v>
      </c>
      <c r="L8">
        <v>11</v>
      </c>
      <c r="M8">
        <f>H8*(E2/(G2/1000))</f>
        <v>29.322337456787039</v>
      </c>
    </row>
    <row r="9" spans="1:17" x14ac:dyDescent="0.55000000000000004">
      <c r="A9">
        <v>3</v>
      </c>
      <c r="B9">
        <v>16.5</v>
      </c>
      <c r="C9">
        <v>0.97</v>
      </c>
      <c r="D9">
        <v>122</v>
      </c>
      <c r="E9">
        <v>8</v>
      </c>
      <c r="F9">
        <v>18</v>
      </c>
      <c r="G9">
        <f>B9*(E2/(G2/1000))</f>
        <v>30.238660502311635</v>
      </c>
      <c r="H9">
        <v>19.7</v>
      </c>
      <c r="I9">
        <v>0.97</v>
      </c>
      <c r="J9">
        <v>139</v>
      </c>
      <c r="K9">
        <v>8</v>
      </c>
      <c r="L9">
        <v>11</v>
      </c>
      <c r="M9">
        <f>H9*(E2/(G2/1000))</f>
        <v>36.103127993669041</v>
      </c>
    </row>
    <row r="10" spans="1:17" x14ac:dyDescent="0.55000000000000004">
      <c r="A10">
        <v>4</v>
      </c>
      <c r="B10">
        <v>16.5</v>
      </c>
      <c r="C10">
        <v>0.99</v>
      </c>
      <c r="D10">
        <v>124</v>
      </c>
      <c r="E10">
        <v>9</v>
      </c>
      <c r="F10">
        <v>17</v>
      </c>
      <c r="G10">
        <f>B10*(E2/(G2/1000))</f>
        <v>30.238660502311635</v>
      </c>
      <c r="H10">
        <v>21.4</v>
      </c>
      <c r="I10">
        <v>1</v>
      </c>
      <c r="J10">
        <v>146</v>
      </c>
      <c r="K10">
        <v>9</v>
      </c>
      <c r="L10">
        <v>11</v>
      </c>
      <c r="M10">
        <f>H10*(E2/(G2/1000))</f>
        <v>39.218626348452659</v>
      </c>
    </row>
    <row r="11" spans="1:17" x14ac:dyDescent="0.55000000000000004">
      <c r="A11">
        <v>5</v>
      </c>
      <c r="B11">
        <v>15.3</v>
      </c>
      <c r="C11">
        <v>1.05</v>
      </c>
      <c r="D11">
        <v>129</v>
      </c>
      <c r="E11">
        <v>10</v>
      </c>
      <c r="F11">
        <v>21</v>
      </c>
      <c r="G11">
        <f>B11*(E2/(G2/1000))</f>
        <v>28.039485193052609</v>
      </c>
      <c r="H11">
        <v>20.5</v>
      </c>
      <c r="I11">
        <v>1.07</v>
      </c>
      <c r="J11">
        <v>150</v>
      </c>
      <c r="K11">
        <v>10</v>
      </c>
      <c r="L11">
        <v>11</v>
      </c>
      <c r="M11">
        <f>H11*(E2/(G2/1000))</f>
        <v>37.569244866508392</v>
      </c>
    </row>
    <row r="12" spans="1:17" x14ac:dyDescent="0.55000000000000004">
      <c r="A12">
        <v>6</v>
      </c>
      <c r="B12">
        <v>16</v>
      </c>
      <c r="C12">
        <v>1.01</v>
      </c>
      <c r="D12">
        <v>124</v>
      </c>
      <c r="E12">
        <v>11</v>
      </c>
      <c r="F12">
        <v>21</v>
      </c>
      <c r="G12">
        <f>B12*(E2/(G2/1000))</f>
        <v>29.322337456787039</v>
      </c>
      <c r="H12">
        <v>22.3</v>
      </c>
      <c r="I12">
        <v>1.0900000000000001</v>
      </c>
      <c r="J12">
        <v>152</v>
      </c>
      <c r="K12">
        <v>11</v>
      </c>
      <c r="L12">
        <v>11</v>
      </c>
      <c r="M12">
        <f>H12*(E2/(G2/1000))</f>
        <v>40.868007830396941</v>
      </c>
    </row>
    <row r="13" spans="1:17" x14ac:dyDescent="0.55000000000000004">
      <c r="A13">
        <v>7</v>
      </c>
      <c r="B13">
        <v>15.9</v>
      </c>
      <c r="C13">
        <v>1.01</v>
      </c>
      <c r="D13">
        <v>129</v>
      </c>
      <c r="E13">
        <v>11</v>
      </c>
      <c r="F13">
        <v>24</v>
      </c>
      <c r="G13">
        <f>B13*(E2/(G2/1000))</f>
        <v>29.139072847682122</v>
      </c>
      <c r="H13">
        <v>22.7</v>
      </c>
      <c r="I13">
        <v>1.08</v>
      </c>
      <c r="J13">
        <v>151</v>
      </c>
      <c r="K13">
        <v>12</v>
      </c>
      <c r="L13">
        <v>12</v>
      </c>
      <c r="M13">
        <f>H13*(E2/(G2/1000))</f>
        <v>41.601066266816609</v>
      </c>
    </row>
    <row r="14" spans="1:17" x14ac:dyDescent="0.55000000000000004">
      <c r="A14">
        <v>8</v>
      </c>
      <c r="B14">
        <v>15.5</v>
      </c>
      <c r="C14">
        <v>1</v>
      </c>
      <c r="D14">
        <v>128</v>
      </c>
      <c r="E14">
        <v>11</v>
      </c>
      <c r="F14">
        <v>22</v>
      </c>
      <c r="G14">
        <f>B14*(E2/(G2/1000))</f>
        <v>28.406014411262444</v>
      </c>
      <c r="H14">
        <v>23</v>
      </c>
      <c r="I14">
        <v>1.08</v>
      </c>
      <c r="J14">
        <v>152</v>
      </c>
      <c r="K14">
        <v>12</v>
      </c>
      <c r="L14">
        <v>12</v>
      </c>
      <c r="M14">
        <f>H14*(E2/(G2/1000))</f>
        <v>42.150860094131367</v>
      </c>
    </row>
    <row r="15" spans="1:17" x14ac:dyDescent="0.55000000000000004">
      <c r="A15">
        <v>9</v>
      </c>
      <c r="B15">
        <v>15</v>
      </c>
      <c r="C15">
        <v>0.98</v>
      </c>
      <c r="D15">
        <v>128</v>
      </c>
      <c r="E15">
        <v>11</v>
      </c>
      <c r="F15">
        <v>24</v>
      </c>
      <c r="G15">
        <f>B15*(E2/(G2/1000))</f>
        <v>27.489691365737848</v>
      </c>
    </row>
    <row r="16" spans="1:17" x14ac:dyDescent="0.55000000000000004">
      <c r="A16">
        <v>10</v>
      </c>
      <c r="B16">
        <v>15.9</v>
      </c>
      <c r="C16">
        <v>0.92</v>
      </c>
      <c r="D16">
        <v>127</v>
      </c>
      <c r="E16">
        <v>11</v>
      </c>
      <c r="F16">
        <v>25</v>
      </c>
      <c r="G16">
        <f>B16*(E2/(G2/1000))</f>
        <v>29.139072847682122</v>
      </c>
    </row>
    <row r="18" spans="1:13" x14ac:dyDescent="0.55000000000000004">
      <c r="A18" t="s">
        <v>67</v>
      </c>
      <c r="B18">
        <f>AVERAGE(B7:B16)</f>
        <v>15.26</v>
      </c>
      <c r="C18">
        <f t="shared" ref="C18:G18" si="0">AVERAGE(C7:C16)</f>
        <v>0.97299999999999986</v>
      </c>
      <c r="D18">
        <f t="shared" si="0"/>
        <v>123.1</v>
      </c>
      <c r="E18">
        <f t="shared" si="0"/>
        <v>9.8000000000000007</v>
      </c>
      <c r="F18">
        <f t="shared" si="0"/>
        <v>21</v>
      </c>
      <c r="G18">
        <f t="shared" si="0"/>
        <v>27.966179349410641</v>
      </c>
      <c r="H18">
        <f>AVERAGE(H7:H14)</f>
        <v>19.587499999999999</v>
      </c>
      <c r="I18">
        <f t="shared" ref="I18:M18" si="1">AVERAGE(I7:I14)</f>
        <v>0.99</v>
      </c>
      <c r="J18">
        <f t="shared" si="1"/>
        <v>142.125</v>
      </c>
      <c r="K18">
        <f t="shared" si="1"/>
        <v>9.5</v>
      </c>
      <c r="L18">
        <f t="shared" si="1"/>
        <v>11.375</v>
      </c>
      <c r="M18">
        <f t="shared" si="1"/>
        <v>35.896955308426008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L18" sqref="L18:M18"/>
      <pageMargins left="0.7" right="0.7" top="0.75" bottom="0.75" header="0.3" footer="0.3"/>
    </customSheetView>
    <customSheetView guid="{A24349EE-1577-4801-A187-4F5E075535EC}">
      <selection activeCell="L18" sqref="L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2"/>
  <sheetViews>
    <sheetView workbookViewId="0">
      <selection activeCell="B22" sqref="B22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4</v>
      </c>
      <c r="B2" t="s">
        <v>61</v>
      </c>
      <c r="C2">
        <v>36</v>
      </c>
      <c r="D2">
        <v>184</v>
      </c>
      <c r="E2">
        <v>97.2</v>
      </c>
      <c r="F2">
        <v>31</v>
      </c>
      <c r="G2">
        <v>64709</v>
      </c>
      <c r="H2">
        <v>62</v>
      </c>
      <c r="I2">
        <v>41.5</v>
      </c>
      <c r="J2">
        <v>18</v>
      </c>
      <c r="K2">
        <v>69</v>
      </c>
      <c r="L2">
        <v>84</v>
      </c>
      <c r="M2">
        <v>6</v>
      </c>
      <c r="N2">
        <v>4.0999999999999996</v>
      </c>
      <c r="O2">
        <v>0.83</v>
      </c>
      <c r="P2">
        <v>3.1</v>
      </c>
      <c r="Q2">
        <v>0.97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24.8</v>
      </c>
      <c r="C7">
        <v>0.8</v>
      </c>
      <c r="D7">
        <v>160</v>
      </c>
      <c r="E7">
        <v>12</v>
      </c>
      <c r="F7">
        <v>18</v>
      </c>
      <c r="G7">
        <f>B7*(E2/(G2/1000))</f>
        <v>37.252314206679131</v>
      </c>
      <c r="H7">
        <v>10.8</v>
      </c>
      <c r="I7">
        <v>0.84</v>
      </c>
      <c r="J7">
        <v>140</v>
      </c>
      <c r="K7">
        <v>10</v>
      </c>
      <c r="L7">
        <v>12</v>
      </c>
      <c r="M7">
        <f>H7*(E2/(G2/1000))</f>
        <v>16.222781993231237</v>
      </c>
    </row>
    <row r="8" spans="1:17" x14ac:dyDescent="0.55000000000000004">
      <c r="A8">
        <v>2</v>
      </c>
      <c r="B8">
        <v>28.1</v>
      </c>
      <c r="C8">
        <v>0.95</v>
      </c>
      <c r="D8">
        <v>161</v>
      </c>
      <c r="E8">
        <v>14</v>
      </c>
      <c r="F8">
        <v>21</v>
      </c>
      <c r="G8">
        <f>B8*(E2/(G2/1000))</f>
        <v>42.20927537127757</v>
      </c>
      <c r="H8">
        <v>21.2</v>
      </c>
      <c r="I8">
        <v>0.94</v>
      </c>
      <c r="J8">
        <v>150</v>
      </c>
      <c r="K8">
        <v>11</v>
      </c>
      <c r="L8">
        <v>10</v>
      </c>
      <c r="M8">
        <f>H8*(E2/(G2/1000))</f>
        <v>31.844720208935385</v>
      </c>
    </row>
    <row r="9" spans="1:17" x14ac:dyDescent="0.55000000000000004">
      <c r="A9">
        <v>3</v>
      </c>
      <c r="B9">
        <v>29</v>
      </c>
      <c r="C9">
        <v>1.07</v>
      </c>
      <c r="D9">
        <v>164</v>
      </c>
      <c r="E9">
        <v>16</v>
      </c>
      <c r="F9">
        <v>21</v>
      </c>
      <c r="G9">
        <f>B9*(E2/(G2/1000))</f>
        <v>43.561173870713503</v>
      </c>
      <c r="H9">
        <v>26.9</v>
      </c>
      <c r="I9">
        <v>1.1000000000000001</v>
      </c>
      <c r="J9">
        <v>150</v>
      </c>
      <c r="K9">
        <v>11</v>
      </c>
      <c r="L9">
        <v>11</v>
      </c>
      <c r="M9">
        <f>H9*(E2/(G2/1000))</f>
        <v>40.406744038696317</v>
      </c>
    </row>
    <row r="10" spans="1:17" x14ac:dyDescent="0.55000000000000004">
      <c r="A10">
        <v>4</v>
      </c>
      <c r="B10">
        <v>31.7</v>
      </c>
      <c r="C10">
        <v>1.08</v>
      </c>
      <c r="D10">
        <v>167</v>
      </c>
      <c r="E10">
        <v>17</v>
      </c>
      <c r="F10">
        <v>21</v>
      </c>
      <c r="G10">
        <f>B10*(E2/(G2/1000))</f>
        <v>47.616869369021309</v>
      </c>
      <c r="H10">
        <v>25.6</v>
      </c>
      <c r="I10">
        <v>1.1000000000000001</v>
      </c>
      <c r="J10">
        <v>152</v>
      </c>
      <c r="K10">
        <v>13</v>
      </c>
      <c r="L10">
        <v>9</v>
      </c>
      <c r="M10">
        <f>H10*(E2/(G2/1000))</f>
        <v>38.454001761733302</v>
      </c>
    </row>
    <row r="11" spans="1:17" x14ac:dyDescent="0.55000000000000004">
      <c r="A11">
        <v>5</v>
      </c>
      <c r="B11">
        <v>31.3</v>
      </c>
      <c r="C11">
        <v>1.1000000000000001</v>
      </c>
      <c r="D11">
        <v>169</v>
      </c>
      <c r="E11">
        <v>19</v>
      </c>
      <c r="F11">
        <v>22</v>
      </c>
      <c r="G11">
        <f>B11*(E2/(G2/1000))</f>
        <v>47.016025591494227</v>
      </c>
      <c r="H11">
        <v>26.6</v>
      </c>
      <c r="I11">
        <v>1.1200000000000001</v>
      </c>
      <c r="J11">
        <v>158</v>
      </c>
      <c r="K11">
        <v>14</v>
      </c>
      <c r="L11">
        <v>10</v>
      </c>
      <c r="M11">
        <f>H11*(E2/(G2/1000))</f>
        <v>39.956111205551004</v>
      </c>
    </row>
    <row r="12" spans="1:17" x14ac:dyDescent="0.55000000000000004">
      <c r="A12">
        <v>6</v>
      </c>
      <c r="B12">
        <v>30.5</v>
      </c>
      <c r="C12">
        <v>1.1000000000000001</v>
      </c>
      <c r="D12">
        <v>170</v>
      </c>
      <c r="E12">
        <v>19</v>
      </c>
      <c r="F12">
        <v>22</v>
      </c>
      <c r="G12">
        <f>B12*(E2/(G2/1000))</f>
        <v>45.814338036440063</v>
      </c>
      <c r="H12">
        <v>29.4</v>
      </c>
      <c r="I12">
        <v>1.1000000000000001</v>
      </c>
      <c r="J12">
        <v>160</v>
      </c>
      <c r="K12">
        <v>16</v>
      </c>
      <c r="L12">
        <v>11</v>
      </c>
      <c r="M12">
        <f>H12*(E2/(G2/1000))</f>
        <v>44.162017648240585</v>
      </c>
    </row>
    <row r="13" spans="1:17" x14ac:dyDescent="0.55000000000000004">
      <c r="A13">
        <v>7</v>
      </c>
      <c r="B13">
        <v>29.9</v>
      </c>
      <c r="C13">
        <v>1.0900000000000001</v>
      </c>
      <c r="D13">
        <v>173</v>
      </c>
      <c r="E13">
        <v>19</v>
      </c>
      <c r="F13">
        <v>20</v>
      </c>
      <c r="G13">
        <f>B13*(E2/(G2/1000))</f>
        <v>44.913072370149436</v>
      </c>
      <c r="H13">
        <v>27.6</v>
      </c>
      <c r="I13">
        <v>1.1000000000000001</v>
      </c>
      <c r="J13">
        <v>163</v>
      </c>
      <c r="K13">
        <v>17</v>
      </c>
      <c r="L13">
        <v>11</v>
      </c>
      <c r="M13">
        <f>H13*(E2/(G2/1000))</f>
        <v>41.458220649368712</v>
      </c>
    </row>
    <row r="14" spans="1:17" x14ac:dyDescent="0.55000000000000004">
      <c r="A14">
        <v>8</v>
      </c>
      <c r="B14">
        <v>29.3</v>
      </c>
      <c r="C14">
        <v>1.07</v>
      </c>
      <c r="D14">
        <v>173</v>
      </c>
      <c r="E14">
        <v>20</v>
      </c>
      <c r="F14">
        <v>20</v>
      </c>
      <c r="G14">
        <f>B14*(E2/(G2/1000))</f>
        <v>44.011806703858817</v>
      </c>
      <c r="H14">
        <v>29.2</v>
      </c>
      <c r="I14">
        <v>1.1399999999999999</v>
      </c>
      <c r="J14">
        <v>160</v>
      </c>
      <c r="K14">
        <v>17</v>
      </c>
      <c r="L14">
        <v>10</v>
      </c>
      <c r="M14">
        <f>H14*(E2/(G2/1000))</f>
        <v>43.861595759477041</v>
      </c>
    </row>
    <row r="15" spans="1:17" x14ac:dyDescent="0.55000000000000004">
      <c r="A15">
        <v>9</v>
      </c>
      <c r="B15">
        <v>29.8</v>
      </c>
      <c r="C15">
        <v>1.02</v>
      </c>
      <c r="D15">
        <v>174</v>
      </c>
      <c r="E15">
        <v>20</v>
      </c>
      <c r="F15">
        <v>20</v>
      </c>
      <c r="G15">
        <f>B15*(E2/(G2/1000))</f>
        <v>44.762861425767667</v>
      </c>
    </row>
    <row r="16" spans="1:17" x14ac:dyDescent="0.55000000000000004">
      <c r="A16">
        <v>10</v>
      </c>
      <c r="B16">
        <v>29.5</v>
      </c>
      <c r="C16">
        <v>1.03</v>
      </c>
      <c r="D16">
        <v>177</v>
      </c>
      <c r="E16">
        <v>20</v>
      </c>
      <c r="F16">
        <v>21</v>
      </c>
      <c r="G16">
        <f>B16*(E2/(G2/1000))</f>
        <v>44.312228592622354</v>
      </c>
    </row>
    <row r="18" spans="1:13" x14ac:dyDescent="0.55000000000000004">
      <c r="A18" t="s">
        <v>67</v>
      </c>
      <c r="B18">
        <f>AVERAGE(B7:B16)</f>
        <v>29.390000000000004</v>
      </c>
      <c r="C18">
        <f t="shared" ref="C18:G18" si="0">AVERAGE(C7:C16)</f>
        <v>1.0309999999999999</v>
      </c>
      <c r="D18">
        <f t="shared" si="0"/>
        <v>168.8</v>
      </c>
      <c r="E18">
        <f t="shared" si="0"/>
        <v>17.600000000000001</v>
      </c>
      <c r="F18">
        <f t="shared" si="0"/>
        <v>20.6</v>
      </c>
      <c r="G18">
        <f t="shared" si="0"/>
        <v>44.14699655380241</v>
      </c>
      <c r="H18">
        <f>AVERAGE(H7:H14)</f>
        <v>24.662499999999998</v>
      </c>
      <c r="I18">
        <f t="shared" ref="I18:M18" si="1">AVERAGE(I7:I14)</f>
        <v>1.0549999999999999</v>
      </c>
      <c r="J18">
        <f t="shared" si="1"/>
        <v>154.125</v>
      </c>
      <c r="K18">
        <f t="shared" si="1"/>
        <v>13.625</v>
      </c>
      <c r="L18">
        <f t="shared" si="1"/>
        <v>10.5</v>
      </c>
      <c r="M18">
        <f t="shared" si="1"/>
        <v>37.045774158154195</v>
      </c>
    </row>
    <row r="22" spans="1:13" x14ac:dyDescent="0.55000000000000004">
      <c r="A22" t="s">
        <v>63</v>
      </c>
      <c r="B22" t="s">
        <v>69</v>
      </c>
    </row>
  </sheetData>
  <customSheetViews>
    <customSheetView guid="{AC59D0E1-8811-40A7-80E4-160E5F1AF0FA}">
      <selection activeCell="B22" sqref="B22"/>
      <pageMargins left="0.7" right="0.7" top="0.75" bottom="0.75" header="0.3" footer="0.3"/>
    </customSheetView>
    <customSheetView guid="{A24349EE-1577-4801-A187-4F5E075535EC}">
      <selection activeCell="B22" sqref="B22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2"/>
  <sheetViews>
    <sheetView workbookViewId="0">
      <selection activeCell="L18" sqref="L18:M18"/>
    </sheetView>
  </sheetViews>
  <sheetFormatPr defaultRowHeight="14.4" x14ac:dyDescent="0.55000000000000004"/>
  <cols>
    <col min="1" max="1" width="12" bestFit="1" customWidth="1"/>
    <col min="4" max="5" width="11.26171875" bestFit="1" customWidth="1"/>
    <col min="6" max="6" width="10.578125" bestFit="1" customWidth="1"/>
    <col min="7" max="7" width="12.83984375" bestFit="1" customWidth="1"/>
    <col min="8" max="8" width="14" bestFit="1" customWidth="1"/>
    <col min="9" max="9" width="8.15625" bestFit="1" customWidth="1"/>
    <col min="10" max="10" width="12.15625" bestFit="1" customWidth="1"/>
    <col min="11" max="11" width="14.26171875" bestFit="1" customWidth="1"/>
    <col min="12" max="12" width="14.15625" bestFit="1" customWidth="1"/>
    <col min="13" max="13" width="14.578125" bestFit="1" customWidth="1"/>
    <col min="14" max="14" width="12.41796875" bestFit="1" customWidth="1"/>
    <col min="15" max="15" width="12.26171875" bestFit="1" customWidth="1"/>
    <col min="16" max="16" width="12.41796875" bestFit="1" customWidth="1"/>
    <col min="17" max="17" width="12.26171875" bestFit="1" customWidth="1"/>
  </cols>
  <sheetData>
    <row r="1" spans="1:17" ht="16.8" x14ac:dyDescent="0.75">
      <c r="A1" t="s">
        <v>20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65</v>
      </c>
      <c r="I1" t="s">
        <v>15</v>
      </c>
      <c r="J1" t="s">
        <v>59</v>
      </c>
      <c r="K1" t="s">
        <v>62</v>
      </c>
      <c r="L1" t="s">
        <v>17</v>
      </c>
      <c r="M1" t="s">
        <v>16</v>
      </c>
      <c r="N1" t="s">
        <v>18</v>
      </c>
      <c r="O1" t="s">
        <v>36</v>
      </c>
      <c r="P1" t="s">
        <v>19</v>
      </c>
      <c r="Q1" t="s">
        <v>37</v>
      </c>
    </row>
    <row r="2" spans="1:17" x14ac:dyDescent="0.55000000000000004">
      <c r="A2">
        <v>5</v>
      </c>
      <c r="B2" t="s">
        <v>68</v>
      </c>
      <c r="C2">
        <v>23</v>
      </c>
      <c r="D2">
        <v>177.5</v>
      </c>
      <c r="E2">
        <v>80.7</v>
      </c>
      <c r="F2">
        <v>33.799999999999997</v>
      </c>
      <c r="G2">
        <v>51226</v>
      </c>
      <c r="H2">
        <v>50</v>
      </c>
      <c r="I2">
        <v>37.9</v>
      </c>
      <c r="J2">
        <v>19</v>
      </c>
      <c r="K2">
        <v>53</v>
      </c>
      <c r="L2">
        <v>66</v>
      </c>
      <c r="M2">
        <v>6</v>
      </c>
      <c r="N2">
        <v>3.5</v>
      </c>
      <c r="O2">
        <v>1.08</v>
      </c>
      <c r="P2">
        <v>3.1</v>
      </c>
      <c r="Q2">
        <v>0.94</v>
      </c>
    </row>
    <row r="4" spans="1:17" x14ac:dyDescent="0.55000000000000004">
      <c r="B4" s="16" t="s">
        <v>0</v>
      </c>
      <c r="C4" s="16"/>
      <c r="D4" s="16"/>
      <c r="E4" s="16"/>
      <c r="F4" s="16"/>
      <c r="H4" s="16" t="s">
        <v>1</v>
      </c>
      <c r="I4" s="16"/>
      <c r="J4" s="16"/>
      <c r="K4" s="16"/>
      <c r="L4" s="16"/>
    </row>
    <row r="5" spans="1:17" ht="16.8" x14ac:dyDescent="0.75">
      <c r="B5" t="s">
        <v>3</v>
      </c>
      <c r="C5" t="s">
        <v>66</v>
      </c>
      <c r="D5" t="s">
        <v>5</v>
      </c>
      <c r="E5" t="s">
        <v>6</v>
      </c>
      <c r="F5" t="s">
        <v>8</v>
      </c>
      <c r="G5" t="s">
        <v>105</v>
      </c>
      <c r="H5" t="s">
        <v>3</v>
      </c>
      <c r="I5" t="s">
        <v>66</v>
      </c>
      <c r="J5" t="s">
        <v>5</v>
      </c>
      <c r="K5" t="s">
        <v>6</v>
      </c>
      <c r="L5" t="s">
        <v>7</v>
      </c>
      <c r="M5" t="s">
        <v>106</v>
      </c>
    </row>
    <row r="6" spans="1:17" x14ac:dyDescent="0.55000000000000004">
      <c r="A6" t="s">
        <v>47</v>
      </c>
    </row>
    <row r="7" spans="1:17" x14ac:dyDescent="0.55000000000000004">
      <c r="A7">
        <v>1</v>
      </c>
      <c r="B7">
        <v>16.5</v>
      </c>
      <c r="C7">
        <v>1</v>
      </c>
      <c r="D7">
        <v>154</v>
      </c>
      <c r="E7">
        <v>9</v>
      </c>
      <c r="F7">
        <v>23</v>
      </c>
      <c r="G7">
        <f>B7*(E2/(G2/1000))</f>
        <v>25.993636044196307</v>
      </c>
      <c r="H7">
        <v>14</v>
      </c>
      <c r="I7">
        <v>1.02</v>
      </c>
      <c r="J7">
        <v>113</v>
      </c>
      <c r="K7">
        <v>10</v>
      </c>
      <c r="L7">
        <v>9</v>
      </c>
      <c r="M7">
        <f>H7*(E2/(G2/1000))</f>
        <v>22.055206340530198</v>
      </c>
    </row>
    <row r="8" spans="1:17" x14ac:dyDescent="0.55000000000000004">
      <c r="A8">
        <v>2</v>
      </c>
      <c r="B8">
        <v>20.7</v>
      </c>
      <c r="C8">
        <v>1.1000000000000001</v>
      </c>
      <c r="D8">
        <v>150</v>
      </c>
      <c r="E8">
        <v>11</v>
      </c>
      <c r="F8">
        <v>23</v>
      </c>
      <c r="G8">
        <f>B8*(E2/(G2/1000))</f>
        <v>32.610197946355363</v>
      </c>
      <c r="H8">
        <v>20.2</v>
      </c>
      <c r="I8">
        <v>0.98</v>
      </c>
      <c r="J8">
        <v>115</v>
      </c>
      <c r="K8">
        <v>11</v>
      </c>
      <c r="L8">
        <v>8</v>
      </c>
      <c r="M8">
        <f>H8*(E2/(G2/1000))</f>
        <v>31.822512005622144</v>
      </c>
    </row>
    <row r="9" spans="1:17" x14ac:dyDescent="0.55000000000000004">
      <c r="A9">
        <v>3</v>
      </c>
      <c r="B9">
        <v>19.5</v>
      </c>
      <c r="C9">
        <v>1.1200000000000001</v>
      </c>
      <c r="D9">
        <v>171</v>
      </c>
      <c r="E9">
        <v>11</v>
      </c>
      <c r="F9">
        <v>23</v>
      </c>
      <c r="G9">
        <f>B9*(E2/(G2/1000))</f>
        <v>30.719751688595636</v>
      </c>
      <c r="H9">
        <v>21</v>
      </c>
      <c r="I9">
        <v>1.07</v>
      </c>
      <c r="J9">
        <v>166</v>
      </c>
      <c r="K9">
        <v>12</v>
      </c>
      <c r="L9">
        <v>9</v>
      </c>
      <c r="M9">
        <f>H9*(E2/(G2/1000))</f>
        <v>33.0828095107953</v>
      </c>
    </row>
    <row r="10" spans="1:17" x14ac:dyDescent="0.55000000000000004">
      <c r="A10">
        <v>4</v>
      </c>
      <c r="B10">
        <v>19.8</v>
      </c>
      <c r="C10">
        <v>1.1399999999999999</v>
      </c>
      <c r="D10">
        <v>172</v>
      </c>
      <c r="E10">
        <v>12</v>
      </c>
      <c r="F10">
        <v>24</v>
      </c>
      <c r="G10">
        <f>B10*(E2/(G2/1000))</f>
        <v>31.19236325303557</v>
      </c>
      <c r="H10">
        <v>22.9</v>
      </c>
      <c r="I10">
        <v>1.07</v>
      </c>
      <c r="J10">
        <v>176</v>
      </c>
      <c r="K10">
        <v>13</v>
      </c>
      <c r="L10">
        <v>10</v>
      </c>
      <c r="M10">
        <f>H10*(E2/(G2/1000))</f>
        <v>36.076016085581536</v>
      </c>
    </row>
    <row r="11" spans="1:17" x14ac:dyDescent="0.55000000000000004">
      <c r="A11">
        <v>5</v>
      </c>
      <c r="B11">
        <v>20.5</v>
      </c>
      <c r="C11">
        <v>1.1100000000000001</v>
      </c>
      <c r="D11">
        <v>174</v>
      </c>
      <c r="E11">
        <v>12</v>
      </c>
      <c r="F11">
        <v>24</v>
      </c>
      <c r="G11">
        <f>B11*(E2/(G2/1000))</f>
        <v>32.295123570062074</v>
      </c>
      <c r="H11">
        <v>23</v>
      </c>
      <c r="I11">
        <v>1.1200000000000001</v>
      </c>
      <c r="J11">
        <v>176</v>
      </c>
      <c r="K11">
        <v>14</v>
      </c>
      <c r="L11">
        <v>11</v>
      </c>
      <c r="M11">
        <f>H11*(E2/(G2/1000))</f>
        <v>36.233553273728184</v>
      </c>
    </row>
    <row r="12" spans="1:17" x14ac:dyDescent="0.55000000000000004">
      <c r="A12">
        <v>6</v>
      </c>
      <c r="B12">
        <v>19.399999999999999</v>
      </c>
      <c r="C12">
        <v>1.07</v>
      </c>
      <c r="D12">
        <v>175</v>
      </c>
      <c r="E12">
        <v>13</v>
      </c>
      <c r="F12">
        <v>25</v>
      </c>
      <c r="G12">
        <f>B12*(E2/(G2/1000))</f>
        <v>30.562214500448988</v>
      </c>
      <c r="H12">
        <v>22.9</v>
      </c>
      <c r="I12">
        <v>1.1399999999999999</v>
      </c>
      <c r="J12">
        <v>180</v>
      </c>
      <c r="K12">
        <v>15</v>
      </c>
      <c r="L12">
        <v>11</v>
      </c>
      <c r="M12">
        <f>H12*(E2/(G2/1000))</f>
        <v>36.076016085581536</v>
      </c>
    </row>
    <row r="13" spans="1:17" x14ac:dyDescent="0.55000000000000004">
      <c r="A13">
        <v>7</v>
      </c>
      <c r="B13">
        <v>20.8</v>
      </c>
      <c r="C13">
        <v>1.07</v>
      </c>
      <c r="D13">
        <v>175</v>
      </c>
      <c r="E13">
        <v>13</v>
      </c>
      <c r="F13">
        <v>24</v>
      </c>
      <c r="G13">
        <f>B13*(E2/(G2/1000))</f>
        <v>32.767735134502011</v>
      </c>
      <c r="H13">
        <v>24.5</v>
      </c>
      <c r="I13">
        <v>1.1000000000000001</v>
      </c>
      <c r="J13">
        <v>187</v>
      </c>
      <c r="K13">
        <v>16</v>
      </c>
      <c r="L13">
        <v>12</v>
      </c>
      <c r="M13">
        <f>H13*(E2/(G2/1000))</f>
        <v>38.596611095927848</v>
      </c>
    </row>
    <row r="14" spans="1:17" x14ac:dyDescent="0.55000000000000004">
      <c r="A14">
        <v>8</v>
      </c>
      <c r="B14">
        <v>19.399999999999999</v>
      </c>
      <c r="C14">
        <v>1.1100000000000001</v>
      </c>
      <c r="D14">
        <v>166</v>
      </c>
      <c r="E14">
        <v>14</v>
      </c>
      <c r="F14">
        <v>23</v>
      </c>
      <c r="G14">
        <f>B14*(E2/(G2/1000))</f>
        <v>30.562214500448988</v>
      </c>
      <c r="H14">
        <v>25.2</v>
      </c>
      <c r="I14">
        <v>1.1200000000000001</v>
      </c>
      <c r="J14">
        <v>187</v>
      </c>
      <c r="K14">
        <v>16</v>
      </c>
      <c r="L14">
        <v>10</v>
      </c>
      <c r="M14">
        <f>H14*(E2/(G2/1000))</f>
        <v>39.699371412954356</v>
      </c>
    </row>
    <row r="15" spans="1:17" x14ac:dyDescent="0.55000000000000004">
      <c r="A15">
        <v>9</v>
      </c>
      <c r="B15">
        <v>21.1</v>
      </c>
      <c r="C15">
        <v>1.1200000000000001</v>
      </c>
      <c r="D15">
        <v>165</v>
      </c>
      <c r="E15">
        <v>15</v>
      </c>
      <c r="F15">
        <v>25</v>
      </c>
      <c r="G15">
        <f>B15*(E2/(G2/1000))</f>
        <v>33.240346698941948</v>
      </c>
    </row>
    <row r="16" spans="1:17" x14ac:dyDescent="0.55000000000000004">
      <c r="A16">
        <v>10</v>
      </c>
      <c r="B16">
        <v>20.8</v>
      </c>
      <c r="C16">
        <v>1.1000000000000001</v>
      </c>
      <c r="D16">
        <v>177</v>
      </c>
      <c r="E16">
        <v>15</v>
      </c>
      <c r="F16">
        <v>24</v>
      </c>
      <c r="G16">
        <f>B16*(E2/(G2/1000))</f>
        <v>32.767735134502011</v>
      </c>
    </row>
    <row r="18" spans="1:13" x14ac:dyDescent="0.55000000000000004">
      <c r="A18" t="s">
        <v>67</v>
      </c>
      <c r="B18">
        <f>AVERAGE(B7:B16)</f>
        <v>19.850000000000001</v>
      </c>
      <c r="C18">
        <f t="shared" ref="C18:G18" si="0">AVERAGE(C7:C16)</f>
        <v>1.0939999999999999</v>
      </c>
      <c r="D18">
        <f t="shared" si="0"/>
        <v>167.9</v>
      </c>
      <c r="E18">
        <f t="shared" si="0"/>
        <v>12.5</v>
      </c>
      <c r="F18">
        <f t="shared" si="0"/>
        <v>23.8</v>
      </c>
      <c r="G18">
        <f t="shared" si="0"/>
        <v>31.271131847108887</v>
      </c>
      <c r="H18">
        <f>AVERAGE(H7:H14)</f>
        <v>21.712499999999999</v>
      </c>
      <c r="I18">
        <f t="shared" ref="I18:M18" si="1">AVERAGE(I7:I14)</f>
        <v>1.0775000000000001</v>
      </c>
      <c r="J18">
        <f t="shared" si="1"/>
        <v>162.5</v>
      </c>
      <c r="K18">
        <f t="shared" si="1"/>
        <v>13.375</v>
      </c>
      <c r="L18">
        <f t="shared" si="1"/>
        <v>10</v>
      </c>
      <c r="M18">
        <f t="shared" si="1"/>
        <v>34.205261976340132</v>
      </c>
    </row>
    <row r="22" spans="1:13" x14ac:dyDescent="0.55000000000000004">
      <c r="A22" t="s">
        <v>63</v>
      </c>
      <c r="B22" t="s">
        <v>64</v>
      </c>
    </row>
  </sheetData>
  <customSheetViews>
    <customSheetView guid="{AC59D0E1-8811-40A7-80E4-160E5F1AF0FA}">
      <selection activeCell="L18" sqref="L18:M18"/>
      <pageMargins left="0.7" right="0.7" top="0.75" bottom="0.75" header="0.3" footer="0.3"/>
    </customSheetView>
    <customSheetView guid="{A24349EE-1577-4801-A187-4F5E075535EC}">
      <selection activeCell="L18" sqref="L18:M18"/>
      <pageMargins left="0.7" right="0.7" top="0.75" bottom="0.75" header="0.3" footer="0.3"/>
    </customSheetView>
  </customSheetViews>
  <mergeCells count="2">
    <mergeCell ref="B4:F4"/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Summary Sheet Main</vt:lpstr>
      <vt:lpstr>sumarry sheet minus bout 1</vt:lpstr>
      <vt:lpstr>Summary Sheet All Data</vt:lpstr>
      <vt:lpstr>VO2 Bouts average Sheet</vt:lpstr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Bouts HR RPE KB</vt:lpstr>
      <vt:lpstr>Bouts HR RPE RR</vt:lpstr>
      <vt:lpstr>Collection Sheet Template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Breton Thomas Van Syoc</dc:creator>
  <cp:lastModifiedBy>Breton Van Syoc</cp:lastModifiedBy>
  <cp:lastPrinted>2019-07-04T01:50:32Z</cp:lastPrinted>
  <dcterms:created xsi:type="dcterms:W3CDTF">2019-06-03T18:32:54Z</dcterms:created>
  <dcterms:modified xsi:type="dcterms:W3CDTF">2019-12-11T03:29:17Z</dcterms:modified>
</cp:coreProperties>
</file>