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mportant Documentation\"/>
    </mc:Choice>
  </mc:AlternateContent>
  <xr:revisionPtr revIDLastSave="0" documentId="13_ncr:1_{202E94A7-C353-4487-81B7-D5EEEC418FE9}" xr6:coauthVersionLast="47" xr6:coauthVersionMax="47" xr10:uidLastSave="{00000000-0000-0000-0000-000000000000}"/>
  <bookViews>
    <workbookView xWindow="38280" yWindow="-120" windowWidth="38640" windowHeight="21120" xr2:uid="{9FB78EF4-3BA6-499D-A008-CAF5E424C8F8}"/>
  </bookViews>
  <sheets>
    <sheet name="Forecast Sheet" sheetId="1" r:id="rId1"/>
    <sheet name="Expenditur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G42" i="2"/>
  <c r="G41" i="2"/>
  <c r="G40" i="2"/>
  <c r="G39" i="2"/>
  <c r="G37" i="2"/>
  <c r="G38" i="2"/>
  <c r="G29" i="2"/>
  <c r="L8" i="1"/>
  <c r="L7" i="1"/>
  <c r="L6" i="1"/>
  <c r="L5" i="1"/>
  <c r="L4" i="1"/>
  <c r="M8" i="1"/>
  <c r="M7" i="1"/>
  <c r="M6" i="1"/>
  <c r="C4" i="1" l="1"/>
  <c r="B5" i="1" s="1"/>
  <c r="C5" i="1" s="1"/>
  <c r="B6" i="1" s="1"/>
  <c r="C6" i="1" s="1"/>
  <c r="B7" i="1" s="1"/>
  <c r="C7" i="1" s="1"/>
  <c r="B8" i="1" s="1"/>
  <c r="C8" i="1" s="1"/>
  <c r="H9" i="2"/>
  <c r="H8" i="2"/>
  <c r="H6" i="2"/>
  <c r="H7" i="2"/>
  <c r="F4" i="1" l="1"/>
  <c r="E4" i="1" l="1"/>
  <c r="D5" i="1" s="1"/>
  <c r="F5" i="1" s="1"/>
  <c r="E5" i="1" l="1"/>
  <c r="D6" i="1" s="1"/>
  <c r="F6" i="1" s="1"/>
  <c r="E6" i="1" l="1"/>
  <c r="D7" i="1" s="1"/>
  <c r="F7" i="1" s="1"/>
  <c r="E7" i="1" l="1"/>
  <c r="D8" i="1" s="1"/>
  <c r="F8" i="1" s="1"/>
  <c r="E8" i="1" l="1"/>
</calcChain>
</file>

<file path=xl/sharedStrings.xml><?xml version="1.0" encoding="utf-8"?>
<sst xmlns="http://schemas.openxmlformats.org/spreadsheetml/2006/main" count="60" uniqueCount="52">
  <si>
    <t>Financial Forecasting Spreadsheet</t>
  </si>
  <si>
    <t>Credit</t>
  </si>
  <si>
    <t>Month Of The Year</t>
  </si>
  <si>
    <t xml:space="preserve">Month Starting Amount
Credit Card (RM) </t>
  </si>
  <si>
    <t xml:space="preserve">Month Ending Amount
Credit Card (RM) </t>
  </si>
  <si>
    <t>Month Starting Amount (HSBC Debit)</t>
  </si>
  <si>
    <t>Salary</t>
  </si>
  <si>
    <t>Third Party</t>
  </si>
  <si>
    <t>Monthly Fixed Expenditures</t>
  </si>
  <si>
    <t>Monthly Regular Budeted Costs</t>
  </si>
  <si>
    <t xml:space="preserve">November </t>
  </si>
  <si>
    <t>August</t>
  </si>
  <si>
    <t>September</t>
  </si>
  <si>
    <t>October</t>
  </si>
  <si>
    <t>Income (Current Account)</t>
  </si>
  <si>
    <t>Current Account</t>
  </si>
  <si>
    <t>Credit Card Loan (RM)</t>
  </si>
  <si>
    <t>Credit Card Loan (2)</t>
  </si>
  <si>
    <t>Month Ending Amount (HSBC Debit)</t>
  </si>
  <si>
    <t>Social</t>
  </si>
  <si>
    <t>Food</t>
  </si>
  <si>
    <t>Fuel</t>
  </si>
  <si>
    <t xml:space="preserve">Fuel Maximum Budget - </t>
  </si>
  <si>
    <t xml:space="preserve">Food Maximum Budget - </t>
  </si>
  <si>
    <t>Personal Entertainment</t>
  </si>
  <si>
    <t xml:space="preserve">Personal Entertainment Maximum Budget - </t>
  </si>
  <si>
    <t>Fixed Expenditures</t>
  </si>
  <si>
    <t>Flat Insurance</t>
  </si>
  <si>
    <t>Broadband</t>
  </si>
  <si>
    <t>Council Tax</t>
  </si>
  <si>
    <t>Gym Membership</t>
  </si>
  <si>
    <t>Phone Bill</t>
  </si>
  <si>
    <t>Microsoft Office</t>
  </si>
  <si>
    <t>Vehicle Tax</t>
  </si>
  <si>
    <t>Extenuating Expenses</t>
  </si>
  <si>
    <t>Accomodation Rent</t>
  </si>
  <si>
    <t>Extenuating Expenses
Explanation</t>
  </si>
  <si>
    <t>Monthly Regular Budgeted Costs (RM)</t>
  </si>
  <si>
    <t xml:space="preserve"> This Months Total</t>
  </si>
  <si>
    <t>Outcome (Current Account)</t>
  </si>
  <si>
    <t>December</t>
  </si>
  <si>
    <t>Amount Before Being Paid (HSBC Debit)</t>
  </si>
  <si>
    <t>Gas And Electric</t>
  </si>
  <si>
    <t xml:space="preserve">Water Bill </t>
  </si>
  <si>
    <t>Entertainment</t>
  </si>
  <si>
    <t>Join Account Contribution</t>
  </si>
  <si>
    <t>Car Insurance</t>
  </si>
  <si>
    <t>Monthly Regular Budgeted Costs (Joint)</t>
  </si>
  <si>
    <t>Home</t>
  </si>
  <si>
    <t>Energy</t>
  </si>
  <si>
    <t xml:space="preserve">Total </t>
  </si>
  <si>
    <t>Total Halved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</si>
</sst>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164" fontId="0" fillId="0" borderId="7" xfId="0" applyNumberFormat="1" applyBorder="1"/>
    <xf numFmtId="0" fontId="0" fillId="0" borderId="8" xfId="0" applyBorder="1" applyAlignment="1">
      <alignment horizontal="left" vertical="center"/>
    </xf>
    <xf numFmtId="164" fontId="0" fillId="0" borderId="9" xfId="0" applyNumberFormat="1" applyBorder="1"/>
    <xf numFmtId="0" fontId="0" fillId="0" borderId="4" xfId="0" applyBorder="1" applyAlignment="1">
      <alignment horizontal="left" vertical="center"/>
    </xf>
    <xf numFmtId="164" fontId="0" fillId="0" borderId="10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1" fillId="2" borderId="0" xfId="0" applyFont="1" applyFill="1" applyAlignment="1">
      <alignment horizontal="center"/>
    </xf>
    <xf numFmtId="164" fontId="6" fillId="0" borderId="0" xfId="0" applyNumberFormat="1" applyFont="1"/>
    <xf numFmtId="0" fontId="0" fillId="6" borderId="8" xfId="0" applyFill="1" applyBorder="1"/>
    <xf numFmtId="164" fontId="0" fillId="6" borderId="9" xfId="0" applyNumberFormat="1" applyFill="1" applyBorder="1"/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C00000"/>
        </patternFill>
      </fill>
    </dxf>
    <dxf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0B3E-457C-4D8B-B15F-B4D79E7EF1F3}">
  <dimension ref="A1:O1048564"/>
  <sheetViews>
    <sheetView tabSelected="1" zoomScale="80" zoomScaleNormal="80" workbookViewId="0">
      <pane xSplit="1" topLeftCell="B1" activePane="topRight" state="frozen"/>
      <selection pane="topRight" sqref="A1:K1"/>
    </sheetView>
  </sheetViews>
  <sheetFormatPr defaultRowHeight="15" x14ac:dyDescent="0.25"/>
  <cols>
    <col min="1" max="14" width="30.7109375" customWidth="1"/>
    <col min="15" max="15" width="50.7109375" customWidth="1"/>
  </cols>
  <sheetData>
    <row r="1" spans="1:15" ht="35.1" customHeight="1" x14ac:dyDescent="0.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5" ht="24.95" customHeight="1" x14ac:dyDescent="0.4">
      <c r="B2" s="21" t="s">
        <v>1</v>
      </c>
      <c r="C2" s="21"/>
      <c r="D2" s="22" t="s">
        <v>15</v>
      </c>
      <c r="E2" s="22"/>
      <c r="F2" s="17"/>
      <c r="G2" s="25" t="s">
        <v>14</v>
      </c>
      <c r="H2" s="26"/>
      <c r="I2" s="27"/>
      <c r="J2" s="28" t="s">
        <v>39</v>
      </c>
      <c r="K2" s="29"/>
      <c r="L2" s="29"/>
      <c r="M2" s="29"/>
      <c r="N2" s="30"/>
    </row>
    <row r="3" spans="1:15" ht="24.95" customHeight="1" x14ac:dyDescent="0.25">
      <c r="A3" s="2" t="s">
        <v>2</v>
      </c>
      <c r="B3" s="1" t="s">
        <v>3</v>
      </c>
      <c r="C3" s="1" t="s">
        <v>4</v>
      </c>
      <c r="D3" s="1" t="s">
        <v>5</v>
      </c>
      <c r="E3" s="1" t="s">
        <v>18</v>
      </c>
      <c r="F3" s="1" t="s">
        <v>41</v>
      </c>
      <c r="G3" s="1" t="s">
        <v>16</v>
      </c>
      <c r="H3" s="1" t="s">
        <v>6</v>
      </c>
      <c r="I3" s="1" t="s">
        <v>7</v>
      </c>
      <c r="J3" s="1" t="s">
        <v>16</v>
      </c>
      <c r="K3" s="1" t="s">
        <v>17</v>
      </c>
      <c r="L3" s="1" t="s">
        <v>8</v>
      </c>
      <c r="M3" s="1" t="s">
        <v>9</v>
      </c>
      <c r="N3" s="1" t="s">
        <v>34</v>
      </c>
      <c r="O3" s="1" t="s">
        <v>36</v>
      </c>
    </row>
    <row r="4" spans="1:15" x14ac:dyDescent="0.25">
      <c r="A4" t="s">
        <v>11</v>
      </c>
      <c r="B4" s="3">
        <v>0</v>
      </c>
      <c r="C4" s="3">
        <f t="shared" ref="C4:C8" si="0">SUM(B4-G4+J4) +(B4-G4+J4) /100 *2.2</f>
        <v>0</v>
      </c>
      <c r="D4" s="3">
        <v>950</v>
      </c>
      <c r="E4" s="3">
        <f t="shared" ref="E4:E8" si="1">SUM(D4+H4+I4-J4-K4-L4-M4-N4)</f>
        <v>1499.95</v>
      </c>
      <c r="F4" s="18">
        <f t="shared" ref="F4:F8" si="2">SUM(D4-L4-M4-N4)</f>
        <v>-600.04999999999995</v>
      </c>
      <c r="G4" s="3"/>
      <c r="H4" s="3">
        <v>2100</v>
      </c>
      <c r="I4" s="3"/>
      <c r="J4" s="3"/>
      <c r="K4" s="3"/>
      <c r="L4" s="3">
        <f>SUM(Expenditures!G15:'Expenditures'!G27)</f>
        <v>1255.05</v>
      </c>
      <c r="M4" s="3">
        <f>SUM(Expenditures!G7:G9)</f>
        <v>295</v>
      </c>
      <c r="N4" s="3"/>
    </row>
    <row r="5" spans="1:15" x14ac:dyDescent="0.25">
      <c r="A5" t="s">
        <v>12</v>
      </c>
      <c r="B5" s="3">
        <f t="shared" ref="B5:B8" si="3">SUM(C4)</f>
        <v>0</v>
      </c>
      <c r="C5" s="3">
        <f t="shared" si="0"/>
        <v>0</v>
      </c>
      <c r="D5" s="3">
        <f t="shared" ref="D5:D8" si="4">IF(E4 &lt; 0,E4 /100 * 3.3 + E4,E4)</f>
        <v>1499.95</v>
      </c>
      <c r="E5" s="3">
        <f t="shared" si="1"/>
        <v>2049.8999999999996</v>
      </c>
      <c r="F5" s="18">
        <f t="shared" si="2"/>
        <v>-50.099999999999909</v>
      </c>
      <c r="G5" s="3"/>
      <c r="H5" s="3">
        <v>2100</v>
      </c>
      <c r="I5" s="3"/>
      <c r="J5" s="3"/>
      <c r="K5" s="3"/>
      <c r="L5" s="3">
        <f>SUM(Expenditures!G15:'Expenditures'!G27)</f>
        <v>1255.05</v>
      </c>
      <c r="M5" s="3">
        <f>SUM(Expenditures!G7:G9)</f>
        <v>295</v>
      </c>
      <c r="N5" s="3"/>
    </row>
    <row r="6" spans="1:15" x14ac:dyDescent="0.25">
      <c r="A6" t="s">
        <v>13</v>
      </c>
      <c r="B6" s="3">
        <f t="shared" si="3"/>
        <v>0</v>
      </c>
      <c r="C6" s="3">
        <f t="shared" si="0"/>
        <v>0</v>
      </c>
      <c r="D6" s="3">
        <f t="shared" si="4"/>
        <v>2049.8999999999996</v>
      </c>
      <c r="E6" s="3">
        <f t="shared" si="1"/>
        <v>899.84999999999945</v>
      </c>
      <c r="F6" s="18">
        <f t="shared" si="2"/>
        <v>-1200.1500000000003</v>
      </c>
      <c r="G6" s="3"/>
      <c r="H6" s="3">
        <v>2100</v>
      </c>
      <c r="I6" s="3"/>
      <c r="J6" s="3"/>
      <c r="K6" s="3"/>
      <c r="L6" s="3">
        <f>SUM(Expenditures!G15:'Expenditures'!G27)</f>
        <v>1255.05</v>
      </c>
      <c r="M6" s="3">
        <f>SUM(Expenditures!G7:G9)</f>
        <v>295</v>
      </c>
      <c r="N6" s="3">
        <v>1700</v>
      </c>
    </row>
    <row r="7" spans="1:15" x14ac:dyDescent="0.25">
      <c r="A7" t="s">
        <v>10</v>
      </c>
      <c r="B7" s="3">
        <f t="shared" si="3"/>
        <v>0</v>
      </c>
      <c r="C7" s="3">
        <f t="shared" si="0"/>
        <v>0</v>
      </c>
      <c r="D7" s="3">
        <f t="shared" si="4"/>
        <v>899.84999999999945</v>
      </c>
      <c r="E7" s="3">
        <f t="shared" si="1"/>
        <v>1449.7999999999995</v>
      </c>
      <c r="F7" s="18">
        <f t="shared" si="2"/>
        <v>-650.2000000000005</v>
      </c>
      <c r="G7" s="3"/>
      <c r="H7" s="3">
        <v>2100</v>
      </c>
      <c r="I7" s="3"/>
      <c r="J7" s="3"/>
      <c r="K7" s="3"/>
      <c r="L7" s="3">
        <f>SUM(Expenditures!G15:'Expenditures'!G27)</f>
        <v>1255.05</v>
      </c>
      <c r="M7" s="3">
        <f>SUM(Expenditures!G7:G9)</f>
        <v>295</v>
      </c>
      <c r="N7" s="3"/>
    </row>
    <row r="8" spans="1:15" x14ac:dyDescent="0.25">
      <c r="A8" t="s">
        <v>40</v>
      </c>
      <c r="B8" s="3">
        <f t="shared" si="3"/>
        <v>0</v>
      </c>
      <c r="C8" s="3">
        <f t="shared" si="0"/>
        <v>0</v>
      </c>
      <c r="D8" s="3">
        <f t="shared" si="4"/>
        <v>1449.7999999999995</v>
      </c>
      <c r="E8" s="3">
        <f t="shared" si="1"/>
        <v>8299.75</v>
      </c>
      <c r="F8" s="18">
        <f t="shared" si="2"/>
        <v>-100.25000000000045</v>
      </c>
      <c r="G8" s="3"/>
      <c r="H8" s="3">
        <v>2100</v>
      </c>
      <c r="I8" s="3">
        <v>6300</v>
      </c>
      <c r="J8" s="3"/>
      <c r="K8" s="3"/>
      <c r="L8" s="3">
        <f>SUM(Expenditures!G15:'Expenditures'!G27)</f>
        <v>1255.05</v>
      </c>
      <c r="M8" s="3">
        <f>SUM(Expenditures!G7:G9)</f>
        <v>295</v>
      </c>
      <c r="N8" s="3"/>
    </row>
    <row r="9" spans="1:15" x14ac:dyDescent="0.25">
      <c r="K9" s="3"/>
    </row>
    <row r="1048564" spans="14:14" x14ac:dyDescent="0.25">
      <c r="N1048564" s="3"/>
    </row>
  </sheetData>
  <mergeCells count="5">
    <mergeCell ref="B2:C2"/>
    <mergeCell ref="D2:E2"/>
    <mergeCell ref="A1:K1"/>
    <mergeCell ref="G2:I2"/>
    <mergeCell ref="J2:N2"/>
  </mergeCells>
  <conditionalFormatting sqref="B1048554:B1048576 B4:C8">
    <cfRule type="cellIs" dxfId="9" priority="126" operator="between">
      <formula>0.1</formula>
      <formula>5000</formula>
    </cfRule>
    <cfRule type="cellIs" dxfId="8" priority="127" operator="between">
      <formula>-0.1</formula>
      <formula>-5000</formula>
    </cfRule>
  </conditionalFormatting>
  <conditionalFormatting sqref="D4:E8">
    <cfRule type="cellIs" dxfId="7" priority="13" operator="between">
      <formula>-10000</formula>
      <formula>-250</formula>
    </cfRule>
  </conditionalFormatting>
  <conditionalFormatting sqref="D4:F8">
    <cfRule type="cellIs" dxfId="6" priority="2" operator="between">
      <formula>1500</formula>
      <formula>10000</formula>
    </cfRule>
    <cfRule type="cellIs" dxfId="5" priority="3" operator="between">
      <formula>1000</formula>
      <formula>1499.9</formula>
    </cfRule>
    <cfRule type="cellIs" dxfId="4" priority="4" operator="between">
      <formula>500.1</formula>
      <formula>999.9</formula>
    </cfRule>
    <cfRule type="cellIs" dxfId="3" priority="5" operator="between">
      <formula>0</formula>
      <formula>500</formula>
    </cfRule>
    <cfRule type="cellIs" dxfId="2" priority="6" operator="between">
      <formula>-249.9</formula>
      <formula>-0.1</formula>
    </cfRule>
  </conditionalFormatting>
  <conditionalFormatting sqref="F4:F8">
    <cfRule type="cellIs" dxfId="1" priority="1" operator="between">
      <formula>-1001</formula>
      <formula>-3000</formula>
    </cfRule>
    <cfRule type="cellIs" dxfId="0" priority="7" operator="between">
      <formula>-1000</formula>
      <formula>-250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F8D6-C009-4017-849E-645BF108410F}">
  <dimension ref="B3:H96"/>
  <sheetViews>
    <sheetView topLeftCell="D1" zoomScale="180" zoomScaleNormal="180" workbookViewId="0">
      <selection activeCell="G24" sqref="G24"/>
    </sheetView>
  </sheetViews>
  <sheetFormatPr defaultRowHeight="15" x14ac:dyDescent="0.25"/>
  <cols>
    <col min="1" max="1" width="25.7109375" customWidth="1"/>
    <col min="2" max="6" width="50.7109375" customWidth="1"/>
    <col min="7" max="7" width="13.140625" customWidth="1"/>
    <col min="8" max="8" width="41.85546875" customWidth="1"/>
  </cols>
  <sheetData>
    <row r="3" spans="2:8" ht="24.95" customHeight="1" x14ac:dyDescent="0.25">
      <c r="B3" s="31" t="s">
        <v>47</v>
      </c>
      <c r="C3" s="32"/>
      <c r="D3" s="32"/>
      <c r="E3" s="32"/>
    </row>
    <row r="4" spans="2:8" ht="20.100000000000001" customHeight="1" x14ac:dyDescent="0.25">
      <c r="B4" s="7" t="s">
        <v>19</v>
      </c>
      <c r="C4" s="7" t="s">
        <v>20</v>
      </c>
      <c r="D4" s="7" t="s">
        <v>48</v>
      </c>
      <c r="E4" s="7" t="s">
        <v>49</v>
      </c>
    </row>
    <row r="5" spans="2:8" x14ac:dyDescent="0.25">
      <c r="B5" s="5">
        <v>20.18</v>
      </c>
      <c r="C5" s="5">
        <v>11.1</v>
      </c>
      <c r="D5" s="5">
        <v>23.98</v>
      </c>
      <c r="E5" s="5">
        <v>100</v>
      </c>
      <c r="H5" s="4" t="s">
        <v>38</v>
      </c>
    </row>
    <row r="6" spans="2:8" x14ac:dyDescent="0.25">
      <c r="B6" s="3">
        <v>12</v>
      </c>
      <c r="C6" s="3">
        <v>23.51</v>
      </c>
      <c r="D6" s="3">
        <v>17.98</v>
      </c>
      <c r="E6" s="3"/>
      <c r="F6" s="3"/>
      <c r="G6" s="3"/>
      <c r="H6" s="3">
        <f>SUM(B70:B96,B37:B63,B5:B31)</f>
        <v>62.18</v>
      </c>
    </row>
    <row r="7" spans="2:8" x14ac:dyDescent="0.25">
      <c r="B7" s="3">
        <v>22</v>
      </c>
      <c r="C7" s="3">
        <v>5.23</v>
      </c>
      <c r="D7" s="3"/>
      <c r="E7" s="3"/>
      <c r="F7" s="8" t="s">
        <v>23</v>
      </c>
      <c r="G7" s="9">
        <v>65</v>
      </c>
      <c r="H7" s="3">
        <f>SUM(C70:C96,C37:C63,C5:C31)</f>
        <v>164.89000000000004</v>
      </c>
    </row>
    <row r="8" spans="2:8" x14ac:dyDescent="0.25">
      <c r="B8" s="3">
        <v>8</v>
      </c>
      <c r="C8" s="3">
        <v>2</v>
      </c>
      <c r="D8" s="3"/>
      <c r="E8" s="3"/>
      <c r="F8" s="10" t="s">
        <v>22</v>
      </c>
      <c r="G8" s="11">
        <v>85</v>
      </c>
      <c r="H8" s="3">
        <f>SUM(D70:D96,D37:D63,D5:D31)</f>
        <v>41.96</v>
      </c>
    </row>
    <row r="9" spans="2:8" x14ac:dyDescent="0.25">
      <c r="B9" s="3"/>
      <c r="C9" s="3">
        <v>2.5</v>
      </c>
      <c r="D9" s="3"/>
      <c r="E9" s="3"/>
      <c r="F9" s="12" t="s">
        <v>25</v>
      </c>
      <c r="G9" s="13">
        <v>145</v>
      </c>
      <c r="H9" s="3">
        <f>SUM(E70:E96,E37:E63,E5:E31)</f>
        <v>100</v>
      </c>
    </row>
    <row r="10" spans="2:8" x14ac:dyDescent="0.25">
      <c r="B10" s="3"/>
      <c r="C10" s="3">
        <v>10</v>
      </c>
      <c r="D10" s="3"/>
      <c r="E10" s="3"/>
    </row>
    <row r="11" spans="2:8" x14ac:dyDescent="0.25">
      <c r="B11" s="3"/>
      <c r="C11" s="3">
        <v>9.9499999999999993</v>
      </c>
      <c r="D11" s="3"/>
      <c r="E11" s="3"/>
    </row>
    <row r="12" spans="2:8" x14ac:dyDescent="0.25">
      <c r="B12" s="3"/>
      <c r="C12" s="3">
        <v>1.7</v>
      </c>
      <c r="D12" s="3"/>
      <c r="E12" s="3"/>
    </row>
    <row r="13" spans="2:8" x14ac:dyDescent="0.25">
      <c r="B13" s="3"/>
      <c r="C13" s="3">
        <v>23.51</v>
      </c>
      <c r="D13" s="3"/>
      <c r="E13" s="3"/>
    </row>
    <row r="14" spans="2:8" x14ac:dyDescent="0.25">
      <c r="B14" s="3"/>
      <c r="C14" s="3">
        <v>14.59</v>
      </c>
      <c r="D14" s="3"/>
      <c r="E14" s="3"/>
      <c r="F14" s="4" t="s">
        <v>26</v>
      </c>
      <c r="G14" s="14"/>
    </row>
    <row r="15" spans="2:8" x14ac:dyDescent="0.25">
      <c r="B15" s="3"/>
      <c r="C15" s="3">
        <v>7.05</v>
      </c>
      <c r="D15" s="3"/>
      <c r="E15" s="3"/>
      <c r="F15" s="15" t="s">
        <v>28</v>
      </c>
      <c r="G15" s="11">
        <v>14</v>
      </c>
    </row>
    <row r="16" spans="2:8" x14ac:dyDescent="0.25">
      <c r="B16" s="3"/>
      <c r="C16" s="3">
        <v>3.03</v>
      </c>
      <c r="D16" s="3"/>
      <c r="E16" s="3"/>
      <c r="F16" s="15" t="s">
        <v>29</v>
      </c>
      <c r="G16" s="11">
        <v>95</v>
      </c>
    </row>
    <row r="17" spans="2:7" x14ac:dyDescent="0.25">
      <c r="B17" s="3"/>
      <c r="C17" s="3">
        <v>40.42</v>
      </c>
      <c r="D17" s="3"/>
      <c r="E17" s="3"/>
      <c r="F17" s="19" t="s">
        <v>27</v>
      </c>
      <c r="G17" s="20">
        <v>0</v>
      </c>
    </row>
    <row r="18" spans="2:7" x14ac:dyDescent="0.25">
      <c r="B18" s="3"/>
      <c r="C18" s="3">
        <v>10.3</v>
      </c>
      <c r="D18" s="3"/>
      <c r="E18" s="3"/>
      <c r="F18" s="15" t="s">
        <v>30</v>
      </c>
      <c r="G18" s="11">
        <v>32.5</v>
      </c>
    </row>
    <row r="19" spans="2:7" x14ac:dyDescent="0.25">
      <c r="B19" s="3"/>
      <c r="C19" s="3"/>
      <c r="D19" s="3"/>
      <c r="E19" s="3"/>
      <c r="F19" s="19" t="s">
        <v>32</v>
      </c>
      <c r="G19" s="20">
        <v>5.99</v>
      </c>
    </row>
    <row r="20" spans="2:7" x14ac:dyDescent="0.25">
      <c r="B20" s="3"/>
      <c r="C20" s="3"/>
      <c r="D20" s="3"/>
      <c r="E20" s="3"/>
      <c r="F20" s="19" t="s">
        <v>31</v>
      </c>
      <c r="G20" s="20">
        <v>60</v>
      </c>
    </row>
    <row r="21" spans="2:7" x14ac:dyDescent="0.25">
      <c r="B21" s="3"/>
      <c r="C21" s="3"/>
      <c r="D21" s="3"/>
      <c r="E21" s="3"/>
      <c r="F21" s="19" t="s">
        <v>33</v>
      </c>
      <c r="G21" s="20">
        <v>13.56</v>
      </c>
    </row>
    <row r="22" spans="2:7" x14ac:dyDescent="0.25">
      <c r="B22" s="3"/>
      <c r="C22" s="3"/>
      <c r="D22" s="3"/>
      <c r="E22" s="3"/>
      <c r="F22" s="15" t="s">
        <v>35</v>
      </c>
      <c r="G22" s="11">
        <v>490</v>
      </c>
    </row>
    <row r="23" spans="2:7" x14ac:dyDescent="0.25">
      <c r="B23" s="3"/>
      <c r="C23" s="3"/>
      <c r="D23" s="3"/>
      <c r="E23" s="3"/>
      <c r="F23" s="15" t="s">
        <v>42</v>
      </c>
      <c r="G23" s="11">
        <v>115</v>
      </c>
    </row>
    <row r="24" spans="2:7" x14ac:dyDescent="0.25">
      <c r="B24" s="3"/>
      <c r="C24" s="3"/>
      <c r="D24" s="3"/>
      <c r="E24" s="3"/>
      <c r="F24" s="15" t="s">
        <v>43</v>
      </c>
      <c r="G24" s="11">
        <v>10</v>
      </c>
    </row>
    <row r="25" spans="2:7" x14ac:dyDescent="0.25">
      <c r="B25" s="3"/>
      <c r="C25" s="3"/>
      <c r="D25" s="3"/>
      <c r="E25" s="3"/>
      <c r="F25" s="15" t="s">
        <v>20</v>
      </c>
      <c r="G25" s="11">
        <v>200</v>
      </c>
    </row>
    <row r="26" spans="2:7" x14ac:dyDescent="0.25">
      <c r="B26" s="3"/>
      <c r="C26" s="3"/>
      <c r="D26" s="3"/>
      <c r="E26" s="3"/>
      <c r="F26" s="19" t="s">
        <v>46</v>
      </c>
      <c r="G26" s="20">
        <v>44</v>
      </c>
    </row>
    <row r="27" spans="2:7" x14ac:dyDescent="0.25">
      <c r="B27" s="3"/>
      <c r="C27" s="3"/>
      <c r="D27" s="3"/>
      <c r="E27" s="3"/>
      <c r="F27" s="16" t="s">
        <v>44</v>
      </c>
      <c r="G27" s="13">
        <v>175</v>
      </c>
    </row>
    <row r="28" spans="2:7" x14ac:dyDescent="0.25">
      <c r="B28" s="3"/>
      <c r="C28" s="3"/>
      <c r="D28" s="3"/>
      <c r="E28" s="3"/>
    </row>
    <row r="29" spans="2:7" x14ac:dyDescent="0.25">
      <c r="B29" s="3"/>
      <c r="C29" s="3"/>
      <c r="D29" s="3"/>
      <c r="E29" s="3"/>
      <c r="F29" t="s">
        <v>45</v>
      </c>
      <c r="G29" s="3">
        <f>SUM(G15,G16,G17,G18,G22,G23,G24,G25,G27)</f>
        <v>1131.5</v>
      </c>
    </row>
    <row r="30" spans="2:7" x14ac:dyDescent="0.25">
      <c r="B30" s="3"/>
      <c r="C30" s="3"/>
      <c r="D30" s="3"/>
      <c r="E30" s="3"/>
    </row>
    <row r="31" spans="2:7" x14ac:dyDescent="0.25">
      <c r="B31" s="6"/>
      <c r="C31" s="6"/>
      <c r="D31" s="6"/>
      <c r="E31" s="6"/>
    </row>
    <row r="32" spans="2:7" x14ac:dyDescent="0.25">
      <c r="B32" s="3"/>
      <c r="C32" s="3"/>
      <c r="D32" s="3"/>
      <c r="E32" s="3"/>
    </row>
    <row r="35" spans="2:7" ht="26.25" x14ac:dyDescent="0.25">
      <c r="B35" s="31" t="s">
        <v>37</v>
      </c>
      <c r="C35" s="32"/>
      <c r="D35" s="32"/>
      <c r="E35" s="32"/>
    </row>
    <row r="36" spans="2:7" x14ac:dyDescent="0.25">
      <c r="B36" s="7" t="s">
        <v>19</v>
      </c>
      <c r="C36" s="7" t="s">
        <v>20</v>
      </c>
      <c r="D36" s="7" t="s">
        <v>21</v>
      </c>
      <c r="E36" s="7" t="s">
        <v>24</v>
      </c>
    </row>
    <row r="37" spans="2:7" x14ac:dyDescent="0.25">
      <c r="B37" s="5"/>
      <c r="C37" s="5"/>
      <c r="D37" s="5"/>
      <c r="E37" s="5"/>
      <c r="F37" t="s">
        <v>19</v>
      </c>
      <c r="G37" s="3">
        <f>SUM(B5:B30)</f>
        <v>62.18</v>
      </c>
    </row>
    <row r="38" spans="2:7" x14ac:dyDescent="0.25">
      <c r="B38" s="3"/>
      <c r="C38" s="3"/>
      <c r="D38" s="3"/>
      <c r="E38" s="3"/>
      <c r="F38" t="s">
        <v>20</v>
      </c>
      <c r="G38" s="3">
        <f>SUM(C5:C30)</f>
        <v>164.89000000000004</v>
      </c>
    </row>
    <row r="39" spans="2:7" x14ac:dyDescent="0.25">
      <c r="B39" s="3"/>
      <c r="C39" s="3"/>
      <c r="D39" s="3"/>
      <c r="E39" s="3"/>
      <c r="F39" t="s">
        <v>48</v>
      </c>
      <c r="G39" s="3">
        <f>SUM(D5:D30)</f>
        <v>41.96</v>
      </c>
    </row>
    <row r="40" spans="2:7" x14ac:dyDescent="0.25">
      <c r="B40" s="3"/>
      <c r="C40" s="3"/>
      <c r="D40" s="3"/>
      <c r="E40" s="3"/>
      <c r="F40" t="s">
        <v>49</v>
      </c>
      <c r="G40" s="3">
        <f>SUM(E5:E29)</f>
        <v>100</v>
      </c>
    </row>
    <row r="41" spans="2:7" x14ac:dyDescent="0.25">
      <c r="B41" s="3"/>
      <c r="C41" s="3"/>
      <c r="D41" s="3"/>
      <c r="E41" s="3"/>
      <c r="F41" t="s">
        <v>50</v>
      </c>
      <c r="G41" s="3">
        <f>SUM(G37:G40)</f>
        <v>369.03000000000003</v>
      </c>
    </row>
    <row r="42" spans="2:7" x14ac:dyDescent="0.25">
      <c r="B42" s="3"/>
      <c r="C42" s="3"/>
      <c r="D42" s="3"/>
      <c r="E42" s="3"/>
      <c r="F42" t="s">
        <v>51</v>
      </c>
      <c r="G42" s="3">
        <f>SUM(G41 /2)</f>
        <v>184.51500000000001</v>
      </c>
    </row>
    <row r="43" spans="2:7" x14ac:dyDescent="0.25">
      <c r="B43" s="3"/>
      <c r="C43" s="3"/>
      <c r="D43" s="3"/>
      <c r="E43" s="3"/>
    </row>
    <row r="44" spans="2:7" x14ac:dyDescent="0.25">
      <c r="B44" s="3"/>
      <c r="C44" s="3"/>
      <c r="D44" s="3"/>
      <c r="E44" s="3"/>
    </row>
    <row r="45" spans="2:7" x14ac:dyDescent="0.25">
      <c r="B45" s="3"/>
      <c r="C45" s="3"/>
      <c r="D45" s="3"/>
      <c r="E45" s="3"/>
    </row>
    <row r="46" spans="2:7" x14ac:dyDescent="0.25">
      <c r="B46" s="3"/>
      <c r="C46" s="3"/>
      <c r="D46" s="3"/>
      <c r="E46" s="3"/>
    </row>
    <row r="47" spans="2:7" x14ac:dyDescent="0.25">
      <c r="B47" s="3"/>
      <c r="C47" s="3"/>
      <c r="D47" s="3"/>
      <c r="E47" s="3"/>
    </row>
    <row r="48" spans="2:7" x14ac:dyDescent="0.25">
      <c r="B48" s="3"/>
      <c r="C48" s="3"/>
      <c r="D48" s="3"/>
      <c r="E48" s="3"/>
    </row>
    <row r="49" spans="2:5" x14ac:dyDescent="0.25">
      <c r="B49" s="3"/>
      <c r="C49" s="3"/>
      <c r="D49" s="3"/>
      <c r="E49" s="3"/>
    </row>
    <row r="50" spans="2:5" x14ac:dyDescent="0.25">
      <c r="B50" s="3"/>
      <c r="C50" s="3"/>
      <c r="D50" s="3"/>
      <c r="E50" s="3"/>
    </row>
    <row r="51" spans="2:5" x14ac:dyDescent="0.25">
      <c r="B51" s="3"/>
      <c r="C51" s="3"/>
      <c r="D51" s="3"/>
      <c r="E51" s="3"/>
    </row>
    <row r="52" spans="2:5" x14ac:dyDescent="0.25">
      <c r="B52" s="3"/>
      <c r="C52" s="3"/>
      <c r="D52" s="3"/>
      <c r="E52" s="3"/>
    </row>
    <row r="53" spans="2:5" x14ac:dyDescent="0.25">
      <c r="B53" s="3"/>
      <c r="C53" s="3"/>
      <c r="D53" s="3"/>
      <c r="E53" s="3"/>
    </row>
    <row r="54" spans="2:5" x14ac:dyDescent="0.25">
      <c r="B54" s="3"/>
      <c r="C54" s="3"/>
      <c r="D54" s="3"/>
      <c r="E54" s="3"/>
    </row>
    <row r="55" spans="2:5" x14ac:dyDescent="0.25">
      <c r="B55" s="3"/>
      <c r="C55" s="3"/>
      <c r="D55" s="3"/>
      <c r="E55" s="3"/>
    </row>
    <row r="56" spans="2:5" x14ac:dyDescent="0.25">
      <c r="B56" s="3"/>
      <c r="C56" s="3"/>
      <c r="D56" s="3"/>
      <c r="E56" s="3"/>
    </row>
    <row r="57" spans="2:5" x14ac:dyDescent="0.25">
      <c r="B57" s="3"/>
      <c r="C57" s="3"/>
      <c r="D57" s="3"/>
      <c r="E57" s="3"/>
    </row>
    <row r="58" spans="2:5" x14ac:dyDescent="0.25">
      <c r="B58" s="3"/>
      <c r="C58" s="3"/>
      <c r="D58" s="3"/>
      <c r="E58" s="3"/>
    </row>
    <row r="59" spans="2:5" x14ac:dyDescent="0.25">
      <c r="B59" s="3"/>
      <c r="C59" s="3"/>
      <c r="D59" s="3"/>
      <c r="E59" s="3"/>
    </row>
    <row r="60" spans="2:5" x14ac:dyDescent="0.25">
      <c r="B60" s="3"/>
      <c r="C60" s="3"/>
      <c r="D60" s="3"/>
      <c r="E60" s="3"/>
    </row>
    <row r="61" spans="2:5" x14ac:dyDescent="0.25">
      <c r="B61" s="3"/>
      <c r="C61" s="3"/>
      <c r="D61" s="3"/>
      <c r="E61" s="3"/>
    </row>
    <row r="62" spans="2:5" x14ac:dyDescent="0.25">
      <c r="B62" s="3"/>
      <c r="C62" s="3"/>
      <c r="D62" s="3"/>
      <c r="E62" s="3"/>
    </row>
    <row r="63" spans="2:5" x14ac:dyDescent="0.25">
      <c r="B63" s="6"/>
      <c r="C63" s="6"/>
      <c r="D63" s="6"/>
      <c r="E63" s="6"/>
    </row>
    <row r="64" spans="2:5" x14ac:dyDescent="0.25">
      <c r="B64" s="3"/>
      <c r="C64" s="3"/>
      <c r="D64" s="3"/>
      <c r="E64" s="3"/>
    </row>
    <row r="67" spans="2:5" x14ac:dyDescent="0.25">
      <c r="B67" s="3"/>
      <c r="C67" s="3"/>
      <c r="D67" s="3"/>
      <c r="E67" s="3"/>
    </row>
    <row r="68" spans="2:5" x14ac:dyDescent="0.25">
      <c r="B68" s="3"/>
      <c r="C68" s="3"/>
      <c r="D68" s="3"/>
      <c r="E68" s="3"/>
    </row>
    <row r="69" spans="2:5" x14ac:dyDescent="0.25">
      <c r="B69" s="3"/>
      <c r="C69" s="3"/>
      <c r="D69" s="3"/>
      <c r="E69" s="3"/>
    </row>
    <row r="70" spans="2:5" x14ac:dyDescent="0.25">
      <c r="B70" s="5"/>
      <c r="C70" s="5"/>
      <c r="D70" s="5"/>
      <c r="E70" s="5"/>
    </row>
    <row r="71" spans="2:5" x14ac:dyDescent="0.25">
      <c r="B71" s="3"/>
      <c r="C71" s="3"/>
      <c r="D71" s="3"/>
      <c r="E71" s="3"/>
    </row>
    <row r="72" spans="2:5" x14ac:dyDescent="0.25">
      <c r="B72" s="3"/>
      <c r="C72" s="3"/>
      <c r="D72" s="3"/>
      <c r="E72" s="3"/>
    </row>
    <row r="73" spans="2:5" x14ac:dyDescent="0.25">
      <c r="B73" s="3"/>
      <c r="C73" s="3"/>
      <c r="D73" s="3"/>
      <c r="E73" s="3"/>
    </row>
    <row r="74" spans="2:5" x14ac:dyDescent="0.25">
      <c r="B74" s="3"/>
      <c r="C74" s="3"/>
      <c r="D74" s="3"/>
      <c r="E74" s="3"/>
    </row>
    <row r="75" spans="2:5" x14ac:dyDescent="0.25">
      <c r="B75" s="3"/>
      <c r="C75" s="3"/>
      <c r="D75" s="3"/>
      <c r="E75" s="3"/>
    </row>
    <row r="76" spans="2:5" x14ac:dyDescent="0.25">
      <c r="B76" s="3"/>
      <c r="C76" s="3"/>
      <c r="D76" s="3"/>
      <c r="E76" s="3"/>
    </row>
    <row r="77" spans="2:5" x14ac:dyDescent="0.25">
      <c r="B77" s="3"/>
      <c r="C77" s="3"/>
      <c r="D77" s="3"/>
      <c r="E77" s="3"/>
    </row>
    <row r="78" spans="2:5" x14ac:dyDescent="0.25">
      <c r="B78" s="3"/>
      <c r="C78" s="3"/>
      <c r="D78" s="3"/>
      <c r="E78" s="3"/>
    </row>
    <row r="79" spans="2:5" x14ac:dyDescent="0.25">
      <c r="B79" s="3"/>
      <c r="C79" s="3"/>
      <c r="D79" s="3"/>
      <c r="E79" s="3"/>
    </row>
    <row r="80" spans="2:5" x14ac:dyDescent="0.25">
      <c r="B80" s="3"/>
      <c r="C80" s="3"/>
      <c r="D80" s="3"/>
      <c r="E80" s="3"/>
    </row>
    <row r="81" spans="2:5" x14ac:dyDescent="0.25">
      <c r="B81" s="3"/>
      <c r="C81" s="3"/>
      <c r="D81" s="3"/>
      <c r="E81" s="3"/>
    </row>
    <row r="82" spans="2:5" x14ac:dyDescent="0.25">
      <c r="B82" s="3"/>
      <c r="C82" s="3"/>
      <c r="D82" s="3"/>
      <c r="E82" s="3"/>
    </row>
    <row r="83" spans="2:5" x14ac:dyDescent="0.25">
      <c r="B83" s="3"/>
      <c r="C83" s="3"/>
      <c r="D83" s="3"/>
      <c r="E83" s="3"/>
    </row>
    <row r="84" spans="2:5" x14ac:dyDescent="0.25">
      <c r="B84" s="3"/>
      <c r="C84" s="3"/>
      <c r="D84" s="3"/>
      <c r="E84" s="3"/>
    </row>
    <row r="85" spans="2:5" x14ac:dyDescent="0.25">
      <c r="B85" s="3"/>
      <c r="C85" s="3"/>
      <c r="D85" s="3"/>
      <c r="E85" s="3"/>
    </row>
    <row r="86" spans="2:5" x14ac:dyDescent="0.25">
      <c r="B86" s="3"/>
      <c r="C86" s="3"/>
      <c r="D86" s="3"/>
      <c r="E86" s="3"/>
    </row>
    <row r="87" spans="2:5" x14ac:dyDescent="0.25">
      <c r="B87" s="3"/>
      <c r="C87" s="3"/>
      <c r="D87" s="3"/>
      <c r="E87" s="3"/>
    </row>
    <row r="88" spans="2:5" x14ac:dyDescent="0.25">
      <c r="B88" s="3"/>
      <c r="C88" s="3"/>
      <c r="D88" s="3"/>
      <c r="E88" s="3"/>
    </row>
    <row r="89" spans="2:5" x14ac:dyDescent="0.25">
      <c r="B89" s="3"/>
      <c r="C89" s="3"/>
      <c r="D89" s="3"/>
      <c r="E89" s="3"/>
    </row>
    <row r="90" spans="2:5" x14ac:dyDescent="0.25">
      <c r="B90" s="3"/>
      <c r="C90" s="3"/>
      <c r="D90" s="3"/>
      <c r="E90" s="3"/>
    </row>
    <row r="91" spans="2:5" x14ac:dyDescent="0.25">
      <c r="B91" s="3"/>
      <c r="C91" s="3"/>
      <c r="D91" s="3"/>
      <c r="E91" s="3"/>
    </row>
    <row r="92" spans="2:5" x14ac:dyDescent="0.25">
      <c r="B92" s="3"/>
      <c r="C92" s="3"/>
      <c r="D92" s="3"/>
      <c r="E92" s="3"/>
    </row>
    <row r="93" spans="2:5" x14ac:dyDescent="0.25">
      <c r="B93" s="3"/>
      <c r="C93" s="3"/>
      <c r="D93" s="3"/>
      <c r="E93" s="3"/>
    </row>
    <row r="94" spans="2:5" x14ac:dyDescent="0.25">
      <c r="B94" s="3"/>
      <c r="C94" s="3"/>
      <c r="D94" s="3"/>
      <c r="E94" s="3"/>
    </row>
    <row r="95" spans="2:5" x14ac:dyDescent="0.25">
      <c r="B95" s="3"/>
      <c r="C95" s="3"/>
      <c r="D95" s="3"/>
      <c r="E95" s="3"/>
    </row>
    <row r="96" spans="2:5" x14ac:dyDescent="0.25">
      <c r="B96" s="6"/>
      <c r="C96" s="6"/>
      <c r="D96" s="6"/>
      <c r="E96" s="6"/>
    </row>
  </sheetData>
  <sortState xmlns:xlrd2="http://schemas.microsoft.com/office/spreadsheetml/2017/richdata2" ref="F15:F21">
    <sortCondition ref="F15:F21"/>
  </sortState>
  <mergeCells count="2">
    <mergeCell ref="B3:E3"/>
    <mergeCell ref="B35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 Sheet</vt:lpstr>
      <vt:lpstr>Expenditures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2021-11-07T10:46:49Z</dcterms:created>
  <dcterms:modified xsi:type="dcterms:W3CDTF">2023-07-17T14:45:25Z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1ef649-45d3-4e5d-80df-d43468de9a5e_Enabled">
    <vt:lpwstr>true</vt:lpwstr>
  </property>
  <property fmtid="{D5CDD505-2E9C-101B-9397-08002B2CF9AE}" pid="3" name="MSIP_Label_631ef649-45d3-4e5d-80df-d43468de9a5e_SetDate">
    <vt:lpwstr>2021-12-31T16:57:33Z</vt:lpwstr>
  </property>
  <property fmtid="{D5CDD505-2E9C-101B-9397-08002B2CF9AE}" pid="4" name="MSIP_Label_631ef649-45d3-4e5d-80df-d43468de9a5e_Method">
    <vt:lpwstr>Privileged</vt:lpwstr>
  </property>
  <property fmtid="{D5CDD505-2E9C-101B-9397-08002B2CF9AE}" pid="5" name="MSIP_Label_631ef649-45d3-4e5d-80df-d43468de9a5e_Name">
    <vt:lpwstr>Unclassified</vt:lpwstr>
  </property>
  <property fmtid="{D5CDD505-2E9C-101B-9397-08002B2CF9AE}" pid="6" name="MSIP_Label_631ef649-45d3-4e5d-80df-d43468de9a5e_SiteId">
    <vt:lpwstr>771c9c47-7f24-44dc-958e-34f8713a8394</vt:lpwstr>
  </property>
  <property fmtid="{D5CDD505-2E9C-101B-9397-08002B2CF9AE}" pid="7" name="MSIP_Label_631ef649-45d3-4e5d-80df-d43468de9a5e_ActionId">
    <vt:lpwstr>ed12ca2a-073b-40dc-a717-dd99857f5c99</vt:lpwstr>
  </property>
  <property fmtid="{D5CDD505-2E9C-101B-9397-08002B2CF9AE}" pid="8" name="MSIP_Label_631ef649-45d3-4e5d-80df-d43468de9a5e_ContentBits">
    <vt:lpwstr>0</vt:lpwstr>
  </property>
</Properties>
</file>