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5" documentId="11_0B1D56BE9CDCCE836B02CE7A5FB0D4A9BBFD1C62" xr6:coauthVersionLast="47" xr6:coauthVersionMax="47" xr10:uidLastSave="{AED49DE0-0213-47F1-90F0-7974187A70B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<sst xmlns="http://schemas.openxmlformats.org/spreadsheetml/2006/main" count="3" uniqueCount="3">
  <si>
    <t>buzz time</t>
  </si>
  <si>
    <t>speaking time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</si>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</sst>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D6" sqref="D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>38.86/44*100</f>
        <v>88.318181818181813</v>
      </c>
      <c r="B2">
        <f>41.81/44*100</f>
        <v>95.02272727272728</v>
      </c>
      <c r="C2">
        <f xml:space="preserve"> B2-A2</f>
        <v>6.7045454545454675</v>
      </c>
    </row>
    <row r="3" spans="1:3">
      <c r="A3">
        <f>17.11/42*100</f>
        <v>40.738095238095234</v>
      </c>
      <c r="B3">
        <f>18.02/42*100</f>
        <v>42.904761904761898</v>
      </c>
      <c r="C3">
        <f xml:space="preserve"> B3-A3</f>
        <v>2.1666666666666643</v>
      </c>
    </row>
    <row r="4" spans="1:3">
      <c r="A4">
        <f>5.44/37*100</f>
        <v>14.702702702702702</v>
      </c>
      <c r="B4">
        <f>5.93/37*100</f>
        <v>16.027027027027028</v>
      </c>
      <c r="C4">
        <f xml:space="preserve"> B4-A4</f>
        <v>1.3243243243243263</v>
      </c>
    </row>
    <row r="5" spans="1:3">
      <c r="A5">
        <f>39.66/44*100</f>
        <v>90.136363636363626</v>
      </c>
      <c r="B5">
        <f>40.47/44*100</f>
        <v>91.977272727272734</v>
      </c>
      <c r="C5">
        <f xml:space="preserve"> B5-A5</f>
        <v>1.8409090909091077</v>
      </c>
    </row>
    <row r="6" spans="1:3">
      <c r="A6">
        <f>26.97/47*100</f>
        <v>57.382978723404257</v>
      </c>
      <c r="B6">
        <f>28.12/47*100</f>
        <v>59.829787234042556</v>
      </c>
      <c r="C6">
        <f xml:space="preserve"> B6-A6</f>
        <v>2.4468085106382986</v>
      </c>
    </row>
    <row r="7" spans="1:3">
      <c r="A7">
        <f>40.76/41*100</f>
        <v>99.414634146341456</v>
      </c>
      <c r="B7">
        <f>42.61/41*100</f>
        <v>103.92682926829269</v>
      </c>
      <c r="C7">
        <f xml:space="preserve"> B7-A7</f>
        <v>4.5121951219512368</v>
      </c>
    </row>
    <row r="8" spans="1:3">
      <c r="A8">
        <f>27.26/44*100</f>
        <v>61.95454545454546</v>
      </c>
      <c r="B8">
        <f>28.57/44*100</f>
        <v>64.931818181818173</v>
      </c>
      <c r="C8">
        <f xml:space="preserve"> B8-A8</f>
        <v>2.9772727272727124</v>
      </c>
    </row>
    <row r="9" spans="1:3">
      <c r="A9">
        <f>29.01/51*100</f>
        <v>56.882352941176471</v>
      </c>
      <c r="B9">
        <f>29.62/51*100</f>
        <v>58.078431372549019</v>
      </c>
      <c r="C9">
        <f xml:space="preserve"> B9-A9</f>
        <v>1.1960784313725483</v>
      </c>
    </row>
    <row r="10" spans="1:3">
      <c r="A10">
        <f>49.83/49*100</f>
        <v>101.69387755102039</v>
      </c>
      <c r="B10">
        <f>53.22/49*100</f>
        <v>108.61224489795917</v>
      </c>
      <c r="C10">
        <f xml:space="preserve"> B10-A10</f>
        <v>6.9183673469387799</v>
      </c>
    </row>
    <row r="11" spans="1:3">
      <c r="A11">
        <f>28.82/51*100</f>
        <v>56.509803921568626</v>
      </c>
      <c r="B11">
        <f>28.82/51*100</f>
        <v>56.509803921568626</v>
      </c>
      <c r="C11">
        <f xml:space="preserve"> B11-A11</f>
        <v>0</v>
      </c>
    </row>
    <row r="12" spans="1:3">
      <c r="A12">
        <f>39.43/44*100</f>
        <v>89.61363636363636</v>
      </c>
      <c r="B12">
        <f>41.66/44*100</f>
        <v>94.681818181818173</v>
      </c>
      <c r="C12">
        <f xml:space="preserve"> B12-A12</f>
        <v>5.068181818181813</v>
      </c>
    </row>
    <row r="13" spans="1:3">
      <c r="A13">
        <f>30.47/47*100</f>
        <v>64.829787234042541</v>
      </c>
      <c r="B13">
        <f>31.43/47*100</f>
        <v>66.872340425531917</v>
      </c>
      <c r="C13">
        <f xml:space="preserve"> B13-A13</f>
        <v>2.0425531914893753</v>
      </c>
    </row>
    <row r="14" spans="1:3">
      <c r="A14">
        <f>23.06/49*100</f>
        <v>47.061224489795919</v>
      </c>
      <c r="B14">
        <f>23.83/49*100</f>
        <v>48.632653061224488</v>
      </c>
      <c r="C14">
        <f xml:space="preserve"> B14-A14</f>
        <v>1.5714285714285694</v>
      </c>
    </row>
    <row r="15" spans="1:3">
      <c r="A15">
        <f>46.77/47*100</f>
        <v>99.510638297872347</v>
      </c>
      <c r="B15">
        <f>47.5/47*100</f>
        <v>101.06382978723406</v>
      </c>
      <c r="C15">
        <f xml:space="preserve"> B15-A15</f>
        <v>1.5531914893617085</v>
      </c>
    </row>
    <row r="16" spans="1:3">
      <c r="A16">
        <f>40.94/48*100</f>
        <v>85.291666666666671</v>
      </c>
      <c r="B16">
        <f>42.09/48*100</f>
        <v>87.6875</v>
      </c>
      <c r="C16">
        <f t="shared" ref="C16:C18" si="0" xml:space="preserve"> B16-A16</f>
        <v>2.3958333333333286</v>
      </c>
    </row>
    <row r="17" spans="1:3">
      <c r="A17">
        <f>27.6/45*100</f>
        <v>61.333333333333343</v>
      </c>
      <c r="B17">
        <f>28.44/45*100</f>
        <v>63.2</v>
      </c>
      <c r="C17">
        <f t="shared" si="0"/>
        <v>1.86666666666666</v>
      </c>
    </row>
    <row r="18" spans="1:3">
      <c r="A18">
        <f>25.75/52*100</f>
        <v>49.519230769230774</v>
      </c>
      <c r="B18">
        <f>26.83/52*100</f>
        <v>51.596153846153847</v>
      </c>
      <c r="C18">
        <f t="shared" si="0"/>
        <v>2.0769230769230731</v>
      </c>
    </row>
    <row r="19" spans="1:3">
      <c r="A19">
        <f>41.138/42*100</f>
        <v>97.947619047619042</v>
      </c>
      <c r="B19">
        <f>42.302/42*100</f>
        <v>100.71904761904761</v>
      </c>
      <c r="C19">
        <f t="shared" ref="C19:C34" si="1">B19-A19</f>
        <v>2.7714285714285722</v>
      </c>
    </row>
    <row r="20" spans="1:3">
      <c r="A20">
        <f>30.39/37*100</f>
        <v>82.135135135135144</v>
      </c>
      <c r="B20">
        <f>31.673/37*100</f>
        <v>85.602702702702686</v>
      </c>
      <c r="C20">
        <f t="shared" si="1"/>
        <v>3.4675675675675421</v>
      </c>
    </row>
    <row r="21" spans="1:3">
      <c r="A21">
        <f>40.708/44*100</f>
        <v>92.518181818181816</v>
      </c>
      <c r="B21">
        <f>41.726/44*100</f>
        <v>94.831818181818178</v>
      </c>
      <c r="C21">
        <f t="shared" si="1"/>
        <v>2.3136363636363626</v>
      </c>
    </row>
    <row r="22" spans="1:3">
      <c r="A22">
        <f>46.873/47*100</f>
        <v>99.729787234042547</v>
      </c>
      <c r="B22">
        <f>47.655/47*100</f>
        <v>101.39361702127661</v>
      </c>
      <c r="C22">
        <f t="shared" si="1"/>
        <v>1.6638297872340644</v>
      </c>
    </row>
    <row r="23" spans="1:3">
      <c r="A23">
        <f>29.046/44*100</f>
        <v>66.013636363636365</v>
      </c>
      <c r="B23">
        <f>30.079/44*100</f>
        <v>68.361363636363635</v>
      </c>
      <c r="C23">
        <f t="shared" si="1"/>
        <v>2.3477272727272691</v>
      </c>
    </row>
    <row r="24" spans="1:3">
      <c r="A24">
        <f>35.444/51*100</f>
        <v>69.498039215686276</v>
      </c>
      <c r="B24">
        <f>37.177/51*100</f>
        <v>72.896078431372544</v>
      </c>
      <c r="C24">
        <f t="shared" si="1"/>
        <v>3.3980392156862678</v>
      </c>
    </row>
    <row r="25" spans="1:3">
      <c r="A25">
        <f>23.349/49*100</f>
        <v>47.651020408163262</v>
      </c>
      <c r="B25">
        <f>25.321/49*100</f>
        <v>51.675510204081633</v>
      </c>
      <c r="C25">
        <f t="shared" si="1"/>
        <v>4.0244897959183703</v>
      </c>
    </row>
    <row r="26" spans="1:3">
      <c r="A26">
        <f>51.731/51*100</f>
        <v>101.43333333333334</v>
      </c>
      <c r="B26">
        <f>53.279/51*100</f>
        <v>104.46862745098041</v>
      </c>
      <c r="C26">
        <f t="shared" si="1"/>
        <v>3.0352941176470694</v>
      </c>
    </row>
    <row r="27" spans="1:3">
      <c r="A27">
        <f>27.964/44*100</f>
        <v>63.554545454545455</v>
      </c>
      <c r="B27">
        <f>30.054/44*100</f>
        <v>68.304545454545448</v>
      </c>
      <c r="C27">
        <f t="shared" si="1"/>
        <v>4.7499999999999929</v>
      </c>
    </row>
    <row r="28" spans="1:3">
      <c r="A28">
        <f>34.56/44*100</f>
        <v>78.545454545454547</v>
      </c>
      <c r="B28">
        <f>35.314/44*100</f>
        <v>80.259090909090915</v>
      </c>
      <c r="C28">
        <f t="shared" si="1"/>
        <v>1.7136363636363683</v>
      </c>
    </row>
    <row r="29" spans="1:3">
      <c r="A29">
        <f>38.856/47*100</f>
        <v>82.672340425531914</v>
      </c>
      <c r="B29">
        <f>40.739/47*100</f>
        <v>86.678723404255308</v>
      </c>
      <c r="C29">
        <f t="shared" si="1"/>
        <v>4.0063829787233942</v>
      </c>
    </row>
    <row r="30" spans="1:3">
      <c r="A30">
        <f>46.735/49*100</f>
        <v>95.377551020408163</v>
      </c>
      <c r="B30">
        <f>47.669/49*100</f>
        <v>97.28367346938775</v>
      </c>
      <c r="C30">
        <f t="shared" si="1"/>
        <v>1.9061224489795876</v>
      </c>
    </row>
    <row r="31" spans="1:3">
      <c r="A31">
        <f>21.286/47*100</f>
        <v>45.289361702127664</v>
      </c>
      <c r="B31">
        <f>22.341/47*100</f>
        <v>47.53404255319149</v>
      </c>
      <c r="C31">
        <f t="shared" si="1"/>
        <v>2.2446808510638263</v>
      </c>
    </row>
    <row r="32" spans="1:3">
      <c r="A32">
        <f>17.914/48*100</f>
        <v>37.32083333333334</v>
      </c>
      <c r="B32">
        <f>19.213/48*100</f>
        <v>40.027083333333337</v>
      </c>
      <c r="C32">
        <f t="shared" si="1"/>
        <v>2.7062499999999972</v>
      </c>
    </row>
    <row r="33" spans="1:3">
      <c r="A33">
        <f>28.416/45*100</f>
        <v>63.146666666666661</v>
      </c>
      <c r="B33">
        <f>29.512/45*100</f>
        <v>65.582222222222214</v>
      </c>
      <c r="C33">
        <f t="shared" si="1"/>
        <v>2.4355555555555526</v>
      </c>
    </row>
    <row r="34" spans="1:3">
      <c r="A34">
        <f>35.667/52*100</f>
        <v>68.590384615384608</v>
      </c>
      <c r="B34">
        <f>36.805/52*100</f>
        <v>70.77884615384616</v>
      </c>
      <c r="C34">
        <f t="shared" si="1"/>
        <v>2.1884615384615529</v>
      </c>
    </row>
    <row r="35" spans="1:3">
      <c r="A35">
        <f>37.698/44*100</f>
        <v>85.677272727272722</v>
      </c>
      <c r="B35">
        <f>40.409/44*100</f>
        <v>91.838636363636368</v>
      </c>
      <c r="C35">
        <f>B35-A35</f>
        <v>6.1613636363636459</v>
      </c>
    </row>
    <row r="36" spans="1:3">
      <c r="A36">
        <f>18.025/37*100</f>
        <v>48.71621621621621</v>
      </c>
      <c r="B36">
        <f>18.946/37*100</f>
        <v>51.205405405405415</v>
      </c>
      <c r="C36">
        <f t="shared" ref="C36:C51" si="2">B36-A36</f>
        <v>2.4891891891892044</v>
      </c>
    </row>
    <row r="37" spans="1:3">
      <c r="A37">
        <f>15.924/47*100</f>
        <v>33.880851063829788</v>
      </c>
      <c r="B37">
        <f>17.291/47*100</f>
        <v>36.789361702127657</v>
      </c>
      <c r="C37">
        <f t="shared" si="2"/>
        <v>2.9085106382978694</v>
      </c>
    </row>
    <row r="38" spans="1:3">
      <c r="A38">
        <f>18.852/41*100</f>
        <v>45.980487804878052</v>
      </c>
      <c r="B38">
        <f>19.823/41*100</f>
        <v>48.348780487804873</v>
      </c>
      <c r="C38">
        <f t="shared" si="2"/>
        <v>2.3682926829268212</v>
      </c>
    </row>
    <row r="39" spans="1:3">
      <c r="A39">
        <f>31.975/44*100</f>
        <v>72.670454545454547</v>
      </c>
      <c r="B39">
        <f>33.367/44*100</f>
        <v>75.834090909090904</v>
      </c>
      <c r="C39">
        <f t="shared" si="2"/>
        <v>3.1636363636363569</v>
      </c>
    </row>
    <row r="40" spans="1:3">
      <c r="A40">
        <f>39.058/51*100</f>
        <v>76.58431372549019</v>
      </c>
      <c r="B40">
        <f>39.993/51*100</f>
        <v>78.417647058823533</v>
      </c>
      <c r="C40">
        <f t="shared" si="2"/>
        <v>1.8333333333333428</v>
      </c>
    </row>
    <row r="41" spans="1:3">
      <c r="A41">
        <f>50.246/49*100</f>
        <v>102.54285714285716</v>
      </c>
      <c r="B41">
        <f>52.618/49*100</f>
        <v>107.38367346938776</v>
      </c>
      <c r="C41">
        <f t="shared" si="2"/>
        <v>4.8408163265306001</v>
      </c>
    </row>
    <row r="42" spans="1:3">
      <c r="A42">
        <f>20.702/51*100</f>
        <v>40.592156862745099</v>
      </c>
      <c r="B42">
        <f>32.274/51*100</f>
        <v>63.28235294117647</v>
      </c>
      <c r="C42">
        <f t="shared" si="2"/>
        <v>22.69019607843137</v>
      </c>
    </row>
    <row r="43" spans="1:3">
      <c r="A43">
        <f>12.603/44*100</f>
        <v>28.643181818181816</v>
      </c>
      <c r="B43">
        <f>15.829/44*100</f>
        <v>35.975000000000001</v>
      </c>
      <c r="C43">
        <f t="shared" si="2"/>
        <v>7.3318181818181856</v>
      </c>
    </row>
    <row r="44" spans="1:3">
      <c r="A44">
        <f>31.332/47*100</f>
        <v>66.663829787234036</v>
      </c>
      <c r="B44">
        <f>32.496/47*100</f>
        <v>69.1404255319149</v>
      </c>
      <c r="C44">
        <f t="shared" si="2"/>
        <v>2.4765957446808642</v>
      </c>
    </row>
    <row r="45" spans="1:3">
      <c r="A45">
        <f>38.58/44*100</f>
        <v>87.681818181818187</v>
      </c>
      <c r="B45">
        <f>39.723/44*100</f>
        <v>90.279545454545456</v>
      </c>
      <c r="C45">
        <f t="shared" si="2"/>
        <v>2.5977272727272691</v>
      </c>
    </row>
    <row r="46" spans="1:3">
      <c r="A46">
        <f>30.056/47*100</f>
        <v>63.948936170212768</v>
      </c>
      <c r="B46">
        <f>31.221/47*100</f>
        <v>66.427659574468095</v>
      </c>
      <c r="C46">
        <f t="shared" si="2"/>
        <v>2.4787234042553266</v>
      </c>
    </row>
    <row r="47" spans="1:3">
      <c r="A47">
        <f>41.05/49*100</f>
        <v>83.775510204081627</v>
      </c>
      <c r="B47">
        <f>42.14/49*100</f>
        <v>86</v>
      </c>
      <c r="C47">
        <f t="shared" si="2"/>
        <v>2.2244897959183731</v>
      </c>
    </row>
    <row r="48" spans="1:3">
      <c r="A48">
        <f>47.528/47*100</f>
        <v>101.12340425531914</v>
      </c>
      <c r="B48">
        <f>50.018/47*100</f>
        <v>106.42127659574467</v>
      </c>
      <c r="C48">
        <f t="shared" si="2"/>
        <v>5.2978723404255277</v>
      </c>
    </row>
    <row r="49" spans="1:3">
      <c r="A49">
        <f>20.358/48*100</f>
        <v>42.412500000000001</v>
      </c>
      <c r="B49">
        <f>21.397/48*100</f>
        <v>44.577083333333327</v>
      </c>
      <c r="C49">
        <f t="shared" si="2"/>
        <v>2.1645833333333258</v>
      </c>
    </row>
    <row r="50" spans="1:3">
      <c r="A50">
        <f>27.383/45*100</f>
        <v>60.851111111111109</v>
      </c>
      <c r="B50">
        <f>28.354/45*100</f>
        <v>63.00888888888889</v>
      </c>
      <c r="C50">
        <f t="shared" si="2"/>
        <v>2.1577777777777811</v>
      </c>
    </row>
    <row r="51" spans="1:3">
      <c r="A51">
        <f>26.635/52*100</f>
        <v>51.221153846153847</v>
      </c>
      <c r="B51">
        <f>27.57/52*100</f>
        <v>53.019230769230774</v>
      </c>
      <c r="C51">
        <f t="shared" si="2"/>
        <v>1.7980769230769269</v>
      </c>
    </row>
    <row r="52" spans="1:3">
      <c r="A52">
        <f>25.711/44*100</f>
        <v>58.434090909090905</v>
      </c>
      <c r="B52">
        <f>27.697/44*100</f>
        <v>62.947727272727271</v>
      </c>
      <c r="C52">
        <f>B52-A52</f>
        <v>4.5136363636363654</v>
      </c>
    </row>
    <row r="53" spans="1:3">
      <c r="A53">
        <f>40.749/42*100</f>
        <v>97.021428571428586</v>
      </c>
      <c r="B53">
        <f>43.315/42*100</f>
        <v>103.13095238095238</v>
      </c>
      <c r="C53">
        <f t="shared" ref="C53:C64" si="3">B53-A53</f>
        <v>6.1095238095237931</v>
      </c>
    </row>
    <row r="54" spans="1:3">
      <c r="A54">
        <f>26.687/37*100</f>
        <v>72.12702702702704</v>
      </c>
      <c r="B54">
        <f>27.799/37*100</f>
        <v>75.132432432432424</v>
      </c>
      <c r="C54">
        <f t="shared" si="3"/>
        <v>3.0054054054053836</v>
      </c>
    </row>
    <row r="55" spans="1:3">
      <c r="A55">
        <f>44.704/41*100</f>
        <v>109.03414634146343</v>
      </c>
      <c r="B55">
        <f>46.442/41*100</f>
        <v>113.27317073170731</v>
      </c>
      <c r="C55">
        <f t="shared" si="3"/>
        <v>4.239024390243884</v>
      </c>
    </row>
    <row r="56" spans="1:3">
      <c r="A56">
        <f>22.751/44*100</f>
        <v>51.706818181818178</v>
      </c>
      <c r="B56">
        <f>27.748/44*100</f>
        <v>63.063636363636363</v>
      </c>
      <c r="C56">
        <f t="shared" si="3"/>
        <v>11.356818181818184</v>
      </c>
    </row>
    <row r="57" spans="1:3">
      <c r="A57">
        <f>33.087/49*100</f>
        <v>67.52448979591837</v>
      </c>
      <c r="B57">
        <f>33.865/49*100</f>
        <v>69.112244897959187</v>
      </c>
      <c r="C57">
        <f t="shared" si="3"/>
        <v>1.5877551020408163</v>
      </c>
    </row>
    <row r="58" spans="1:3">
      <c r="A58">
        <f>44.846/44*100</f>
        <v>101.92272727272726</v>
      </c>
      <c r="B58">
        <f>45.847/44*100</f>
        <v>104.19772727272726</v>
      </c>
      <c r="C58">
        <f t="shared" si="3"/>
        <v>2.2750000000000057</v>
      </c>
    </row>
    <row r="59" spans="1:3">
      <c r="A59">
        <f>39.416/44*100</f>
        <v>89.581818181818178</v>
      </c>
      <c r="B59">
        <f>40.546/44*100</f>
        <v>92.15</v>
      </c>
      <c r="C59">
        <f t="shared" si="3"/>
        <v>2.5681818181818272</v>
      </c>
    </row>
    <row r="60" spans="1:3">
      <c r="A60">
        <f>17.156/47*100</f>
        <v>36.502127659574469</v>
      </c>
      <c r="B60">
        <f>18.845/47*100</f>
        <v>40.095744680851055</v>
      </c>
      <c r="C60">
        <f t="shared" si="3"/>
        <v>3.5936170212765859</v>
      </c>
    </row>
    <row r="61" spans="1:3">
      <c r="A61">
        <f>47.389/49*100</f>
        <v>96.712244897959181</v>
      </c>
      <c r="B61">
        <f>48.865/49*100</f>
        <v>99.724489795918373</v>
      </c>
      <c r="C61">
        <f t="shared" si="3"/>
        <v>3.0122448979591923</v>
      </c>
    </row>
    <row r="62" spans="1:3">
      <c r="A62">
        <f>26.732/47*100</f>
        <v>56.876595744680849</v>
      </c>
      <c r="B62">
        <f>29.055/47*100</f>
        <v>61.819148936170208</v>
      </c>
      <c r="C62">
        <f t="shared" si="3"/>
        <v>4.9425531914893597</v>
      </c>
    </row>
    <row r="63" spans="1:3">
      <c r="A63">
        <f>44.094/45*100</f>
        <v>97.986666666666665</v>
      </c>
      <c r="B63">
        <f>45.841/45*100</f>
        <v>101.8688888888889</v>
      </c>
      <c r="C63">
        <f t="shared" si="3"/>
        <v>3.8822222222222393</v>
      </c>
    </row>
    <row r="64" spans="1:3">
      <c r="A64">
        <f>37.822/52*100</f>
        <v>72.734615384615381</v>
      </c>
      <c r="B64">
        <f>38.838/52*100</f>
        <v>74.688461538461539</v>
      </c>
      <c r="C64">
        <f t="shared" si="3"/>
        <v>1.9538461538461576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 Jung</cp:lastModifiedBy>
  <cp:revision/>
  <dcterms:created xsi:type="dcterms:W3CDTF">2025-04-04T16:46:08Z</dcterms:created>
  <dcterms:modified xsi:type="dcterms:W3CDTF">2025-04-04T16:47:31Z</dcterms:modified>
  <cp:category/>
  <cp:contentStatus/>
</cp:coreProperties>
</file>