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8" documentId="11_0B1D56BE9CDCCE836B02CE7A5FB0D4A9BBFD1C62" xr6:coauthVersionLast="47" xr6:coauthVersionMax="47" xr10:uidLastSave="{E753F81E-500B-4C6B-99EF-B02214DE39A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1" l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86" i="1" l="1"/>
  <c r="C87" i="1"/>
  <c r="C88" i="1"/>
  <c r="C89" i="1"/>
  <c r="C90" i="1"/>
  <c r="C91" i="1"/>
  <c r="C92" i="1"/>
  <c r="C93" i="1"/>
  <c r="C94" i="1"/>
  <c r="C95" i="1"/>
  <c r="C96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<sst xmlns="http://schemas.openxmlformats.org/spreadsheetml/2006/main" count="3" uniqueCount="3">
  <si>
    <t>buzz time</t>
  </si>
  <si>
    <t>speaking time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</si>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</sst>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"/>
  <sheetViews>
    <sheetView tabSelected="1" workbookViewId="0">
      <selection activeCell="A86" sqref="A86:C96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f>38.36/44*100</f>
        <v>87.181818181818187</v>
      </c>
      <c r="B2">
        <f>41.55/44*100</f>
        <v>94.431818181818173</v>
      </c>
      <c r="C2">
        <f>B2-A2</f>
        <v>7.2499999999999858</v>
      </c>
    </row>
    <row r="3" spans="1:3">
      <c r="A3">
        <f>17.28 /42*100</f>
        <v>41.142857142857146</v>
      </c>
      <c r="B3">
        <f>18.31/42*100</f>
        <v>43.595238095238095</v>
      </c>
      <c r="C3">
        <f t="shared" ref="C3:C14" si="0">B3-A3</f>
        <v>2.452380952380949</v>
      </c>
    </row>
    <row r="4" spans="1:3">
      <c r="A4">
        <f>16.67/37*100</f>
        <v>45.054054054054063</v>
      </c>
      <c r="B4">
        <f>17.85/37*100</f>
        <v>48.243243243243242</v>
      </c>
      <c r="C4">
        <f t="shared" si="0"/>
        <v>3.1891891891891788</v>
      </c>
    </row>
    <row r="5" spans="1:3">
      <c r="A5">
        <f>38.96/44*100</f>
        <v>88.545454545454547</v>
      </c>
      <c r="B5">
        <f>39.74/44*100</f>
        <v>90.318181818181813</v>
      </c>
      <c r="C5">
        <f t="shared" si="0"/>
        <v>1.7727272727272663</v>
      </c>
    </row>
    <row r="6" spans="1:3">
      <c r="A6">
        <f>35.88/41*100</f>
        <v>87.512195121951237</v>
      </c>
      <c r="B6">
        <f>36.78/41*100</f>
        <v>89.707317073170728</v>
      </c>
      <c r="C6">
        <f t="shared" si="0"/>
        <v>2.1951219512194911</v>
      </c>
    </row>
    <row r="7" spans="1:3">
      <c r="A7">
        <f>29.17/51*100</f>
        <v>57.196078431372555</v>
      </c>
      <c r="B7">
        <f>29.93/51*100</f>
        <v>58.686274509803923</v>
      </c>
      <c r="C7">
        <f t="shared" si="0"/>
        <v>1.4901960784313673</v>
      </c>
    </row>
    <row r="8" spans="1:3">
      <c r="A8">
        <f>49.83/49*100</f>
        <v>101.69387755102039</v>
      </c>
      <c r="B8">
        <f>50.45/49*100</f>
        <v>102.9591836734694</v>
      </c>
      <c r="C8">
        <f t="shared" si="0"/>
        <v>1.2653061224490045</v>
      </c>
    </row>
    <row r="9" spans="1:3">
      <c r="A9">
        <f>33.06/51*100</f>
        <v>64.82352941176471</v>
      </c>
      <c r="B9">
        <f>33.99/51*100</f>
        <v>66.64705882352942</v>
      </c>
      <c r="C9">
        <f t="shared" si="0"/>
        <v>1.8235294117647101</v>
      </c>
    </row>
    <row r="10" spans="1:3">
      <c r="A10">
        <f>43.71/44*100</f>
        <v>99.340909090909093</v>
      </c>
      <c r="B10">
        <f>44.88/44*100</f>
        <v>102</v>
      </c>
      <c r="C10">
        <f t="shared" si="0"/>
        <v>2.6590909090909065</v>
      </c>
    </row>
    <row r="11" spans="1:3">
      <c r="A11">
        <f>17.18/47*100</f>
        <v>36.553191489361701</v>
      </c>
      <c r="B11">
        <f>17.95/47*100</f>
        <v>38.191489361702125</v>
      </c>
      <c r="C11">
        <f t="shared" si="0"/>
        <v>1.6382978723404236</v>
      </c>
    </row>
    <row r="12" spans="1:3">
      <c r="A12">
        <f>28.57/49*100</f>
        <v>58.306122448979593</v>
      </c>
      <c r="B12">
        <f>29.77/49*100</f>
        <v>60.755102040816325</v>
      </c>
      <c r="C12">
        <f t="shared" si="0"/>
        <v>2.4489795918367321</v>
      </c>
    </row>
    <row r="13" spans="1:3">
      <c r="A13">
        <f>48.14/48*100</f>
        <v>100.29166666666667</v>
      </c>
      <c r="B13">
        <f>49.1/48*100</f>
        <v>102.29166666666667</v>
      </c>
      <c r="C13">
        <f t="shared" si="0"/>
        <v>2</v>
      </c>
    </row>
    <row r="14" spans="1:3">
      <c r="A14">
        <f>25.66/52*100</f>
        <v>49.346153846153847</v>
      </c>
      <c r="B14">
        <f>26.86/52*100</f>
        <v>51.653846153846153</v>
      </c>
      <c r="C14">
        <f t="shared" si="0"/>
        <v>2.3076923076923066</v>
      </c>
    </row>
    <row r="15" spans="1:3">
      <c r="A15">
        <f>25.549/44*100</f>
        <v>58.065909090909088</v>
      </c>
      <c r="B15">
        <f>27.524/44*100</f>
        <v>62.554545454545455</v>
      </c>
      <c r="C15">
        <f>B15-A15</f>
        <v>4.4886363636363669</v>
      </c>
    </row>
    <row r="16" spans="1:3">
      <c r="A16">
        <f>33.112/42*100</f>
        <v>78.838095238095235</v>
      </c>
      <c r="B16">
        <f>34.429/42*100</f>
        <v>81.973809523809521</v>
      </c>
      <c r="C16">
        <f t="shared" ref="C16:C28" si="1">B16-A16</f>
        <v>3.1357142857142861</v>
      </c>
    </row>
    <row r="17" spans="1:3">
      <c r="A17">
        <f>46.234/44*100</f>
        <v>105.07727272727274</v>
      </c>
      <c r="B17">
        <f>49.794/44*100</f>
        <v>113.16818181818181</v>
      </c>
      <c r="C17">
        <f t="shared" si="1"/>
        <v>8.0909090909090651</v>
      </c>
    </row>
    <row r="18" spans="1:3">
      <c r="A18">
        <f>26.167/41*100</f>
        <v>63.821951219512194</v>
      </c>
      <c r="B18">
        <f>27.36/41*100</f>
        <v>66.731707317073173</v>
      </c>
      <c r="C18">
        <f t="shared" si="1"/>
        <v>2.9097560975609795</v>
      </c>
    </row>
    <row r="19" spans="1:3">
      <c r="A19">
        <f>8.848/44*100</f>
        <v>20.109090909090909</v>
      </c>
      <c r="B19">
        <f>10.085/44*100</f>
        <v>22.920454545454547</v>
      </c>
      <c r="C19">
        <f t="shared" si="1"/>
        <v>2.8113636363636374</v>
      </c>
    </row>
    <row r="20" spans="1:3">
      <c r="A20">
        <f>48.881/51*100</f>
        <v>95.845098039215685</v>
      </c>
      <c r="B20">
        <f>50.856/51*100</f>
        <v>99.71764705882353</v>
      </c>
      <c r="C20">
        <f t="shared" si="1"/>
        <v>3.8725490196078454</v>
      </c>
    </row>
    <row r="21" spans="1:3">
      <c r="A21">
        <f>32.624/44*100</f>
        <v>74.145454545454541</v>
      </c>
      <c r="B21">
        <f>34.466/44*100</f>
        <v>78.331818181818178</v>
      </c>
      <c r="C21">
        <f t="shared" si="1"/>
        <v>4.1863636363636374</v>
      </c>
    </row>
    <row r="22" spans="1:3">
      <c r="A22">
        <f>27.364/44*100</f>
        <v>62.190909090909095</v>
      </c>
      <c r="B22">
        <f>28.767/44*100</f>
        <v>65.37954545454545</v>
      </c>
      <c r="C22">
        <f t="shared" si="1"/>
        <v>3.1886363636363555</v>
      </c>
    </row>
    <row r="23" spans="1:3">
      <c r="A23">
        <f>39.113/47*100</f>
        <v>83.2191489361702</v>
      </c>
      <c r="B23">
        <f>40.38/47*100</f>
        <v>85.914893617021278</v>
      </c>
      <c r="C23">
        <f t="shared" si="1"/>
        <v>2.6957446808510781</v>
      </c>
    </row>
    <row r="24" spans="1:3">
      <c r="A24">
        <f>40.215/49*100</f>
        <v>82.071428571428569</v>
      </c>
      <c r="B24">
        <f>41.763/49*100</f>
        <v>85.230612244897955</v>
      </c>
      <c r="C24">
        <f t="shared" si="1"/>
        <v>3.1591836734693857</v>
      </c>
    </row>
    <row r="25" spans="1:3">
      <c r="A25">
        <f>26.842/47*100</f>
        <v>57.110638297872342</v>
      </c>
      <c r="B25">
        <f>28.543/47*100</f>
        <v>60.729787234042554</v>
      </c>
      <c r="C25">
        <f t="shared" si="1"/>
        <v>3.6191489361702125</v>
      </c>
    </row>
    <row r="26" spans="1:3">
      <c r="A26">
        <f>35.323/48*100</f>
        <v>73.589583333333337</v>
      </c>
      <c r="B26">
        <f>36.639/48*100</f>
        <v>76.331250000000011</v>
      </c>
      <c r="C26">
        <f t="shared" si="1"/>
        <v>2.7416666666666742</v>
      </c>
    </row>
    <row r="27" spans="1:3">
      <c r="A27">
        <f>36.926/45*100</f>
        <v>82.057777777777787</v>
      </c>
      <c r="B27">
        <f>38.358/45*100</f>
        <v>85.24</v>
      </c>
      <c r="C27">
        <f t="shared" si="1"/>
        <v>3.1822222222222081</v>
      </c>
    </row>
    <row r="28" spans="1:3">
      <c r="A28">
        <f>37.013/52*100</f>
        <v>71.178846153846152</v>
      </c>
      <c r="B28">
        <f>38.729/52*100</f>
        <v>74.478846153846163</v>
      </c>
      <c r="C28">
        <f t="shared" si="1"/>
        <v>3.3000000000000114</v>
      </c>
    </row>
    <row r="29" spans="1:3">
      <c r="A29">
        <f>35.088/44*100</f>
        <v>79.74545454545455</v>
      </c>
      <c r="B29">
        <f>36.398/44*100</f>
        <v>82.722727272727283</v>
      </c>
      <c r="C29">
        <f>B29-A29</f>
        <v>2.9772727272727337</v>
      </c>
    </row>
    <row r="30" spans="1:3">
      <c r="A30">
        <f>41.714/42*100</f>
        <v>99.319047619047623</v>
      </c>
      <c r="B30">
        <f>42.756/42*100</f>
        <v>101.8</v>
      </c>
      <c r="C30">
        <f t="shared" ref="C30:C41" si="2">B30-A30</f>
        <v>2.4809523809523739</v>
      </c>
    </row>
    <row r="31" spans="1:3">
      <c r="A31">
        <f>16.479/37*100</f>
        <v>44.537837837837834</v>
      </c>
      <c r="B31">
        <f>17.715/37*100</f>
        <v>47.878378378378379</v>
      </c>
      <c r="C31">
        <f t="shared" si="2"/>
        <v>3.3405405405405446</v>
      </c>
    </row>
    <row r="32" spans="1:3">
      <c r="A32">
        <f>40.459/44*100</f>
        <v>91.952272727272728</v>
      </c>
      <c r="B32">
        <f>41.622/44*100</f>
        <v>94.595454545454544</v>
      </c>
      <c r="C32">
        <f t="shared" si="2"/>
        <v>2.6431818181818159</v>
      </c>
    </row>
    <row r="33" spans="1:3">
      <c r="A33">
        <f>28.904/47*100</f>
        <v>61.497872340425531</v>
      </c>
      <c r="B33">
        <f>30.345/47*100</f>
        <v>64.563829787234042</v>
      </c>
      <c r="C33">
        <f t="shared" si="2"/>
        <v>3.0659574468085111</v>
      </c>
    </row>
    <row r="34" spans="1:3">
      <c r="A34">
        <f>23.96/41*100</f>
        <v>58.439024390243908</v>
      </c>
      <c r="B34">
        <f>24.701/41*100</f>
        <v>60.24634146341463</v>
      </c>
      <c r="C34">
        <f t="shared" si="2"/>
        <v>1.8073170731707222</v>
      </c>
    </row>
    <row r="35" spans="1:3">
      <c r="A35">
        <f>19.926/44*100</f>
        <v>45.286363636363632</v>
      </c>
      <c r="B35" s="1">
        <f>20.967/44*100</f>
        <v>47.652272727272724</v>
      </c>
      <c r="C35">
        <f t="shared" si="2"/>
        <v>2.3659090909090921</v>
      </c>
    </row>
    <row r="36" spans="1:3">
      <c r="A36">
        <f>20.513/51*100</f>
        <v>40.221568627450985</v>
      </c>
      <c r="B36">
        <f>21.28/51*100</f>
        <v>41.725490196078432</v>
      </c>
      <c r="C36">
        <f t="shared" si="2"/>
        <v>1.5039215686274474</v>
      </c>
    </row>
    <row r="37" spans="1:3">
      <c r="A37">
        <f>31.774/49*100</f>
        <v>64.844897959183683</v>
      </c>
      <c r="B37">
        <f>32.734/49*100</f>
        <v>66.804081632653066</v>
      </c>
      <c r="C37">
        <f t="shared" si="2"/>
        <v>1.9591836734693828</v>
      </c>
    </row>
    <row r="38" spans="1:3">
      <c r="A38">
        <f>37.117/44*100</f>
        <v>84.35681818181817</v>
      </c>
      <c r="B38">
        <f>38.077/44*100</f>
        <v>86.538636363636357</v>
      </c>
      <c r="C38">
        <f t="shared" si="2"/>
        <v>2.181818181818187</v>
      </c>
    </row>
    <row r="39" spans="1:3">
      <c r="A39">
        <f>22.394/49*100</f>
        <v>45.70204081632653</v>
      </c>
      <c r="B39">
        <f>24.401/49*100</f>
        <v>49.79795918367347</v>
      </c>
      <c r="C39">
        <f t="shared" si="2"/>
        <v>4.0959183673469397</v>
      </c>
    </row>
    <row r="40" spans="1:3">
      <c r="A40">
        <f>16.595/47*100</f>
        <v>35.308510638297868</v>
      </c>
      <c r="B40">
        <f>18.635/47*100</f>
        <v>39.648936170212764</v>
      </c>
      <c r="C40">
        <f t="shared" si="2"/>
        <v>4.3404255319148959</v>
      </c>
    </row>
    <row r="41" spans="1:3">
      <c r="A41">
        <f>26.352/45*100</f>
        <v>58.56</v>
      </c>
      <c r="B41">
        <f>30.328/45*100</f>
        <v>67.395555555555546</v>
      </c>
      <c r="C41">
        <f t="shared" si="2"/>
        <v>8.8355555555555441</v>
      </c>
    </row>
    <row r="42" spans="1:3">
      <c r="A42">
        <f>35.459/44*100</f>
        <v>80.588636363636368</v>
      </c>
      <c r="B42">
        <f>38.184/44*100</f>
        <v>86.781818181818167</v>
      </c>
      <c r="C42">
        <f>B42-A42</f>
        <v>6.1931818181817988</v>
      </c>
    </row>
    <row r="43" spans="1:3">
      <c r="A43">
        <f>28.382/42*100</f>
        <v>67.576190476190476</v>
      </c>
      <c r="B43">
        <f>28.689/42*100</f>
        <v>68.30714285714285</v>
      </c>
      <c r="C43">
        <f t="shared" ref="C43:C68" si="3">B43-A43</f>
        <v>0.73095238095237391</v>
      </c>
    </row>
    <row r="44" spans="1:3">
      <c r="A44">
        <f>26.335/37*100</f>
        <v>71.175675675675677</v>
      </c>
      <c r="B44">
        <f>26.686/37*100</f>
        <v>72.124324324324334</v>
      </c>
      <c r="C44">
        <f t="shared" si="3"/>
        <v>0.94864864864865694</v>
      </c>
    </row>
    <row r="45" spans="1:3">
      <c r="A45">
        <f>42.787/44*100</f>
        <v>97.24318181818181</v>
      </c>
      <c r="B45">
        <f>43.331/44*100</f>
        <v>98.479545454545459</v>
      </c>
      <c r="C45">
        <f t="shared" si="3"/>
        <v>1.2363636363636488</v>
      </c>
    </row>
    <row r="46" spans="1:3">
      <c r="A46">
        <f>50.348/47*100</f>
        <v>107.12340425531914</v>
      </c>
      <c r="B46">
        <f>50.869/47*100</f>
        <v>108.23191489361703</v>
      </c>
      <c r="C46">
        <f t="shared" si="3"/>
        <v>1.1085106382978864</v>
      </c>
    </row>
    <row r="47" spans="1:3">
      <c r="A47">
        <f>17.649/41*100</f>
        <v>43.046341463414642</v>
      </c>
      <c r="B47">
        <f>18.221/41*100</f>
        <v>44.44146341463415</v>
      </c>
      <c r="C47">
        <f t="shared" si="3"/>
        <v>1.3951219512195081</v>
      </c>
    </row>
    <row r="48" spans="1:3">
      <c r="A48">
        <f>33.448/44*100</f>
        <v>76.018181818181816</v>
      </c>
      <c r="B48">
        <f>34.032/44*100</f>
        <v>77.345454545454544</v>
      </c>
      <c r="C48">
        <f t="shared" si="3"/>
        <v>1.327272727272728</v>
      </c>
    </row>
    <row r="49" spans="1:3">
      <c r="A49">
        <f>30.823/51*100</f>
        <v>60.437254901960777</v>
      </c>
      <c r="B49">
        <f>31.38/51*100</f>
        <v>61.529411764705877</v>
      </c>
      <c r="C49">
        <f t="shared" si="3"/>
        <v>1.0921568627450995</v>
      </c>
    </row>
    <row r="50" spans="1:3">
      <c r="A50">
        <f>19.217/44*100</f>
        <v>43.674999999999997</v>
      </c>
      <c r="B50">
        <f>19.381/44*100</f>
        <v>44.047727272727272</v>
      </c>
      <c r="C50">
        <f t="shared" si="3"/>
        <v>0.37272727272727479</v>
      </c>
    </row>
    <row r="51" spans="1:3">
      <c r="A51">
        <f>27.791/44*100</f>
        <v>63.161363636363632</v>
      </c>
      <c r="B51">
        <f>28.023/44*100</f>
        <v>63.688636363636363</v>
      </c>
      <c r="C51">
        <f t="shared" si="3"/>
        <v>0.52727272727273089</v>
      </c>
    </row>
    <row r="52" spans="1:3">
      <c r="A52">
        <f>32.685/47*100</f>
        <v>69.542553191489361</v>
      </c>
      <c r="B52">
        <f>33.301/47*100</f>
        <v>70.853191489361706</v>
      </c>
      <c r="C52">
        <f t="shared" si="3"/>
        <v>1.3106382978723445</v>
      </c>
    </row>
    <row r="53" spans="1:3">
      <c r="A53">
        <f>47.247/49*100</f>
        <v>96.422448979591834</v>
      </c>
      <c r="B53">
        <f>47.435/49*100</f>
        <v>96.806122448979593</v>
      </c>
      <c r="C53">
        <f t="shared" si="3"/>
        <v>0.38367346938775881</v>
      </c>
    </row>
    <row r="54" spans="1:3">
      <c r="A54">
        <f>43.595/48*100</f>
        <v>90.822916666666657</v>
      </c>
      <c r="B54">
        <f>45.746/48*100</f>
        <v>95.304166666666674</v>
      </c>
      <c r="C54">
        <f t="shared" si="3"/>
        <v>4.4812500000000171</v>
      </c>
    </row>
    <row r="55" spans="1:3">
      <c r="A55">
        <f>26.865/37*100</f>
        <v>72.608108108108098</v>
      </c>
      <c r="B55">
        <f>28.098/37*100</f>
        <v>75.940540540540539</v>
      </c>
      <c r="C55">
        <f t="shared" si="3"/>
        <v>3.3324324324324408</v>
      </c>
    </row>
    <row r="56" spans="1:3">
      <c r="A56">
        <f>35.219/44*100</f>
        <v>80.043181818181822</v>
      </c>
      <c r="B56">
        <f>36.139/44*100</f>
        <v>82.134090909090915</v>
      </c>
      <c r="C56">
        <f t="shared" si="3"/>
        <v>2.0909090909090935</v>
      </c>
    </row>
    <row r="57" spans="1:3">
      <c r="A57">
        <f>33.587/47*100</f>
        <v>71.461702127659578</v>
      </c>
      <c r="B57">
        <f>34.94/47*100</f>
        <v>74.340425531914889</v>
      </c>
      <c r="C57">
        <f t="shared" si="3"/>
        <v>2.8787234042553109</v>
      </c>
    </row>
    <row r="58" spans="1:3">
      <c r="A58">
        <f>42.008/41*100</f>
        <v>102.45853658536586</v>
      </c>
      <c r="B58">
        <f>43.838/41*100</f>
        <v>106.9219512195122</v>
      </c>
      <c r="C58">
        <f t="shared" si="3"/>
        <v>4.4634146341463321</v>
      </c>
    </row>
    <row r="59" spans="1:3">
      <c r="A59">
        <f>43.468/44*100</f>
        <v>98.790909090909096</v>
      </c>
      <c r="B59">
        <f>45.173/44*100</f>
        <v>102.6659090909091</v>
      </c>
      <c r="C59">
        <f t="shared" si="3"/>
        <v>3.875</v>
      </c>
    </row>
    <row r="60" spans="1:3">
      <c r="A60">
        <f>32.862/49*100</f>
        <v>67.065306122448987</v>
      </c>
      <c r="B60">
        <f>33.934/49*100</f>
        <v>69.253061224489784</v>
      </c>
      <c r="C60">
        <f t="shared" si="3"/>
        <v>2.1877551020407964</v>
      </c>
    </row>
    <row r="61" spans="1:3">
      <c r="A61">
        <f>42.837/51*100</f>
        <v>83.994117647058829</v>
      </c>
      <c r="B61">
        <f>43.89/51*100</f>
        <v>86.058823529411768</v>
      </c>
      <c r="C61">
        <f t="shared" si="3"/>
        <v>2.0647058823529392</v>
      </c>
    </row>
    <row r="62" spans="1:3">
      <c r="A62">
        <f>34.894/44*100</f>
        <v>79.304545454545448</v>
      </c>
      <c r="B62">
        <f>35.841/44*100</f>
        <v>81.456818181818178</v>
      </c>
      <c r="C62">
        <f t="shared" si="3"/>
        <v>2.1522727272727309</v>
      </c>
    </row>
    <row r="63" spans="1:3">
      <c r="A63">
        <f>29.655/44*100</f>
        <v>67.397727272727266</v>
      </c>
      <c r="B63">
        <f>31.905/44*100</f>
        <v>72.51136363636364</v>
      </c>
      <c r="C63">
        <f t="shared" si="3"/>
        <v>5.113636363636374</v>
      </c>
    </row>
    <row r="64" spans="1:3">
      <c r="A64">
        <f>43.953/47*100</f>
        <v>93.517021276595742</v>
      </c>
      <c r="B64">
        <f>45.258/47*100</f>
        <v>96.293617021276603</v>
      </c>
      <c r="C64">
        <f t="shared" si="3"/>
        <v>2.7765957446808613</v>
      </c>
    </row>
    <row r="65" spans="1:3">
      <c r="A65">
        <f>48.77/49*100</f>
        <v>99.530612244897966</v>
      </c>
      <c r="B65">
        <f>50.117/49*100</f>
        <v>102.2795918367347</v>
      </c>
      <c r="C65">
        <f t="shared" si="3"/>
        <v>2.7489795918367292</v>
      </c>
    </row>
    <row r="66" spans="1:3">
      <c r="A66">
        <f>26.399/47*100</f>
        <v>56.168085106382982</v>
      </c>
      <c r="B66">
        <f>28.259/47*100</f>
        <v>60.125531914893614</v>
      </c>
      <c r="C66">
        <f t="shared" si="3"/>
        <v>3.9574468085106318</v>
      </c>
    </row>
    <row r="67" spans="1:3">
      <c r="A67">
        <f>48.238/48*100</f>
        <v>100.49583333333334</v>
      </c>
      <c r="B67">
        <f>49.074/48*100</f>
        <v>102.2375</v>
      </c>
      <c r="C67">
        <f t="shared" si="3"/>
        <v>1.74166666666666</v>
      </c>
    </row>
    <row r="68" spans="1:3">
      <c r="A68">
        <f>46.551/45*100</f>
        <v>103.44666666666666</v>
      </c>
      <c r="B68">
        <f>47.762/45*100</f>
        <v>106.13777777777777</v>
      </c>
      <c r="C68">
        <f t="shared" si="3"/>
        <v>2.6911111111111126</v>
      </c>
    </row>
    <row r="69" spans="1:3">
      <c r="A69">
        <f>35.107/44*100</f>
        <v>79.788636363636371</v>
      </c>
      <c r="B69">
        <f>37.581/44*100</f>
        <v>85.411363636363646</v>
      </c>
      <c r="C69">
        <f>B69-A69</f>
        <v>5.6227272727272748</v>
      </c>
    </row>
    <row r="70" spans="1:3">
      <c r="A70">
        <f>20.957/42*100</f>
        <v>49.897619047619052</v>
      </c>
      <c r="B70">
        <f>24.134/42*100</f>
        <v>57.461904761904762</v>
      </c>
      <c r="C70">
        <f t="shared" ref="C70:C85" si="4">B70-A70</f>
        <v>7.5642857142857096</v>
      </c>
    </row>
    <row r="71" spans="1:3">
      <c r="A71">
        <f>22.005/37*100</f>
        <v>59.472972972972968</v>
      </c>
      <c r="B71">
        <f>23.668/37*100</f>
        <v>63.967567567567563</v>
      </c>
      <c r="C71">
        <f t="shared" si="4"/>
        <v>4.4945945945945951</v>
      </c>
    </row>
    <row r="72" spans="1:3">
      <c r="A72">
        <f>44.197/44*100</f>
        <v>100.44772727272728</v>
      </c>
      <c r="B72">
        <f>46.666/44*100</f>
        <v>106.0590909090909</v>
      </c>
      <c r="C72">
        <f t="shared" si="4"/>
        <v>5.6113636363636203</v>
      </c>
    </row>
    <row r="73" spans="1:3">
      <c r="A73">
        <f>26.247/41*100</f>
        <v>64.017073170731706</v>
      </c>
      <c r="B73">
        <f>27.954/41*100</f>
        <v>68.180487804878055</v>
      </c>
      <c r="C73">
        <f t="shared" si="4"/>
        <v>4.1634146341463492</v>
      </c>
    </row>
    <row r="74" spans="1:3">
      <c r="A74">
        <f>28.338/44*100</f>
        <v>64.404545454545456</v>
      </c>
      <c r="B74">
        <f>30.134/44*100</f>
        <v>68.486363636363635</v>
      </c>
      <c r="C74">
        <f t="shared" si="4"/>
        <v>4.0818181818181785</v>
      </c>
    </row>
    <row r="75" spans="1:3">
      <c r="A75">
        <f>53.321/51*100</f>
        <v>104.55098039215687</v>
      </c>
      <c r="B75">
        <f>55.855/51*100</f>
        <v>109.51960784313725</v>
      </c>
      <c r="C75">
        <f t="shared" si="4"/>
        <v>4.9686274509803781</v>
      </c>
    </row>
    <row r="76" spans="1:3">
      <c r="A76">
        <f>48.534/49*100</f>
        <v>99.048979591836726</v>
      </c>
      <c r="B76">
        <f>50.217/49*100</f>
        <v>102.48367346938775</v>
      </c>
      <c r="C76">
        <f t="shared" si="4"/>
        <v>3.4346938775510267</v>
      </c>
    </row>
    <row r="77" spans="1:3">
      <c r="A77">
        <f>43.215/51*100</f>
        <v>84.735294117647058</v>
      </c>
      <c r="B77">
        <f>44.631/51*100</f>
        <v>87.511764705882356</v>
      </c>
      <c r="C77">
        <f t="shared" si="4"/>
        <v>2.7764705882352985</v>
      </c>
    </row>
    <row r="78" spans="1:3">
      <c r="A78">
        <f>44.24/44*100</f>
        <v>100.54545454545456</v>
      </c>
      <c r="B78">
        <f>46.029/44*100</f>
        <v>104.61136363636365</v>
      </c>
      <c r="C78">
        <f t="shared" si="4"/>
        <v>4.0659090909090878</v>
      </c>
    </row>
    <row r="79" spans="1:3">
      <c r="A79">
        <f>35.563/44*100</f>
        <v>80.825000000000003</v>
      </c>
      <c r="B79">
        <f>37.134/44*100</f>
        <v>84.395454545454555</v>
      </c>
      <c r="C79">
        <f t="shared" si="4"/>
        <v>3.5704545454545524</v>
      </c>
    </row>
    <row r="80" spans="1:3">
      <c r="A80">
        <f>36.945/47*100</f>
        <v>78.606382978723417</v>
      </c>
      <c r="B80">
        <f>38.343/47*100</f>
        <v>81.580851063829797</v>
      </c>
      <c r="C80">
        <f t="shared" si="4"/>
        <v>2.9744680851063805</v>
      </c>
    </row>
    <row r="81" spans="1:3">
      <c r="A81">
        <f>32.824/49*100</f>
        <v>66.987755102040808</v>
      </c>
      <c r="B81">
        <f>34.469/49*100</f>
        <v>70.344897959183669</v>
      </c>
      <c r="C81">
        <f t="shared" si="4"/>
        <v>3.3571428571428612</v>
      </c>
    </row>
    <row r="82" spans="1:3">
      <c r="A82">
        <f>26.582/47*100</f>
        <v>56.557446808510633</v>
      </c>
      <c r="B82">
        <f>28.896/47*100</f>
        <v>61.480851063829789</v>
      </c>
      <c r="C82">
        <f t="shared" si="4"/>
        <v>4.9234042553191557</v>
      </c>
    </row>
    <row r="83" spans="1:3">
      <c r="A83">
        <f>40.689/46*100</f>
        <v>88.454347826086959</v>
      </c>
      <c r="B83">
        <f>42.103/46*100</f>
        <v>91.52826086956523</v>
      </c>
      <c r="C83">
        <f t="shared" si="4"/>
        <v>3.0739130434782709</v>
      </c>
    </row>
    <row r="84" spans="1:3">
      <c r="A84">
        <f>25.278/45*100</f>
        <v>56.173333333333332</v>
      </c>
      <c r="B84">
        <f>26.749/45*100</f>
        <v>59.44222222222222</v>
      </c>
      <c r="C84">
        <f t="shared" si="4"/>
        <v>3.2688888888888883</v>
      </c>
    </row>
    <row r="85" spans="1:3">
      <c r="A85">
        <f>54.855/52*100</f>
        <v>105.4903846153846</v>
      </c>
      <c r="B85">
        <f>56.671/52*100</f>
        <v>108.9826923076923</v>
      </c>
      <c r="C85">
        <f t="shared" si="4"/>
        <v>3.4923076923077048</v>
      </c>
    </row>
    <row r="86" spans="1:3">
      <c r="A86">
        <f>45.091/44*100</f>
        <v>102.47954545454544</v>
      </c>
      <c r="B86">
        <f>47.43/44*100</f>
        <v>107.79545454545453</v>
      </c>
      <c r="C86">
        <f>B86-A86</f>
        <v>5.3159090909090878</v>
      </c>
    </row>
    <row r="87" spans="1:3">
      <c r="A87">
        <f>42.932/42*100</f>
        <v>102.21904761904763</v>
      </c>
      <c r="B87">
        <f>44.189/42*100</f>
        <v>105.21190476190476</v>
      </c>
      <c r="C87">
        <f t="shared" ref="C87:C96" si="5">B87-A87</f>
        <v>2.9928571428571331</v>
      </c>
    </row>
    <row r="88" spans="1:3">
      <c r="A88">
        <f>26.728/37*100</f>
        <v>72.237837837837844</v>
      </c>
      <c r="B88">
        <f>27.871/37*100</f>
        <v>75.327027027027029</v>
      </c>
      <c r="C88">
        <f t="shared" si="5"/>
        <v>3.0891891891891845</v>
      </c>
    </row>
    <row r="89" spans="1:3">
      <c r="A89">
        <f>42.882/44*100</f>
        <v>97.459090909090904</v>
      </c>
      <c r="B89">
        <f>44.088/44*100</f>
        <v>100.2</v>
      </c>
      <c r="C89">
        <f t="shared" si="5"/>
        <v>2.7409090909090992</v>
      </c>
    </row>
    <row r="90" spans="1:3">
      <c r="A90">
        <f>42.507/47*100</f>
        <v>90.440425531914897</v>
      </c>
      <c r="B90">
        <f>43.495/47*100</f>
        <v>92.542553191489347</v>
      </c>
      <c r="C90">
        <f t="shared" si="5"/>
        <v>2.1021276595744496</v>
      </c>
    </row>
    <row r="91" spans="1:3">
      <c r="A91">
        <f>40.648/41*100</f>
        <v>99.14146341463416</v>
      </c>
      <c r="B91">
        <f>41.533/41*100</f>
        <v>101.30000000000001</v>
      </c>
      <c r="C91">
        <f t="shared" si="5"/>
        <v>2.1585365853658516</v>
      </c>
    </row>
    <row r="92" spans="1:3">
      <c r="A92">
        <f>30.126/44*100</f>
        <v>68.468181818181819</v>
      </c>
      <c r="B92">
        <f>31.517/44*100</f>
        <v>71.62954545454545</v>
      </c>
      <c r="C92">
        <f t="shared" si="5"/>
        <v>3.1613636363636317</v>
      </c>
    </row>
    <row r="93" spans="1:3">
      <c r="A93">
        <f>48.462/51*100</f>
        <v>95.023529411764713</v>
      </c>
      <c r="B93">
        <f>50.919/51*100</f>
        <v>99.841176470588238</v>
      </c>
      <c r="C93">
        <f t="shared" si="5"/>
        <v>4.8176470588235247</v>
      </c>
    </row>
    <row r="94" spans="1:3">
      <c r="A94">
        <f>48.036/44*100</f>
        <v>109.17272727272727</v>
      </c>
      <c r="B94">
        <f>49.137/44*100</f>
        <v>111.675</v>
      </c>
      <c r="C94">
        <f t="shared" si="5"/>
        <v>2.5022727272727252</v>
      </c>
    </row>
    <row r="95" spans="1:3">
      <c r="A95">
        <f>47.465/49*100</f>
        <v>96.867346938775526</v>
      </c>
      <c r="B95">
        <f>48.547/49*100</f>
        <v>99.075510204081624</v>
      </c>
      <c r="C95">
        <f t="shared" si="5"/>
        <v>2.2081632653060979</v>
      </c>
    </row>
    <row r="96" spans="1:3">
      <c r="A96">
        <f>26.633/45*100</f>
        <v>59.184444444444438</v>
      </c>
      <c r="B96">
        <f>27.871/45*100</f>
        <v>61.935555555555553</v>
      </c>
      <c r="C96">
        <f t="shared" si="5"/>
        <v>2.7511111111111148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Jung</cp:lastModifiedBy>
  <cp:revision/>
  <dcterms:created xsi:type="dcterms:W3CDTF">2025-04-04T16:47:47Z</dcterms:created>
  <dcterms:modified xsi:type="dcterms:W3CDTF">2025-04-04T16:49:34Z</dcterms:modified>
  <cp:category/>
  <cp:contentStatus/>
</cp:coreProperties>
</file>