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8" documentId="11_0B1D56BE9CDCCE836B02CE7A5FB0D4A9BBFD1C62" xr6:coauthVersionLast="47" xr6:coauthVersionMax="47" xr10:uidLastSave="{F7C58720-EB93-4B05-B5C5-A69A1119C9A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68" i="1" l="1"/>
  <c r="C69" i="1"/>
  <c r="C70" i="1"/>
  <c r="C71" i="1"/>
  <c r="C72" i="1"/>
  <c r="C73" i="1"/>
  <c r="C74" i="1"/>
  <c r="C75" i="1"/>
  <c r="C76" i="1"/>
  <c r="C77" i="1"/>
  <c r="C78" i="1"/>
  <c r="C60" i="1"/>
  <c r="C61" i="1"/>
  <c r="C62" i="1"/>
  <c r="C63" i="1"/>
  <c r="C64" i="1"/>
  <c r="C65" i="1"/>
  <c r="C66" i="1"/>
  <c r="C67" i="1"/>
  <c r="C53" i="1"/>
  <c r="C54" i="1"/>
  <c r="C55" i="1"/>
  <c r="C56" i="1"/>
  <c r="C57" i="1"/>
  <c r="C58" i="1"/>
  <c r="C59" i="1"/>
  <c r="C45" i="1"/>
  <c r="C46" i="1"/>
  <c r="C47" i="1"/>
  <c r="C48" i="1"/>
  <c r="C49" i="1"/>
  <c r="C50" i="1"/>
  <c r="C51" i="1"/>
  <c r="C52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<sst xmlns="http://schemas.openxmlformats.org/spreadsheetml/2006/main" count="3" uniqueCount="3">
  <si>
    <t>buzz time</t>
  </si>
  <si>
    <t>speaking 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</si>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</sst>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E77" sqref="E77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>36.08/44*100</f>
        <v>82</v>
      </c>
      <c r="B2">
        <f>38.55/44*100</f>
        <v>87.61363636363636</v>
      </c>
      <c r="C2">
        <f>B2-A2</f>
        <v>5.6136363636363598</v>
      </c>
    </row>
    <row r="3" spans="1:3">
      <c r="A3">
        <f>41.84/42*100</f>
        <v>99.619047619047635</v>
      </c>
      <c r="B3">
        <f>42.9/42*100</f>
        <v>102.14285714285714</v>
      </c>
      <c r="C3">
        <f t="shared" ref="C3:C15" si="0">B3-A3</f>
        <v>2.5238095238095042</v>
      </c>
    </row>
    <row r="4" spans="1:3">
      <c r="A4">
        <f>37.66/37*100</f>
        <v>101.78378378378376</v>
      </c>
      <c r="B4">
        <f>38.93/37*100</f>
        <v>105.21621621621622</v>
      </c>
      <c r="C4">
        <f t="shared" si="0"/>
        <v>3.4324324324324635</v>
      </c>
    </row>
    <row r="5" spans="1:3">
      <c r="A5">
        <f>42.98/44*100</f>
        <v>97.681818181818173</v>
      </c>
      <c r="B5">
        <f>43.86/44*100</f>
        <v>99.681818181818187</v>
      </c>
      <c r="C5">
        <f t="shared" si="0"/>
        <v>2.0000000000000142</v>
      </c>
    </row>
    <row r="6" spans="1:3">
      <c r="A6">
        <f>48.23/47*100</f>
        <v>102.61702127659574</v>
      </c>
      <c r="B6">
        <f>49.26/47*100</f>
        <v>104.80851063829786</v>
      </c>
      <c r="C6">
        <f t="shared" si="0"/>
        <v>2.1914893617021249</v>
      </c>
    </row>
    <row r="7" spans="1:3">
      <c r="A7">
        <f>27.75/41*100</f>
        <v>67.682926829268297</v>
      </c>
      <c r="B7">
        <f>28.48/41*100</f>
        <v>69.463414634146346</v>
      </c>
      <c r="C7">
        <f t="shared" si="0"/>
        <v>1.7804878048780495</v>
      </c>
    </row>
    <row r="8" spans="1:3">
      <c r="A8">
        <f>31.05/44*100</f>
        <v>70.568181818181813</v>
      </c>
      <c r="B8">
        <f>33/44*100</f>
        <v>75</v>
      </c>
      <c r="C8">
        <f t="shared" si="0"/>
        <v>4.431818181818187</v>
      </c>
    </row>
    <row r="9" spans="1:3">
      <c r="A9">
        <f>44.21/44*100</f>
        <v>100.47727272727273</v>
      </c>
      <c r="B9">
        <f>45.76/44*100</f>
        <v>104</v>
      </c>
      <c r="C9">
        <f t="shared" si="0"/>
        <v>3.5227272727272663</v>
      </c>
    </row>
    <row r="10" spans="1:3">
      <c r="A10">
        <f>36.4/44*100</f>
        <v>82.727272727272734</v>
      </c>
      <c r="B10">
        <f>37.71/44*100</f>
        <v>85.704545454545453</v>
      </c>
      <c r="C10">
        <f t="shared" si="0"/>
        <v>2.9772727272727195</v>
      </c>
    </row>
    <row r="11" spans="1:3">
      <c r="A11">
        <f>43.57/47*100</f>
        <v>92.702127659574472</v>
      </c>
      <c r="B11">
        <f>45.5/47*100</f>
        <v>96.808510638297875</v>
      </c>
      <c r="C11">
        <f t="shared" si="0"/>
        <v>4.1063829787234027</v>
      </c>
    </row>
    <row r="12" spans="1:3">
      <c r="A12">
        <f>46.13/49*100</f>
        <v>94.142857142857153</v>
      </c>
      <c r="B12">
        <f>47.25/49*100</f>
        <v>96.428571428571431</v>
      </c>
      <c r="C12">
        <f t="shared" si="0"/>
        <v>2.2857142857142776</v>
      </c>
    </row>
    <row r="13" spans="1:3">
      <c r="A13">
        <f>27.81/47*100</f>
        <v>59.170212765957444</v>
      </c>
      <c r="B13">
        <f>29.96/47*100</f>
        <v>63.744680851063826</v>
      </c>
      <c r="C13">
        <f t="shared" si="0"/>
        <v>4.5744680851063819</v>
      </c>
    </row>
    <row r="14" spans="1:3">
      <c r="A14">
        <f>47.38/48*100</f>
        <v>98.708333333333343</v>
      </c>
      <c r="B14">
        <f>48.6/48*100</f>
        <v>101.25</v>
      </c>
      <c r="C14">
        <f t="shared" si="0"/>
        <v>2.5416666666666572</v>
      </c>
    </row>
    <row r="15" spans="1:3">
      <c r="A15">
        <f>46.33/45*100</f>
        <v>102.95555555555555</v>
      </c>
      <c r="B15">
        <f>47.84/45*100</f>
        <v>106.31111111111112</v>
      </c>
      <c r="C15">
        <f t="shared" si="0"/>
        <v>3.3555555555555685</v>
      </c>
    </row>
    <row r="16" spans="1:3">
      <c r="A16">
        <f>42.516/44*100</f>
        <v>96.627272727272725</v>
      </c>
      <c r="B16">
        <f>44.015/44*100</f>
        <v>100.03409090909091</v>
      </c>
      <c r="C16">
        <f>B16-A16</f>
        <v>3.4068181818181813</v>
      </c>
    </row>
    <row r="17" spans="1:3">
      <c r="A17">
        <f>21.869/42*100</f>
        <v>52.069047619047616</v>
      </c>
      <c r="B17">
        <f>23.606/42*100</f>
        <v>56.204761904761909</v>
      </c>
      <c r="C17">
        <f t="shared" ref="C17:C29" si="1">B17-A17</f>
        <v>4.1357142857142932</v>
      </c>
    </row>
    <row r="18" spans="1:3">
      <c r="A18">
        <f>16.832/37*100</f>
        <v>45.491891891891896</v>
      </c>
      <c r="B18">
        <f>18.036/37*100</f>
        <v>48.745945945945948</v>
      </c>
      <c r="C18">
        <f t="shared" si="1"/>
        <v>3.2540540540540519</v>
      </c>
    </row>
    <row r="19" spans="1:3">
      <c r="A19">
        <f>14.568/44*100</f>
        <v>33.109090909090909</v>
      </c>
      <c r="B19">
        <f>15.633/44*100</f>
        <v>35.529545454545456</v>
      </c>
      <c r="C19">
        <f t="shared" si="1"/>
        <v>2.4204545454545467</v>
      </c>
    </row>
    <row r="20" spans="1:3">
      <c r="A20">
        <f>28.738/47*100</f>
        <v>61.144680851063825</v>
      </c>
      <c r="B20">
        <f>33.541/47*100</f>
        <v>71.363829787234039</v>
      </c>
      <c r="C20">
        <f t="shared" si="1"/>
        <v>10.219148936170214</v>
      </c>
    </row>
    <row r="21" spans="1:3">
      <c r="A21">
        <f>41.674/41*100</f>
        <v>101.64390243902439</v>
      </c>
      <c r="B21">
        <f>42.56/41*100</f>
        <v>103.80487804878049</v>
      </c>
      <c r="C21">
        <f t="shared" si="1"/>
        <v>2.1609756097561075</v>
      </c>
    </row>
    <row r="22" spans="1:3">
      <c r="A22">
        <f>38.09/44*100</f>
        <v>86.568181818181827</v>
      </c>
      <c r="B22">
        <f>39.382/44*100</f>
        <v>89.50454545454545</v>
      </c>
      <c r="C22">
        <f t="shared" si="1"/>
        <v>2.9363636363636232</v>
      </c>
    </row>
    <row r="23" spans="1:3">
      <c r="A23">
        <f>40.778/51*100</f>
        <v>79.956862745098036</v>
      </c>
      <c r="B23">
        <f>41.837/51*100</f>
        <v>82.033333333333331</v>
      </c>
      <c r="C23">
        <f t="shared" si="1"/>
        <v>2.0764705882352956</v>
      </c>
    </row>
    <row r="24" spans="1:3">
      <c r="A24" s="1">
        <f>45.299/49*100</f>
        <v>92.446938775510205</v>
      </c>
      <c r="B24">
        <f>46.801/49*100</f>
        <v>95.512244897959192</v>
      </c>
      <c r="C24">
        <f t="shared" si="1"/>
        <v>3.0653061224489875</v>
      </c>
    </row>
    <row r="25" spans="1:3">
      <c r="A25">
        <f>37.859/51*100</f>
        <v>74.233333333333334</v>
      </c>
      <c r="B25">
        <f>40.066/51*100</f>
        <v>78.560784313725492</v>
      </c>
      <c r="C25">
        <f t="shared" si="1"/>
        <v>4.3274509803921575</v>
      </c>
    </row>
    <row r="26" spans="1:3">
      <c r="A26">
        <f>42.466/44*100</f>
        <v>96.513636363636365</v>
      </c>
      <c r="B26">
        <f>43.643/44*100</f>
        <v>99.188636363636363</v>
      </c>
      <c r="C26">
        <f t="shared" si="1"/>
        <v>2.6749999999999972</v>
      </c>
    </row>
    <row r="27" spans="1:3">
      <c r="A27">
        <f>33.167/49*100</f>
        <v>67.687755102040811</v>
      </c>
      <c r="B27">
        <f>34.455/49*100</f>
        <v>70.316326530612244</v>
      </c>
      <c r="C27">
        <f t="shared" si="1"/>
        <v>2.6285714285714334</v>
      </c>
    </row>
    <row r="28" spans="1:3">
      <c r="A28">
        <f>29.694/45*100</f>
        <v>65.986666666666665</v>
      </c>
      <c r="B28">
        <f>30.943/45*100</f>
        <v>68.762222222222221</v>
      </c>
      <c r="C28">
        <f t="shared" si="1"/>
        <v>2.775555555555556</v>
      </c>
    </row>
    <row r="29" spans="1:3">
      <c r="A29">
        <f>35.855/52*100</f>
        <v>68.951923076923066</v>
      </c>
      <c r="B29">
        <f>36.874/52*100</f>
        <v>70.91153846153847</v>
      </c>
      <c r="C29">
        <f t="shared" si="1"/>
        <v>1.9596153846154039</v>
      </c>
    </row>
    <row r="30" spans="1:3">
      <c r="A30">
        <f>38.514/44*100</f>
        <v>87.531818181818181</v>
      </c>
      <c r="B30">
        <f>39.905/44*100</f>
        <v>90.693181818181827</v>
      </c>
      <c r="C30">
        <f>B30-A30</f>
        <v>3.1613636363636459</v>
      </c>
    </row>
    <row r="31" spans="1:3">
      <c r="A31">
        <f>35.444/42*100</f>
        <v>84.390476190476193</v>
      </c>
      <c r="B31">
        <f>36.37/42*100</f>
        <v>86.595238095238088</v>
      </c>
      <c r="C31">
        <f t="shared" ref="C31:C67" si="2">B31-A31</f>
        <v>2.2047619047618952</v>
      </c>
    </row>
    <row r="32" spans="1:3">
      <c r="A32" s="1">
        <f>36.267/37*100</f>
        <v>98.018918918918928</v>
      </c>
      <c r="B32">
        <f>37.188/37*100</f>
        <v>100.5081081081081</v>
      </c>
      <c r="C32">
        <f t="shared" si="2"/>
        <v>2.489189189189176</v>
      </c>
    </row>
    <row r="33" spans="1:3">
      <c r="A33">
        <f>43.94/44*100</f>
        <v>99.86363636363636</v>
      </c>
      <c r="B33">
        <f>44.888/44*100</f>
        <v>102.0181818181818</v>
      </c>
      <c r="C33">
        <f t="shared" si="2"/>
        <v>2.1545454545454419</v>
      </c>
    </row>
    <row r="34" spans="1:3">
      <c r="A34">
        <f>48.375/47*100</f>
        <v>102.92553191489363</v>
      </c>
      <c r="B34">
        <f>49.826/47*100</f>
        <v>106.01276595744682</v>
      </c>
      <c r="C34">
        <f t="shared" si="2"/>
        <v>3.0872340425531917</v>
      </c>
    </row>
    <row r="35" spans="1:3">
      <c r="A35">
        <f>22.279/41*100</f>
        <v>54.339024390243907</v>
      </c>
      <c r="B35">
        <f>23.142/41*100</f>
        <v>56.443902439024384</v>
      </c>
      <c r="C35">
        <f t="shared" si="2"/>
        <v>2.1048780487804777</v>
      </c>
    </row>
    <row r="36" spans="1:3">
      <c r="A36">
        <f>45.592/49*100</f>
        <v>93.044897959183672</v>
      </c>
      <c r="B36">
        <f>46.731/49*100</f>
        <v>95.369387755102039</v>
      </c>
      <c r="C36">
        <f t="shared" si="2"/>
        <v>2.3244897959183675</v>
      </c>
    </row>
    <row r="37" spans="1:3">
      <c r="A37">
        <f>35.215/51*100</f>
        <v>69.04901960784315</v>
      </c>
      <c r="B37">
        <f>36.241/51*100</f>
        <v>71.060784313725492</v>
      </c>
      <c r="C37">
        <f t="shared" si="2"/>
        <v>2.0117647058823422</v>
      </c>
    </row>
    <row r="38" spans="1:3">
      <c r="A38">
        <f>39.541/44*100</f>
        <v>89.865909090909085</v>
      </c>
      <c r="B38">
        <f>40.504/44*100</f>
        <v>92.054545454545448</v>
      </c>
      <c r="C38">
        <f t="shared" si="2"/>
        <v>2.1886363636363626</v>
      </c>
    </row>
    <row r="39" spans="1:3">
      <c r="A39">
        <f>31.551/47*100</f>
        <v>67.129787234042553</v>
      </c>
      <c r="B39">
        <f>32.456/47*100</f>
        <v>69.055319148936178</v>
      </c>
      <c r="C39">
        <f t="shared" si="2"/>
        <v>1.9255319148936252</v>
      </c>
    </row>
    <row r="40" spans="1:3">
      <c r="A40" s="1">
        <f>35.569/44*100</f>
        <v>80.838636363636368</v>
      </c>
      <c r="B40">
        <f>36.516/44*100</f>
        <v>82.990909090909085</v>
      </c>
      <c r="C40">
        <f t="shared" si="2"/>
        <v>2.1522727272727167</v>
      </c>
    </row>
    <row r="41" spans="1:3">
      <c r="A41">
        <f>39.252/47*100</f>
        <v>83.514893617021286</v>
      </c>
      <c r="B41">
        <f>40.148/47*100</f>
        <v>85.421276595744686</v>
      </c>
      <c r="C41">
        <f t="shared" si="2"/>
        <v>1.9063829787233999</v>
      </c>
    </row>
    <row r="42" spans="1:3">
      <c r="A42">
        <f>40.294/49*100</f>
        <v>82.232653061224482</v>
      </c>
      <c r="B42">
        <f>41.462/49*100</f>
        <v>84.616326530612255</v>
      </c>
      <c r="C42">
        <f t="shared" si="2"/>
        <v>2.383673469387773</v>
      </c>
    </row>
    <row r="43" spans="1:3">
      <c r="A43">
        <f>38.054/48*100</f>
        <v>79.279166666666669</v>
      </c>
      <c r="B43">
        <f>38.896/48*100</f>
        <v>81.033333333333331</v>
      </c>
      <c r="C43">
        <f t="shared" si="2"/>
        <v>1.7541666666666629</v>
      </c>
    </row>
    <row r="44" spans="1:3">
      <c r="A44">
        <f>26.893/45*100</f>
        <v>59.762222222222228</v>
      </c>
      <c r="B44">
        <f>27.694/45*100</f>
        <v>61.542222222222222</v>
      </c>
      <c r="C44">
        <f t="shared" si="2"/>
        <v>1.779999999999994</v>
      </c>
    </row>
    <row r="45" spans="1:3">
      <c r="A45">
        <f>36.883/37*100</f>
        <v>99.683783783783781</v>
      </c>
      <c r="B45">
        <f>38.083/37*100</f>
        <v>102.92702702702702</v>
      </c>
      <c r="C45">
        <f t="shared" si="2"/>
        <v>3.2432432432432421</v>
      </c>
    </row>
    <row r="46" spans="1:3">
      <c r="A46">
        <f>26.835/41*100</f>
        <v>65.451219512195124</v>
      </c>
      <c r="B46">
        <f>28.174/41*100</f>
        <v>68.717073170731709</v>
      </c>
      <c r="C46">
        <f t="shared" si="2"/>
        <v>3.2658536585365852</v>
      </c>
    </row>
    <row r="47" spans="1:3">
      <c r="A47">
        <f>50.45/49*100</f>
        <v>102.9591836734694</v>
      </c>
      <c r="B47">
        <f>51.768/49*100</f>
        <v>105.64897959183675</v>
      </c>
      <c r="C47">
        <f t="shared" si="2"/>
        <v>2.6897959183673521</v>
      </c>
    </row>
    <row r="48" spans="1:3">
      <c r="A48">
        <f>32.759/51*100</f>
        <v>64.233333333333334</v>
      </c>
      <c r="B48">
        <f>33.842/51*100</f>
        <v>66.356862745098027</v>
      </c>
      <c r="C48">
        <f t="shared" si="2"/>
        <v>2.123529411764693</v>
      </c>
    </row>
    <row r="49" spans="1:3">
      <c r="A49">
        <f>47.612/44*100</f>
        <v>108.20909090909092</v>
      </c>
      <c r="B49" s="1">
        <f>48.426/44*100</f>
        <v>110.05909090909091</v>
      </c>
      <c r="C49">
        <f t="shared" si="2"/>
        <v>1.8499999999999943</v>
      </c>
    </row>
    <row r="50" spans="1:3">
      <c r="A50">
        <f>41.306/49*100</f>
        <v>84.29795918367347</v>
      </c>
      <c r="B50">
        <f>42.507/49*100</f>
        <v>86.748979591836729</v>
      </c>
      <c r="C50">
        <f t="shared" si="2"/>
        <v>2.4510204081632594</v>
      </c>
    </row>
    <row r="51" spans="1:3">
      <c r="A51">
        <f>27.492/46*100</f>
        <v>59.765217391304347</v>
      </c>
      <c r="B51">
        <f>28.809/46*100</f>
        <v>62.628260869565224</v>
      </c>
      <c r="C51">
        <f t="shared" si="2"/>
        <v>2.8630434782608774</v>
      </c>
    </row>
    <row r="52" spans="1:3">
      <c r="A52">
        <f>46.04/45*100</f>
        <v>102.3111111111111</v>
      </c>
      <c r="B52">
        <f>47.165/45*100</f>
        <v>104.8111111111111</v>
      </c>
      <c r="C52">
        <f t="shared" si="2"/>
        <v>2.5</v>
      </c>
    </row>
    <row r="53" spans="1:3">
      <c r="A53">
        <f>57.03/37*100</f>
        <v>154.13513513513516</v>
      </c>
      <c r="B53">
        <f>57.803/37*100</f>
        <v>156.22432432432433</v>
      </c>
      <c r="C53">
        <f t="shared" si="2"/>
        <v>2.0891891891891703</v>
      </c>
    </row>
    <row r="54" spans="1:3">
      <c r="A54">
        <f>44.44/41*100</f>
        <v>108.39024390243901</v>
      </c>
      <c r="B54">
        <f>46.247/41*100</f>
        <v>112.79756097560976</v>
      </c>
      <c r="C54">
        <f t="shared" si="2"/>
        <v>4.4073170731707449</v>
      </c>
    </row>
    <row r="55" spans="1:3">
      <c r="A55">
        <f>36.986/49*100</f>
        <v>75.481632653061212</v>
      </c>
      <c r="B55">
        <f>38.464/49*100</f>
        <v>78.497959183673473</v>
      </c>
      <c r="C55">
        <f t="shared" si="2"/>
        <v>3.0163265306122611</v>
      </c>
    </row>
    <row r="56" spans="1:3">
      <c r="A56">
        <f>35.529/44*100</f>
        <v>80.747727272727275</v>
      </c>
      <c r="B56">
        <f>36.858/44*100</f>
        <v>83.768181818181802</v>
      </c>
      <c r="C56">
        <f t="shared" si="2"/>
        <v>3.0204545454545269</v>
      </c>
    </row>
    <row r="57" spans="1:3">
      <c r="A57">
        <f>37.372/47*100</f>
        <v>79.514893617021272</v>
      </c>
      <c r="B57">
        <f>41.132/47*100</f>
        <v>87.514893617021272</v>
      </c>
      <c r="C57">
        <f t="shared" si="2"/>
        <v>8</v>
      </c>
    </row>
    <row r="58" spans="1:3">
      <c r="A58">
        <f>35.14/48*100</f>
        <v>73.208333333333329</v>
      </c>
      <c r="B58">
        <f>36.327/48*100</f>
        <v>75.681250000000006</v>
      </c>
      <c r="C58">
        <f t="shared" si="2"/>
        <v>2.4729166666666771</v>
      </c>
    </row>
    <row r="59" spans="1:3">
      <c r="A59">
        <f>45.82/45*100</f>
        <v>101.82222222222221</v>
      </c>
      <c r="B59">
        <f>46.769/45*100</f>
        <v>103.93111111111111</v>
      </c>
      <c r="C59">
        <f t="shared" si="2"/>
        <v>2.1088888888888988</v>
      </c>
    </row>
    <row r="60" spans="1:3">
      <c r="A60" s="1">
        <f>31.903/42*100</f>
        <v>75.959523809523816</v>
      </c>
      <c r="B60" s="1">
        <f>33.422/42*100</f>
        <v>79.576190476190462</v>
      </c>
      <c r="C60">
        <f t="shared" si="2"/>
        <v>3.6166666666666458</v>
      </c>
    </row>
    <row r="61" spans="1:3">
      <c r="A61" s="1">
        <f>27.4/37*100</f>
        <v>74.054054054054049</v>
      </c>
      <c r="B61" s="1">
        <f>29.792/37*100</f>
        <v>80.518918918918928</v>
      </c>
      <c r="C61">
        <f t="shared" si="2"/>
        <v>6.4648648648648788</v>
      </c>
    </row>
    <row r="62" spans="1:3">
      <c r="A62" s="1">
        <f>31.767/41*100</f>
        <v>77.480487804878052</v>
      </c>
      <c r="B62" s="1">
        <f>32.758/41*100</f>
        <v>79.897560975609764</v>
      </c>
      <c r="C62">
        <f t="shared" si="2"/>
        <v>2.4170731707317117</v>
      </c>
    </row>
    <row r="63" spans="1:3">
      <c r="A63" s="1">
        <f>16.459/44*100</f>
        <v>37.406818181818181</v>
      </c>
      <c r="B63" s="1">
        <f>17.513/44*100</f>
        <v>39.802272727272729</v>
      </c>
      <c r="C63">
        <f t="shared" si="2"/>
        <v>2.3954545454545482</v>
      </c>
    </row>
    <row r="64" spans="1:3">
      <c r="A64" s="1">
        <f>49.892/51*100</f>
        <v>97.827450980392157</v>
      </c>
      <c r="B64" s="1">
        <f>51.843/51*100</f>
        <v>101.65294117647059</v>
      </c>
      <c r="C64">
        <f t="shared" si="2"/>
        <v>3.8254901960784338</v>
      </c>
    </row>
    <row r="65" spans="1:3">
      <c r="A65" s="1">
        <f>40.368/49*100</f>
        <v>82.383673469387759</v>
      </c>
      <c r="B65" s="1">
        <f>41.779/49*100</f>
        <v>85.263265306122463</v>
      </c>
      <c r="C65">
        <f t="shared" si="2"/>
        <v>2.8795918367347042</v>
      </c>
    </row>
    <row r="66" spans="1:3">
      <c r="A66" s="1">
        <f>18.285/47*100</f>
        <v>38.90425531914893</v>
      </c>
      <c r="B66" s="1">
        <f>19.66/47*100</f>
        <v>41.829787234042556</v>
      </c>
      <c r="C66">
        <f t="shared" si="2"/>
        <v>2.9255319148936252</v>
      </c>
    </row>
    <row r="67" spans="1:3">
      <c r="A67" s="1">
        <f>47.706/45*100</f>
        <v>106.01333333333334</v>
      </c>
      <c r="B67" s="1">
        <f>48.879/45*100</f>
        <v>108.62</v>
      </c>
      <c r="C67">
        <f t="shared" si="2"/>
        <v>2.6066666666666691</v>
      </c>
    </row>
    <row r="68" spans="1:3">
      <c r="A68">
        <f>47.4/44*100</f>
        <v>107.72727272727272</v>
      </c>
      <c r="B68">
        <f>48.6/44*100</f>
        <v>110.45454545454545</v>
      </c>
      <c r="C68">
        <f>B68-A68</f>
        <v>2.7272727272727337</v>
      </c>
    </row>
    <row r="69" spans="1:3">
      <c r="A69">
        <f>43.128/37*100</f>
        <v>116.56216216216215</v>
      </c>
      <c r="B69">
        <f>44.175/37*100</f>
        <v>119.39189189189187</v>
      </c>
      <c r="C69">
        <f t="shared" ref="C69:C78" si="3">B69-A69</f>
        <v>2.8297297297297206</v>
      </c>
    </row>
    <row r="70" spans="1:3">
      <c r="A70">
        <f>48.555/41*100</f>
        <v>118.42682926829269</v>
      </c>
      <c r="B70">
        <f>50.41/41*100</f>
        <v>122.95121951219512</v>
      </c>
      <c r="C70">
        <f t="shared" si="3"/>
        <v>4.5243902439024311</v>
      </c>
    </row>
    <row r="71" spans="1:3">
      <c r="A71">
        <f>74.692/51*100</f>
        <v>146.4549019607843</v>
      </c>
      <c r="B71">
        <f>76.525/51*100</f>
        <v>150.04901960784315</v>
      </c>
      <c r="C71">
        <f t="shared" si="3"/>
        <v>3.5941176470588516</v>
      </c>
    </row>
    <row r="72" spans="1:3">
      <c r="A72">
        <f>54.789/49*100</f>
        <v>111.81428571428572</v>
      </c>
      <c r="B72">
        <f>55.603/49*100</f>
        <v>113.47551020408164</v>
      </c>
      <c r="C72">
        <f t="shared" si="3"/>
        <v>1.6612244897959272</v>
      </c>
    </row>
    <row r="73" spans="1:3">
      <c r="A73">
        <f>70.719/51*100</f>
        <v>138.66470588235293</v>
      </c>
      <c r="B73">
        <f>72.852/51*100</f>
        <v>142.84705882352941</v>
      </c>
      <c r="C73">
        <f t="shared" si="3"/>
        <v>4.1823529411764753</v>
      </c>
    </row>
    <row r="74" spans="1:3">
      <c r="A74">
        <f>59.17/44*100</f>
        <v>134.47727272727272</v>
      </c>
      <c r="B74">
        <f>59.816/44*100</f>
        <v>135.94545454545454</v>
      </c>
      <c r="C74">
        <f t="shared" si="3"/>
        <v>1.4681818181818187</v>
      </c>
    </row>
    <row r="75" spans="1:3">
      <c r="A75">
        <f>45.505/44*100</f>
        <v>103.42045454545455</v>
      </c>
      <c r="B75">
        <f>46.453/44*100</f>
        <v>105.575</v>
      </c>
      <c r="C75">
        <f t="shared" si="3"/>
        <v>2.1545454545454561</v>
      </c>
    </row>
    <row r="76" spans="1:3">
      <c r="A76">
        <f>49.772/49*100</f>
        <v>101.57551020408162</v>
      </c>
      <c r="B76">
        <f>51.377/49*100</f>
        <v>104.85102040816328</v>
      </c>
      <c r="C76">
        <f t="shared" si="3"/>
        <v>3.2755102040816553</v>
      </c>
    </row>
    <row r="77" spans="1:3">
      <c r="A77">
        <f>48.396/47*100</f>
        <v>102.97021276595746</v>
      </c>
      <c r="B77">
        <f>50.028/47*100</f>
        <v>106.44255319148937</v>
      </c>
      <c r="C77">
        <f t="shared" si="3"/>
        <v>3.472340425531911</v>
      </c>
    </row>
    <row r="78" spans="1:3">
      <c r="A78">
        <f>49.475/45*100</f>
        <v>109.94444444444444</v>
      </c>
      <c r="B78">
        <f>49.875/45*100</f>
        <v>110.83333333333334</v>
      </c>
      <c r="C78">
        <f t="shared" si="3"/>
        <v>0.88888888888889994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2025-04-04T16:53:36Z</dcterms:created>
  <dcterms:modified xsi:type="dcterms:W3CDTF">2025-04-04T16:57:53Z</dcterms:modified>
  <cp:category/>
  <cp:contentStatus/>
</cp:coreProperties>
</file>