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9" documentId="11_0B1D56BE9CDCCE836B02CE7A5FB0D4A9BBFD1C62" xr6:coauthVersionLast="47" xr6:coauthVersionMax="47" xr10:uidLastSave="{17643E16-6890-421E-84E3-4CCDA0883B3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62" i="1" l="1"/>
  <c r="C63" i="1"/>
  <c r="C64" i="1"/>
  <c r="C65" i="1"/>
  <c r="C66" i="1"/>
  <c r="C67" i="1"/>
  <c r="C68" i="1"/>
  <c r="C69" i="1"/>
  <c r="C50" i="1"/>
  <c r="C51" i="1"/>
  <c r="C52" i="1"/>
  <c r="C53" i="1"/>
  <c r="C54" i="1"/>
  <c r="C55" i="1"/>
  <c r="C56" i="1"/>
  <c r="C57" i="1"/>
  <c r="C58" i="1"/>
  <c r="C59" i="1"/>
  <c r="C60" i="1"/>
  <c r="C61" i="1"/>
  <c r="C39" i="1"/>
  <c r="C40" i="1"/>
  <c r="C41" i="1"/>
  <c r="C42" i="1"/>
  <c r="C43" i="1"/>
  <c r="C44" i="1"/>
  <c r="C45" i="1"/>
  <c r="C46" i="1"/>
  <c r="C47" i="1"/>
  <c r="C48" i="1"/>
  <c r="C49" i="1"/>
  <c r="C28" i="1"/>
  <c r="C29" i="1"/>
  <c r="C30" i="1"/>
  <c r="C31" i="1"/>
  <c r="C32" i="1"/>
  <c r="C33" i="1"/>
  <c r="C34" i="1"/>
  <c r="C35" i="1"/>
  <c r="C36" i="1"/>
  <c r="C37" i="1"/>
  <c r="C38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<sst xmlns="http://schemas.openxmlformats.org/spreadsheetml/2006/main" count="3" uniqueCount="3">
  <si>
    <t>buzz time</t>
  </si>
  <si>
    <t>speaking time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</si>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</sst>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topLeftCell="A51" workbookViewId="0">
      <selection activeCell="F68" sqref="F6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>20.45/42*100</f>
        <v>48.69047619047619</v>
      </c>
      <c r="B2">
        <f>22.13/42*100</f>
        <v>52.69047619047619</v>
      </c>
      <c r="C2">
        <f t="shared" ref="C2:C15" si="0">B2-A2</f>
        <v>4</v>
      </c>
    </row>
    <row r="3" spans="1:3">
      <c r="A3">
        <f>16.35/37*100</f>
        <v>44.189189189189193</v>
      </c>
      <c r="B3">
        <f>17.91/37*100</f>
        <v>48.405405405405403</v>
      </c>
      <c r="C3">
        <f t="shared" si="0"/>
        <v>4.2162162162162105</v>
      </c>
    </row>
    <row r="4" spans="1:3">
      <c r="A4">
        <f>38.11/44*100</f>
        <v>86.61363636363636</v>
      </c>
      <c r="B4">
        <f>39.7/44*100</f>
        <v>90.227272727272734</v>
      </c>
      <c r="C4">
        <f t="shared" si="0"/>
        <v>3.613636363636374</v>
      </c>
    </row>
    <row r="5" spans="1:3">
      <c r="A5">
        <f>39.84/41*100</f>
        <v>97.170731707317088</v>
      </c>
      <c r="B5">
        <f>41.53/41*100</f>
        <v>101.29268292682927</v>
      </c>
      <c r="C5">
        <f t="shared" si="0"/>
        <v>4.1219512195121837</v>
      </c>
    </row>
    <row r="6" spans="1:3">
      <c r="A6">
        <f>16.8/44*100</f>
        <v>38.181818181818187</v>
      </c>
      <c r="B6">
        <f>18.84/44*100</f>
        <v>42.818181818181813</v>
      </c>
      <c r="C6">
        <f t="shared" si="0"/>
        <v>4.636363636363626</v>
      </c>
    </row>
    <row r="7" spans="1:3">
      <c r="A7">
        <f>20.39/51*100</f>
        <v>39.980392156862749</v>
      </c>
      <c r="B7">
        <f>21.63/51*100</f>
        <v>42.411764705882348</v>
      </c>
      <c r="C7">
        <f t="shared" si="0"/>
        <v>2.4313725490195992</v>
      </c>
    </row>
    <row r="8" spans="1:3">
      <c r="A8">
        <f>26.76/49*100</f>
        <v>54.612244897959187</v>
      </c>
      <c r="B8">
        <f>31.56/49*100</f>
        <v>64.408163265306115</v>
      </c>
      <c r="C8">
        <f t="shared" si="0"/>
        <v>9.7959183673469283</v>
      </c>
    </row>
    <row r="9" spans="1:3">
      <c r="A9">
        <f>31.81/51*100</f>
        <v>62.372549019607838</v>
      </c>
      <c r="B9">
        <f>33.5/51*100</f>
        <v>65.686274509803923</v>
      </c>
      <c r="C9">
        <f t="shared" si="0"/>
        <v>3.3137254901960844</v>
      </c>
    </row>
    <row r="10" spans="1:3">
      <c r="A10">
        <f>28.91/44*100</f>
        <v>65.704545454545453</v>
      </c>
      <c r="B10">
        <f>30.6/44*100</f>
        <v>69.545454545454547</v>
      </c>
      <c r="C10">
        <f t="shared" si="0"/>
        <v>3.8409090909090935</v>
      </c>
    </row>
    <row r="11" spans="1:3">
      <c r="A11">
        <f>28.92/49*100</f>
        <v>59.020408163265316</v>
      </c>
      <c r="B11">
        <f>31.23/49*100</f>
        <v>63.734693877551017</v>
      </c>
      <c r="C11">
        <f t="shared" si="0"/>
        <v>4.7142857142857011</v>
      </c>
    </row>
    <row r="12" spans="1:3">
      <c r="A12">
        <f>30.71/47*100</f>
        <v>65.340425531914889</v>
      </c>
      <c r="B12">
        <f>33.09/47*100</f>
        <v>70.404255319148945</v>
      </c>
      <c r="C12">
        <f t="shared" si="0"/>
        <v>5.0638297872340559</v>
      </c>
    </row>
    <row r="13" spans="1:3">
      <c r="A13">
        <f>28.3/48*100</f>
        <v>58.958333333333336</v>
      </c>
      <c r="B13">
        <f>31.78/48*100</f>
        <v>66.208333333333343</v>
      </c>
      <c r="C13">
        <f t="shared" si="0"/>
        <v>7.2500000000000071</v>
      </c>
    </row>
    <row r="14" spans="1:3">
      <c r="A14">
        <f>28.03/45*100</f>
        <v>62.288888888888891</v>
      </c>
      <c r="B14">
        <f>30.05/45*100</f>
        <v>66.777777777777786</v>
      </c>
      <c r="C14">
        <f t="shared" si="0"/>
        <v>4.4888888888888943</v>
      </c>
    </row>
    <row r="15" spans="1:3">
      <c r="A15">
        <f>32.31/52*100</f>
        <v>62.134615384615387</v>
      </c>
      <c r="B15">
        <f>35.38/52*100</f>
        <v>68.038461538461547</v>
      </c>
      <c r="C15">
        <f t="shared" si="0"/>
        <v>5.9038461538461604</v>
      </c>
    </row>
    <row r="16" spans="1:3">
      <c r="A16">
        <f>37.45/44*100</f>
        <v>85.113636363636374</v>
      </c>
      <c r="B16">
        <f>39.06/44*100</f>
        <v>88.77272727272728</v>
      </c>
      <c r="C16">
        <f>B16-A16</f>
        <v>3.6590909090909065</v>
      </c>
    </row>
    <row r="17" spans="1:3">
      <c r="A17">
        <f>23.3/42*100</f>
        <v>55.476190476190482</v>
      </c>
      <c r="B17">
        <f>27.02/42*100</f>
        <v>64.333333333333329</v>
      </c>
      <c r="C17">
        <f t="shared" ref="C17:C38" si="1">B17-A17</f>
        <v>8.857142857142847</v>
      </c>
    </row>
    <row r="18" spans="1:3">
      <c r="A18">
        <f>16.11/37*100</f>
        <v>43.54054054054054</v>
      </c>
      <c r="B18">
        <f>18.04/37*100</f>
        <v>48.756756756756751</v>
      </c>
      <c r="C18">
        <f t="shared" si="1"/>
        <v>5.2162162162162105</v>
      </c>
    </row>
    <row r="19" spans="1:3">
      <c r="A19">
        <f>39.49/44*100</f>
        <v>89.750000000000014</v>
      </c>
      <c r="B19">
        <f>45.02/44*100</f>
        <v>102.31818181818181</v>
      </c>
      <c r="C19">
        <f t="shared" si="1"/>
        <v>12.568181818181799</v>
      </c>
    </row>
    <row r="20" spans="1:3">
      <c r="A20">
        <f>32.9/47*100</f>
        <v>70</v>
      </c>
      <c r="B20">
        <f>34.96/47*100</f>
        <v>74.382978723404264</v>
      </c>
      <c r="C20">
        <f t="shared" si="1"/>
        <v>4.3829787234042641</v>
      </c>
    </row>
    <row r="21" spans="1:3">
      <c r="A21">
        <f>17.76/41*100</f>
        <v>43.31707317073171</v>
      </c>
      <c r="B21">
        <f>19.05/41*100</f>
        <v>46.463414634146346</v>
      </c>
      <c r="C21">
        <f t="shared" si="1"/>
        <v>3.1463414634146361</v>
      </c>
    </row>
    <row r="22" spans="1:3">
      <c r="A22">
        <f>24.45/44*100</f>
        <v>55.568181818181813</v>
      </c>
      <c r="B22">
        <f>25.88/44*100</f>
        <v>58.818181818181813</v>
      </c>
      <c r="C22">
        <f t="shared" si="1"/>
        <v>3.25</v>
      </c>
    </row>
    <row r="23" spans="1:3">
      <c r="A23">
        <f>36.42/51*100</f>
        <v>71.411764705882348</v>
      </c>
      <c r="B23">
        <f>37.44/51*100</f>
        <v>73.411764705882348</v>
      </c>
      <c r="C23">
        <f t="shared" si="1"/>
        <v>2</v>
      </c>
    </row>
    <row r="24" spans="1:3">
      <c r="A24">
        <f>46.95/47*100</f>
        <v>99.893617021276597</v>
      </c>
      <c r="B24">
        <f>48.22/47*100</f>
        <v>102.59574468085107</v>
      </c>
      <c r="C24">
        <f t="shared" si="1"/>
        <v>2.7021276595744723</v>
      </c>
    </row>
    <row r="25" spans="1:3">
      <c r="A25">
        <f>42.18/49*100</f>
        <v>86.08163265306122</v>
      </c>
      <c r="B25">
        <f>43.43/49*100</f>
        <v>88.632653061224488</v>
      </c>
      <c r="C25">
        <f t="shared" si="1"/>
        <v>2.5510204081632679</v>
      </c>
    </row>
    <row r="26" spans="1:3">
      <c r="A26">
        <f>25.43/45*100</f>
        <v>56.511111111111113</v>
      </c>
      <c r="B26">
        <f>26.86/45*100</f>
        <v>59.68888888888889</v>
      </c>
      <c r="C26">
        <f t="shared" si="1"/>
        <v>3.1777777777777771</v>
      </c>
    </row>
    <row r="27" spans="1:3">
      <c r="A27">
        <f>47.68/52*100</f>
        <v>91.692307692307693</v>
      </c>
      <c r="B27">
        <f>48.92/52*100</f>
        <v>94.07692307692308</v>
      </c>
      <c r="C27">
        <f t="shared" si="1"/>
        <v>2.3846153846153868</v>
      </c>
    </row>
    <row r="28" spans="1:3">
      <c r="A28">
        <f>16.495/37*100</f>
        <v>44.581081081081088</v>
      </c>
      <c r="B28">
        <f>17.611/37*100</f>
        <v>47.597297297297295</v>
      </c>
      <c r="C28">
        <f t="shared" si="1"/>
        <v>3.0162162162162076</v>
      </c>
    </row>
    <row r="29" spans="1:3">
      <c r="A29">
        <f>43.284/44*100</f>
        <v>98.372727272727261</v>
      </c>
      <c r="B29">
        <f>44.418/44*100</f>
        <v>100.95</v>
      </c>
      <c r="C29">
        <f t="shared" si="1"/>
        <v>2.5772727272727423</v>
      </c>
    </row>
    <row r="30" spans="1:3">
      <c r="A30">
        <f>16.197/41*100</f>
        <v>39.504878048780483</v>
      </c>
      <c r="B30">
        <f>18.322/41*100</f>
        <v>44.687804878048773</v>
      </c>
      <c r="C30">
        <f t="shared" si="1"/>
        <v>5.1829268292682897</v>
      </c>
    </row>
    <row r="31" spans="1:3">
      <c r="A31">
        <f>25.822/44*100</f>
        <v>58.686363636363637</v>
      </c>
      <c r="B31">
        <f>26.81/44*100</f>
        <v>60.931818181818173</v>
      </c>
      <c r="C31">
        <f t="shared" si="1"/>
        <v>2.2454545454545354</v>
      </c>
    </row>
    <row r="32" spans="1:3">
      <c r="A32">
        <f>21.224/51*100</f>
        <v>41.615686274509805</v>
      </c>
      <c r="B32">
        <f>21.837/51*100</f>
        <v>42.817647058823525</v>
      </c>
      <c r="C32">
        <f t="shared" si="1"/>
        <v>1.2019607843137194</v>
      </c>
    </row>
    <row r="33" spans="1:3">
      <c r="A33">
        <f>39.737/49*100</f>
        <v>81.09591836734694</v>
      </c>
      <c r="B33">
        <f>40.999/49*100</f>
        <v>83.671428571428578</v>
      </c>
      <c r="C33">
        <f t="shared" si="1"/>
        <v>2.5755102040816382</v>
      </c>
    </row>
    <row r="34" spans="1:3">
      <c r="A34">
        <f>38.312/44*100</f>
        <v>87.072727272727263</v>
      </c>
      <c r="B34">
        <f>41.189/44*100</f>
        <v>93.611363636363635</v>
      </c>
      <c r="C34">
        <f t="shared" si="1"/>
        <v>6.5386363636363711</v>
      </c>
    </row>
    <row r="35" spans="1:3">
      <c r="A35">
        <f>17.764/47*100</f>
        <v>37.795744680851065</v>
      </c>
      <c r="B35">
        <f>18.554/47*100</f>
        <v>39.47659574468085</v>
      </c>
      <c r="C35">
        <f t="shared" si="1"/>
        <v>1.6808510638297847</v>
      </c>
    </row>
    <row r="36" spans="1:3">
      <c r="A36">
        <f>48.164/49*100</f>
        <v>98.293877551020415</v>
      </c>
      <c r="B36">
        <f>49.425/49*100</f>
        <v>100.8673469387755</v>
      </c>
      <c r="C36">
        <f t="shared" si="1"/>
        <v>2.5734693877550825</v>
      </c>
    </row>
    <row r="37" spans="1:3">
      <c r="A37">
        <f>47.422/47*100</f>
        <v>100.89787234042554</v>
      </c>
      <c r="B37">
        <f>50.526/47*100</f>
        <v>107.50212765957447</v>
      </c>
      <c r="C37">
        <f t="shared" si="1"/>
        <v>6.6042553191489333</v>
      </c>
    </row>
    <row r="38" spans="1:3">
      <c r="A38">
        <f>28.325/45*100</f>
        <v>62.94444444444445</v>
      </c>
      <c r="B38">
        <f>29.718/45*100</f>
        <v>66.039999999999992</v>
      </c>
      <c r="C38">
        <f t="shared" si="1"/>
        <v>3.0955555555555421</v>
      </c>
    </row>
    <row r="39" spans="1:3">
      <c r="A39">
        <f>50.386/44*100</f>
        <v>114.51363636363637</v>
      </c>
      <c r="B39">
        <f>51.545/44*100</f>
        <v>117.14772727272728</v>
      </c>
      <c r="C39">
        <f>B39-A39</f>
        <v>2.634090909090915</v>
      </c>
    </row>
    <row r="40" spans="1:3">
      <c r="A40">
        <f>34.942/42*100</f>
        <v>83.195238095238096</v>
      </c>
      <c r="B40">
        <f>38.335/42*100</f>
        <v>91.273809523809518</v>
      </c>
      <c r="C40">
        <f t="shared" ref="C40:C49" si="2">B40-A40</f>
        <v>8.0785714285714221</v>
      </c>
    </row>
    <row r="41" spans="1:3">
      <c r="A41">
        <f>37.113/37*100</f>
        <v>100.30540540540539</v>
      </c>
      <c r="B41">
        <f>37.781/37*100</f>
        <v>102.11081081081082</v>
      </c>
      <c r="C41">
        <f t="shared" si="2"/>
        <v>1.8054054054054234</v>
      </c>
    </row>
    <row r="42" spans="1:3">
      <c r="A42">
        <f>45.681/44*100</f>
        <v>103.82045454545454</v>
      </c>
      <c r="B42">
        <f>46.828/44*100</f>
        <v>106.42727272727272</v>
      </c>
      <c r="C42">
        <f t="shared" si="2"/>
        <v>2.6068181818181841</v>
      </c>
    </row>
    <row r="43" spans="1:3">
      <c r="A43">
        <f>43.757/41*100</f>
        <v>106.72439024390243</v>
      </c>
      <c r="B43">
        <f>45.111/41*100</f>
        <v>110.02682926829269</v>
      </c>
      <c r="C43">
        <f t="shared" si="2"/>
        <v>3.3024390243902531</v>
      </c>
    </row>
    <row r="44" spans="1:3">
      <c r="A44">
        <f>33.362/44*100</f>
        <v>75.822727272727278</v>
      </c>
      <c r="B44">
        <f>34.274/44*100</f>
        <v>77.895454545454541</v>
      </c>
      <c r="C44">
        <f t="shared" si="2"/>
        <v>2.0727272727272634</v>
      </c>
    </row>
    <row r="45" spans="1:3">
      <c r="A45">
        <f>50.667/51*100</f>
        <v>99.347058823529409</v>
      </c>
      <c r="B45">
        <f>52.034/51*100</f>
        <v>102.02745098039216</v>
      </c>
      <c r="C45">
        <f t="shared" si="2"/>
        <v>2.6803921568627516</v>
      </c>
    </row>
    <row r="46" spans="1:3">
      <c r="A46">
        <f>44.742/44*100</f>
        <v>101.68636363636364</v>
      </c>
      <c r="B46">
        <f>45.312/44*100</f>
        <v>102.98181818181817</v>
      </c>
      <c r="C46">
        <f t="shared" si="2"/>
        <v>1.2954545454545325</v>
      </c>
    </row>
    <row r="47" spans="1:3">
      <c r="A47">
        <f>49.275/49*100</f>
        <v>100.56122448979592</v>
      </c>
      <c r="B47">
        <f>51.395/49*100</f>
        <v>104.88775510204083</v>
      </c>
      <c r="C47">
        <f t="shared" si="2"/>
        <v>4.326530612244909</v>
      </c>
    </row>
    <row r="48" spans="1:3">
      <c r="A48">
        <f>57.118/47*100</f>
        <v>121.52765957446809</v>
      </c>
      <c r="B48">
        <f>59.317/47*100</f>
        <v>126.2063829787234</v>
      </c>
      <c r="C48">
        <f t="shared" si="2"/>
        <v>4.6787234042553081</v>
      </c>
    </row>
    <row r="49" spans="1:3">
      <c r="A49">
        <f>45.8/45*100</f>
        <v>101.77777777777777</v>
      </c>
      <c r="B49">
        <f>47.283/45*100</f>
        <v>105.07333333333332</v>
      </c>
      <c r="C49">
        <f t="shared" si="2"/>
        <v>3.295555555555552</v>
      </c>
    </row>
    <row r="50" spans="1:3">
      <c r="A50">
        <f>34.368/44*100</f>
        <v>78.109090909090924</v>
      </c>
      <c r="B50">
        <f>36.076/44*100</f>
        <v>81.990909090909099</v>
      </c>
      <c r="C50">
        <f>B50-A50</f>
        <v>3.8818181818181756</v>
      </c>
    </row>
    <row r="51" spans="1:3">
      <c r="A51">
        <f>43.042/42*100</f>
        <v>102.48095238095239</v>
      </c>
      <c r="B51">
        <f>45.427/42*100</f>
        <v>108.1595238095238</v>
      </c>
      <c r="C51">
        <f t="shared" ref="C51:C61" si="3">B51-A51</f>
        <v>5.6785714285714164</v>
      </c>
    </row>
    <row r="52" spans="1:3">
      <c r="A52">
        <f>37.734/37*100</f>
        <v>101.98378378378379</v>
      </c>
      <c r="B52">
        <f>40.942/37*100</f>
        <v>110.65405405405406</v>
      </c>
      <c r="C52">
        <f t="shared" si="3"/>
        <v>8.6702702702702652</v>
      </c>
    </row>
    <row r="53" spans="1:3">
      <c r="A53">
        <f>41.254/41*100</f>
        <v>100.61951219512196</v>
      </c>
      <c r="B53">
        <f>41.805/41*100</f>
        <v>101.96341463414633</v>
      </c>
      <c r="C53">
        <f t="shared" si="3"/>
        <v>1.3439024390243759</v>
      </c>
    </row>
    <row r="54" spans="1:3">
      <c r="A54">
        <f>43.083/44*100</f>
        <v>97.915909090909096</v>
      </c>
      <c r="B54">
        <f>44.526/44*100</f>
        <v>101.19545454545455</v>
      </c>
      <c r="C54">
        <f t="shared" si="3"/>
        <v>3.2795454545454561</v>
      </c>
    </row>
    <row r="55" spans="1:3">
      <c r="A55">
        <f>44.56/49*100</f>
        <v>90.938775510204081</v>
      </c>
      <c r="B55">
        <f>47.827/49*100</f>
        <v>97.60612244897959</v>
      </c>
      <c r="C55">
        <f t="shared" si="3"/>
        <v>6.6673469387755091</v>
      </c>
    </row>
    <row r="56" spans="1:3">
      <c r="A56">
        <f>48.961/51*100</f>
        <v>96.001960784313724</v>
      </c>
      <c r="B56" s="1">
        <f>54.67/51*100</f>
        <v>107.19607843137256</v>
      </c>
      <c r="C56">
        <f t="shared" si="3"/>
        <v>11.194117647058832</v>
      </c>
    </row>
    <row r="57" spans="1:3">
      <c r="A57">
        <f>31.531/44*100</f>
        <v>71.661363636363632</v>
      </c>
      <c r="B57">
        <f>33.047/44*100</f>
        <v>75.106818181818184</v>
      </c>
      <c r="C57">
        <f t="shared" si="3"/>
        <v>3.4454545454545524</v>
      </c>
    </row>
    <row r="58" spans="1:3">
      <c r="A58">
        <f>44.753/44*100</f>
        <v>101.71136363636364</v>
      </c>
      <c r="B58">
        <f>46.657/44*100</f>
        <v>106.03863636363636</v>
      </c>
      <c r="C58">
        <f t="shared" si="3"/>
        <v>4.3272727272727138</v>
      </c>
    </row>
    <row r="59" spans="1:3">
      <c r="A59">
        <f>47.571/49*100</f>
        <v>97.083673469387747</v>
      </c>
      <c r="B59">
        <f>48.974/49*100</f>
        <v>99.946938775510191</v>
      </c>
      <c r="C59">
        <f t="shared" si="3"/>
        <v>2.8632653061224431</v>
      </c>
    </row>
    <row r="60" spans="1:3">
      <c r="A60">
        <f>26.897/47*100</f>
        <v>57.227659574468085</v>
      </c>
      <c r="B60">
        <f>30.614/47*100</f>
        <v>65.136170212765947</v>
      </c>
      <c r="C60">
        <f t="shared" si="3"/>
        <v>7.9085106382978623</v>
      </c>
    </row>
    <row r="61" spans="1:3">
      <c r="A61">
        <f>33.947/45*100</f>
        <v>75.437777777777782</v>
      </c>
      <c r="B61">
        <f>37.181/45*100</f>
        <v>82.624444444444435</v>
      </c>
      <c r="C61">
        <f t="shared" si="3"/>
        <v>7.1866666666666532</v>
      </c>
    </row>
    <row r="62" spans="1:3">
      <c r="A62">
        <f>38.032/44*100</f>
        <v>86.436363636363637</v>
      </c>
      <c r="B62">
        <f>40.249/44*100</f>
        <v>91.475000000000009</v>
      </c>
      <c r="C62">
        <f>B62-A62</f>
        <v>5.0386363636363711</v>
      </c>
    </row>
    <row r="63" spans="1:3">
      <c r="A63">
        <f>22.356/37*100</f>
        <v>60.421621621621625</v>
      </c>
      <c r="B63">
        <f>23.387/37*100</f>
        <v>63.208108108108107</v>
      </c>
      <c r="C63">
        <f t="shared" ref="C63:C69" si="4">B63-A63</f>
        <v>2.7864864864864813</v>
      </c>
    </row>
    <row r="64" spans="1:3">
      <c r="A64">
        <f>38.743/44*100</f>
        <v>88.052272727272722</v>
      </c>
      <c r="B64">
        <f>41.097/44*100</f>
        <v>93.402272727272731</v>
      </c>
      <c r="C64">
        <f t="shared" si="4"/>
        <v>5.3500000000000085</v>
      </c>
    </row>
    <row r="65" spans="1:3">
      <c r="A65">
        <f>47.309/47*100</f>
        <v>100.65744680851063</v>
      </c>
      <c r="B65">
        <f>48.541/47*100</f>
        <v>103.2787234042553</v>
      </c>
      <c r="C65">
        <f t="shared" si="4"/>
        <v>2.6212765957446749</v>
      </c>
    </row>
    <row r="66" spans="1:3">
      <c r="A66">
        <f>31.857/44*100</f>
        <v>72.402272727272717</v>
      </c>
      <c r="B66">
        <f>33.181/44*100</f>
        <v>75.411363636363632</v>
      </c>
      <c r="C66">
        <f t="shared" si="4"/>
        <v>3.009090909090915</v>
      </c>
    </row>
    <row r="67" spans="1:3">
      <c r="A67">
        <f>49.434/49*100</f>
        <v>100.88571428571429</v>
      </c>
      <c r="B67">
        <f>51.001/49*100</f>
        <v>104.08367346938776</v>
      </c>
      <c r="C67">
        <f t="shared" si="4"/>
        <v>3.1979591836734755</v>
      </c>
    </row>
    <row r="68" spans="1:3">
      <c r="A68">
        <f>37.448/44*100</f>
        <v>85.109090909090909</v>
      </c>
      <c r="B68">
        <f>43.731/44*100</f>
        <v>99.388636363636365</v>
      </c>
      <c r="C68">
        <f t="shared" si="4"/>
        <v>14.279545454545456</v>
      </c>
    </row>
    <row r="69" spans="1:3">
      <c r="A69">
        <f>44.898/45*100</f>
        <v>99.773333333333341</v>
      </c>
      <c r="B69">
        <f>46.186/45*100</f>
        <v>102.63555555555554</v>
      </c>
      <c r="C69">
        <f t="shared" si="4"/>
        <v>2.8622222222222007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2025-04-04T17:01:16Z</dcterms:created>
  <dcterms:modified xsi:type="dcterms:W3CDTF">2025-04-04T17:03:10Z</dcterms:modified>
  <cp:category/>
  <cp:contentStatus/>
</cp:coreProperties>
</file>