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/Users/sebastian/Downloads/"/>
    </mc:Choice>
  </mc:AlternateContent>
  <xr:revisionPtr revIDLastSave="14" documentId="13_ncr:1_{F710479B-2043-554E-A31F-4B5E0BDF5573}" xr6:coauthVersionLast="47" xr6:coauthVersionMax="47" xr10:uidLastSave="{A3BA1BF6-6F48-4519-96A7-2131F64284B9}"/>
  <bookViews>
    <workbookView xWindow="28800" yWindow="-13080" windowWidth="38400" windowHeight="21100" xr2:uid="{B86956E3-7A59-184D-9F02-10D19F357316}"/>
  </bookViews>
  <sheets>
    <sheet name="Grade Calculato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4" i="1"/>
  <c r="D73" i="1"/>
  <c r="D67" i="1"/>
  <c r="D66" i="1"/>
  <c r="D65" i="1"/>
  <c r="D64" i="1"/>
  <c r="D40" i="1"/>
  <c r="D56" i="1"/>
  <c r="D59" i="1"/>
  <c r="D58" i="1"/>
  <c r="D57" i="1"/>
  <c r="D43" i="1"/>
  <c r="D42" i="1"/>
  <c r="D41" i="1"/>
  <c r="D27" i="1"/>
  <c r="D26" i="1"/>
  <c r="D25" i="1"/>
  <c r="D24" i="1"/>
  <c r="D12" i="1"/>
  <c r="D15" i="1"/>
  <c r="D14" i="1"/>
  <c r="D13" i="1"/>
  <c r="E45" i="1" l="1"/>
  <c r="G45" i="1" s="1"/>
  <c r="E61" i="1"/>
  <c r="G61" i="1" s="1"/>
  <c r="E17" i="1"/>
  <c r="G17" i="1" s="1"/>
  <c r="E29" i="1"/>
  <c r="G29" i="1" s="1"/>
  <c r="E5" i="1"/>
  <c r="G5" i="1" s="1"/>
  <c r="D76" i="1" l="1"/>
  <c r="E69" i="1" s="1"/>
  <c r="G69" i="1" s="1"/>
  <c r="D79" i="1" s="1"/>
</calcChain>
</file>

<file path=xl/sharedStrings.xml><?xml version="1.0" encoding="utf-8"?>
<sst xmlns="http://schemas.openxmlformats.org/spreadsheetml/2006/main" count="117" uniqueCount="55">
  <si>
    <t>Unit</t>
  </si>
  <si>
    <t>Assignment</t>
  </si>
  <si>
    <t>Assigment Grade</t>
  </si>
  <si>
    <t>Unit Grade</t>
  </si>
  <si>
    <t>Unit Weight</t>
  </si>
  <si>
    <t>Unit Weighted Grade</t>
  </si>
  <si>
    <t>Fail</t>
  </si>
  <si>
    <t>Pass</t>
  </si>
  <si>
    <t xml:space="preserve">Fortnight Reflections </t>
  </si>
  <si>
    <t>Fortnight Reflection 1</t>
  </si>
  <si>
    <t>Distinction</t>
  </si>
  <si>
    <t>Merit</t>
  </si>
  <si>
    <t>Fortnight Reflection 2</t>
  </si>
  <si>
    <t>Fortnight Reflection 3</t>
  </si>
  <si>
    <t>Fortnight Reflection 4</t>
  </si>
  <si>
    <t>Fortnight Reflection 5</t>
  </si>
  <si>
    <t>Fortnight Reflection 6</t>
  </si>
  <si>
    <t>Fortnight Reflection 7</t>
  </si>
  <si>
    <t>Memes</t>
  </si>
  <si>
    <t xml:space="preserve">Meme 1 </t>
  </si>
  <si>
    <t>Meme 2</t>
  </si>
  <si>
    <t>Meme 3</t>
  </si>
  <si>
    <t>Meme 4</t>
  </si>
  <si>
    <t>Meme 5</t>
  </si>
  <si>
    <t>Meme 6</t>
  </si>
  <si>
    <t>Homework</t>
  </si>
  <si>
    <t>Homework 1 – Basic Networking</t>
  </si>
  <si>
    <t>Homework 2 – OS Structure</t>
  </si>
  <si>
    <t>Homework 3 – SSH</t>
  </si>
  <si>
    <t>Homework 4 – FTP</t>
  </si>
  <si>
    <t>Homework 5 – DNS</t>
  </si>
  <si>
    <t>Homework 6 – Database Servers</t>
  </si>
  <si>
    <t>Homework 7 – Web Servers</t>
  </si>
  <si>
    <t>Homework 8 – Routers &amp; Firewalls</t>
  </si>
  <si>
    <t>Homework 9 – Back Ups</t>
  </si>
  <si>
    <t>Homework 10 – Hardening</t>
  </si>
  <si>
    <t>Individual Labs</t>
  </si>
  <si>
    <t>Lab 1 – Basic Networking</t>
  </si>
  <si>
    <t>Lab 2 – CLI</t>
  </si>
  <si>
    <t>Lab 3 – SSH</t>
  </si>
  <si>
    <t>Lab 4 – FTP</t>
  </si>
  <si>
    <t>Lab 5 – DNS</t>
  </si>
  <si>
    <t>Lab 6 – Database Servers – MySQL &amp; Postgres</t>
  </si>
  <si>
    <t>Lab 7 – Web Servers – PHP &amp; Flask</t>
  </si>
  <si>
    <t xml:space="preserve">Lab 8 – Routers &amp; Firewalls </t>
  </si>
  <si>
    <t>Lab 9 – Back Ups</t>
  </si>
  <si>
    <t>Lab 10 – Script Writing</t>
  </si>
  <si>
    <t>Team Labs</t>
  </si>
  <si>
    <t xml:space="preserve">Set up Practice </t>
  </si>
  <si>
    <t>Red Team Practice</t>
  </si>
  <si>
    <t>Exams</t>
  </si>
  <si>
    <t>Midterm 1</t>
  </si>
  <si>
    <t>Midterm 2</t>
  </si>
  <si>
    <t>Final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</si>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</sst>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9" fontId="0" fillId="0" borderId="1" xfId="1" applyFont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B988-67C8-7A4E-96EA-F58DCFFEE918}">
  <dimension ref="B3:H80"/>
  <sheetViews>
    <sheetView tabSelected="1" workbookViewId="0">
      <selection activeCell="D7" sqref="D7"/>
    </sheetView>
  </sheetViews>
  <sheetFormatPr defaultColWidth="11" defaultRowHeight="15.95"/>
  <cols>
    <col min="2" max="2" width="18.5" bestFit="1" customWidth="1"/>
    <col min="3" max="3" width="37.875" bestFit="1" customWidth="1"/>
    <col min="4" max="4" width="14.625" bestFit="1" customWidth="1"/>
    <col min="5" max="5" width="10.125" bestFit="1" customWidth="1"/>
    <col min="6" max="6" width="10.5" bestFit="1" customWidth="1"/>
    <col min="7" max="7" width="18" hidden="1" customWidth="1"/>
    <col min="8" max="8" width="10.125" hidden="1" customWidth="1"/>
  </cols>
  <sheetData>
    <row r="3" spans="2:8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t="s">
        <v>6</v>
      </c>
    </row>
    <row r="4" spans="2:8">
      <c r="B4" s="2"/>
      <c r="C4" s="2"/>
      <c r="D4" s="2"/>
      <c r="E4" s="2"/>
      <c r="F4" s="2"/>
      <c r="G4" s="2"/>
      <c r="H4" t="s">
        <v>7</v>
      </c>
    </row>
    <row r="5" spans="2:8">
      <c r="B5" s="10" t="s">
        <v>8</v>
      </c>
      <c r="C5" s="3" t="s">
        <v>9</v>
      </c>
      <c r="D5" s="7" t="s">
        <v>10</v>
      </c>
      <c r="E5" s="10" t="str">
        <f>IF(AND(D15&gt;=(SUM(D12:D15)-2),D14&lt;=2,D13=0,D12=0),"Distinction",IF(AND((D14+D15)&gt;=(SUM(D12:D15)-2),D13&lt;=2,D12=0),"Merit",IF(AND((D13+D14+D15)&gt;=(SUM(D12:D15)-2),D12&lt;=2),"Pass","Fail")))</f>
        <v>Distinction</v>
      </c>
      <c r="F5" s="14">
        <v>7.0000000000000007E-2</v>
      </c>
      <c r="G5" s="12">
        <f>IF(E5="Distinction",F5, IF(E5="Merit",F5*0.66, IF(E5="Pass",F5*0.33,0)))</f>
        <v>7.0000000000000007E-2</v>
      </c>
      <c r="H5" t="s">
        <v>11</v>
      </c>
    </row>
    <row r="6" spans="2:8">
      <c r="B6" s="10"/>
      <c r="C6" s="3" t="s">
        <v>12</v>
      </c>
      <c r="D6" s="7" t="s">
        <v>10</v>
      </c>
      <c r="E6" s="10"/>
      <c r="F6" s="14"/>
      <c r="G6" s="12"/>
      <c r="H6" t="s">
        <v>10</v>
      </c>
    </row>
    <row r="7" spans="2:8">
      <c r="B7" s="10"/>
      <c r="C7" s="3" t="s">
        <v>13</v>
      </c>
      <c r="D7" s="7" t="s">
        <v>11</v>
      </c>
      <c r="E7" s="10"/>
      <c r="F7" s="14"/>
      <c r="G7" s="12"/>
    </row>
    <row r="8" spans="2:8">
      <c r="B8" s="10"/>
      <c r="C8" s="3" t="s">
        <v>14</v>
      </c>
      <c r="D8" s="7" t="s">
        <v>10</v>
      </c>
      <c r="E8" s="10"/>
      <c r="F8" s="14"/>
      <c r="G8" s="12"/>
    </row>
    <row r="9" spans="2:8">
      <c r="B9" s="10"/>
      <c r="C9" s="3" t="s">
        <v>15</v>
      </c>
      <c r="D9" s="7" t="s">
        <v>10</v>
      </c>
      <c r="E9" s="10"/>
      <c r="F9" s="14"/>
      <c r="G9" s="12"/>
    </row>
    <row r="10" spans="2:8">
      <c r="B10" s="10"/>
      <c r="C10" s="3" t="s">
        <v>16</v>
      </c>
      <c r="D10" s="7" t="s">
        <v>10</v>
      </c>
      <c r="E10" s="10"/>
      <c r="F10" s="14"/>
      <c r="G10" s="12"/>
    </row>
    <row r="11" spans="2:8">
      <c r="B11" s="10"/>
      <c r="C11" s="3" t="s">
        <v>17</v>
      </c>
      <c r="D11" s="7" t="s">
        <v>10</v>
      </c>
      <c r="E11" s="10"/>
      <c r="F11" s="14"/>
      <c r="G11" s="12"/>
    </row>
    <row r="12" spans="2:8" hidden="1">
      <c r="B12" s="2"/>
      <c r="C12" s="3" t="s">
        <v>6</v>
      </c>
      <c r="D12" s="7">
        <f>COUNTIF($D$5:$D$11,"=Fail")</f>
        <v>0</v>
      </c>
      <c r="E12" s="2"/>
      <c r="F12" s="4"/>
      <c r="G12" s="2"/>
    </row>
    <row r="13" spans="2:8" hidden="1">
      <c r="B13" s="2"/>
      <c r="C13" s="3" t="s">
        <v>7</v>
      </c>
      <c r="D13" s="7">
        <f>COUNTIF($D$5:$D$11,"=Pass")</f>
        <v>0</v>
      </c>
      <c r="E13" s="2"/>
      <c r="F13" s="4"/>
      <c r="G13" s="2"/>
    </row>
    <row r="14" spans="2:8" hidden="1">
      <c r="B14" s="2"/>
      <c r="C14" s="3" t="s">
        <v>11</v>
      </c>
      <c r="D14" s="7">
        <f>COUNTIF($D$5:$D$11,"=Merit")</f>
        <v>1</v>
      </c>
      <c r="E14" s="2"/>
      <c r="F14" s="4"/>
      <c r="G14" s="2"/>
    </row>
    <row r="15" spans="2:8" hidden="1">
      <c r="B15" s="2"/>
      <c r="C15" s="3" t="s">
        <v>10</v>
      </c>
      <c r="D15" s="7">
        <f>COUNTIF($D$5:$D$11,"=Distinction")</f>
        <v>6</v>
      </c>
      <c r="E15" s="2"/>
      <c r="F15" s="4"/>
      <c r="G15" s="2"/>
    </row>
    <row r="16" spans="2:8">
      <c r="B16" s="2"/>
      <c r="C16" s="3"/>
      <c r="D16" s="7"/>
      <c r="E16" s="2"/>
      <c r="F16" s="4"/>
      <c r="G16" s="2"/>
    </row>
    <row r="17" spans="2:7">
      <c r="B17" s="10" t="s">
        <v>18</v>
      </c>
      <c r="C17" s="3" t="s">
        <v>19</v>
      </c>
      <c r="D17" s="7" t="s">
        <v>10</v>
      </c>
      <c r="E17" s="10" t="str">
        <f>IF(AND(D27&gt;=(SUM(D24:D27)-2),D26&lt;=2,D25=0,D24=0),"Distinction",IF(AND((D26+D27)&gt;=(SUM(D24:D27)-2),D25&lt;=2,D24=0),"Merit",IF(AND((D25+D26+D27)&gt;=(SUM(D24:D27)-2),D24&lt;=2),"Pass","Fail")))</f>
        <v>Distinction</v>
      </c>
      <c r="F17" s="14">
        <v>0.03</v>
      </c>
      <c r="G17" s="12">
        <f>IF(E17="Distinction",F17, IF(E17="Merit",F17*0.66, IF(E17="Pass",F17*0.33,0)))</f>
        <v>0.03</v>
      </c>
    </row>
    <row r="18" spans="2:7">
      <c r="B18" s="10"/>
      <c r="C18" s="3" t="s">
        <v>20</v>
      </c>
      <c r="D18" s="7" t="s">
        <v>10</v>
      </c>
      <c r="E18" s="10"/>
      <c r="F18" s="14"/>
      <c r="G18" s="12"/>
    </row>
    <row r="19" spans="2:7">
      <c r="B19" s="10"/>
      <c r="C19" s="3" t="s">
        <v>21</v>
      </c>
      <c r="D19" s="7" t="s">
        <v>10</v>
      </c>
      <c r="E19" s="10"/>
      <c r="F19" s="14"/>
      <c r="G19" s="12"/>
    </row>
    <row r="20" spans="2:7">
      <c r="B20" s="10"/>
      <c r="C20" s="3" t="s">
        <v>22</v>
      </c>
      <c r="D20" s="7" t="s">
        <v>10</v>
      </c>
      <c r="E20" s="10"/>
      <c r="F20" s="14"/>
      <c r="G20" s="12"/>
    </row>
    <row r="21" spans="2:7">
      <c r="B21" s="10"/>
      <c r="C21" s="3" t="s">
        <v>23</v>
      </c>
      <c r="D21" s="7" t="s">
        <v>10</v>
      </c>
      <c r="E21" s="10"/>
      <c r="F21" s="14"/>
      <c r="G21" s="12"/>
    </row>
    <row r="22" spans="2:7">
      <c r="B22" s="10"/>
      <c r="C22" s="3" t="s">
        <v>24</v>
      </c>
      <c r="D22" s="7" t="s">
        <v>10</v>
      </c>
      <c r="E22" s="10"/>
      <c r="F22" s="14"/>
      <c r="G22" s="12"/>
    </row>
    <row r="23" spans="2:7" hidden="1">
      <c r="B23" s="9"/>
      <c r="C23" s="3"/>
      <c r="D23" s="7"/>
      <c r="E23" s="8"/>
      <c r="F23" s="9"/>
      <c r="G23" s="2"/>
    </row>
    <row r="24" spans="2:7" hidden="1">
      <c r="B24" s="2"/>
      <c r="C24" s="3" t="s">
        <v>6</v>
      </c>
      <c r="D24" s="7">
        <f>COUNTIF($D$17:$D$22,"=Fail")</f>
        <v>0</v>
      </c>
      <c r="E24" s="2"/>
      <c r="F24" s="4"/>
      <c r="G24" s="2"/>
    </row>
    <row r="25" spans="2:7" hidden="1">
      <c r="B25" s="2"/>
      <c r="C25" s="3" t="s">
        <v>7</v>
      </c>
      <c r="D25" s="7">
        <f>COUNTIF($D$17:$D$22,"=Pass")</f>
        <v>0</v>
      </c>
      <c r="E25" s="2"/>
      <c r="F25" s="4"/>
      <c r="G25" s="2"/>
    </row>
    <row r="26" spans="2:7" hidden="1">
      <c r="B26" s="2"/>
      <c r="C26" s="3" t="s">
        <v>11</v>
      </c>
      <c r="D26" s="7">
        <f>COUNTIF($D$17:$D$22,"=Merit")</f>
        <v>0</v>
      </c>
      <c r="E26" s="2"/>
      <c r="F26" s="4"/>
      <c r="G26" s="2"/>
    </row>
    <row r="27" spans="2:7" hidden="1">
      <c r="B27" s="2"/>
      <c r="C27" s="3" t="s">
        <v>10</v>
      </c>
      <c r="D27" s="7">
        <f>COUNTIF($D$17:$D$22,"=Distinction")</f>
        <v>6</v>
      </c>
      <c r="E27" s="2"/>
      <c r="F27" s="4"/>
      <c r="G27" s="2"/>
    </row>
    <row r="28" spans="2:7">
      <c r="B28" s="2"/>
      <c r="C28" s="3"/>
      <c r="D28" s="7"/>
      <c r="E28" s="2"/>
      <c r="F28" s="4"/>
      <c r="G28" s="2"/>
    </row>
    <row r="29" spans="2:7">
      <c r="B29" s="10" t="s">
        <v>25</v>
      </c>
      <c r="C29" s="3" t="s">
        <v>26</v>
      </c>
      <c r="D29" s="7" t="s">
        <v>10</v>
      </c>
      <c r="E29" s="16" t="str">
        <f>IF(AND(D43&gt;=(SUM(D40:D43)-2),D42&lt;=2,D41=0,D40=0),"Distinction",IF(AND((D42+D43)&gt;=(SUM(D40:D43)-2),D41&lt;=2,D40=0),"Merit",IF(AND((D41+D42+D43)&gt;=(SUM(D40:D43)-2),D40&lt;=2),"Pass","Fail")))</f>
        <v>Distinction</v>
      </c>
      <c r="F29" s="11">
        <v>0.2</v>
      </c>
      <c r="G29" s="13">
        <f>IF(E29="Distinction",F29, IF(E29="Merit",F29*0.66, IF(E29="Pass",F29*0.33,0)))</f>
        <v>0.2</v>
      </c>
    </row>
    <row r="30" spans="2:7">
      <c r="B30" s="10"/>
      <c r="C30" s="3" t="s">
        <v>27</v>
      </c>
      <c r="D30" s="7" t="s">
        <v>10</v>
      </c>
      <c r="E30" s="10"/>
      <c r="F30" s="10"/>
      <c r="G30" s="14"/>
    </row>
    <row r="31" spans="2:7">
      <c r="B31" s="10"/>
      <c r="C31" s="3" t="s">
        <v>28</v>
      </c>
      <c r="D31" s="7" t="s">
        <v>10</v>
      </c>
      <c r="E31" s="10"/>
      <c r="F31" s="10"/>
      <c r="G31" s="14"/>
    </row>
    <row r="32" spans="2:7">
      <c r="B32" s="10"/>
      <c r="C32" s="3" t="s">
        <v>29</v>
      </c>
      <c r="D32" s="7" t="s">
        <v>10</v>
      </c>
      <c r="E32" s="10"/>
      <c r="F32" s="10"/>
      <c r="G32" s="14"/>
    </row>
    <row r="33" spans="2:7">
      <c r="B33" s="10"/>
      <c r="C33" s="3" t="s">
        <v>30</v>
      </c>
      <c r="D33" s="7" t="s">
        <v>10</v>
      </c>
      <c r="E33" s="10"/>
      <c r="F33" s="10"/>
      <c r="G33" s="14"/>
    </row>
    <row r="34" spans="2:7">
      <c r="B34" s="10"/>
      <c r="C34" s="3" t="s">
        <v>31</v>
      </c>
      <c r="D34" s="7" t="s">
        <v>10</v>
      </c>
      <c r="E34" s="10"/>
      <c r="F34" s="10"/>
      <c r="G34" s="14"/>
    </row>
    <row r="35" spans="2:7">
      <c r="B35" s="10"/>
      <c r="C35" s="3" t="s">
        <v>32</v>
      </c>
      <c r="D35" s="7" t="s">
        <v>10</v>
      </c>
      <c r="E35" s="10"/>
      <c r="F35" s="10"/>
      <c r="G35" s="14"/>
    </row>
    <row r="36" spans="2:7">
      <c r="B36" s="10"/>
      <c r="C36" s="3" t="s">
        <v>33</v>
      </c>
      <c r="D36" s="7" t="s">
        <v>10</v>
      </c>
      <c r="E36" s="10"/>
      <c r="F36" s="10"/>
      <c r="G36" s="14"/>
    </row>
    <row r="37" spans="2:7">
      <c r="B37" s="10"/>
      <c r="C37" s="3" t="s">
        <v>34</v>
      </c>
      <c r="D37" s="7" t="s">
        <v>10</v>
      </c>
      <c r="E37" s="10"/>
      <c r="F37" s="10"/>
      <c r="G37" s="14"/>
    </row>
    <row r="38" spans="2:7">
      <c r="B38" s="10"/>
      <c r="C38" s="3" t="s">
        <v>35</v>
      </c>
      <c r="D38" s="7" t="s">
        <v>10</v>
      </c>
      <c r="E38" s="10"/>
      <c r="F38" s="10"/>
      <c r="G38" s="14"/>
    </row>
    <row r="39" spans="2:7">
      <c r="B39" s="9"/>
      <c r="C39" s="3"/>
      <c r="D39" s="7"/>
      <c r="E39" s="8"/>
      <c r="F39" s="9"/>
      <c r="G39" s="2"/>
    </row>
    <row r="40" spans="2:7" hidden="1">
      <c r="B40" s="2"/>
      <c r="C40" s="3" t="s">
        <v>6</v>
      </c>
      <c r="D40" s="7">
        <f>COUNTIF(D29:D38,"=Fail")</f>
        <v>0</v>
      </c>
      <c r="E40" s="2"/>
      <c r="F40" s="4"/>
      <c r="G40" s="2"/>
    </row>
    <row r="41" spans="2:7" hidden="1">
      <c r="B41" s="2"/>
      <c r="C41" s="3" t="s">
        <v>7</v>
      </c>
      <c r="D41" s="7">
        <f>COUNTIF(D29:D38,"=Pass")</f>
        <v>0</v>
      </c>
      <c r="E41" s="2"/>
      <c r="F41" s="4"/>
      <c r="G41" s="2"/>
    </row>
    <row r="42" spans="2:7" hidden="1">
      <c r="B42" s="2"/>
      <c r="C42" s="3" t="s">
        <v>11</v>
      </c>
      <c r="D42" s="7">
        <f>COUNTIF(D29:D38,"=Merit")</f>
        <v>0</v>
      </c>
      <c r="E42" s="2"/>
      <c r="F42" s="4"/>
      <c r="G42" s="2"/>
    </row>
    <row r="43" spans="2:7" hidden="1">
      <c r="B43" s="2"/>
      <c r="C43" s="3" t="s">
        <v>10</v>
      </c>
      <c r="D43" s="7">
        <f>COUNTIF(D29:D38,"=Distinction")</f>
        <v>10</v>
      </c>
      <c r="E43" s="2"/>
      <c r="F43" s="4"/>
      <c r="G43" s="2"/>
    </row>
    <row r="44" spans="2:7" hidden="1">
      <c r="B44" s="2"/>
      <c r="C44" s="2"/>
      <c r="D44" s="7"/>
      <c r="E44" s="2"/>
      <c r="F44" s="4"/>
      <c r="G44" s="2"/>
    </row>
    <row r="45" spans="2:7">
      <c r="B45" s="10" t="s">
        <v>36</v>
      </c>
      <c r="C45" s="3" t="s">
        <v>37</v>
      </c>
      <c r="D45" s="7" t="s">
        <v>10</v>
      </c>
      <c r="E45" s="10" t="str">
        <f>IF(AND(D59&gt;=(SUM(D56:D59)-2),D58&lt;=2,D57=0,D56=0),"Distinction",IF(AND((D58+D59)&gt;=(SUM(D56:D59)-2),D57&lt;=2,D56=0),"Merit",IF(AND((D57+D58+D59)&gt;=(SUM(D56:D59)-2),D56&lt;=2),"Pass","Fail")))</f>
        <v>Distinction</v>
      </c>
      <c r="F45" s="11">
        <v>0.4</v>
      </c>
      <c r="G45" s="13">
        <f>IF(E45="Distinction",F45, IF(E45="Merit",F45*0.66, IF(E45="Pass",F45*0.33,0)))</f>
        <v>0.4</v>
      </c>
    </row>
    <row r="46" spans="2:7">
      <c r="B46" s="10"/>
      <c r="C46" s="3" t="s">
        <v>38</v>
      </c>
      <c r="D46" s="7" t="s">
        <v>10</v>
      </c>
      <c r="E46" s="10"/>
      <c r="F46" s="10"/>
      <c r="G46" s="14"/>
    </row>
    <row r="47" spans="2:7">
      <c r="B47" s="10"/>
      <c r="C47" s="3" t="s">
        <v>39</v>
      </c>
      <c r="D47" s="7" t="s">
        <v>10</v>
      </c>
      <c r="E47" s="10"/>
      <c r="F47" s="10"/>
      <c r="G47" s="14"/>
    </row>
    <row r="48" spans="2:7">
      <c r="B48" s="10"/>
      <c r="C48" s="3" t="s">
        <v>40</v>
      </c>
      <c r="D48" s="7" t="s">
        <v>10</v>
      </c>
      <c r="E48" s="10"/>
      <c r="F48" s="10"/>
      <c r="G48" s="14"/>
    </row>
    <row r="49" spans="2:7">
      <c r="B49" s="10"/>
      <c r="C49" s="3" t="s">
        <v>41</v>
      </c>
      <c r="D49" s="7" t="s">
        <v>10</v>
      </c>
      <c r="E49" s="10"/>
      <c r="F49" s="10"/>
      <c r="G49" s="14"/>
    </row>
    <row r="50" spans="2:7">
      <c r="B50" s="10"/>
      <c r="C50" s="3" t="s">
        <v>42</v>
      </c>
      <c r="D50" s="7" t="s">
        <v>10</v>
      </c>
      <c r="E50" s="10"/>
      <c r="F50" s="10"/>
      <c r="G50" s="14"/>
    </row>
    <row r="51" spans="2:7">
      <c r="B51" s="10"/>
      <c r="C51" s="3" t="s">
        <v>43</v>
      </c>
      <c r="D51" s="7" t="s">
        <v>10</v>
      </c>
      <c r="E51" s="10"/>
      <c r="F51" s="10"/>
      <c r="G51" s="14"/>
    </row>
    <row r="52" spans="2:7">
      <c r="B52" s="10"/>
      <c r="C52" s="3" t="s">
        <v>44</v>
      </c>
      <c r="D52" s="7" t="s">
        <v>10</v>
      </c>
      <c r="E52" s="10"/>
      <c r="F52" s="10"/>
      <c r="G52" s="14"/>
    </row>
    <row r="53" spans="2:7">
      <c r="B53" s="10"/>
      <c r="C53" s="3" t="s">
        <v>45</v>
      </c>
      <c r="D53" s="7" t="s">
        <v>10</v>
      </c>
      <c r="E53" s="10"/>
      <c r="F53" s="10"/>
      <c r="G53" s="14"/>
    </row>
    <row r="54" spans="2:7">
      <c r="B54" s="10"/>
      <c r="C54" s="3" t="s">
        <v>46</v>
      </c>
      <c r="D54" s="7" t="s">
        <v>10</v>
      </c>
      <c r="E54" s="10"/>
      <c r="F54" s="10"/>
      <c r="G54" s="14"/>
    </row>
    <row r="55" spans="2:7">
      <c r="B55" s="9"/>
      <c r="C55" s="3"/>
      <c r="D55" s="7"/>
      <c r="E55" s="8"/>
      <c r="F55" s="9"/>
      <c r="G55" s="2"/>
    </row>
    <row r="56" spans="2:7" hidden="1">
      <c r="B56" s="2"/>
      <c r="C56" s="3" t="s">
        <v>6</v>
      </c>
      <c r="D56" s="7">
        <f>COUNTIF(D45:D54,"=Fail")</f>
        <v>0</v>
      </c>
      <c r="E56" s="2"/>
      <c r="F56" s="4"/>
      <c r="G56" s="2"/>
    </row>
    <row r="57" spans="2:7" hidden="1">
      <c r="B57" s="2"/>
      <c r="C57" s="3" t="s">
        <v>7</v>
      </c>
      <c r="D57" s="7">
        <f>COUNTIF(D45:D54,"=Pass")</f>
        <v>0</v>
      </c>
      <c r="E57" s="2"/>
      <c r="F57" s="4"/>
      <c r="G57" s="2"/>
    </row>
    <row r="58" spans="2:7" hidden="1">
      <c r="B58" s="2"/>
      <c r="C58" s="3" t="s">
        <v>11</v>
      </c>
      <c r="D58" s="7">
        <f>COUNTIF(D45:D54,"=Merit")</f>
        <v>0</v>
      </c>
      <c r="E58" s="2"/>
      <c r="F58" s="4"/>
      <c r="G58" s="2"/>
    </row>
    <row r="59" spans="2:7" hidden="1">
      <c r="B59" s="2"/>
      <c r="C59" s="3" t="s">
        <v>10</v>
      </c>
      <c r="D59" s="7">
        <f>COUNTIF(D45:D54,"=Distinction")</f>
        <v>10</v>
      </c>
      <c r="E59" s="2"/>
      <c r="F59" s="4"/>
      <c r="G59" s="2"/>
    </row>
    <row r="60" spans="2:7" hidden="1">
      <c r="B60" s="2"/>
      <c r="C60" s="2"/>
      <c r="D60" s="7"/>
      <c r="E60" s="2"/>
      <c r="F60" s="4"/>
      <c r="G60" s="2"/>
    </row>
    <row r="61" spans="2:7">
      <c r="B61" s="10" t="s">
        <v>47</v>
      </c>
      <c r="C61" s="3" t="s">
        <v>48</v>
      </c>
      <c r="D61" s="7" t="s">
        <v>10</v>
      </c>
      <c r="E61" s="10" t="str">
        <f>IF(AND(D67&gt;=(SUM(D64:D67)-1),D66&lt;=2,D65=0,D64=0),"Distinction",IF(AND((D66+D67)&gt;=(SUM(D64:D67)-1),D65&lt;=2,D64=0),"Merit",IF(AND((D65+D66+D67)&gt;=(SUM(D64:D67)-1),D64&lt;=2),"Pass","Fail")))</f>
        <v>Distinction</v>
      </c>
      <c r="F61" s="11">
        <v>0.1</v>
      </c>
      <c r="G61" s="13">
        <f>IF(E61="Distinction",F61, IF(E61="Merit",F61*0.66, IF(E61="Pass",F61*0.33,0)))</f>
        <v>0.1</v>
      </c>
    </row>
    <row r="62" spans="2:7">
      <c r="B62" s="10"/>
      <c r="C62" s="3" t="s">
        <v>49</v>
      </c>
      <c r="D62" s="7" t="s">
        <v>10</v>
      </c>
      <c r="E62" s="10"/>
      <c r="F62" s="10"/>
      <c r="G62" s="13"/>
    </row>
    <row r="63" spans="2:7">
      <c r="B63" s="9"/>
      <c r="C63" s="3"/>
      <c r="D63" s="7"/>
      <c r="E63" s="8"/>
      <c r="F63" s="9"/>
      <c r="G63" s="5"/>
    </row>
    <row r="64" spans="2:7" hidden="1">
      <c r="B64" s="2"/>
      <c r="C64" s="3" t="s">
        <v>6</v>
      </c>
      <c r="D64" s="7">
        <f>COUNTIF(D61:D62,"=Fail")</f>
        <v>0</v>
      </c>
      <c r="E64" s="2"/>
      <c r="F64" s="4"/>
      <c r="G64" s="5"/>
    </row>
    <row r="65" spans="2:7" hidden="1">
      <c r="B65" s="2"/>
      <c r="C65" s="3" t="s">
        <v>7</v>
      </c>
      <c r="D65" s="7">
        <f>COUNTIF(D61:D62,"=Pass")</f>
        <v>0</v>
      </c>
      <c r="E65" s="2"/>
      <c r="F65" s="4"/>
      <c r="G65" s="5"/>
    </row>
    <row r="66" spans="2:7" hidden="1">
      <c r="B66" s="2"/>
      <c r="C66" s="3" t="s">
        <v>11</v>
      </c>
      <c r="D66" s="7">
        <f>COUNTIF(D61:D62,"=Merit")</f>
        <v>0</v>
      </c>
      <c r="E66" s="2"/>
      <c r="F66" s="4"/>
      <c r="G66" s="5"/>
    </row>
    <row r="67" spans="2:7" hidden="1">
      <c r="B67" s="2"/>
      <c r="C67" s="3" t="s">
        <v>10</v>
      </c>
      <c r="D67" s="7">
        <f>COUNTIF(D61:D62,"=Distinction")</f>
        <v>2</v>
      </c>
      <c r="E67" s="2"/>
      <c r="F67" s="4"/>
      <c r="G67" s="5"/>
    </row>
    <row r="68" spans="2:7" hidden="1">
      <c r="B68" s="2"/>
      <c r="C68" s="2"/>
      <c r="D68" s="7"/>
      <c r="E68" s="2"/>
      <c r="F68" s="4"/>
      <c r="G68" s="5"/>
    </row>
    <row r="69" spans="2:7">
      <c r="B69" s="15" t="s">
        <v>50</v>
      </c>
      <c r="C69" s="3" t="s">
        <v>51</v>
      </c>
      <c r="D69" s="7" t="s">
        <v>10</v>
      </c>
      <c r="E69" s="10" t="str">
        <f>IF(AND(D76&gt;=(SUM(D73:D76)-1),D75&lt;=2,D74=0,D73=0),"Distinction",IF(AND((D75+D76)&gt;=(SUM(D73:D76)-1),D74&lt;=2,D73=0),"Merit",IF(AND((D74+D75+D76)&gt;=(SUM(D73:D76)-1),D73&lt;=2),"Pass","Fail")))</f>
        <v>Distinction</v>
      </c>
      <c r="F69" s="11">
        <v>0.2</v>
      </c>
      <c r="G69" s="13">
        <f>IF(E69="Distinction",F69, IF(E69="Merit",F69*0.66, IF(E69="Pass",F69*0.33,0)))</f>
        <v>0.2</v>
      </c>
    </row>
    <row r="70" spans="2:7">
      <c r="B70" s="15"/>
      <c r="C70" s="3" t="s">
        <v>52</v>
      </c>
      <c r="D70" s="7" t="s">
        <v>10</v>
      </c>
      <c r="E70" s="10"/>
      <c r="F70" s="10"/>
      <c r="G70" s="13"/>
    </row>
    <row r="71" spans="2:7">
      <c r="B71" s="15"/>
      <c r="C71" s="3" t="s">
        <v>53</v>
      </c>
      <c r="D71" s="7" t="s">
        <v>10</v>
      </c>
      <c r="E71" s="10"/>
      <c r="F71" s="10"/>
      <c r="G71" s="13"/>
    </row>
    <row r="72" spans="2:7" hidden="1">
      <c r="B72" s="9"/>
      <c r="C72" s="3"/>
      <c r="D72" s="2"/>
      <c r="E72" s="8"/>
      <c r="F72" s="9"/>
      <c r="G72" s="2"/>
    </row>
    <row r="73" spans="2:7" hidden="1">
      <c r="B73" s="2"/>
      <c r="C73" s="3" t="s">
        <v>6</v>
      </c>
      <c r="D73" s="2">
        <f>COUNTIF(D69:D71,"=Fail")</f>
        <v>0</v>
      </c>
      <c r="E73" s="2"/>
      <c r="F73" s="4"/>
      <c r="G73" s="2"/>
    </row>
    <row r="74" spans="2:7" hidden="1">
      <c r="B74" s="2"/>
      <c r="C74" s="3" t="s">
        <v>7</v>
      </c>
      <c r="D74" s="2">
        <f>COUNTIF(D69:D71,"=Pass")</f>
        <v>0</v>
      </c>
      <c r="E74" s="2"/>
      <c r="F74" s="4"/>
      <c r="G74" s="2"/>
    </row>
    <row r="75" spans="2:7" hidden="1">
      <c r="B75" s="2"/>
      <c r="C75" s="3" t="s">
        <v>11</v>
      </c>
      <c r="D75" s="2">
        <f>COUNTIF(D69:D71,"=Merit")</f>
        <v>0</v>
      </c>
      <c r="E75" s="2"/>
      <c r="F75" s="4"/>
      <c r="G75" s="2"/>
    </row>
    <row r="76" spans="2:7" hidden="1">
      <c r="B76" s="2"/>
      <c r="C76" s="3" t="s">
        <v>10</v>
      </c>
      <c r="D76" s="2">
        <f>COUNTIF(D62:D71,"=Distinction")</f>
        <v>4</v>
      </c>
      <c r="E76" s="2"/>
      <c r="F76" s="4"/>
      <c r="G76" s="2"/>
    </row>
    <row r="77" spans="2:7" hidden="1">
      <c r="B77" s="2"/>
      <c r="C77" s="2"/>
      <c r="D77" s="2"/>
      <c r="E77" s="2"/>
      <c r="F77" s="2"/>
      <c r="G77" s="2"/>
    </row>
    <row r="78" spans="2:7">
      <c r="B78" s="2"/>
      <c r="C78" s="2"/>
      <c r="D78" s="2"/>
      <c r="E78" s="2"/>
      <c r="F78" s="2"/>
      <c r="G78" s="2"/>
    </row>
    <row r="79" spans="2:7">
      <c r="B79" s="2" t="s">
        <v>54</v>
      </c>
      <c r="C79" s="2"/>
      <c r="D79" s="2" t="str">
        <f>IF(SUM(G5:G76) &gt; 90%, "Distinction", IF( SUM(G5:G76) &gt; 80%, "Merit", IF(SUM(G5:G76) &gt; 70%, "Pass", "Fail")))</f>
        <v>Distinction</v>
      </c>
      <c r="E79" s="2"/>
      <c r="F79" s="2"/>
      <c r="G79" s="6"/>
    </row>
    <row r="80" spans="2:7">
      <c r="G80" s="1"/>
    </row>
  </sheetData>
  <sheetProtection algorithmName="SHA-512" hashValue="JmpbbvCITtnqlW10kokfCuOjQyOqUGh5y8A1ufd0URIwwYx2l9woDhJHWAp2bFrjfcf/OJ4F9Clv/kKxsm6x7Q==" saltValue="oCwKJqI2GmIqXoq9OMaZ4Q==" spinCount="100000" sheet="1" objects="1" scenarios="1" selectLockedCells="1"/>
  <mergeCells count="24">
    <mergeCell ref="B69:B71"/>
    <mergeCell ref="F5:F11"/>
    <mergeCell ref="E17:E22"/>
    <mergeCell ref="F17:F22"/>
    <mergeCell ref="E29:E38"/>
    <mergeCell ref="F29:F38"/>
    <mergeCell ref="E45:E54"/>
    <mergeCell ref="F45:F54"/>
    <mergeCell ref="E61:E62"/>
    <mergeCell ref="F61:F62"/>
    <mergeCell ref="B5:B11"/>
    <mergeCell ref="E5:E11"/>
    <mergeCell ref="B17:B22"/>
    <mergeCell ref="B29:B38"/>
    <mergeCell ref="B45:B54"/>
    <mergeCell ref="B61:B62"/>
    <mergeCell ref="E69:E71"/>
    <mergeCell ref="F69:F71"/>
    <mergeCell ref="G5:G11"/>
    <mergeCell ref="G17:G22"/>
    <mergeCell ref="G29:G38"/>
    <mergeCell ref="G45:G54"/>
    <mergeCell ref="G61:G62"/>
    <mergeCell ref="G69:G71"/>
  </mergeCells>
  <phoneticPr fontId="2" type="noConversion"/>
  <dataValidations count="1">
    <dataValidation type="list" allowBlank="1" showInputMessage="1" showErrorMessage="1" sqref="D45:D55 D4:D11 D29:D39 D17:D23 D61:D63 D69:D72" xr:uid="{63105268-007D-F143-8DD8-8F755840037B}">
      <formula1>$H$3:$H$6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Hayes</dc:creator>
  <cp:keywords/>
  <dc:description/>
  <cp:lastModifiedBy>Sebastian Hayes</cp:lastModifiedBy>
  <cp:revision/>
  <dcterms:created xsi:type="dcterms:W3CDTF">2024-08-20T17:44:14Z</dcterms:created>
  <dcterms:modified xsi:type="dcterms:W3CDTF">2024-11-23T00:42:22Z</dcterms:modified>
  <cp:category/>
  <cp:contentStatus/>
</cp:coreProperties>
</file>