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xerol\Downloads\"/>
    </mc:Choice>
  </mc:AlternateContent>
  <xr:revisionPtr revIDLastSave="0" documentId="13_ncr:1_{BF8554E9-D3EC-4CBF-AF00-1B7A0A212B23}" xr6:coauthVersionLast="47" xr6:coauthVersionMax="47" xr10:uidLastSave="{00000000-0000-0000-0000-000000000000}"/>
  <bookViews>
    <workbookView xWindow="-120" yWindow="-120" windowWidth="20730" windowHeight="11040" firstSheet="1" activeTab="1" xr2:uid="{DD48EB59-D422-440A-B3D8-B7024E933AC0}"/>
  </bookViews>
  <sheets>
    <sheet name="All Data (not sorted)" sheetId="3" state="hidden" r:id="rId1"/>
    <sheet name="Dashboard" sheetId="4" r:id="rId2"/>
    <sheet name="Finances" sheetId="5" r:id="rId3"/>
    <sheet name="Groupings" sheetId="12" r:id="rId4"/>
    <sheet name="Novaliches Stake" sheetId="7" r:id="rId5"/>
    <sheet name="Baliwag Stake" sheetId="6" r:id="rId6"/>
    <sheet name="Valenzuela Stake" sheetId="8" r:id="rId7"/>
    <sheet name="Raw Data" sheetId="9" r:id="rId8"/>
    <sheet name="Data" sheetId="10" state="hidden" r:id="rId9"/>
    <sheet name="BUS115_Coversheet" sheetId="2" r:id="rId10"/>
  </sheets>
  <definedNames>
    <definedName name="_xlnm._FilterDatabase" localSheetId="5" hidden="1">'Baliwag Stake'!$A$1:$K$82</definedName>
    <definedName name="_xlnm._FilterDatabase" localSheetId="4" hidden="1">'Novaliches Stake'!$A$1:$K$126</definedName>
    <definedName name="_xlnm._FilterDatabase" localSheetId="6" hidden="1">'Valenzuela Stake'!$A$1:$K$1</definedName>
    <definedName name="allname">Participants[Participants Name]</definedName>
    <definedName name="bal_fil">'Baliwag Stake'!$L$2:$L$82</definedName>
    <definedName name="bal_par">'Baliwag Stake'!$D$2:$D$82</definedName>
    <definedName name="bal_war">'Baliwag Stake'!$A$2:$A$82</definedName>
    <definedName name="BUS_115_CID" hidden="1">"FALL_2023"</definedName>
    <definedName name="FA22_BUS_115_CID" hidden="1">"FALL_2022"</definedName>
    <definedName name="FA23_BUS_115_CID" hidden="1">"FALL_2023"</definedName>
    <definedName name="groupno">Participants[Group]</definedName>
    <definedName name="grp_age">Participants[Age]</definedName>
    <definedName name="grp_alle">Participants[Allergies]</definedName>
    <definedName name="grp_gen">Participants[Gender]</definedName>
    <definedName name="grp_ward">Participants[Ward]</definedName>
    <definedName name="nov_fil">'Novaliches Stake'!$L$2:$L$126</definedName>
    <definedName name="nov_par">'Novaliches Stake'!$D$2:$D$126</definedName>
    <definedName name="nov_war">'Novaliches Stake'!$A$2:$A$126</definedName>
    <definedName name="nova" localSheetId="0">'All Data (not sorted)'!$F$2:$F$362</definedName>
    <definedName name="nova">'Raw Data'!$F$2:$F$362</definedName>
    <definedName name="novaliches" localSheetId="0">'All Data (not sorted)'!$C$2:$C$358</definedName>
    <definedName name="novaliches">'Raw Data'!$C$2:$C$358</definedName>
    <definedName name="pivot_fe">Groupings!$K$48:$K$68</definedName>
    <definedName name="pivot_ma">Groupings!$L$48:$L$68</definedName>
    <definedName name="pivot_par">Groupings!$M$48:$M$68</definedName>
    <definedName name="pivot_ward">Groupings!$J$48:$J$68</definedName>
    <definedName name="_xlnm.Print_Area" localSheetId="1">Dashboard!$60:$1048576</definedName>
    <definedName name="random">Participants[Random]</definedName>
    <definedName name="SP22_BUS_115_CID" hidden="1">"SPRING_2022"</definedName>
    <definedName name="SP23_BUS_115_CID" hidden="1">"SPRING_2023"</definedName>
    <definedName name="stake" localSheetId="0">'All Data (not sorted)'!$B$2:$B$362</definedName>
    <definedName name="stake">'Raw Data'!$B$2:$B$362</definedName>
    <definedName name="val_fil">'Valenzuela Stake'!$L$2:$L$156</definedName>
    <definedName name="val_par">'Valenzuela Stake'!$D$2:$D$156</definedName>
    <definedName name="val_war">'Valenzuela Stake'!$A$2:$A$156</definedName>
    <definedName name="WI23_BUS_115_CID" hidden="1">"WINTER_2023"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5" l="1"/>
  <c r="I10" i="5"/>
  <c r="G4" i="12" a="1"/>
  <c r="G4" i="12" s="1"/>
  <c r="G22" i="4"/>
  <c r="G21" i="4"/>
  <c r="G19" i="4"/>
  <c r="M10" i="4"/>
  <c r="M16" i="4"/>
  <c r="M8" i="4"/>
  <c r="M12" i="4"/>
  <c r="I8" i="6" a="1"/>
  <c r="I8" i="6" s="1"/>
  <c r="I15" i="6" a="1"/>
  <c r="I15" i="6" s="1"/>
  <c r="I9" i="6" a="1"/>
  <c r="I9" i="6" s="1"/>
  <c r="I14" i="6" a="1"/>
  <c r="I14" i="6" s="1"/>
  <c r="I5" i="6" a="1"/>
  <c r="I5" i="6" s="1"/>
  <c r="I12" i="6" a="1"/>
  <c r="I12" i="6" s="1"/>
  <c r="I4" i="6" a="1"/>
  <c r="I4" i="6" s="1"/>
  <c r="I13" i="6" a="1"/>
  <c r="I13" i="6" s="1"/>
  <c r="I3" i="6" a="1"/>
  <c r="I3" i="6" s="1"/>
  <c r="I6" i="6" a="1"/>
  <c r="I6" i="6" s="1"/>
  <c r="I11" i="6" a="1"/>
  <c r="I11" i="6" s="1"/>
  <c r="I10" i="6" a="1"/>
  <c r="I10" i="6" s="1"/>
  <c r="I7" i="6" a="1"/>
  <c r="I7" i="6" s="1"/>
  <c r="I16" i="6" a="1"/>
  <c r="I16" i="6" s="1"/>
  <c r="I28" i="6" a="1"/>
  <c r="I28" i="6" s="1"/>
  <c r="I17" i="6" a="1"/>
  <c r="I17" i="6" s="1"/>
  <c r="I29" i="6" a="1"/>
  <c r="I29" i="6" s="1"/>
  <c r="I27" i="6" a="1"/>
  <c r="I27" i="6" s="1"/>
  <c r="I31" i="6" a="1"/>
  <c r="I31" i="6" s="1"/>
  <c r="I18" i="6" a="1"/>
  <c r="I18" i="6" s="1"/>
  <c r="I23" i="6" a="1"/>
  <c r="I23" i="6" s="1"/>
  <c r="I26" i="6" a="1"/>
  <c r="I26" i="6" s="1"/>
  <c r="I32" i="6" a="1"/>
  <c r="I32" i="6" s="1"/>
  <c r="I30" i="6" a="1"/>
  <c r="I30" i="6" s="1"/>
  <c r="I19" i="6" a="1"/>
  <c r="I19" i="6" s="1"/>
  <c r="I21" i="6" a="1"/>
  <c r="I21" i="6" s="1"/>
  <c r="I24" i="6" a="1"/>
  <c r="I24" i="6" s="1"/>
  <c r="I25" i="6" a="1"/>
  <c r="I25" i="6" s="1"/>
  <c r="I20" i="6" a="1"/>
  <c r="I20" i="6" s="1"/>
  <c r="I22" i="6" a="1"/>
  <c r="I22" i="6" s="1"/>
  <c r="I35" i="6" a="1"/>
  <c r="I35" i="6" s="1"/>
  <c r="I33" i="6" a="1"/>
  <c r="I33" i="6" s="1"/>
  <c r="I34" i="6" a="1"/>
  <c r="I34" i="6" s="1"/>
  <c r="I37" i="6" a="1"/>
  <c r="I37" i="6" s="1"/>
  <c r="I40" i="6" a="1"/>
  <c r="I40" i="6" s="1"/>
  <c r="I39" i="6" a="1"/>
  <c r="I39" i="6" s="1"/>
  <c r="I38" i="6" a="1"/>
  <c r="I38" i="6" s="1"/>
  <c r="I36" i="6" a="1"/>
  <c r="I36" i="6" s="1"/>
  <c r="I58" i="6" a="1"/>
  <c r="I58" i="6" s="1"/>
  <c r="I53" i="6" a="1"/>
  <c r="I53" i="6" s="1"/>
  <c r="I43" i="6" a="1"/>
  <c r="I43" i="6" s="1"/>
  <c r="I52" i="6" a="1"/>
  <c r="I52" i="6" s="1"/>
  <c r="I50" i="6" a="1"/>
  <c r="I50" i="6" s="1"/>
  <c r="I44" i="6" a="1"/>
  <c r="I44" i="6" s="1"/>
  <c r="I60" i="6" a="1"/>
  <c r="I60" i="6" s="1"/>
  <c r="I48" i="6" a="1"/>
  <c r="I48" i="6" s="1"/>
  <c r="I51" i="6" a="1"/>
  <c r="I51" i="6" s="1"/>
  <c r="I47" i="6" a="1"/>
  <c r="I47" i="6" s="1"/>
  <c r="I59" i="6" a="1"/>
  <c r="I59" i="6" s="1"/>
  <c r="I54" i="6" a="1"/>
  <c r="I54" i="6" s="1"/>
  <c r="I56" i="6" a="1"/>
  <c r="I56" i="6" s="1"/>
  <c r="I62" i="6" a="1"/>
  <c r="I62" i="6" s="1"/>
  <c r="I45" i="6" a="1"/>
  <c r="I45" i="6" s="1"/>
  <c r="I46" i="6" a="1"/>
  <c r="I46" i="6" s="1"/>
  <c r="I64" i="6" a="1"/>
  <c r="I64" i="6" s="1"/>
  <c r="I61" i="6" a="1"/>
  <c r="I61" i="6" s="1"/>
  <c r="I41" i="6" a="1"/>
  <c r="I41" i="6" s="1"/>
  <c r="I57" i="6" a="1"/>
  <c r="I57" i="6" s="1"/>
  <c r="I49" i="6" a="1"/>
  <c r="I49" i="6" s="1"/>
  <c r="I42" i="6" a="1"/>
  <c r="I42" i="6" s="1"/>
  <c r="I63" i="6" a="1"/>
  <c r="I63" i="6" s="1"/>
  <c r="I55" i="6" a="1"/>
  <c r="I55" i="6" s="1"/>
  <c r="I67" i="6" a="1"/>
  <c r="I67" i="6" s="1"/>
  <c r="I73" i="6" a="1"/>
  <c r="I73" i="6" s="1"/>
  <c r="I70" i="6" a="1"/>
  <c r="I70" i="6" s="1"/>
  <c r="I68" i="6" a="1"/>
  <c r="I68" i="6" s="1"/>
  <c r="I72" i="6" a="1"/>
  <c r="I72" i="6" s="1"/>
  <c r="I65" i="6" a="1"/>
  <c r="I65" i="6" s="1"/>
  <c r="I71" i="6" a="1"/>
  <c r="I71" i="6" s="1"/>
  <c r="I66" i="6" a="1"/>
  <c r="I66" i="6" s="1"/>
  <c r="I69" i="6" a="1"/>
  <c r="I69" i="6" s="1"/>
  <c r="I78" i="6" a="1"/>
  <c r="I78" i="6" s="1"/>
  <c r="I75" i="6" a="1"/>
  <c r="I75" i="6" s="1"/>
  <c r="I82" i="6" a="1"/>
  <c r="I82" i="6" s="1"/>
  <c r="I74" i="6" a="1"/>
  <c r="I74" i="6" s="1"/>
  <c r="I76" i="6" a="1"/>
  <c r="I76" i="6" s="1"/>
  <c r="I81" i="6" a="1"/>
  <c r="I81" i="6" s="1"/>
  <c r="I79" i="6" a="1"/>
  <c r="I79" i="6" s="1"/>
  <c r="I80" i="6" a="1"/>
  <c r="I80" i="6" s="1"/>
  <c r="I77" i="6" a="1"/>
  <c r="I77" i="6" s="1"/>
  <c r="I2" i="6" a="1"/>
  <c r="I2" i="6" s="1"/>
  <c r="I8" i="7" a="1"/>
  <c r="I8" i="7" s="1"/>
  <c r="I15" i="7" a="1"/>
  <c r="I15" i="7" s="1"/>
  <c r="I22" i="7" a="1"/>
  <c r="I22" i="7" s="1"/>
  <c r="I20" i="7" a="1"/>
  <c r="I20" i="7" s="1"/>
  <c r="I26" i="7" a="1"/>
  <c r="I26" i="7" s="1"/>
  <c r="I24" i="7" a="1"/>
  <c r="I24" i="7" s="1"/>
  <c r="I16" i="7" a="1"/>
  <c r="I16" i="7"/>
  <c r="I13" i="7" a="1"/>
  <c r="I13" i="7" s="1"/>
  <c r="I18" i="7" a="1"/>
  <c r="I18" i="7" s="1"/>
  <c r="I12" i="7" a="1"/>
  <c r="I12" i="7"/>
  <c r="I32" i="7" a="1"/>
  <c r="I32" i="7" s="1"/>
  <c r="I2" i="7" a="1"/>
  <c r="I2" i="7" s="1"/>
  <c r="I27" i="7" a="1"/>
  <c r="I27" i="7" s="1"/>
  <c r="I6" i="7" a="1"/>
  <c r="I6" i="7" s="1"/>
  <c r="I30" i="7" a="1"/>
  <c r="I30" i="7" s="1"/>
  <c r="I23" i="7" a="1"/>
  <c r="I23" i="7" s="1"/>
  <c r="I5" i="7" a="1"/>
  <c r="I5" i="7" s="1"/>
  <c r="I11" i="7" a="1"/>
  <c r="I11" i="7" s="1"/>
  <c r="I17" i="7" a="1"/>
  <c r="I17" i="7" s="1"/>
  <c r="I31" i="7" a="1"/>
  <c r="I31" i="7"/>
  <c r="I33" i="7" a="1"/>
  <c r="I33" i="7" s="1"/>
  <c r="I7" i="7" a="1"/>
  <c r="I7" i="7" s="1"/>
  <c r="I10" i="7" a="1"/>
  <c r="I10" i="7" s="1"/>
  <c r="I3" i="7" a="1"/>
  <c r="I3" i="7" s="1"/>
  <c r="I25" i="7" a="1"/>
  <c r="I25" i="7" s="1"/>
  <c r="I4" i="7" a="1"/>
  <c r="I4" i="7"/>
  <c r="I29" i="7" a="1"/>
  <c r="I29" i="7" s="1"/>
  <c r="I9" i="7" a="1"/>
  <c r="I9" i="7" s="1"/>
  <c r="I28" i="7" a="1"/>
  <c r="I28" i="7" s="1"/>
  <c r="I19" i="7" a="1"/>
  <c r="I19" i="7"/>
  <c r="I14" i="7" a="1"/>
  <c r="I14" i="7" s="1"/>
  <c r="I35" i="7" a="1"/>
  <c r="I35" i="7" s="1"/>
  <c r="I43" i="7" a="1"/>
  <c r="I43" i="7" s="1"/>
  <c r="I39" i="7" a="1"/>
  <c r="I39" i="7" s="1"/>
  <c r="I46" i="7" a="1"/>
  <c r="I46" i="7" s="1"/>
  <c r="I38" i="7" a="1"/>
  <c r="I38" i="7" s="1"/>
  <c r="I44" i="7" a="1"/>
  <c r="I44" i="7" s="1"/>
  <c r="I40" i="7" a="1"/>
  <c r="I40" i="7" s="1"/>
  <c r="I42" i="7" a="1"/>
  <c r="I42" i="7" s="1"/>
  <c r="I36" i="7" a="1"/>
  <c r="I36" i="7" s="1"/>
  <c r="I34" i="7" a="1"/>
  <c r="I34" i="7" s="1"/>
  <c r="I41" i="7" a="1"/>
  <c r="I41" i="7" s="1"/>
  <c r="I51" i="7" a="1"/>
  <c r="I51" i="7"/>
  <c r="I48" i="7" a="1"/>
  <c r="I48" i="7" s="1"/>
  <c r="I50" i="7" a="1"/>
  <c r="I50" i="7" s="1"/>
  <c r="I49" i="7" a="1"/>
  <c r="I49" i="7" s="1"/>
  <c r="I37" i="7" a="1"/>
  <c r="I37" i="7" s="1"/>
  <c r="I47" i="7" a="1"/>
  <c r="I47" i="7" s="1"/>
  <c r="I45" i="7" a="1"/>
  <c r="I45" i="7" s="1"/>
  <c r="I60" i="7" a="1"/>
  <c r="I60" i="7" s="1"/>
  <c r="I65" i="7" a="1"/>
  <c r="I65" i="7" s="1"/>
  <c r="I61" i="7" a="1"/>
  <c r="I61" i="7" s="1"/>
  <c r="I63" i="7" a="1"/>
  <c r="I63" i="7" s="1"/>
  <c r="I62" i="7" a="1"/>
  <c r="I62" i="7" s="1"/>
  <c r="I57" i="7" a="1"/>
  <c r="I57" i="7" s="1"/>
  <c r="I54" i="7" a="1"/>
  <c r="I54" i="7" s="1"/>
  <c r="I53" i="7" a="1"/>
  <c r="I53" i="7" s="1"/>
  <c r="I56" i="7" a="1"/>
  <c r="I56" i="7"/>
  <c r="I69" i="7" a="1"/>
  <c r="I69" i="7"/>
  <c r="I58" i="7" a="1"/>
  <c r="I58" i="7" s="1"/>
  <c r="I52" i="7" a="1"/>
  <c r="I52" i="7" s="1"/>
  <c r="I67" i="7" a="1"/>
  <c r="I67" i="7" s="1"/>
  <c r="I59" i="7" a="1"/>
  <c r="I59" i="7" s="1"/>
  <c r="I64" i="7" a="1"/>
  <c r="I64" i="7" s="1"/>
  <c r="I55" i="7" a="1"/>
  <c r="I55" i="7" s="1"/>
  <c r="I66" i="7" a="1"/>
  <c r="I66" i="7" s="1"/>
  <c r="I68" i="7" a="1"/>
  <c r="I68" i="7"/>
  <c r="I81" i="7" a="1"/>
  <c r="I81" i="7" s="1"/>
  <c r="I87" i="7" a="1"/>
  <c r="I87" i="7" s="1"/>
  <c r="I74" i="7" a="1"/>
  <c r="I74" i="7" s="1"/>
  <c r="I71" i="7" a="1"/>
  <c r="I71" i="7"/>
  <c r="I77" i="7" a="1"/>
  <c r="I77" i="7" s="1"/>
  <c r="I72" i="7" a="1"/>
  <c r="I72" i="7" s="1"/>
  <c r="I73" i="7" a="1"/>
  <c r="I73" i="7" s="1"/>
  <c r="I83" i="7" a="1"/>
  <c r="I83" i="7" s="1"/>
  <c r="I79" i="7" a="1"/>
  <c r="I79" i="7" s="1"/>
  <c r="I92" i="7" a="1"/>
  <c r="I92" i="7" s="1"/>
  <c r="I76" i="7" a="1"/>
  <c r="I76" i="7" s="1"/>
  <c r="I97" i="7" a="1"/>
  <c r="I97" i="7" s="1"/>
  <c r="I84" i="7" a="1"/>
  <c r="I84" i="7" s="1"/>
  <c r="I91" i="7" a="1"/>
  <c r="I91" i="7" s="1"/>
  <c r="I80" i="7" a="1"/>
  <c r="I80" i="7" s="1"/>
  <c r="I98" i="7" a="1"/>
  <c r="I98" i="7" s="1"/>
  <c r="I86" i="7" a="1"/>
  <c r="I86" i="7" s="1"/>
  <c r="I93" i="7" a="1"/>
  <c r="I93" i="7" s="1"/>
  <c r="I75" i="7" a="1"/>
  <c r="I75" i="7" s="1"/>
  <c r="I85" i="7" a="1"/>
  <c r="I85" i="7" s="1"/>
  <c r="I90" i="7" a="1"/>
  <c r="I90" i="7" s="1"/>
  <c r="I95" i="7" a="1"/>
  <c r="I95" i="7" s="1"/>
  <c r="I94" i="7" a="1"/>
  <c r="I94" i="7" s="1"/>
  <c r="I96" i="7" a="1"/>
  <c r="I96" i="7" s="1"/>
  <c r="I78" i="7" a="1"/>
  <c r="I78" i="7" s="1"/>
  <c r="I82" i="7" a="1"/>
  <c r="I82" i="7" s="1"/>
  <c r="I89" i="7" a="1"/>
  <c r="I89" i="7" s="1"/>
  <c r="I70" i="7" a="1"/>
  <c r="I70" i="7" s="1"/>
  <c r="I88" i="7" a="1"/>
  <c r="I88" i="7" s="1"/>
  <c r="I113" i="7" a="1"/>
  <c r="I113" i="7" s="1"/>
  <c r="I124" i="7" a="1"/>
  <c r="I124" i="7"/>
  <c r="I123" i="7" a="1"/>
  <c r="I123" i="7" s="1"/>
  <c r="I101" i="7" a="1"/>
  <c r="I101" i="7" s="1"/>
  <c r="I121" i="7" a="1"/>
  <c r="I121" i="7" s="1"/>
  <c r="I111" i="7" a="1"/>
  <c r="I111" i="7" s="1"/>
  <c r="I117" i="7" a="1"/>
  <c r="I117" i="7" s="1"/>
  <c r="I103" i="7" a="1"/>
  <c r="I103" i="7" s="1"/>
  <c r="I104" i="7" a="1"/>
  <c r="I104" i="7" s="1"/>
  <c r="I102" i="7" a="1"/>
  <c r="I102" i="7" s="1"/>
  <c r="I116" i="7" a="1"/>
  <c r="I116" i="7" s="1"/>
  <c r="I125" i="7" a="1"/>
  <c r="I125" i="7" s="1"/>
  <c r="I100" i="7" a="1"/>
  <c r="I100" i="7" s="1"/>
  <c r="I99" i="7" a="1"/>
  <c r="I99" i="7" s="1"/>
  <c r="I120" i="7" a="1"/>
  <c r="I120" i="7" s="1"/>
  <c r="I108" i="7" a="1"/>
  <c r="I108" i="7"/>
  <c r="I112" i="7" a="1"/>
  <c r="I112" i="7" s="1"/>
  <c r="I109" i="7" a="1"/>
  <c r="I109" i="7" s="1"/>
  <c r="I126" i="7" a="1"/>
  <c r="I126" i="7" s="1"/>
  <c r="I118" i="7" a="1"/>
  <c r="I118" i="7"/>
  <c r="I110" i="7" a="1"/>
  <c r="I110" i="7" s="1"/>
  <c r="I106" i="7" a="1"/>
  <c r="I106" i="7" s="1"/>
  <c r="I115" i="7" a="1"/>
  <c r="I115" i="7" s="1"/>
  <c r="I122" i="7" a="1"/>
  <c r="I122" i="7" s="1"/>
  <c r="I107" i="7" a="1"/>
  <c r="I107" i="7" s="1"/>
  <c r="I105" i="7" a="1"/>
  <c r="I105" i="7" s="1"/>
  <c r="I114" i="7" a="1"/>
  <c r="I114" i="7" s="1"/>
  <c r="I119" i="7" a="1"/>
  <c r="I119" i="7" s="1"/>
  <c r="I21" i="7" a="1"/>
  <c r="I21" i="7" s="1"/>
  <c r="I2" i="8" a="1"/>
  <c r="I2" i="8" s="1"/>
  <c r="I3" i="8" a="1"/>
  <c r="I3" i="8"/>
  <c r="I4" i="8" a="1"/>
  <c r="I4" i="8" s="1"/>
  <c r="I5" i="8" a="1"/>
  <c r="I5" i="8"/>
  <c r="I6" i="8" a="1"/>
  <c r="I6" i="8"/>
  <c r="I7" i="8" a="1"/>
  <c r="I7" i="8"/>
  <c r="I8" i="8" a="1"/>
  <c r="I8" i="8" s="1"/>
  <c r="I9" i="8" a="1"/>
  <c r="I9" i="8"/>
  <c r="I10" i="8" a="1"/>
  <c r="I10" i="8"/>
  <c r="I11" i="8" a="1"/>
  <c r="I11" i="8"/>
  <c r="I12" i="8" a="1"/>
  <c r="I12" i="8" s="1"/>
  <c r="I13" i="8" a="1"/>
  <c r="I13" i="8"/>
  <c r="I14" i="8" a="1"/>
  <c r="I14" i="8"/>
  <c r="I15" i="8" a="1"/>
  <c r="I15" i="8"/>
  <c r="I16" i="8" a="1"/>
  <c r="I16" i="8" s="1"/>
  <c r="I17" i="8" a="1"/>
  <c r="I17" i="8"/>
  <c r="I18" i="8" a="1"/>
  <c r="I18" i="8"/>
  <c r="I19" i="8" a="1"/>
  <c r="I19" i="8"/>
  <c r="I20" i="8" a="1"/>
  <c r="I20" i="8" s="1"/>
  <c r="I21" i="8" a="1"/>
  <c r="I21" i="8"/>
  <c r="I22" i="8" a="1"/>
  <c r="I22" i="8"/>
  <c r="I23" i="8" a="1"/>
  <c r="I23" i="8"/>
  <c r="I24" i="8" a="1"/>
  <c r="I24" i="8" s="1"/>
  <c r="I25" i="8" a="1"/>
  <c r="I25" i="8"/>
  <c r="I26" i="8" a="1"/>
  <c r="I26" i="8"/>
  <c r="I27" i="8" a="1"/>
  <c r="I27" i="8"/>
  <c r="I28" i="8" a="1"/>
  <c r="I28" i="8" s="1"/>
  <c r="I29" i="8" a="1"/>
  <c r="I29" i="8"/>
  <c r="I30" i="8" a="1"/>
  <c r="I30" i="8"/>
  <c r="I31" i="8" a="1"/>
  <c r="I31" i="8"/>
  <c r="I32" i="8" a="1"/>
  <c r="I32" i="8" s="1"/>
  <c r="I33" i="8" a="1"/>
  <c r="I33" i="8"/>
  <c r="I34" i="8" a="1"/>
  <c r="I34" i="8"/>
  <c r="I35" i="8" a="1"/>
  <c r="I35" i="8"/>
  <c r="I36" i="8" a="1"/>
  <c r="I36" i="8" s="1"/>
  <c r="I37" i="8" a="1"/>
  <c r="I37" i="8"/>
  <c r="I38" i="8" a="1"/>
  <c r="I38" i="8"/>
  <c r="I39" i="8" a="1"/>
  <c r="I39" i="8"/>
  <c r="I40" i="8" a="1"/>
  <c r="I40" i="8" s="1"/>
  <c r="I41" i="8" a="1"/>
  <c r="I41" i="8"/>
  <c r="I42" i="8" a="1"/>
  <c r="I42" i="8"/>
  <c r="I43" i="8" a="1"/>
  <c r="I43" i="8"/>
  <c r="I44" i="8" a="1"/>
  <c r="I44" i="8" s="1"/>
  <c r="I45" i="8" a="1"/>
  <c r="I45" i="8"/>
  <c r="I46" i="8" a="1"/>
  <c r="I46" i="8"/>
  <c r="I47" i="8" a="1"/>
  <c r="I47" i="8"/>
  <c r="I48" i="8" a="1"/>
  <c r="I48" i="8" s="1"/>
  <c r="I49" i="8" a="1"/>
  <c r="I49" i="8"/>
  <c r="I50" i="8" a="1"/>
  <c r="I50" i="8"/>
  <c r="I51" i="8" a="1"/>
  <c r="I51" i="8"/>
  <c r="I52" i="8" a="1"/>
  <c r="I52" i="8" s="1"/>
  <c r="I53" i="8" a="1"/>
  <c r="I53" i="8"/>
  <c r="I54" i="8" a="1"/>
  <c r="I54" i="8"/>
  <c r="I55" i="8" a="1"/>
  <c r="I55" i="8"/>
  <c r="I56" i="8" a="1"/>
  <c r="I56" i="8" s="1"/>
  <c r="I57" i="8" a="1"/>
  <c r="I57" i="8"/>
  <c r="I58" i="8" a="1"/>
  <c r="I58" i="8"/>
  <c r="I59" i="8" a="1"/>
  <c r="I59" i="8"/>
  <c r="I60" i="8" a="1"/>
  <c r="I60" i="8" s="1"/>
  <c r="I61" i="8" a="1"/>
  <c r="I61" i="8"/>
  <c r="I62" i="8" a="1"/>
  <c r="I62" i="8"/>
  <c r="I63" i="8" a="1"/>
  <c r="I63" i="8"/>
  <c r="I64" i="8" a="1"/>
  <c r="I64" i="8" s="1"/>
  <c r="I65" i="8" a="1"/>
  <c r="I65" i="8"/>
  <c r="I66" i="8" a="1"/>
  <c r="I66" i="8"/>
  <c r="I67" i="8" a="1"/>
  <c r="I67" i="8"/>
  <c r="I68" i="8" a="1"/>
  <c r="I68" i="8" s="1"/>
  <c r="I69" i="8" a="1"/>
  <c r="I69" i="8"/>
  <c r="I70" i="8" a="1"/>
  <c r="I70" i="8"/>
  <c r="I71" i="8" a="1"/>
  <c r="I71" i="8"/>
  <c r="I72" i="8" a="1"/>
  <c r="I72" i="8" s="1"/>
  <c r="I73" i="8" a="1"/>
  <c r="I73" i="8"/>
  <c r="I74" i="8" a="1"/>
  <c r="I74" i="8"/>
  <c r="I75" i="8" a="1"/>
  <c r="I75" i="8"/>
  <c r="I76" i="8" a="1"/>
  <c r="I76" i="8" s="1"/>
  <c r="I77" i="8" a="1"/>
  <c r="I77" i="8"/>
  <c r="I78" i="8" a="1"/>
  <c r="I78" i="8"/>
  <c r="I79" i="8" a="1"/>
  <c r="I79" i="8"/>
  <c r="I80" i="8" a="1"/>
  <c r="I80" i="8" s="1"/>
  <c r="I81" i="8" a="1"/>
  <c r="I81" i="8"/>
  <c r="I82" i="8" a="1"/>
  <c r="I82" i="8"/>
  <c r="I83" i="8" a="1"/>
  <c r="I83" i="8"/>
  <c r="I84" i="8" a="1"/>
  <c r="I84" i="8" s="1"/>
  <c r="I85" i="8" a="1"/>
  <c r="I85" i="8"/>
  <c r="I86" i="8" a="1"/>
  <c r="I86" i="8"/>
  <c r="I87" i="8" a="1"/>
  <c r="I87" i="8"/>
  <c r="I88" i="8" a="1"/>
  <c r="I88" i="8" s="1"/>
  <c r="I89" i="8" a="1"/>
  <c r="I89" i="8"/>
  <c r="I90" i="8" a="1"/>
  <c r="I90" i="8"/>
  <c r="I91" i="8" a="1"/>
  <c r="I91" i="8"/>
  <c r="I92" i="8" a="1"/>
  <c r="I92" i="8" s="1"/>
  <c r="I93" i="8" a="1"/>
  <c r="I93" i="8"/>
  <c r="I94" i="8" a="1"/>
  <c r="I94" i="8"/>
  <c r="I95" i="8" a="1"/>
  <c r="I95" i="8"/>
  <c r="I96" i="8" a="1"/>
  <c r="I96" i="8" s="1"/>
  <c r="I97" i="8" a="1"/>
  <c r="I97" i="8"/>
  <c r="I98" i="8" a="1"/>
  <c r="I98" i="8"/>
  <c r="I99" i="8" a="1"/>
  <c r="I99" i="8"/>
  <c r="I100" i="8" a="1"/>
  <c r="I100" i="8" s="1"/>
  <c r="I101" i="8" a="1"/>
  <c r="I101" i="8"/>
  <c r="I102" i="8" a="1"/>
  <c r="I102" i="8"/>
  <c r="I103" i="8" a="1"/>
  <c r="I103" i="8"/>
  <c r="I104" i="8" a="1"/>
  <c r="I104" i="8" s="1"/>
  <c r="I105" i="8" a="1"/>
  <c r="I105" i="8"/>
  <c r="I106" i="8" a="1"/>
  <c r="I106" i="8"/>
  <c r="I107" i="8" a="1"/>
  <c r="I107" i="8"/>
  <c r="I108" i="8" a="1"/>
  <c r="I108" i="8" s="1"/>
  <c r="I109" i="8" a="1"/>
  <c r="I109" i="8"/>
  <c r="I110" i="8" a="1"/>
  <c r="I110" i="8"/>
  <c r="I111" i="8" a="1"/>
  <c r="I111" i="8"/>
  <c r="I112" i="8" a="1"/>
  <c r="I112" i="8" s="1"/>
  <c r="I113" i="8" a="1"/>
  <c r="I113" i="8"/>
  <c r="I114" i="8" a="1"/>
  <c r="I114" i="8"/>
  <c r="I115" i="8" a="1"/>
  <c r="I115" i="8"/>
  <c r="I116" i="8" a="1"/>
  <c r="I116" i="8" s="1"/>
  <c r="I117" i="8" a="1"/>
  <c r="I117" i="8"/>
  <c r="I118" i="8" a="1"/>
  <c r="I118" i="8"/>
  <c r="I119" i="8" a="1"/>
  <c r="I119" i="8"/>
  <c r="I120" i="8" a="1"/>
  <c r="I120" i="8" s="1"/>
  <c r="I121" i="8" a="1"/>
  <c r="I121" i="8"/>
  <c r="I122" i="8" a="1"/>
  <c r="I122" i="8"/>
  <c r="I123" i="8" a="1"/>
  <c r="I123" i="8"/>
  <c r="I124" i="8" a="1"/>
  <c r="I124" i="8" s="1"/>
  <c r="I125" i="8" a="1"/>
  <c r="I125" i="8"/>
  <c r="I126" i="8" a="1"/>
  <c r="I126" i="8"/>
  <c r="I127" i="8" a="1"/>
  <c r="I127" i="8"/>
  <c r="I128" i="8" a="1"/>
  <c r="I128" i="8" s="1"/>
  <c r="I129" i="8" a="1"/>
  <c r="I129" i="8"/>
  <c r="I130" i="8" a="1"/>
  <c r="I130" i="8"/>
  <c r="I131" i="8" a="1"/>
  <c r="I131" i="8"/>
  <c r="I132" i="8" a="1"/>
  <c r="I132" i="8" s="1"/>
  <c r="I133" i="8" a="1"/>
  <c r="I133" i="8"/>
  <c r="I134" i="8" a="1"/>
  <c r="I134" i="8"/>
  <c r="I135" i="8" a="1"/>
  <c r="I135" i="8"/>
  <c r="I136" i="8" a="1"/>
  <c r="I136" i="8" s="1"/>
  <c r="I137" i="8" a="1"/>
  <c r="I137" i="8"/>
  <c r="I138" i="8" a="1"/>
  <c r="I138" i="8"/>
  <c r="I139" i="8" a="1"/>
  <c r="I139" i="8"/>
  <c r="I140" i="8" a="1"/>
  <c r="I140" i="8" s="1"/>
  <c r="I141" i="8" a="1"/>
  <c r="I141" i="8"/>
  <c r="I142" i="8" a="1"/>
  <c r="I142" i="8"/>
  <c r="I143" i="8" a="1"/>
  <c r="I143" i="8"/>
  <c r="I144" i="8" a="1"/>
  <c r="I144" i="8" s="1"/>
  <c r="I145" i="8" a="1"/>
  <c r="I145" i="8"/>
  <c r="I146" i="8" a="1"/>
  <c r="I146" i="8"/>
  <c r="I147" i="8" a="1"/>
  <c r="I147" i="8"/>
  <c r="I148" i="8" a="1"/>
  <c r="I148" i="8" s="1"/>
  <c r="I149" i="8" a="1"/>
  <c r="I149" i="8"/>
  <c r="I150" i="8" a="1"/>
  <c r="I150" i="8"/>
  <c r="I151" i="8" a="1"/>
  <c r="I151" i="8"/>
  <c r="I152" i="8" a="1"/>
  <c r="I152" i="8" s="1"/>
  <c r="I153" i="8" a="1"/>
  <c r="I153" i="8"/>
  <c r="I154" i="8" a="1"/>
  <c r="I154" i="8"/>
  <c r="I155" i="8" a="1"/>
  <c r="I155" i="8"/>
  <c r="I156" i="8" a="1"/>
  <c r="I156" i="8" s="1"/>
  <c r="G172" i="12" a="1"/>
  <c r="G172" i="12" s="1"/>
  <c r="G293" i="12" a="1"/>
  <c r="G293" i="12" s="1"/>
  <c r="G186" i="12" a="1"/>
  <c r="G186" i="12" s="1"/>
  <c r="G282" i="12" a="1"/>
  <c r="G282" i="12" s="1"/>
  <c r="G93" i="12" a="1"/>
  <c r="G93" i="12" s="1"/>
  <c r="G240" i="12" a="1"/>
  <c r="G240" i="12" s="1"/>
  <c r="G61" i="12" a="1"/>
  <c r="G61" i="12" s="1"/>
  <c r="G271" i="12" a="1"/>
  <c r="G271" i="12" s="1"/>
  <c r="G57" i="12" a="1"/>
  <c r="G57" i="12" s="1"/>
  <c r="G135" i="12" a="1"/>
  <c r="G135" i="12" s="1"/>
  <c r="G203" i="12" a="1"/>
  <c r="G203" i="12" s="1"/>
  <c r="G193" i="12" a="1"/>
  <c r="G193" i="12" s="1"/>
  <c r="G166" i="12" a="1"/>
  <c r="G166" i="12" s="1"/>
  <c r="G23" i="12" a="1"/>
  <c r="G23" i="12" s="1"/>
  <c r="G276" i="12" a="1"/>
  <c r="G276" i="12" s="1"/>
  <c r="G25" i="12" a="1"/>
  <c r="G25" i="12" s="1"/>
  <c r="G290" i="12" a="1"/>
  <c r="G290" i="12" s="1"/>
  <c r="G245" i="12" a="1"/>
  <c r="G245" i="12" s="1"/>
  <c r="G351" i="12" a="1"/>
  <c r="G351" i="12" s="1"/>
  <c r="G103" i="12" a="1"/>
  <c r="G103" i="12" s="1"/>
  <c r="G167" i="12" a="1"/>
  <c r="G167" i="12" s="1"/>
  <c r="G230" i="12" a="1"/>
  <c r="G230" i="12" s="1"/>
  <c r="G352" i="12" a="1"/>
  <c r="G352" i="12" s="1"/>
  <c r="G330" i="12" a="1"/>
  <c r="G330" i="12" s="1"/>
  <c r="G132" i="12" a="1"/>
  <c r="G132" i="12" s="1"/>
  <c r="G141" i="12" a="1"/>
  <c r="G141" i="12" s="1"/>
  <c r="G181" i="12" a="1"/>
  <c r="G181" i="12" s="1"/>
  <c r="G215" i="12" a="1"/>
  <c r="G215" i="12" s="1"/>
  <c r="G140" i="12" a="1"/>
  <c r="G140" i="12" s="1"/>
  <c r="G153" i="12" a="1"/>
  <c r="G153" i="12" s="1"/>
  <c r="G224" i="12" a="1"/>
  <c r="G224" i="12" s="1"/>
  <c r="G53" i="12" a="1"/>
  <c r="G53" i="12" s="1"/>
  <c r="G127" i="12" a="1"/>
  <c r="G127" i="12" s="1"/>
  <c r="G231" i="12" a="1"/>
  <c r="G231" i="12" s="1"/>
  <c r="G297" i="12" a="1"/>
  <c r="G297" i="12" s="1"/>
  <c r="G261" i="12" a="1"/>
  <c r="G261" i="12" s="1"/>
  <c r="G252" i="12" a="1"/>
  <c r="G252" i="12" s="1"/>
  <c r="G228" i="12" a="1"/>
  <c r="G228" i="12" s="1"/>
  <c r="G256" i="12" a="1"/>
  <c r="G256" i="12" s="1"/>
  <c r="G187" i="12" a="1"/>
  <c r="G187" i="12" s="1"/>
  <c r="G39" i="12" a="1"/>
  <c r="G39" i="12" s="1"/>
  <c r="G161" i="12" a="1"/>
  <c r="G161" i="12" s="1"/>
  <c r="G121" i="12" a="1"/>
  <c r="G121" i="12" s="1"/>
  <c r="G42" i="12" a="1"/>
  <c r="G42" i="12" s="1"/>
  <c r="G280" i="12" a="1"/>
  <c r="G280" i="12" s="1"/>
  <c r="G91" i="12" a="1"/>
  <c r="G91" i="12" s="1"/>
  <c r="G148" i="12" a="1"/>
  <c r="G148" i="12" s="1"/>
  <c r="G88" i="12" a="1"/>
  <c r="G88" i="12" s="1"/>
  <c r="G273" i="12" a="1"/>
  <c r="G273" i="12" s="1"/>
  <c r="G196" i="12" a="1"/>
  <c r="G196" i="12" s="1"/>
  <c r="G234" i="12" a="1"/>
  <c r="G234" i="12" s="1"/>
  <c r="G303" i="12" a="1"/>
  <c r="G303" i="12" s="1"/>
  <c r="G58" i="12" a="1"/>
  <c r="G58" i="12" s="1"/>
  <c r="G79" i="12" a="1"/>
  <c r="G79" i="12" s="1"/>
  <c r="G356" i="12" a="1"/>
  <c r="G356" i="12" s="1"/>
  <c r="G281" i="12" a="1"/>
  <c r="G281" i="12" s="1"/>
  <c r="G9" i="12" a="1"/>
  <c r="G9" i="12" s="1"/>
  <c r="G253" i="12" a="1"/>
  <c r="G253" i="12" s="1"/>
  <c r="G113" i="12" a="1"/>
  <c r="G113" i="12" s="1"/>
  <c r="G11" i="12" a="1"/>
  <c r="G11" i="12" s="1"/>
  <c r="G353" i="12" a="1"/>
  <c r="G353" i="12" s="1"/>
  <c r="G201" i="12" a="1"/>
  <c r="G201" i="12" s="1"/>
  <c r="G171" i="12" a="1"/>
  <c r="G171" i="12" s="1"/>
  <c r="G347" i="12" a="1"/>
  <c r="G347" i="12" s="1"/>
  <c r="G254" i="12" a="1"/>
  <c r="G254" i="12" s="1"/>
  <c r="G173" i="12" a="1"/>
  <c r="G173" i="12" s="1"/>
  <c r="G343" i="12" a="1"/>
  <c r="G343" i="12" s="1"/>
  <c r="G41" i="12" a="1"/>
  <c r="G41" i="12" s="1"/>
  <c r="G332" i="12" a="1"/>
  <c r="G332" i="12" s="1"/>
  <c r="G98" i="12" a="1"/>
  <c r="G98" i="12" s="1"/>
  <c r="G189" i="12" a="1"/>
  <c r="G189" i="12" s="1"/>
  <c r="G248" i="12" a="1"/>
  <c r="G248" i="12" s="1"/>
  <c r="G163" i="12" a="1"/>
  <c r="G163" i="12" s="1"/>
  <c r="G358" i="12" a="1"/>
  <c r="G358" i="12" s="1"/>
  <c r="G51" i="12" a="1"/>
  <c r="G51" i="12" s="1"/>
  <c r="G200" i="12" a="1"/>
  <c r="G200" i="12" s="1"/>
  <c r="G348" i="12" a="1"/>
  <c r="G348" i="12" s="1"/>
  <c r="G265" i="12" a="1"/>
  <c r="G265" i="12" s="1"/>
  <c r="G324" i="12" a="1"/>
  <c r="G324" i="12" s="1"/>
  <c r="G202" i="12" a="1"/>
  <c r="G202" i="12" s="1"/>
  <c r="G162" i="12" a="1"/>
  <c r="G162" i="12" s="1"/>
  <c r="G48" i="12" a="1"/>
  <c r="G48" i="12" s="1"/>
  <c r="G118" i="12" a="1"/>
  <c r="G118" i="12" s="1"/>
  <c r="G177" i="12" a="1"/>
  <c r="G177" i="12" s="1"/>
  <c r="G152" i="12" a="1"/>
  <c r="G152" i="12" s="1"/>
  <c r="G260" i="12" a="1"/>
  <c r="G260" i="12" s="1"/>
  <c r="G210" i="12" a="1"/>
  <c r="G210" i="12" s="1"/>
  <c r="G144" i="12" a="1"/>
  <c r="G144" i="12" s="1"/>
  <c r="G80" i="12" a="1"/>
  <c r="G80" i="12" s="1"/>
  <c r="G149" i="12" a="1"/>
  <c r="G149" i="12" s="1"/>
  <c r="G71" i="12" a="1"/>
  <c r="G71" i="12" s="1"/>
  <c r="G326" i="12" a="1"/>
  <c r="G326" i="12" s="1"/>
  <c r="G298" i="12" a="1"/>
  <c r="G298" i="12" s="1"/>
  <c r="G20" i="12" a="1"/>
  <c r="G20" i="12" s="1"/>
  <c r="G321" i="12" a="1"/>
  <c r="G321" i="12" s="1"/>
  <c r="G192" i="12" a="1"/>
  <c r="G192" i="12" s="1"/>
  <c r="G17" i="12" a="1"/>
  <c r="G17" i="12" s="1"/>
  <c r="G70" i="12" a="1"/>
  <c r="G70" i="12" s="1"/>
  <c r="G145" i="12" a="1"/>
  <c r="G145" i="12" s="1"/>
  <c r="G323" i="12" a="1"/>
  <c r="G323" i="12" s="1"/>
  <c r="G345" i="12" a="1"/>
  <c r="G345" i="12" s="1"/>
  <c r="G31" i="12" a="1"/>
  <c r="G31" i="12" s="1"/>
  <c r="G69" i="12" a="1"/>
  <c r="G69" i="12" s="1"/>
  <c r="G10" i="12" a="1"/>
  <c r="G10" i="12" s="1"/>
  <c r="G232" i="12" a="1"/>
  <c r="G232" i="12" s="1"/>
  <c r="G12" i="12" a="1"/>
  <c r="G12" i="12" s="1"/>
  <c r="G311" i="12" a="1"/>
  <c r="G311" i="12" s="1"/>
  <c r="G67" i="12" a="1"/>
  <c r="G67" i="12" s="1"/>
  <c r="G305" i="12" a="1"/>
  <c r="G305" i="12" s="1"/>
  <c r="G150" i="12" a="1"/>
  <c r="G150" i="12" s="1"/>
  <c r="G107" i="12" a="1"/>
  <c r="G107" i="12" s="1"/>
  <c r="G32" i="12" a="1"/>
  <c r="G32" i="12" s="1"/>
  <c r="G142" i="12" a="1"/>
  <c r="G142" i="12" s="1"/>
  <c r="G128" i="12" a="1"/>
  <c r="G128" i="12" s="1"/>
  <c r="G246" i="12" a="1"/>
  <c r="G246" i="12" s="1"/>
  <c r="G122" i="12" a="1"/>
  <c r="G122" i="12" s="1"/>
  <c r="G151" i="12" a="1"/>
  <c r="G151" i="12" s="1"/>
  <c r="G130" i="12" a="1"/>
  <c r="G130" i="12" s="1"/>
  <c r="G138" i="12" a="1"/>
  <c r="G138" i="12" s="1"/>
  <c r="G102" i="12" a="1"/>
  <c r="G102" i="12" s="1"/>
  <c r="G28" i="12" a="1"/>
  <c r="G28" i="12" s="1"/>
  <c r="G133" i="12" a="1"/>
  <c r="G133" i="12" s="1"/>
  <c r="G350" i="12" a="1"/>
  <c r="G350" i="12" s="1"/>
  <c r="G313" i="12" a="1"/>
  <c r="G313" i="12" s="1"/>
  <c r="G334" i="12" a="1"/>
  <c r="G334" i="12" s="1"/>
  <c r="G314" i="12" a="1"/>
  <c r="G314" i="12" s="1"/>
  <c r="G117" i="12" a="1"/>
  <c r="G117" i="12" s="1"/>
  <c r="G269" i="12" a="1"/>
  <c r="G269" i="12" s="1"/>
  <c r="G233" i="12" a="1"/>
  <c r="G233" i="12" s="1"/>
  <c r="G115" i="12" a="1"/>
  <c r="G115" i="12" s="1"/>
  <c r="G250" i="12" a="1"/>
  <c r="G250" i="12" s="1"/>
  <c r="G125" i="12" a="1"/>
  <c r="G125" i="12" s="1"/>
  <c r="G207" i="12" a="1"/>
  <c r="G207" i="12" s="1"/>
  <c r="G147" i="12" a="1"/>
  <c r="G147" i="12" s="1"/>
  <c r="G55" i="12" a="1"/>
  <c r="G55" i="12" s="1"/>
  <c r="G46" i="12" a="1"/>
  <c r="G46" i="12" s="1"/>
  <c r="G38" i="12" a="1"/>
  <c r="G38" i="12" s="1"/>
  <c r="G49" i="12" a="1"/>
  <c r="G49" i="12" s="1"/>
  <c r="G364" i="12" a="1"/>
  <c r="G364" i="12" s="1"/>
  <c r="G74" i="12" a="1"/>
  <c r="G74" i="12" s="1"/>
  <c r="G15" i="12" a="1"/>
  <c r="G15" i="12" s="1"/>
  <c r="G296" i="12" a="1"/>
  <c r="G296" i="12" s="1"/>
  <c r="G100" i="12" a="1"/>
  <c r="G100" i="12" s="1"/>
  <c r="G247" i="12" a="1"/>
  <c r="G247" i="12" s="1"/>
  <c r="G47" i="12" a="1"/>
  <c r="G47" i="12" s="1"/>
  <c r="G275" i="12" a="1"/>
  <c r="G275" i="12" s="1"/>
  <c r="G312" i="12" a="1"/>
  <c r="G312" i="12" s="1"/>
  <c r="G164" i="12" a="1"/>
  <c r="G164" i="12" s="1"/>
  <c r="G227" i="12" a="1"/>
  <c r="G227" i="12" s="1"/>
  <c r="G94" i="12" a="1"/>
  <c r="G94" i="12" s="1"/>
  <c r="G40" i="12" a="1"/>
  <c r="G40" i="12" s="1"/>
  <c r="G105" i="12" a="1"/>
  <c r="G105" i="12" s="1"/>
  <c r="G44" i="12" a="1"/>
  <c r="G44" i="12" s="1"/>
  <c r="G86" i="12" a="1"/>
  <c r="G86" i="12" s="1"/>
  <c r="G174" i="12" a="1"/>
  <c r="G174" i="12" s="1"/>
  <c r="G158" i="12" a="1"/>
  <c r="G158" i="12" s="1"/>
  <c r="G289" i="12" a="1"/>
  <c r="G289" i="12" s="1"/>
  <c r="G104" i="12" a="1"/>
  <c r="G104" i="12" s="1"/>
  <c r="G354" i="12" a="1"/>
  <c r="G354" i="12" s="1"/>
  <c r="G208" i="12" a="1"/>
  <c r="G208" i="12" s="1"/>
  <c r="G285" i="12" a="1"/>
  <c r="G285" i="12" s="1"/>
  <c r="G160" i="12" a="1"/>
  <c r="G160" i="12" s="1"/>
  <c r="G359" i="12" a="1"/>
  <c r="G359" i="12" s="1"/>
  <c r="G217" i="12" a="1"/>
  <c r="G217" i="12" s="1"/>
  <c r="G292" i="12" a="1"/>
  <c r="G292" i="12" s="1"/>
  <c r="G96" i="12" a="1"/>
  <c r="G96" i="12" s="1"/>
  <c r="G209" i="12" a="1"/>
  <c r="G209" i="12" s="1"/>
  <c r="G284" i="12" a="1"/>
  <c r="G284" i="12" s="1"/>
  <c r="G328" i="12" a="1"/>
  <c r="G328" i="12" s="1"/>
  <c r="G319" i="12" a="1"/>
  <c r="G319" i="12" s="1"/>
  <c r="G337" i="12" a="1"/>
  <c r="G337" i="12" s="1"/>
  <c r="G154" i="12" a="1"/>
  <c r="G154" i="12" s="1"/>
  <c r="G170" i="12" a="1"/>
  <c r="G170" i="12" s="1"/>
  <c r="G279" i="12" a="1"/>
  <c r="G279" i="12" s="1"/>
  <c r="G18" i="12" a="1"/>
  <c r="G18" i="12" s="1"/>
  <c r="G237" i="12" a="1"/>
  <c r="G237" i="12" s="1"/>
  <c r="G199" i="12" a="1"/>
  <c r="G199" i="12" s="1"/>
  <c r="G286" i="12" a="1"/>
  <c r="G286" i="12" s="1"/>
  <c r="G267" i="12" a="1"/>
  <c r="G267" i="12" s="1"/>
  <c r="G63" i="12" a="1"/>
  <c r="G63" i="12" s="1"/>
  <c r="G255" i="12" a="1"/>
  <c r="G255" i="12" s="1"/>
  <c r="G155" i="12" a="1"/>
  <c r="G155" i="12" s="1"/>
  <c r="G222" i="12" a="1"/>
  <c r="G222" i="12" s="1"/>
  <c r="G89" i="12" a="1"/>
  <c r="G89" i="12" s="1"/>
  <c r="G95" i="12" a="1"/>
  <c r="G95" i="12" s="1"/>
  <c r="G77" i="12" a="1"/>
  <c r="G77" i="12" s="1"/>
  <c r="G212" i="12" a="1"/>
  <c r="G212" i="12" s="1"/>
  <c r="G344" i="12" a="1"/>
  <c r="G344" i="12" s="1"/>
  <c r="G59" i="12" a="1"/>
  <c r="G59" i="12" s="1"/>
  <c r="G29" i="12" a="1"/>
  <c r="G29" i="12" s="1"/>
  <c r="G242" i="12" a="1"/>
  <c r="G242" i="12" s="1"/>
  <c r="G131" i="12" a="1"/>
  <c r="G131" i="12" s="1"/>
  <c r="G183" i="12" a="1"/>
  <c r="G183" i="12" s="1"/>
  <c r="G139" i="12" a="1"/>
  <c r="G139" i="12" s="1"/>
  <c r="G355" i="12" a="1"/>
  <c r="G355" i="12" s="1"/>
  <c r="G239" i="12" a="1"/>
  <c r="G239" i="12" s="1"/>
  <c r="G143" i="12" a="1"/>
  <c r="G143" i="12" s="1"/>
  <c r="G99" i="12" a="1"/>
  <c r="G99" i="12" s="1"/>
  <c r="G211" i="12" a="1"/>
  <c r="G211" i="12" s="1"/>
  <c r="G266" i="12" a="1"/>
  <c r="G266" i="12" s="1"/>
  <c r="G123" i="12" a="1"/>
  <c r="G123" i="12" s="1"/>
  <c r="G97" i="12" a="1"/>
  <c r="G97" i="12" s="1"/>
  <c r="G204" i="12" a="1"/>
  <c r="G204" i="12" s="1"/>
  <c r="G241" i="12" a="1"/>
  <c r="G241" i="12" s="1"/>
  <c r="G157" i="12" a="1"/>
  <c r="G157" i="12" s="1"/>
  <c r="G90" i="12" a="1"/>
  <c r="G90" i="12" s="1"/>
  <c r="G62" i="12" a="1"/>
  <c r="G62" i="12" s="1"/>
  <c r="G310" i="12" a="1"/>
  <c r="G310" i="12" s="1"/>
  <c r="G320" i="12" a="1"/>
  <c r="G320" i="12" s="1"/>
  <c r="G331" i="12" a="1"/>
  <c r="G331" i="12" s="1"/>
  <c r="G316" i="12" a="1"/>
  <c r="G316" i="12" s="1"/>
  <c r="G218" i="12" a="1"/>
  <c r="G218" i="12" s="1"/>
  <c r="G295" i="12" a="1"/>
  <c r="G295" i="12" s="1"/>
  <c r="G175" i="12" a="1"/>
  <c r="G175" i="12" s="1"/>
  <c r="G159" i="12" a="1"/>
  <c r="G159" i="12" s="1"/>
  <c r="G238" i="12" a="1"/>
  <c r="G238" i="12" s="1"/>
  <c r="G106" i="12" a="1"/>
  <c r="G106" i="12" s="1"/>
  <c r="G213" i="12" a="1"/>
  <c r="G213" i="12" s="1"/>
  <c r="G318" i="12" a="1"/>
  <c r="G318" i="12" s="1"/>
  <c r="G272" i="12" a="1"/>
  <c r="G272" i="12" s="1"/>
  <c r="G16" i="12" a="1"/>
  <c r="G16" i="12" s="1"/>
  <c r="G56" i="12" a="1"/>
  <c r="G56" i="12" s="1"/>
  <c r="G302" i="12" a="1"/>
  <c r="G302" i="12" s="1"/>
  <c r="G278" i="12" a="1"/>
  <c r="G278" i="12" s="1"/>
  <c r="G194" i="12" a="1"/>
  <c r="G194" i="12" s="1"/>
  <c r="G333" i="12" a="1"/>
  <c r="G333" i="12" s="1"/>
  <c r="G274" i="12" a="1"/>
  <c r="G274" i="12" s="1"/>
  <c r="G24" i="12" a="1"/>
  <c r="G24" i="12" s="1"/>
  <c r="G195" i="12" a="1"/>
  <c r="G195" i="12" s="1"/>
  <c r="G264" i="12" a="1"/>
  <c r="G264" i="12" s="1"/>
  <c r="G65" i="12" a="1"/>
  <c r="G65" i="12" s="1"/>
  <c r="G308" i="12" a="1"/>
  <c r="G308" i="12" s="1"/>
  <c r="G66" i="12" a="1"/>
  <c r="G66" i="12" s="1"/>
  <c r="G327" i="12" a="1"/>
  <c r="G327" i="12" s="1"/>
  <c r="G34" i="12" a="1"/>
  <c r="G34" i="12" s="1"/>
  <c r="G243" i="12" a="1"/>
  <c r="G243" i="12" s="1"/>
  <c r="G249" i="12" a="1"/>
  <c r="G249" i="12" s="1"/>
  <c r="G84" i="12" a="1"/>
  <c r="G84" i="12" s="1"/>
  <c r="G114" i="12" a="1"/>
  <c r="G114" i="12" s="1"/>
  <c r="G301" i="12" a="1"/>
  <c r="G301" i="12" s="1"/>
  <c r="G342" i="12" a="1"/>
  <c r="G342" i="12" s="1"/>
  <c r="G299" i="12" a="1"/>
  <c r="G299" i="12" s="1"/>
  <c r="G27" i="12" a="1"/>
  <c r="G27" i="12" s="1"/>
  <c r="G81" i="12" a="1"/>
  <c r="G81" i="12" s="1"/>
  <c r="G291" i="12" a="1"/>
  <c r="G291" i="12" s="1"/>
  <c r="G85" i="12" a="1"/>
  <c r="G85" i="12" s="1"/>
  <c r="G119" i="12" a="1"/>
  <c r="G119" i="12" s="1"/>
  <c r="M14" i="4" s="1"/>
  <c r="G112" i="12" a="1"/>
  <c r="G112" i="12" s="1"/>
  <c r="G317" i="12" a="1"/>
  <c r="G317" i="12" s="1"/>
  <c r="G283" i="12" a="1"/>
  <c r="G283" i="12" s="1"/>
  <c r="G64" i="12" a="1"/>
  <c r="G64" i="12" s="1"/>
  <c r="G220" i="12" a="1"/>
  <c r="G220" i="12" s="1"/>
  <c r="G180" i="12" a="1"/>
  <c r="G180" i="12" s="1"/>
  <c r="G92" i="12" a="1"/>
  <c r="G92" i="12" s="1"/>
  <c r="G176" i="12" a="1"/>
  <c r="G176" i="12" s="1"/>
  <c r="G216" i="12" a="1"/>
  <c r="G216" i="12" s="1"/>
  <c r="G14" i="12" a="1"/>
  <c r="G14" i="12" s="1"/>
  <c r="G335" i="12" a="1"/>
  <c r="G335" i="12" s="1"/>
  <c r="G306" i="12" a="1"/>
  <c r="G306" i="12" s="1"/>
  <c r="G257" i="12" a="1"/>
  <c r="G257" i="12" s="1"/>
  <c r="G363" i="12" a="1"/>
  <c r="G363" i="12" s="1"/>
  <c r="G136" i="12" a="1"/>
  <c r="G136" i="12" s="1"/>
  <c r="G137" i="12" a="1"/>
  <c r="G137" i="12" s="1"/>
  <c r="G341" i="12" a="1"/>
  <c r="G341" i="12" s="1"/>
  <c r="G206" i="12" a="1"/>
  <c r="G206" i="12" s="1"/>
  <c r="G37" i="12" a="1"/>
  <c r="G37" i="12" s="1"/>
  <c r="G259" i="12" a="1"/>
  <c r="G259" i="12" s="1"/>
  <c r="G221" i="12" a="1"/>
  <c r="G221" i="12" s="1"/>
  <c r="G197" i="12" a="1"/>
  <c r="G197" i="12" s="1"/>
  <c r="G82" i="12" a="1"/>
  <c r="G82" i="12" s="1"/>
  <c r="G288" i="12" a="1"/>
  <c r="G288" i="12" s="1"/>
  <c r="G50" i="12" a="1"/>
  <c r="G50" i="12" s="1"/>
  <c r="G76" i="12" a="1"/>
  <c r="G76" i="12" s="1"/>
  <c r="G185" i="12" a="1"/>
  <c r="G185" i="12" s="1"/>
  <c r="G179" i="12" a="1"/>
  <c r="G179" i="12" s="1"/>
  <c r="G287" i="12" a="1"/>
  <c r="G287" i="12" s="1"/>
  <c r="G304" i="12" a="1"/>
  <c r="G304" i="12" s="1"/>
  <c r="G116" i="12" a="1"/>
  <c r="G116" i="12" s="1"/>
  <c r="G156" i="12" a="1"/>
  <c r="G156" i="12" s="1"/>
  <c r="G54" i="12" a="1"/>
  <c r="G54" i="12" s="1"/>
  <c r="G219" i="12" a="1"/>
  <c r="G219" i="12" s="1"/>
  <c r="G339" i="12" a="1"/>
  <c r="G339" i="12" s="1"/>
  <c r="G182" i="12" a="1"/>
  <c r="G182" i="12" s="1"/>
  <c r="G262" i="12" a="1"/>
  <c r="G262" i="12" s="1"/>
  <c r="G184" i="12" a="1"/>
  <c r="G184" i="12" s="1"/>
  <c r="G300" i="12" a="1"/>
  <c r="G300" i="12" s="1"/>
  <c r="G336" i="12" a="1"/>
  <c r="G336" i="12" s="1"/>
  <c r="G329" i="12" a="1"/>
  <c r="G329" i="12" s="1"/>
  <c r="G235" i="12" a="1"/>
  <c r="G235" i="12" s="1"/>
  <c r="G13" i="12" a="1"/>
  <c r="G13" i="12" s="1"/>
  <c r="G68" i="12" a="1"/>
  <c r="G68" i="12" s="1"/>
  <c r="G258" i="12" a="1"/>
  <c r="G258" i="12" s="1"/>
  <c r="G21" i="12" a="1"/>
  <c r="G21" i="12" s="1"/>
  <c r="G8" i="12" a="1"/>
  <c r="G8" i="12" s="1"/>
  <c r="G129" i="12" a="1"/>
  <c r="G129" i="12" s="1"/>
  <c r="G52" i="12" a="1"/>
  <c r="G52" i="12" s="1"/>
  <c r="G168" i="12" a="1"/>
  <c r="G168" i="12" s="1"/>
  <c r="G19" i="12" a="1"/>
  <c r="G19" i="12" s="1"/>
  <c r="G45" i="12" a="1"/>
  <c r="G45" i="12" s="1"/>
  <c r="G35" i="12" a="1"/>
  <c r="G35" i="12" s="1"/>
  <c r="G236" i="12" a="1"/>
  <c r="G236" i="12" s="1"/>
  <c r="G134" i="12" a="1"/>
  <c r="G134" i="12" s="1"/>
  <c r="G43" i="12" a="1"/>
  <c r="G43" i="12" s="1"/>
  <c r="G315" i="12" a="1"/>
  <c r="G315" i="12" s="1"/>
  <c r="G214" i="12" a="1"/>
  <c r="G214" i="12" s="1"/>
  <c r="G108" i="12" a="1"/>
  <c r="G108" i="12" s="1"/>
  <c r="G33" i="12" a="1"/>
  <c r="G33" i="12" s="1"/>
  <c r="G361" i="12" a="1"/>
  <c r="G361" i="12" s="1"/>
  <c r="G198" i="12" a="1"/>
  <c r="G198" i="12" s="1"/>
  <c r="G146" i="12" a="1"/>
  <c r="G146" i="12" s="1"/>
  <c r="G101" i="12" a="1"/>
  <c r="G101" i="12" s="1"/>
  <c r="G190" i="12" a="1"/>
  <c r="G190" i="12" s="1"/>
  <c r="G360" i="12" a="1"/>
  <c r="G360" i="12" s="1"/>
  <c r="G5" i="12" a="1"/>
  <c r="G5" i="12" s="1"/>
  <c r="G165" i="12" a="1"/>
  <c r="G165" i="12" s="1"/>
  <c r="G294" i="12" a="1"/>
  <c r="G294" i="12" s="1"/>
  <c r="G75" i="12" a="1"/>
  <c r="G75" i="12" s="1"/>
  <c r="G307" i="12" a="1"/>
  <c r="G307" i="12" s="1"/>
  <c r="G226" i="12" a="1"/>
  <c r="G226" i="12" s="1"/>
  <c r="G178" i="12" a="1"/>
  <c r="G178" i="12" s="1"/>
  <c r="G338" i="12" a="1"/>
  <c r="G338" i="12" s="1"/>
  <c r="G362" i="12" a="1"/>
  <c r="G362" i="12" s="1"/>
  <c r="G83" i="12" a="1"/>
  <c r="G83" i="12" s="1"/>
  <c r="G191" i="12" a="1"/>
  <c r="G191" i="12" s="1"/>
  <c r="G225" i="12" a="1"/>
  <c r="G225" i="12" s="1"/>
  <c r="G251" i="12" a="1"/>
  <c r="G251" i="12" s="1"/>
  <c r="G73" i="12" a="1"/>
  <c r="G73" i="12" s="1"/>
  <c r="G26" i="12" a="1"/>
  <c r="G26" i="12" s="1"/>
  <c r="G270" i="12" a="1"/>
  <c r="G270" i="12" s="1"/>
  <c r="G229" i="12" a="1"/>
  <c r="G229" i="12" s="1"/>
  <c r="G268" i="12" a="1"/>
  <c r="G268" i="12" s="1"/>
  <c r="G120" i="12" a="1"/>
  <c r="G120" i="12" s="1"/>
  <c r="G263" i="12" a="1"/>
  <c r="G263" i="12" s="1"/>
  <c r="G340" i="12" a="1"/>
  <c r="G340" i="12" s="1"/>
  <c r="G124" i="12" a="1"/>
  <c r="G124" i="12" s="1"/>
  <c r="G30" i="12" a="1"/>
  <c r="G30" i="12" s="1"/>
  <c r="G357" i="12" a="1"/>
  <c r="G357" i="12" s="1"/>
  <c r="G72" i="12" a="1"/>
  <c r="G72" i="12" s="1"/>
  <c r="G244" i="12" a="1"/>
  <c r="G244" i="12" s="1"/>
  <c r="G126" i="12" a="1"/>
  <c r="G126" i="12" s="1"/>
  <c r="G325" i="12" a="1"/>
  <c r="G325" i="12" s="1"/>
  <c r="G87" i="12" a="1"/>
  <c r="G87" i="12" s="1"/>
  <c r="G346" i="12" a="1"/>
  <c r="G346" i="12" s="1"/>
  <c r="G110" i="12" a="1"/>
  <c r="G110" i="12" s="1"/>
  <c r="G223" i="12" a="1"/>
  <c r="G223" i="12" s="1"/>
  <c r="G60" i="12" a="1"/>
  <c r="G60" i="12" s="1"/>
  <c r="G349" i="12" a="1"/>
  <c r="G349" i="12" s="1"/>
  <c r="G277" i="12" a="1"/>
  <c r="G277" i="12" s="1"/>
  <c r="G111" i="12" a="1"/>
  <c r="G111" i="12" s="1"/>
  <c r="G22" i="12" a="1"/>
  <c r="G22" i="12" s="1"/>
  <c r="G309" i="12" a="1"/>
  <c r="G309" i="12" s="1"/>
  <c r="G7" i="12" a="1"/>
  <c r="G7" i="12" s="1"/>
  <c r="G36" i="12" a="1"/>
  <c r="G36" i="12" s="1"/>
  <c r="G188" i="12" a="1"/>
  <c r="G188" i="12" s="1"/>
  <c r="G109" i="12" a="1"/>
  <c r="G109" i="12" s="1"/>
  <c r="G169" i="12" a="1"/>
  <c r="G169" i="12" s="1"/>
  <c r="G322" i="12" a="1"/>
  <c r="G322" i="12" s="1"/>
  <c r="G6" i="12" a="1"/>
  <c r="G6" i="12" s="1"/>
  <c r="G78" i="12" a="1"/>
  <c r="G78" i="12" s="1"/>
  <c r="G205" i="12" a="1"/>
  <c r="G205" i="12" s="1"/>
  <c r="E3" i="10" a="1"/>
  <c r="E3" i="10" s="1"/>
  <c r="D3" i="10" a="1"/>
  <c r="D3" i="10" s="1"/>
  <c r="B3" i="10" a="1"/>
  <c r="B3" i="10" s="1"/>
  <c r="F362" i="9"/>
  <c r="F361" i="9"/>
  <c r="F360" i="9"/>
  <c r="F359" i="9"/>
  <c r="F358" i="9"/>
  <c r="F357" i="9"/>
  <c r="F356" i="9"/>
  <c r="F355" i="9"/>
  <c r="F354" i="9"/>
  <c r="F353" i="9"/>
  <c r="F352" i="9"/>
  <c r="F351" i="9"/>
  <c r="F350" i="9"/>
  <c r="F349" i="9"/>
  <c r="F348" i="9"/>
  <c r="F347" i="9"/>
  <c r="F346" i="9"/>
  <c r="F345" i="9"/>
  <c r="F344" i="9"/>
  <c r="F343" i="9"/>
  <c r="F342" i="9"/>
  <c r="F341" i="9"/>
  <c r="F340" i="9"/>
  <c r="F339" i="9"/>
  <c r="F338" i="9"/>
  <c r="F337" i="9"/>
  <c r="F336" i="9"/>
  <c r="F335" i="9"/>
  <c r="F334" i="9"/>
  <c r="F333" i="9"/>
  <c r="F332" i="9"/>
  <c r="F331" i="9"/>
  <c r="F330" i="9"/>
  <c r="F329" i="9"/>
  <c r="F328" i="9"/>
  <c r="F327" i="9"/>
  <c r="F326" i="9"/>
  <c r="F325" i="9"/>
  <c r="F324" i="9"/>
  <c r="F323" i="9"/>
  <c r="F322" i="9"/>
  <c r="F321" i="9"/>
  <c r="F320" i="9"/>
  <c r="F319" i="9"/>
  <c r="F318" i="9"/>
  <c r="F317" i="9"/>
  <c r="F316" i="9"/>
  <c r="F315" i="9"/>
  <c r="F314" i="9"/>
  <c r="F313" i="9"/>
  <c r="F312" i="9"/>
  <c r="F311" i="9"/>
  <c r="F310" i="9"/>
  <c r="F309" i="9"/>
  <c r="F308" i="9"/>
  <c r="F307" i="9"/>
  <c r="F306" i="9"/>
  <c r="F305" i="9"/>
  <c r="F304" i="9"/>
  <c r="F303" i="9"/>
  <c r="F302" i="9"/>
  <c r="F301" i="9"/>
  <c r="F300" i="9"/>
  <c r="F299" i="9"/>
  <c r="F298" i="9"/>
  <c r="F297" i="9"/>
  <c r="F296" i="9"/>
  <c r="F295" i="9"/>
  <c r="F294" i="9"/>
  <c r="F293" i="9"/>
  <c r="F292" i="9"/>
  <c r="F291" i="9"/>
  <c r="F290" i="9"/>
  <c r="F289" i="9"/>
  <c r="F288" i="9"/>
  <c r="F287" i="9"/>
  <c r="F286" i="9"/>
  <c r="F285" i="9"/>
  <c r="F284" i="9"/>
  <c r="F283" i="9"/>
  <c r="F282" i="9"/>
  <c r="F281" i="9"/>
  <c r="F280" i="9"/>
  <c r="F279" i="9"/>
  <c r="F278" i="9"/>
  <c r="F277" i="9"/>
  <c r="F276" i="9"/>
  <c r="F275" i="9"/>
  <c r="F274" i="9"/>
  <c r="F273" i="9"/>
  <c r="F272" i="9"/>
  <c r="F271" i="9"/>
  <c r="F270" i="9"/>
  <c r="F269" i="9"/>
  <c r="F268" i="9"/>
  <c r="F267" i="9"/>
  <c r="F266" i="9"/>
  <c r="F265" i="9"/>
  <c r="F264" i="9"/>
  <c r="F263" i="9"/>
  <c r="F262" i="9"/>
  <c r="F261" i="9"/>
  <c r="F260" i="9"/>
  <c r="F259" i="9"/>
  <c r="F258" i="9"/>
  <c r="F257" i="9"/>
  <c r="F256" i="9"/>
  <c r="F255" i="9"/>
  <c r="F254" i="9"/>
  <c r="F253" i="9"/>
  <c r="F252" i="9"/>
  <c r="F251" i="9"/>
  <c r="F250" i="9"/>
  <c r="F249" i="9"/>
  <c r="F248" i="9"/>
  <c r="F247" i="9"/>
  <c r="F246" i="9"/>
  <c r="F245" i="9"/>
  <c r="F244" i="9"/>
  <c r="F243" i="9"/>
  <c r="F242" i="9"/>
  <c r="F241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L156" i="8"/>
  <c r="D156" i="8"/>
  <c r="L155" i="8"/>
  <c r="D155" i="8"/>
  <c r="L154" i="8"/>
  <c r="D154" i="8"/>
  <c r="L153" i="8"/>
  <c r="D153" i="8"/>
  <c r="L152" i="8"/>
  <c r="D152" i="8"/>
  <c r="L151" i="8"/>
  <c r="D151" i="8"/>
  <c r="L150" i="8"/>
  <c r="D150" i="8"/>
  <c r="L149" i="8"/>
  <c r="D149" i="8"/>
  <c r="L148" i="8"/>
  <c r="D148" i="8"/>
  <c r="L147" i="8"/>
  <c r="D147" i="8"/>
  <c r="L146" i="8"/>
  <c r="D146" i="8"/>
  <c r="L145" i="8"/>
  <c r="D145" i="8"/>
  <c r="L144" i="8"/>
  <c r="D144" i="8"/>
  <c r="L143" i="8"/>
  <c r="D143" i="8"/>
  <c r="L142" i="8"/>
  <c r="D142" i="8"/>
  <c r="L141" i="8"/>
  <c r="D141" i="8"/>
  <c r="L140" i="8"/>
  <c r="D140" i="8"/>
  <c r="L139" i="8"/>
  <c r="D139" i="8"/>
  <c r="L138" i="8"/>
  <c r="D138" i="8"/>
  <c r="L137" i="8"/>
  <c r="D137" i="8"/>
  <c r="L136" i="8"/>
  <c r="D136" i="8"/>
  <c r="L135" i="8"/>
  <c r="D135" i="8"/>
  <c r="L134" i="8"/>
  <c r="D134" i="8"/>
  <c r="L133" i="8"/>
  <c r="D133" i="8"/>
  <c r="L132" i="8"/>
  <c r="D132" i="8"/>
  <c r="L131" i="8"/>
  <c r="D131" i="8"/>
  <c r="L130" i="8"/>
  <c r="D130" i="8"/>
  <c r="L129" i="8"/>
  <c r="D129" i="8"/>
  <c r="L128" i="8"/>
  <c r="D128" i="8"/>
  <c r="L127" i="8"/>
  <c r="D127" i="8"/>
  <c r="L126" i="8"/>
  <c r="D126" i="8"/>
  <c r="L125" i="8"/>
  <c r="D125" i="8"/>
  <c r="L124" i="8"/>
  <c r="D124" i="8"/>
  <c r="L123" i="8"/>
  <c r="D123" i="8"/>
  <c r="L122" i="8"/>
  <c r="D122" i="8"/>
  <c r="L121" i="8"/>
  <c r="D121" i="8"/>
  <c r="L120" i="8"/>
  <c r="D120" i="8"/>
  <c r="L119" i="8"/>
  <c r="D119" i="8"/>
  <c r="L118" i="8"/>
  <c r="D118" i="8"/>
  <c r="L117" i="8"/>
  <c r="D117" i="8"/>
  <c r="L116" i="8"/>
  <c r="D116" i="8"/>
  <c r="L115" i="8"/>
  <c r="D115" i="8"/>
  <c r="L114" i="8"/>
  <c r="D114" i="8"/>
  <c r="L113" i="8"/>
  <c r="D113" i="8"/>
  <c r="L112" i="8"/>
  <c r="D112" i="8"/>
  <c r="L111" i="8"/>
  <c r="D111" i="8"/>
  <c r="L110" i="8"/>
  <c r="D110" i="8"/>
  <c r="L109" i="8"/>
  <c r="D109" i="8"/>
  <c r="L108" i="8"/>
  <c r="D108" i="8"/>
  <c r="L107" i="8"/>
  <c r="D107" i="8"/>
  <c r="L106" i="8"/>
  <c r="D106" i="8"/>
  <c r="L105" i="8"/>
  <c r="D105" i="8"/>
  <c r="L104" i="8"/>
  <c r="D104" i="8"/>
  <c r="L103" i="8"/>
  <c r="D103" i="8"/>
  <c r="L102" i="8"/>
  <c r="D102" i="8"/>
  <c r="L101" i="8"/>
  <c r="D101" i="8"/>
  <c r="L100" i="8"/>
  <c r="D100" i="8"/>
  <c r="L99" i="8"/>
  <c r="D99" i="8"/>
  <c r="L98" i="8"/>
  <c r="D98" i="8"/>
  <c r="L97" i="8"/>
  <c r="D97" i="8"/>
  <c r="L96" i="8"/>
  <c r="D96" i="8"/>
  <c r="L95" i="8"/>
  <c r="D95" i="8"/>
  <c r="L94" i="8"/>
  <c r="D94" i="8"/>
  <c r="L93" i="8"/>
  <c r="D93" i="8"/>
  <c r="L92" i="8"/>
  <c r="D92" i="8"/>
  <c r="L91" i="8"/>
  <c r="D91" i="8"/>
  <c r="L90" i="8"/>
  <c r="D90" i="8"/>
  <c r="L89" i="8"/>
  <c r="D89" i="8"/>
  <c r="L88" i="8"/>
  <c r="D88" i="8"/>
  <c r="L87" i="8"/>
  <c r="D87" i="8"/>
  <c r="L86" i="8"/>
  <c r="D86" i="8"/>
  <c r="L85" i="8"/>
  <c r="D85" i="8"/>
  <c r="L84" i="8"/>
  <c r="D84" i="8"/>
  <c r="L83" i="8"/>
  <c r="D83" i="8"/>
  <c r="L82" i="8"/>
  <c r="D82" i="8"/>
  <c r="L81" i="8"/>
  <c r="D81" i="8"/>
  <c r="L80" i="8"/>
  <c r="D80" i="8"/>
  <c r="L79" i="8"/>
  <c r="D79" i="8"/>
  <c r="L78" i="8"/>
  <c r="D78" i="8"/>
  <c r="L77" i="8"/>
  <c r="D77" i="8"/>
  <c r="L76" i="8"/>
  <c r="D76" i="8"/>
  <c r="L75" i="8"/>
  <c r="D75" i="8"/>
  <c r="L74" i="8"/>
  <c r="D74" i="8"/>
  <c r="L73" i="8"/>
  <c r="D73" i="8"/>
  <c r="L72" i="8"/>
  <c r="D72" i="8"/>
  <c r="L71" i="8"/>
  <c r="D71" i="8"/>
  <c r="L70" i="8"/>
  <c r="D70" i="8"/>
  <c r="L69" i="8"/>
  <c r="D69" i="8"/>
  <c r="L68" i="8"/>
  <c r="D68" i="8"/>
  <c r="L67" i="8"/>
  <c r="D67" i="8"/>
  <c r="L66" i="8"/>
  <c r="D66" i="8"/>
  <c r="L65" i="8"/>
  <c r="D65" i="8"/>
  <c r="L64" i="8"/>
  <c r="D64" i="8"/>
  <c r="L63" i="8"/>
  <c r="D63" i="8"/>
  <c r="L62" i="8"/>
  <c r="D62" i="8"/>
  <c r="L61" i="8"/>
  <c r="D61" i="8"/>
  <c r="L60" i="8"/>
  <c r="D60" i="8"/>
  <c r="L59" i="8"/>
  <c r="D59" i="8"/>
  <c r="L58" i="8"/>
  <c r="D58" i="8"/>
  <c r="L57" i="8"/>
  <c r="D57" i="8"/>
  <c r="L56" i="8"/>
  <c r="D56" i="8"/>
  <c r="L55" i="8"/>
  <c r="D55" i="8"/>
  <c r="L54" i="8"/>
  <c r="D54" i="8"/>
  <c r="L53" i="8"/>
  <c r="D53" i="8"/>
  <c r="L52" i="8"/>
  <c r="D52" i="8"/>
  <c r="L51" i="8"/>
  <c r="D51" i="8"/>
  <c r="L50" i="8"/>
  <c r="D50" i="8"/>
  <c r="L49" i="8"/>
  <c r="D49" i="8"/>
  <c r="L48" i="8"/>
  <c r="D48" i="8"/>
  <c r="L47" i="8"/>
  <c r="D47" i="8"/>
  <c r="L46" i="8"/>
  <c r="D46" i="8"/>
  <c r="L45" i="8"/>
  <c r="D45" i="8"/>
  <c r="L44" i="8"/>
  <c r="D44" i="8"/>
  <c r="L43" i="8"/>
  <c r="D43" i="8"/>
  <c r="L42" i="8"/>
  <c r="D42" i="8"/>
  <c r="L41" i="8"/>
  <c r="D41" i="8"/>
  <c r="L40" i="8"/>
  <c r="D40" i="8"/>
  <c r="L39" i="8"/>
  <c r="D39" i="8"/>
  <c r="L38" i="8"/>
  <c r="D38" i="8"/>
  <c r="L37" i="8"/>
  <c r="D37" i="8"/>
  <c r="L36" i="8"/>
  <c r="D36" i="8"/>
  <c r="L35" i="8"/>
  <c r="D35" i="8"/>
  <c r="L34" i="8"/>
  <c r="D34" i="8"/>
  <c r="L33" i="8"/>
  <c r="D33" i="8"/>
  <c r="L32" i="8"/>
  <c r="D32" i="8"/>
  <c r="L31" i="8"/>
  <c r="D31" i="8"/>
  <c r="L30" i="8"/>
  <c r="D30" i="8"/>
  <c r="L29" i="8"/>
  <c r="D29" i="8"/>
  <c r="L28" i="8"/>
  <c r="D28" i="8"/>
  <c r="L27" i="8"/>
  <c r="D27" i="8"/>
  <c r="L26" i="8"/>
  <c r="D26" i="8"/>
  <c r="L25" i="8"/>
  <c r="D25" i="8"/>
  <c r="L24" i="8"/>
  <c r="D24" i="8"/>
  <c r="L23" i="8"/>
  <c r="D23" i="8"/>
  <c r="L22" i="8"/>
  <c r="D22" i="8"/>
  <c r="L21" i="8"/>
  <c r="D21" i="8"/>
  <c r="L20" i="8"/>
  <c r="D20" i="8"/>
  <c r="L19" i="8"/>
  <c r="D19" i="8"/>
  <c r="L18" i="8"/>
  <c r="D18" i="8"/>
  <c r="L17" i="8"/>
  <c r="D17" i="8"/>
  <c r="L16" i="8"/>
  <c r="D16" i="8"/>
  <c r="L15" i="8"/>
  <c r="D15" i="8"/>
  <c r="L14" i="8"/>
  <c r="D14" i="8"/>
  <c r="L13" i="8"/>
  <c r="D13" i="8"/>
  <c r="L12" i="8"/>
  <c r="D12" i="8"/>
  <c r="L11" i="8"/>
  <c r="D11" i="8"/>
  <c r="L10" i="8"/>
  <c r="D10" i="8"/>
  <c r="L9" i="8"/>
  <c r="D9" i="8"/>
  <c r="L8" i="8"/>
  <c r="D8" i="8"/>
  <c r="L7" i="8"/>
  <c r="D7" i="8"/>
  <c r="L6" i="8"/>
  <c r="D6" i="8"/>
  <c r="L5" i="8"/>
  <c r="D5" i="8"/>
  <c r="L4" i="8"/>
  <c r="D4" i="8"/>
  <c r="L3" i="8"/>
  <c r="D3" i="8"/>
  <c r="L2" i="8"/>
  <c r="D2" i="8"/>
  <c r="L119" i="7"/>
  <c r="D119" i="7"/>
  <c r="L114" i="7"/>
  <c r="D114" i="7"/>
  <c r="L105" i="7"/>
  <c r="D105" i="7"/>
  <c r="L107" i="7"/>
  <c r="D107" i="7"/>
  <c r="L122" i="7"/>
  <c r="D122" i="7"/>
  <c r="L115" i="7"/>
  <c r="D115" i="7"/>
  <c r="L106" i="7"/>
  <c r="D106" i="7"/>
  <c r="L110" i="7"/>
  <c r="D110" i="7"/>
  <c r="L118" i="7"/>
  <c r="D118" i="7"/>
  <c r="L126" i="7"/>
  <c r="D126" i="7"/>
  <c r="L109" i="7"/>
  <c r="D109" i="7"/>
  <c r="L112" i="7"/>
  <c r="D112" i="7"/>
  <c r="L108" i="7"/>
  <c r="D108" i="7"/>
  <c r="L120" i="7"/>
  <c r="D120" i="7"/>
  <c r="L99" i="7"/>
  <c r="D99" i="7"/>
  <c r="L100" i="7"/>
  <c r="D100" i="7"/>
  <c r="L125" i="7"/>
  <c r="D125" i="7"/>
  <c r="L116" i="7"/>
  <c r="D116" i="7"/>
  <c r="L102" i="7"/>
  <c r="D102" i="7"/>
  <c r="L104" i="7"/>
  <c r="D104" i="7"/>
  <c r="L103" i="7"/>
  <c r="D103" i="7"/>
  <c r="L117" i="7"/>
  <c r="D117" i="7"/>
  <c r="L111" i="7"/>
  <c r="D111" i="7"/>
  <c r="L121" i="7"/>
  <c r="D121" i="7"/>
  <c r="L101" i="7"/>
  <c r="D101" i="7"/>
  <c r="L123" i="7"/>
  <c r="D123" i="7"/>
  <c r="L124" i="7"/>
  <c r="D124" i="7"/>
  <c r="L113" i="7"/>
  <c r="D113" i="7"/>
  <c r="L88" i="7"/>
  <c r="D88" i="7"/>
  <c r="L70" i="7"/>
  <c r="D70" i="7"/>
  <c r="L89" i="7"/>
  <c r="D89" i="7"/>
  <c r="L82" i="7"/>
  <c r="D82" i="7"/>
  <c r="L78" i="7"/>
  <c r="D78" i="7"/>
  <c r="L96" i="7"/>
  <c r="D96" i="7"/>
  <c r="L94" i="7"/>
  <c r="D94" i="7"/>
  <c r="L95" i="7"/>
  <c r="D95" i="7"/>
  <c r="L90" i="7"/>
  <c r="D90" i="7"/>
  <c r="L85" i="7"/>
  <c r="D85" i="7"/>
  <c r="L75" i="7"/>
  <c r="D75" i="7"/>
  <c r="L93" i="7"/>
  <c r="D93" i="7"/>
  <c r="L86" i="7"/>
  <c r="D86" i="7"/>
  <c r="L98" i="7"/>
  <c r="D98" i="7"/>
  <c r="L80" i="7"/>
  <c r="D80" i="7"/>
  <c r="L91" i="7"/>
  <c r="D91" i="7"/>
  <c r="L84" i="7"/>
  <c r="D84" i="7"/>
  <c r="L97" i="7"/>
  <c r="D97" i="7"/>
  <c r="L76" i="7"/>
  <c r="D76" i="7"/>
  <c r="L92" i="7"/>
  <c r="D92" i="7"/>
  <c r="L79" i="7"/>
  <c r="D79" i="7"/>
  <c r="L83" i="7"/>
  <c r="D83" i="7"/>
  <c r="L73" i="7"/>
  <c r="D73" i="7"/>
  <c r="L72" i="7"/>
  <c r="D72" i="7"/>
  <c r="L77" i="7"/>
  <c r="D77" i="7"/>
  <c r="L71" i="7"/>
  <c r="D71" i="7"/>
  <c r="L74" i="7"/>
  <c r="D74" i="7"/>
  <c r="L87" i="7"/>
  <c r="D87" i="7"/>
  <c r="L81" i="7"/>
  <c r="D81" i="7"/>
  <c r="L68" i="7"/>
  <c r="D68" i="7"/>
  <c r="L66" i="7"/>
  <c r="D66" i="7"/>
  <c r="L55" i="7"/>
  <c r="D55" i="7"/>
  <c r="L64" i="7"/>
  <c r="D64" i="7"/>
  <c r="L59" i="7"/>
  <c r="D59" i="7"/>
  <c r="L67" i="7"/>
  <c r="D67" i="7"/>
  <c r="L52" i="7"/>
  <c r="D52" i="7"/>
  <c r="L58" i="7"/>
  <c r="D58" i="7"/>
  <c r="L69" i="7"/>
  <c r="D69" i="7"/>
  <c r="L56" i="7"/>
  <c r="D56" i="7"/>
  <c r="L53" i="7"/>
  <c r="D53" i="7"/>
  <c r="L54" i="7"/>
  <c r="D54" i="7"/>
  <c r="L57" i="7"/>
  <c r="D57" i="7"/>
  <c r="L62" i="7"/>
  <c r="D62" i="7"/>
  <c r="L63" i="7"/>
  <c r="D63" i="7"/>
  <c r="L61" i="7"/>
  <c r="D61" i="7"/>
  <c r="L65" i="7"/>
  <c r="D65" i="7"/>
  <c r="L60" i="7"/>
  <c r="D60" i="7"/>
  <c r="L45" i="7"/>
  <c r="D45" i="7"/>
  <c r="L47" i="7"/>
  <c r="D47" i="7"/>
  <c r="L37" i="7"/>
  <c r="D37" i="7"/>
  <c r="L49" i="7"/>
  <c r="D49" i="7"/>
  <c r="L50" i="7"/>
  <c r="D50" i="7"/>
  <c r="L48" i="7"/>
  <c r="D48" i="7"/>
  <c r="L51" i="7"/>
  <c r="D51" i="7"/>
  <c r="L41" i="7"/>
  <c r="D41" i="7"/>
  <c r="L34" i="7"/>
  <c r="D34" i="7"/>
  <c r="L36" i="7"/>
  <c r="D36" i="7"/>
  <c r="L42" i="7"/>
  <c r="D42" i="7"/>
  <c r="L40" i="7"/>
  <c r="D40" i="7"/>
  <c r="L44" i="7"/>
  <c r="D44" i="7"/>
  <c r="L38" i="7"/>
  <c r="D38" i="7"/>
  <c r="L46" i="7"/>
  <c r="D46" i="7"/>
  <c r="L39" i="7"/>
  <c r="D39" i="7"/>
  <c r="L43" i="7"/>
  <c r="D43" i="7"/>
  <c r="L35" i="7"/>
  <c r="D35" i="7"/>
  <c r="L14" i="7"/>
  <c r="D14" i="7"/>
  <c r="L19" i="7"/>
  <c r="D19" i="7"/>
  <c r="L28" i="7"/>
  <c r="D28" i="7"/>
  <c r="L9" i="7"/>
  <c r="D9" i="7"/>
  <c r="L29" i="7"/>
  <c r="D29" i="7"/>
  <c r="L4" i="7"/>
  <c r="D4" i="7"/>
  <c r="L25" i="7"/>
  <c r="D25" i="7"/>
  <c r="L3" i="7"/>
  <c r="D3" i="7"/>
  <c r="L10" i="7"/>
  <c r="D10" i="7"/>
  <c r="L7" i="7"/>
  <c r="D7" i="7"/>
  <c r="L33" i="7"/>
  <c r="D33" i="7"/>
  <c r="L31" i="7"/>
  <c r="D31" i="7"/>
  <c r="L17" i="7"/>
  <c r="D17" i="7"/>
  <c r="L11" i="7"/>
  <c r="D11" i="7"/>
  <c r="L5" i="7"/>
  <c r="D5" i="7"/>
  <c r="L23" i="7"/>
  <c r="D23" i="7"/>
  <c r="L30" i="7"/>
  <c r="D30" i="7"/>
  <c r="L6" i="7"/>
  <c r="D6" i="7"/>
  <c r="L27" i="7"/>
  <c r="D27" i="7"/>
  <c r="L2" i="7"/>
  <c r="D2" i="7"/>
  <c r="L32" i="7"/>
  <c r="D32" i="7"/>
  <c r="L12" i="7"/>
  <c r="D12" i="7"/>
  <c r="L18" i="7"/>
  <c r="D18" i="7"/>
  <c r="L13" i="7"/>
  <c r="D13" i="7"/>
  <c r="L16" i="7"/>
  <c r="D16" i="7"/>
  <c r="L24" i="7"/>
  <c r="D24" i="7"/>
  <c r="L26" i="7"/>
  <c r="D26" i="7"/>
  <c r="L20" i="7"/>
  <c r="D20" i="7"/>
  <c r="L22" i="7"/>
  <c r="D22" i="7"/>
  <c r="L15" i="7"/>
  <c r="D15" i="7"/>
  <c r="L8" i="7"/>
  <c r="D8" i="7"/>
  <c r="L21" i="7"/>
  <c r="D21" i="7"/>
  <c r="L77" i="6"/>
  <c r="D77" i="6"/>
  <c r="L80" i="6"/>
  <c r="D80" i="6"/>
  <c r="L79" i="6"/>
  <c r="D79" i="6"/>
  <c r="L81" i="6"/>
  <c r="D81" i="6"/>
  <c r="L76" i="6"/>
  <c r="D76" i="6"/>
  <c r="L74" i="6"/>
  <c r="D74" i="6"/>
  <c r="L82" i="6"/>
  <c r="D82" i="6"/>
  <c r="L75" i="6"/>
  <c r="D75" i="6"/>
  <c r="L78" i="6"/>
  <c r="D78" i="6"/>
  <c r="L69" i="6"/>
  <c r="D69" i="6"/>
  <c r="L66" i="6"/>
  <c r="D66" i="6"/>
  <c r="L71" i="6"/>
  <c r="D71" i="6"/>
  <c r="L65" i="6"/>
  <c r="D65" i="6"/>
  <c r="L72" i="6"/>
  <c r="D72" i="6"/>
  <c r="L68" i="6"/>
  <c r="D68" i="6"/>
  <c r="L70" i="6"/>
  <c r="D70" i="6"/>
  <c r="L73" i="6"/>
  <c r="D73" i="6"/>
  <c r="L67" i="6"/>
  <c r="D67" i="6"/>
  <c r="L55" i="6"/>
  <c r="D55" i="6"/>
  <c r="L63" i="6"/>
  <c r="D63" i="6"/>
  <c r="L42" i="6"/>
  <c r="D42" i="6"/>
  <c r="L49" i="6"/>
  <c r="D49" i="6"/>
  <c r="L57" i="6"/>
  <c r="D57" i="6"/>
  <c r="L41" i="6"/>
  <c r="D41" i="6"/>
  <c r="L61" i="6"/>
  <c r="D61" i="6"/>
  <c r="L64" i="6"/>
  <c r="D64" i="6"/>
  <c r="L46" i="6"/>
  <c r="D46" i="6"/>
  <c r="L45" i="6"/>
  <c r="D45" i="6"/>
  <c r="L62" i="6"/>
  <c r="D62" i="6"/>
  <c r="L56" i="6"/>
  <c r="D56" i="6"/>
  <c r="L54" i="6"/>
  <c r="D54" i="6"/>
  <c r="L59" i="6"/>
  <c r="D59" i="6"/>
  <c r="L47" i="6"/>
  <c r="D47" i="6"/>
  <c r="L51" i="6"/>
  <c r="D51" i="6"/>
  <c r="L48" i="6"/>
  <c r="D48" i="6"/>
  <c r="L60" i="6"/>
  <c r="D60" i="6"/>
  <c r="L44" i="6"/>
  <c r="D44" i="6"/>
  <c r="L50" i="6"/>
  <c r="D50" i="6"/>
  <c r="L52" i="6"/>
  <c r="D52" i="6"/>
  <c r="L43" i="6"/>
  <c r="D43" i="6"/>
  <c r="L53" i="6"/>
  <c r="D53" i="6"/>
  <c r="L58" i="6"/>
  <c r="D58" i="6"/>
  <c r="D36" i="6"/>
  <c r="L36" i="6" s="1"/>
  <c r="D38" i="6"/>
  <c r="L38" i="6" s="1"/>
  <c r="D39" i="6"/>
  <c r="L39" i="6" s="1"/>
  <c r="D40" i="6"/>
  <c r="L40" i="6" s="1"/>
  <c r="D37" i="6"/>
  <c r="L37" i="6" s="1"/>
  <c r="D34" i="6"/>
  <c r="L34" i="6" s="1"/>
  <c r="D33" i="6"/>
  <c r="L33" i="6" s="1"/>
  <c r="D35" i="6"/>
  <c r="L35" i="6" s="1"/>
  <c r="L22" i="6"/>
  <c r="D22" i="6"/>
  <c r="L20" i="6"/>
  <c r="D20" i="6"/>
  <c r="L25" i="6"/>
  <c r="D25" i="6"/>
  <c r="L24" i="6"/>
  <c r="D24" i="6"/>
  <c r="L21" i="6"/>
  <c r="D21" i="6"/>
  <c r="L19" i="6"/>
  <c r="D19" i="6"/>
  <c r="L30" i="6"/>
  <c r="D30" i="6"/>
  <c r="L32" i="6"/>
  <c r="D32" i="6"/>
  <c r="L26" i="6"/>
  <c r="D26" i="6"/>
  <c r="L23" i="6"/>
  <c r="D23" i="6"/>
  <c r="L18" i="6"/>
  <c r="D18" i="6"/>
  <c r="L31" i="6"/>
  <c r="D31" i="6"/>
  <c r="L27" i="6"/>
  <c r="D27" i="6"/>
  <c r="L29" i="6"/>
  <c r="D29" i="6"/>
  <c r="L17" i="6"/>
  <c r="D17" i="6"/>
  <c r="L28" i="6"/>
  <c r="D28" i="6"/>
  <c r="L16" i="6"/>
  <c r="D16" i="6"/>
  <c r="L7" i="6"/>
  <c r="D7" i="6"/>
  <c r="L10" i="6"/>
  <c r="D10" i="6"/>
  <c r="L11" i="6"/>
  <c r="D11" i="6"/>
  <c r="L6" i="6"/>
  <c r="D6" i="6"/>
  <c r="L3" i="6"/>
  <c r="D3" i="6"/>
  <c r="L13" i="6"/>
  <c r="D13" i="6"/>
  <c r="L4" i="6"/>
  <c r="D4" i="6"/>
  <c r="L12" i="6"/>
  <c r="D12" i="6"/>
  <c r="L5" i="6"/>
  <c r="D5" i="6"/>
  <c r="L14" i="6"/>
  <c r="D14" i="6"/>
  <c r="L9" i="6"/>
  <c r="D9" i="6"/>
  <c r="L15" i="6"/>
  <c r="D15" i="6"/>
  <c r="L8" i="6"/>
  <c r="D8" i="6"/>
  <c r="L2" i="6"/>
  <c r="D2" i="6"/>
  <c r="I26" i="5"/>
  <c r="E14" i="4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K21" i="4" l="1" a="1"/>
  <c r="K21" i="4" s="1"/>
  <c r="C7" i="5"/>
  <c r="E7" i="5" s="1"/>
  <c r="I14" i="5" s="1"/>
  <c r="C6" i="5"/>
  <c r="G6" i="5" s="1"/>
  <c r="H6" i="5" s="1"/>
  <c r="C20" i="4" a="1"/>
  <c r="C20" i="4" s="1"/>
  <c r="K19" i="4"/>
  <c r="E12" i="4"/>
  <c r="C8" i="5"/>
  <c r="G8" i="5" s="1"/>
  <c r="H8" i="5" s="1"/>
  <c r="E8" i="5"/>
  <c r="J14" i="5" s="1"/>
  <c r="J6" i="12" a="1"/>
  <c r="J6" i="12" s="1"/>
  <c r="J7" i="12" s="1" a="1"/>
  <c r="J7" i="12" s="1"/>
  <c r="Z7" i="12" a="1"/>
  <c r="Z7" i="12" s="1"/>
  <c r="U7" i="12" a="1"/>
  <c r="U7" i="12" s="1"/>
  <c r="AA7" i="12" a="1"/>
  <c r="AA7" i="12" s="1"/>
  <c r="W7" i="12" a="1"/>
  <c r="W7" i="12" s="1"/>
  <c r="V7" i="12" a="1"/>
  <c r="V7" i="12" s="1"/>
  <c r="Y7" i="12" a="1"/>
  <c r="Y7" i="12" s="1"/>
  <c r="X7" i="12" a="1"/>
  <c r="X7" i="12" s="1"/>
  <c r="E8" i="4"/>
  <c r="I16" i="5" l="1"/>
  <c r="I18" i="5"/>
  <c r="I7" i="5" s="1"/>
  <c r="G7" i="5"/>
  <c r="H7" i="5" s="1"/>
  <c r="E6" i="5"/>
  <c r="J16" i="5"/>
  <c r="J18" i="5" s="1"/>
  <c r="I8" i="5" s="1"/>
  <c r="E9" i="5"/>
  <c r="H9" i="5"/>
  <c r="R7" i="12" a="1"/>
  <c r="R7" i="12" s="1"/>
  <c r="J43" i="12" a="1"/>
  <c r="J43" i="12" s="1"/>
  <c r="S7" i="12" a="1"/>
  <c r="S7" i="12" s="1"/>
  <c r="Q7" i="12" a="1"/>
  <c r="Q7" i="12" s="1"/>
  <c r="P7" i="12" a="1"/>
  <c r="P7" i="12" s="1"/>
  <c r="O7" i="12" a="1"/>
  <c r="O7" i="12" s="1"/>
  <c r="K7" i="12" a="1"/>
  <c r="K7" i="12" s="1"/>
  <c r="L7" i="12" a="1"/>
  <c r="L7" i="12" s="1"/>
  <c r="M7" i="12" a="1"/>
  <c r="M7" i="12" s="1"/>
  <c r="N7" i="12" a="1"/>
  <c r="N7" i="12" s="1"/>
  <c r="H16" i="5" l="1"/>
  <c r="H18" i="5" s="1"/>
  <c r="I6" i="5" s="1"/>
  <c r="I9" i="5" s="1"/>
  <c r="E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<sst xmlns="http://schemas.openxmlformats.org/spreadsheetml/2006/main" count="10621" uniqueCount="1510">
  <si>
    <t>Best wishes as you work to finish up the semester!</t>
  </si>
  <si>
    <r>
      <t xml:space="preserve">Because the work must be done in </t>
    </r>
    <r>
      <rPr>
        <b/>
        <sz val="11"/>
        <color theme="1"/>
        <rFont val="Arial"/>
        <family val="2"/>
        <scheme val="minor"/>
      </rPr>
      <t>this</t>
    </r>
    <r>
      <rPr>
        <sz val="11"/>
        <color theme="1"/>
        <rFont val="Arial"/>
        <family val="2"/>
        <scheme val="minor"/>
      </rPr>
      <t xml:space="preserve"> semester, please use and submit this file.</t>
    </r>
  </si>
  <si>
    <r>
      <rPr>
        <b/>
        <sz val="11"/>
        <color theme="1"/>
        <rFont val="Arial"/>
        <family val="2"/>
        <scheme val="minor"/>
      </rPr>
      <t>Do not alter this sheet</t>
    </r>
    <r>
      <rPr>
        <sz val="11"/>
        <color theme="1"/>
        <rFont val="Arial"/>
        <family val="2"/>
        <scheme val="minor"/>
      </rPr>
      <t>, just add other sheets and leave this one at the end.</t>
    </r>
  </si>
  <si>
    <t>This is a blank file to get you started on your final for fall 2023</t>
  </si>
  <si>
    <t>Timestamp</t>
  </si>
  <si>
    <t>STAKE</t>
  </si>
  <si>
    <t>WARD</t>
  </si>
  <si>
    <t>Apelyido</t>
  </si>
  <si>
    <t>Unang Pangalan</t>
  </si>
  <si>
    <t>FULL NAME</t>
  </si>
  <si>
    <t>Edad</t>
  </si>
  <si>
    <t>Kasarian</t>
  </si>
  <si>
    <t>Paksa ng Unang Workshop</t>
  </si>
  <si>
    <t>Paksa ng Pangalawang Workshop</t>
  </si>
  <si>
    <t>Allergies sa Pagkain at Karamdaman</t>
  </si>
  <si>
    <t>Paboritong OPM SONG 
(Pamagat ng kanta + Pangalan ng Kumanta)</t>
  </si>
  <si>
    <t>BALIWAG</t>
  </si>
  <si>
    <t>Bustos</t>
  </si>
  <si>
    <t>Cacabilos</t>
  </si>
  <si>
    <t>Lemuel</t>
  </si>
  <si>
    <t>Lalaki</t>
  </si>
  <si>
    <t>Missionary Preparation (Mga kalalakihan na hindi pa nag mission DITO KA!)</t>
  </si>
  <si>
    <t>Career and Financial Planning</t>
  </si>
  <si>
    <t>Uhaw by Dilaw</t>
  </si>
  <si>
    <t>Cabardo</t>
  </si>
  <si>
    <t>Cherelyn</t>
  </si>
  <si>
    <t>Babae</t>
  </si>
  <si>
    <t>Temple Marriage</t>
  </si>
  <si>
    <t>Wellness and Mental Health</t>
  </si>
  <si>
    <t>Sigurado by Belle Mariano</t>
  </si>
  <si>
    <t>rosos</t>
  </si>
  <si>
    <t>ivan</t>
  </si>
  <si>
    <t>wala</t>
  </si>
  <si>
    <t>when i met you‚ by apo hikings</t>
  </si>
  <si>
    <t>FUSELERO</t>
  </si>
  <si>
    <t>LOVERLYN</t>
  </si>
  <si>
    <t>None</t>
  </si>
  <si>
    <t>MUSIKA BY DIONELA</t>
  </si>
  <si>
    <t>San Ildefonso</t>
  </si>
  <si>
    <t>Pineda</t>
  </si>
  <si>
    <t>Mark Kevien</t>
  </si>
  <si>
    <t>N/A</t>
  </si>
  <si>
    <t>Kasama mo ako by Edwin Hurry Jr.</t>
  </si>
  <si>
    <t>San Rafael</t>
  </si>
  <si>
    <t>Eris</t>
  </si>
  <si>
    <t>Mariz</t>
  </si>
  <si>
    <t>Hipon, Citrus, Chicken, Pineapple, Peanuts</t>
  </si>
  <si>
    <t>Mabagal - Moira Dela Torre</t>
  </si>
  <si>
    <t>Baliwag 2nd</t>
  </si>
  <si>
    <t>Benavidez</t>
  </si>
  <si>
    <t>Angel Ellaine</t>
  </si>
  <si>
    <t>Mabagal/ Daniel Padilla And Moira</t>
  </si>
  <si>
    <t>Doctolero</t>
  </si>
  <si>
    <t>Jericho</t>
  </si>
  <si>
    <t>Wala</t>
  </si>
  <si>
    <t>paraluman- adie</t>
  </si>
  <si>
    <t>Perez</t>
  </si>
  <si>
    <t>Prince Jacob</t>
  </si>
  <si>
    <t>Wala akong hilig</t>
  </si>
  <si>
    <t>Orario</t>
  </si>
  <si>
    <t>Michelle Ann</t>
  </si>
  <si>
    <t>Ang Huling El Bimbo by Eraserhead</t>
  </si>
  <si>
    <t>Dela Cruz</t>
  </si>
  <si>
    <t>John Paul Adriel</t>
  </si>
  <si>
    <t>N/a</t>
  </si>
  <si>
    <t>Hangin by YNO</t>
  </si>
  <si>
    <t>Ricarte</t>
  </si>
  <si>
    <t>Brandon</t>
  </si>
  <si>
    <t>shrimp</t>
  </si>
  <si>
    <t>Paraluman - Adie</t>
  </si>
  <si>
    <t>Baliwag 1st</t>
  </si>
  <si>
    <t>Rapanot</t>
  </si>
  <si>
    <t>Joanna mae</t>
  </si>
  <si>
    <t>"Before it Sinks" in by Moira Dela Torre /"Enough" by Julie Ann San Jose</t>
  </si>
  <si>
    <t>Martinez</t>
  </si>
  <si>
    <t>Jerica</t>
  </si>
  <si>
    <t>Sana Silent Sanctuary</t>
  </si>
  <si>
    <t>Daza</t>
  </si>
  <si>
    <t>Hazelle</t>
  </si>
  <si>
    <t>Tinatangi - Adie ft. Chrstn</t>
  </si>
  <si>
    <t>Duante</t>
  </si>
  <si>
    <t>Noreen Faye</t>
  </si>
  <si>
    <t>Ebe Dancel's Bawat Daan OR Zack Tabudlo's Habang Buhay OR ALLMO$T's Bagay Tayo</t>
  </si>
  <si>
    <t>Magallanes</t>
  </si>
  <si>
    <t>Angelo</t>
  </si>
  <si>
    <t>Maging sino ka man by Rey valera</t>
  </si>
  <si>
    <t>Cruz</t>
  </si>
  <si>
    <t>John Michael</t>
  </si>
  <si>
    <t>Sana ay mahalin mo din ako - April boys</t>
  </si>
  <si>
    <t>Pascual</t>
  </si>
  <si>
    <t>Camille</t>
  </si>
  <si>
    <t>Kumpas Lyrics By : Moira Dela Torre</t>
  </si>
  <si>
    <t>Marquez</t>
  </si>
  <si>
    <t>Mary Jane</t>
  </si>
  <si>
    <t>"Wala Na Bang Pag-Ibig" Jaya</t>
  </si>
  <si>
    <t>San Miguel</t>
  </si>
  <si>
    <t>Parulan</t>
  </si>
  <si>
    <t>Jhon Ferson</t>
  </si>
  <si>
    <t>Sandalan 6cyclemind</t>
  </si>
  <si>
    <t>Escauso</t>
  </si>
  <si>
    <t>Mark Henson</t>
  </si>
  <si>
    <t>Mahika-Janine Berndin</t>
  </si>
  <si>
    <t>Angat Branch</t>
  </si>
  <si>
    <t>Robinacio</t>
  </si>
  <si>
    <t>Justine</t>
  </si>
  <si>
    <t>Specially for you by MYMP</t>
  </si>
  <si>
    <t>Domingo</t>
  </si>
  <si>
    <t>Mikko</t>
  </si>
  <si>
    <t>We could Happen - Aj Rafael</t>
  </si>
  <si>
    <t>De Jesus</t>
  </si>
  <si>
    <t>Nicole Jane</t>
  </si>
  <si>
    <t>wala po</t>
  </si>
  <si>
    <t>.</t>
  </si>
  <si>
    <t>Dela Rosa</t>
  </si>
  <si>
    <t>Marinel</t>
  </si>
  <si>
    <t>none</t>
  </si>
  <si>
    <t>kisame(Rhodessa)</t>
  </si>
  <si>
    <t>Valencia</t>
  </si>
  <si>
    <t>Mike Ronell</t>
  </si>
  <si>
    <t>When I Met You - APO Hiking Society</t>
  </si>
  <si>
    <t>Magtalas</t>
  </si>
  <si>
    <t>Tristan Joyce</t>
  </si>
  <si>
    <t>Hanggang Ngayon | Ogie and Regine</t>
  </si>
  <si>
    <t>Pangilinan</t>
  </si>
  <si>
    <t>Mark John Carlo</t>
  </si>
  <si>
    <t>Mabagal by Moira &amp; DJ / With A Smile by Eraserheads</t>
  </si>
  <si>
    <t>Gacosta</t>
  </si>
  <si>
    <t>Jobelle</t>
  </si>
  <si>
    <t>Kahit maputi na ang buhok ko/Mabagal by Moira and Daniel Padilla</t>
  </si>
  <si>
    <t>Vitangcol</t>
  </si>
  <si>
    <t>Eliza Jane</t>
  </si>
  <si>
    <t>Mahika-Adie</t>
  </si>
  <si>
    <t>Lovely</t>
  </si>
  <si>
    <t>Tadhana by Updharma down</t>
  </si>
  <si>
    <t>Brillantes</t>
  </si>
  <si>
    <t>Jastine Biehn</t>
  </si>
  <si>
    <t>Wala naman</t>
  </si>
  <si>
    <t>Araw- Araw by ben &amp; ben</t>
  </si>
  <si>
    <t>Corpuz</t>
  </si>
  <si>
    <t>Elly</t>
  </si>
  <si>
    <t>Seafood</t>
  </si>
  <si>
    <t>Kisame by Rhodessa</t>
  </si>
  <si>
    <t>MANIO</t>
  </si>
  <si>
    <t>Elgine</t>
  </si>
  <si>
    <t>Binhi (Arthur Nery)</t>
  </si>
  <si>
    <t>Avance</t>
  </si>
  <si>
    <t>Vallerie</t>
  </si>
  <si>
    <t>Dito kalang by Moira</t>
  </si>
  <si>
    <t>Dela Torre</t>
  </si>
  <si>
    <t>Maria Veronica</t>
  </si>
  <si>
    <t>Fallin' - Janno Gibbs</t>
  </si>
  <si>
    <t>Sombrito</t>
  </si>
  <si>
    <t>Vjohn</t>
  </si>
  <si>
    <t>Allergic makitang may kasama siya iba</t>
  </si>
  <si>
    <t>When i met you - Apo Hiking Society</t>
  </si>
  <si>
    <t>Abriol</t>
  </si>
  <si>
    <t>Charles</t>
  </si>
  <si>
    <t>Musika By Dionela</t>
  </si>
  <si>
    <t>Micalyn</t>
  </si>
  <si>
    <t>Sa Susunod na Habang Buhay by Ben and Ben</t>
  </si>
  <si>
    <t>Fatima</t>
  </si>
  <si>
    <t>Raining in Manila, Lola Amor</t>
  </si>
  <si>
    <t>Threeszha Andrea</t>
  </si>
  <si>
    <t>An art gallery could never be as unique as you by mrld</t>
  </si>
  <si>
    <t>Acuzar</t>
  </si>
  <si>
    <t>Jex</t>
  </si>
  <si>
    <t>Seafoods and nuts</t>
  </si>
  <si>
    <t>Hangin, Yno</t>
  </si>
  <si>
    <t>Joyce</t>
  </si>
  <si>
    <t>Araw-araw - Ben&amp;Ben</t>
  </si>
  <si>
    <t>Manuel</t>
  </si>
  <si>
    <t>I believe in Christ</t>
  </si>
  <si>
    <t>Silva</t>
  </si>
  <si>
    <t>Juliana</t>
  </si>
  <si>
    <t>Peanuts</t>
  </si>
  <si>
    <t>Paraluman</t>
  </si>
  <si>
    <t>Lopez</t>
  </si>
  <si>
    <t>Raymond</t>
  </si>
  <si>
    <t>Paubaya by Moira haha</t>
  </si>
  <si>
    <t>Colarat</t>
  </si>
  <si>
    <t>Lovelyn</t>
  </si>
  <si>
    <t>MAHIKA BY TJ Monterde</t>
  </si>
  <si>
    <t>Juan</t>
  </si>
  <si>
    <t>Tristelle Anne</t>
  </si>
  <si>
    <t>n/a</t>
  </si>
  <si>
    <t>Leaves Ben&amp;Ben</t>
  </si>
  <si>
    <t>Dito kalang by moira</t>
  </si>
  <si>
    <t>Shaina</t>
  </si>
  <si>
    <t>Kahit sa Panaginip By December Avenue</t>
  </si>
  <si>
    <t>Delos Reyes</t>
  </si>
  <si>
    <t>Christian</t>
  </si>
  <si>
    <t>Good day</t>
  </si>
  <si>
    <t>De Leon</t>
  </si>
  <si>
    <t>Dexter</t>
  </si>
  <si>
    <t>baka hindi opm song nasa isip ko HAHAHAHAHAHA wag na lang</t>
  </si>
  <si>
    <t>Mangahas</t>
  </si>
  <si>
    <t>Bryan Carlo</t>
  </si>
  <si>
    <t>Bicol express</t>
  </si>
  <si>
    <t>Makapiling Ka Spongecola</t>
  </si>
  <si>
    <t>Sta. Ana</t>
  </si>
  <si>
    <t>Shane</t>
  </si>
  <si>
    <t>Seafoods</t>
  </si>
  <si>
    <t>Ride home by Ben&amp;Ben</t>
  </si>
  <si>
    <t>Piscasio</t>
  </si>
  <si>
    <t>James Darrell</t>
  </si>
  <si>
    <t>Ang form of seafoods (e.g. shrimps, crabs, mussels(tahong, talaba))</t>
  </si>
  <si>
    <t>Blue Sky - Hale</t>
  </si>
  <si>
    <t>Valmeo</t>
  </si>
  <si>
    <t>Veronica Ellaine</t>
  </si>
  <si>
    <t>Pag ibig na Kaya - Rachel Ann Go &amp; Christian Bautista</t>
  </si>
  <si>
    <t>Mike Rowelle</t>
  </si>
  <si>
    <t>Tunay - Lance Santdas</t>
  </si>
  <si>
    <t>zamora</t>
  </si>
  <si>
    <t>aivirie aiza</t>
  </si>
  <si>
    <t>wala akong favorite song eh</t>
  </si>
  <si>
    <t>Mark Jasper</t>
  </si>
  <si>
    <t>Families can be together forever</t>
  </si>
  <si>
    <t>Tawon</t>
  </si>
  <si>
    <t>Gerryboy</t>
  </si>
  <si>
    <t>Crabs</t>
  </si>
  <si>
    <t>Buko</t>
  </si>
  <si>
    <t>ESQUILLO</t>
  </si>
  <si>
    <t>AL GIN</t>
  </si>
  <si>
    <t>WALA</t>
  </si>
  <si>
    <t>UMIIYAK ANG PUSO BY APRIL BOY REGINO</t>
  </si>
  <si>
    <t>Maxine Jolie Sophia</t>
  </si>
  <si>
    <t>Orasa - Dilaw</t>
  </si>
  <si>
    <t>van</t>
  </si>
  <si>
    <t>magbalik</t>
  </si>
  <si>
    <t>Natividad Jr</t>
  </si>
  <si>
    <t>Ruben D.</t>
  </si>
  <si>
    <t>Ulan</t>
  </si>
  <si>
    <t>Justin</t>
  </si>
  <si>
    <t>Weak by Michael Pangilinan</t>
  </si>
  <si>
    <t>De Lara</t>
  </si>
  <si>
    <t>Christine May</t>
  </si>
  <si>
    <t>Ikaw - Yeng Constantino</t>
  </si>
  <si>
    <t>Tomas</t>
  </si>
  <si>
    <t>Mia Kristine</t>
  </si>
  <si>
    <t>Arthritis, acute cystitis</t>
  </si>
  <si>
    <t>Dating tayo by Tj Monterde</t>
  </si>
  <si>
    <t>Minsan - Eraserheads</t>
  </si>
  <si>
    <t>9/11/2023 19:54:44</t>
  </si>
  <si>
    <t>Japzon</t>
  </si>
  <si>
    <t>Jan</t>
  </si>
  <si>
    <t>Prawns</t>
  </si>
  <si>
    <t>Ibong Adarna - Flow G, Gloc 9</t>
  </si>
  <si>
    <t>Julliana Mae</t>
  </si>
  <si>
    <t>Sayo - Silent Sanctuary🥹</t>
  </si>
  <si>
    <t>Erica Joy</t>
  </si>
  <si>
    <t>Tomato</t>
  </si>
  <si>
    <t>Heaven knows orange and lemon</t>
  </si>
  <si>
    <t>Justin Joe</t>
  </si>
  <si>
    <t>Araw-araw Ben&amp;Ben</t>
  </si>
  <si>
    <t>Guiao</t>
  </si>
  <si>
    <t>Japheth Reimuel</t>
  </si>
  <si>
    <t>Fallen - lola amour</t>
  </si>
  <si>
    <t>Joseph</t>
  </si>
  <si>
    <t>Bakit ba ikaw</t>
  </si>
  <si>
    <t>Ramos</t>
  </si>
  <si>
    <t>Jessica</t>
  </si>
  <si>
    <t>Bugambilya,Belle Mariano</t>
  </si>
  <si>
    <t>Javier</t>
  </si>
  <si>
    <t>John Christian</t>
  </si>
  <si>
    <t>Ere Juan Karlos</t>
  </si>
  <si>
    <t>JAVIER</t>
  </si>
  <si>
    <t>KIM</t>
  </si>
  <si>
    <t>TINGIN (Cup of Joe)</t>
  </si>
  <si>
    <t>Pescala</t>
  </si>
  <si>
    <t>Jomar</t>
  </si>
  <si>
    <t>Lihim by Arthur Miguel</t>
  </si>
  <si>
    <t>Jansen</t>
  </si>
  <si>
    <t>Palaka at Daga</t>
  </si>
  <si>
    <t>Liham by Sb19</t>
  </si>
  <si>
    <t>pescala</t>
  </si>
  <si>
    <t>jemar</t>
  </si>
  <si>
    <t>wala nmn</t>
  </si>
  <si>
    <t>ben and ben ganun</t>
  </si>
  <si>
    <t>NOVALICHES</t>
  </si>
  <si>
    <t>San Bartolome</t>
  </si>
  <si>
    <t>Crisostomo</t>
  </si>
  <si>
    <t>Jervic</t>
  </si>
  <si>
    <t>Kapag ‘di masarap. Thank you.</t>
  </si>
  <si>
    <t>“If I’m not inlove” by Janno Gibbs and “Sa aking puso” by Thea Natividad and. Please dedicate this for our SA reps and ward Stake SA reps for the hardwork. Mabuhay po!!</t>
  </si>
  <si>
    <t>Deparo</t>
  </si>
  <si>
    <t>Guarin</t>
  </si>
  <si>
    <t>Jericho Bryan</t>
  </si>
  <si>
    <t>Nahuhulog-Jed baruelo</t>
  </si>
  <si>
    <t>Sta. Monica</t>
  </si>
  <si>
    <t>Collado</t>
  </si>
  <si>
    <t>Judy Anne</t>
  </si>
  <si>
    <t>Seafoods - Asthma</t>
  </si>
  <si>
    <t>Pangarap lang kita - Parokya ni edgar</t>
  </si>
  <si>
    <t>Roquero</t>
  </si>
  <si>
    <t>Catherine</t>
  </si>
  <si>
    <t>wala naman</t>
  </si>
  <si>
    <t>Araw-araw ng Ben and Ben</t>
  </si>
  <si>
    <t>Gragasin</t>
  </si>
  <si>
    <t>Hannah</t>
  </si>
  <si>
    <t>Dinamalayan by Ferdinand Aragon</t>
  </si>
  <si>
    <t>Alcantara</t>
  </si>
  <si>
    <t>Nerlyn Tara</t>
  </si>
  <si>
    <t>Araw araw ng Ben&amp;Ben</t>
  </si>
  <si>
    <t>Mallillin</t>
  </si>
  <si>
    <t>Mckenny</t>
  </si>
  <si>
    <t>Gento by SB19</t>
  </si>
  <si>
    <t>Lagro</t>
  </si>
  <si>
    <t>Marvilla</t>
  </si>
  <si>
    <t>Avelina Kate</t>
  </si>
  <si>
    <t>Ako’y Sayo at Ika’y Akin</t>
  </si>
  <si>
    <t>Choresca</t>
  </si>
  <si>
    <t>Clement John</t>
  </si>
  <si>
    <t>Hipon</t>
  </si>
  <si>
    <t>CORAZON</t>
  </si>
  <si>
    <t>MARK JUSTIN</t>
  </si>
  <si>
    <t>MONTAOS</t>
  </si>
  <si>
    <t>JENNIELYN</t>
  </si>
  <si>
    <t>WALA PO</t>
  </si>
  <si>
    <t>TORETE BY MOONSTAR 88</t>
  </si>
  <si>
    <t>Librado</t>
  </si>
  <si>
    <t>Lovely joy</t>
  </si>
  <si>
    <t>Enchanted taylor</t>
  </si>
  <si>
    <t>Jovez</t>
  </si>
  <si>
    <t>Laurence Dean</t>
  </si>
  <si>
    <t>Waley naman</t>
  </si>
  <si>
    <t>Musika ni Dionela, Aking Habangbuhay ni Moira Dela Torre, Aking Tangi ni Drei Sugay, Araw-araw ng Ben&amp;Ben</t>
  </si>
  <si>
    <t>Miranda</t>
  </si>
  <si>
    <t>Elmer jr</t>
  </si>
  <si>
    <t>The Only One - REYNE</t>
  </si>
  <si>
    <t>Leon</t>
  </si>
  <si>
    <t>Elijah</t>
  </si>
  <si>
    <t>Ikaw Lang - NOBITA</t>
  </si>
  <si>
    <t>NECOSIA</t>
  </si>
  <si>
    <t>BRIXY</t>
  </si>
  <si>
    <t>extracts for beverage( vanilla extract )</t>
  </si>
  <si>
    <t>your song by parokya ni edgar, kismet by silent sanctuary &amp; summer song by silent sanctuary</t>
  </si>
  <si>
    <t>Fernando Jose Elmer</t>
  </si>
  <si>
    <t>alapaap - eraserheads</t>
  </si>
  <si>
    <t>Pelicano</t>
  </si>
  <si>
    <t>Elyssa Mira</t>
  </si>
  <si>
    <t>ikaw lamang - silent sanctuary</t>
  </si>
  <si>
    <t>Novaliches</t>
  </si>
  <si>
    <t>Reyes</t>
  </si>
  <si>
    <t>Glovel</t>
  </si>
  <si>
    <t>IKAW AT AKO - TJ Monterde | LIVE SESSIONS https://youtu.be/mDaVK3frbSU?feature=shared or Bawat Daan - Zephanie x Ebe Dancel https://youtu.be/gU_miZT9H3I?feature=shared May link na yan. hehehe :)</t>
  </si>
  <si>
    <t>Amado</t>
  </si>
  <si>
    <t>Jared Emmanuel</t>
  </si>
  <si>
    <t>Ligaya - mrld</t>
  </si>
  <si>
    <t>Balanay</t>
  </si>
  <si>
    <t>Ivy Joyce</t>
  </si>
  <si>
    <t>Time Machine + Six Part Invention</t>
  </si>
  <si>
    <t>Ojeda</t>
  </si>
  <si>
    <t>John Anthony</t>
  </si>
  <si>
    <t>Walang Kapalit by Rey Valera</t>
  </si>
  <si>
    <t>Optana</t>
  </si>
  <si>
    <t>Jemaica Elzeah</t>
  </si>
  <si>
    <t>(ikaw na nga - Kuya Will ) (Bawat Piyesa - Munimuni) (Ikaw lang - Kiyo &gt; Eba - Kiyo) (Yakap sa Dilim - Orange &amp; Lemons &gt; Hanggang kailan - Orange &amp; Lemons) (Spoliarium - Eraserheads &gt; Ang Huling El bimbo - Eraserheads &gt; Ligaya - Eraserheads &gt; With A Smile - Eraserheads &gt; Magasin - Eraserheads) (Panalangin - Apo Hiking Society &gt; When i met you - Apo Hiking Society) (Nobela - Join the Club) (Sundo - Kitchie Nadal) (Ipagpatawad mo - Mayonnaise &gt; Jopay - Mayonnaise) (Narda - Kamikaze) (Dati - Sam Concepcion) (Kisapmata - Rivermaya) (Ako nalang - Zia Quizon) (Chinito - Yeng Constantino &gt; Ikaw - Yeng Constantino)</t>
  </si>
  <si>
    <t>BANDIOLA</t>
  </si>
  <si>
    <t>MARY GRACE B.</t>
  </si>
  <si>
    <t>Kisame</t>
  </si>
  <si>
    <t>Sanchez</t>
  </si>
  <si>
    <t>Carl</t>
  </si>
  <si>
    <t>Tahanan</t>
  </si>
  <si>
    <t>Feliciano</t>
  </si>
  <si>
    <t>Edwin</t>
  </si>
  <si>
    <t>Batang bata ka pa/ Apo Hiking Society</t>
  </si>
  <si>
    <t>Rimano</t>
  </si>
  <si>
    <t>Joeprince Lee</t>
  </si>
  <si>
    <t>Natividad</t>
  </si>
  <si>
    <t>Jeremy</t>
  </si>
  <si>
    <t>Sea Food</t>
  </si>
  <si>
    <t>Beautiful in white</t>
  </si>
  <si>
    <t>Combo</t>
  </si>
  <si>
    <t>Nicole</t>
  </si>
  <si>
    <t>PANALANGIN- APOHIKINGSOCIETY</t>
  </si>
  <si>
    <t>Redoña</t>
  </si>
  <si>
    <t>Fern Elloenaie Grace</t>
  </si>
  <si>
    <t>None.</t>
  </si>
  <si>
    <t>Bugambilya - Belle Mariano</t>
  </si>
  <si>
    <t>Galang</t>
  </si>
  <si>
    <t>Katrina Abigail</t>
  </si>
  <si>
    <t>-</t>
  </si>
  <si>
    <t>ILLORIN</t>
  </si>
  <si>
    <t>Mark Glenson</t>
  </si>
  <si>
    <t>MARBIL</t>
  </si>
  <si>
    <t>IAN EMMANUEL</t>
  </si>
  <si>
    <t>Kung kailangan mo ako by Rey Valera</t>
  </si>
  <si>
    <t>Martin</t>
  </si>
  <si>
    <t>Kaela</t>
  </si>
  <si>
    <t>Love + U - Jensen and the Flips</t>
  </si>
  <si>
    <t>Astrande</t>
  </si>
  <si>
    <t>Jasper</t>
  </si>
  <si>
    <t>Humanap ka ng panget Andrew e</t>
  </si>
  <si>
    <t>Christan</t>
  </si>
  <si>
    <t>Inaallergy kapag kulang food</t>
  </si>
  <si>
    <t>Your Song + PNE</t>
  </si>
  <si>
    <t>Jornacion</t>
  </si>
  <si>
    <t>Jared</t>
  </si>
  <si>
    <t>nakalimutan ko title basta ganto yung tunog "tininiw niniw tiw tiw"</t>
  </si>
  <si>
    <t>Gacer</t>
  </si>
  <si>
    <t>Kahit maputi na ang buhok ko, Rey Valera</t>
  </si>
  <si>
    <t>Domagsang</t>
  </si>
  <si>
    <t>Marion Duncan</t>
  </si>
  <si>
    <t>puyat no</t>
  </si>
  <si>
    <t>Ngiti - Ronnie Liang</t>
  </si>
  <si>
    <t>Bless</t>
  </si>
  <si>
    <t>Mahika- janine berdin and adie</t>
  </si>
  <si>
    <t>Celester</t>
  </si>
  <si>
    <t>Tahanan - Adie</t>
  </si>
  <si>
    <t>JOSON</t>
  </si>
  <si>
    <t>ZERLINE AMOR</t>
  </si>
  <si>
    <t>Musika - Dionela</t>
  </si>
  <si>
    <t>Repotula</t>
  </si>
  <si>
    <t>Heart</t>
  </si>
  <si>
    <t>Antukin by Rico Blanco</t>
  </si>
  <si>
    <t>Blancaver</t>
  </si>
  <si>
    <t>Jazell Marie</t>
  </si>
  <si>
    <t>Gusto by Zack Tabudlo</t>
  </si>
  <si>
    <t>Arriola</t>
  </si>
  <si>
    <t>Dee</t>
  </si>
  <si>
    <t>Asthmatic</t>
  </si>
  <si>
    <t>Del Rosario</t>
  </si>
  <si>
    <t>Dheirell Jae</t>
  </si>
  <si>
    <t>Pertes</t>
  </si>
  <si>
    <t>Kenneth</t>
  </si>
  <si>
    <t>Bakit nga ba mahal kita roselle nava</t>
  </si>
  <si>
    <t>Ducot</t>
  </si>
  <si>
    <t>Tricia</t>
  </si>
  <si>
    <t>Shrimp</t>
  </si>
  <si>
    <t>Delos Santos</t>
  </si>
  <si>
    <t>Christine Jane</t>
  </si>
  <si>
    <t>Kung maibabalik ko lang</t>
  </si>
  <si>
    <t>Barillo</t>
  </si>
  <si>
    <t>Arjohn Harold</t>
  </si>
  <si>
    <t>Habang Buhay - Zack Tabudlo</t>
  </si>
  <si>
    <t>Marianne</t>
  </si>
  <si>
    <t>Chicken, Fish</t>
  </si>
  <si>
    <t>NA</t>
  </si>
  <si>
    <t>Jainar</t>
  </si>
  <si>
    <t>Jaidy</t>
  </si>
  <si>
    <t>Kumpas- Moira Dela Torre</t>
  </si>
  <si>
    <t>John Dominnick</t>
  </si>
  <si>
    <t>Mapa SB19</t>
  </si>
  <si>
    <t>Janine Seymour</t>
  </si>
  <si>
    <t>Sweet Nothing - Taylor Batumbakal</t>
  </si>
  <si>
    <t>Dawn Xylleene</t>
  </si>
  <si>
    <t>Moonlight Over Paris - Paolo Santos</t>
  </si>
  <si>
    <t>Necosia</t>
  </si>
  <si>
    <t>Vanessa Mae</t>
  </si>
  <si>
    <t>25 years Old</t>
  </si>
  <si>
    <t>Till I Met You by Angeline Quinto</t>
  </si>
  <si>
    <t>Catap</t>
  </si>
  <si>
    <t>Vergel</t>
  </si>
  <si>
    <t>14 - Silent Sanctuary</t>
  </si>
  <si>
    <t>Labajo</t>
  </si>
  <si>
    <t>Maria Hanna</t>
  </si>
  <si>
    <t>Panaginip by iluna</t>
  </si>
  <si>
    <t>Jay-M</t>
  </si>
  <si>
    <t>wala naman goods naman</t>
  </si>
  <si>
    <t>Tahanan adie</t>
  </si>
  <si>
    <t>Mariano</t>
  </si>
  <si>
    <t>Darlene Jean</t>
  </si>
  <si>
    <t>Pasilyo - SunKissed Cola</t>
  </si>
  <si>
    <t>Runel</t>
  </si>
  <si>
    <t>~When I met you~ by apo hikking society</t>
  </si>
  <si>
    <t>Aaron</t>
  </si>
  <si>
    <t>Tahanan Adie</t>
  </si>
  <si>
    <t>REAMON</t>
  </si>
  <si>
    <t>PRINCESS RIANNE ERIKA</t>
  </si>
  <si>
    <t>Bawal po ako sa kanya.</t>
  </si>
  <si>
    <t>Ikaw by teng, Mahika ( Adie &amp; Berdin),Uhaw, Mag balik (Callaly), munimuni - bawat pyesa, Dito Muna, Sayo - Mini muni, Araw Araw - Ben &amp; Ben, Solomon munimuni, Sa susu of na Buhay Ben &amp; Ben</t>
  </si>
  <si>
    <t>Tumbokon</t>
  </si>
  <si>
    <t>Alyannah</t>
  </si>
  <si>
    <t>So in love (tonight) by TY:DEL</t>
  </si>
  <si>
    <t>Macatol</t>
  </si>
  <si>
    <t>Roseberry jane e</t>
  </si>
  <si>
    <t>Spicy food</t>
  </si>
  <si>
    <t>Dito ka lang by moira dela torre</t>
  </si>
  <si>
    <t>Jonh Eldrigde</t>
  </si>
  <si>
    <t>Huling Elbimbo- Eraserheads</t>
  </si>
  <si>
    <t>Alfredo Jose III</t>
  </si>
  <si>
    <t>Hele - Zild</t>
  </si>
  <si>
    <t>SERRANO</t>
  </si>
  <si>
    <t>Danly</t>
  </si>
  <si>
    <t>Scrimp</t>
  </si>
  <si>
    <t>Oks Lang ako by J Roa</t>
  </si>
  <si>
    <t>Jaren Lloyd G.</t>
  </si>
  <si>
    <t>Naaalala ka &amp; Walang kapalit - Rey Valera</t>
  </si>
  <si>
    <t>Crisanto</t>
  </si>
  <si>
    <t>Jaelein Gayle</t>
  </si>
  <si>
    <t>Fall - Ben&amp;Ben</t>
  </si>
  <si>
    <t>Aldren</t>
  </si>
  <si>
    <t>Pangarap lang kita - Parokya ni Edgar</t>
  </si>
  <si>
    <t>Bohol</t>
  </si>
  <si>
    <t>Kassandra Camille</t>
  </si>
  <si>
    <t>Urgelles</t>
  </si>
  <si>
    <t>Myra Glenda</t>
  </si>
  <si>
    <t>Isip - Healy After Dark</t>
  </si>
  <si>
    <t>Lazarito</t>
  </si>
  <si>
    <t>Janine</t>
  </si>
  <si>
    <t>Ikaw at Ako Johnoy Danao</t>
  </si>
  <si>
    <t>vilas</t>
  </si>
  <si>
    <t>jeric</t>
  </si>
  <si>
    <t>aaarrrrgghhhh</t>
  </si>
  <si>
    <t>hukbalahap - buhay ng gangsta</t>
  </si>
  <si>
    <t>Umuquit</t>
  </si>
  <si>
    <t>Precious</t>
  </si>
  <si>
    <t>Felipe</t>
  </si>
  <si>
    <t>Faith</t>
  </si>
  <si>
    <t>Pelikula - Janine &amp; Arthur Nery</t>
  </si>
  <si>
    <t>ESLING</t>
  </si>
  <si>
    <t>VOUGHN EARL</t>
  </si>
  <si>
    <t>MAPA By sb19</t>
  </si>
  <si>
    <t>Palconet</t>
  </si>
  <si>
    <t>Kristian Paul</t>
  </si>
  <si>
    <t>Harana / Parokya ni Edgar</t>
  </si>
  <si>
    <t>Ambadang</t>
  </si>
  <si>
    <t>Argel</t>
  </si>
  <si>
    <t>ikaw na nga by willie reviliame</t>
  </si>
  <si>
    <t>Edia</t>
  </si>
  <si>
    <t>Noemi</t>
  </si>
  <si>
    <t>Wala po hehe</t>
  </si>
  <si>
    <t>Ikaw nga</t>
  </si>
  <si>
    <t>Jared Izek</t>
  </si>
  <si>
    <t>Fallen - Lola Armour</t>
  </si>
  <si>
    <t>Toraja</t>
  </si>
  <si>
    <t>Ericka Jane</t>
  </si>
  <si>
    <t>Lover - Taylor Swift</t>
  </si>
  <si>
    <t>Orehuela</t>
  </si>
  <si>
    <t>Rosel</t>
  </si>
  <si>
    <t>Uhaw Dilaw</t>
  </si>
  <si>
    <t>Angeles</t>
  </si>
  <si>
    <t>Erlinda</t>
  </si>
  <si>
    <t>A child's prayer</t>
  </si>
  <si>
    <t>Lofranco</t>
  </si>
  <si>
    <t>Maristhel</t>
  </si>
  <si>
    <t>Tuloy Pa Rin</t>
  </si>
  <si>
    <t>Padilla</t>
  </si>
  <si>
    <t>Katriz</t>
  </si>
  <si>
    <t>Midnight Sky - Unique Salonga</t>
  </si>
  <si>
    <t>Emer John</t>
  </si>
  <si>
    <t>Minsan - eraserheads</t>
  </si>
  <si>
    <t>Lamoglia</t>
  </si>
  <si>
    <t>Katriel</t>
  </si>
  <si>
    <t>Unang sayaw- Nobita</t>
  </si>
  <si>
    <t>Tristan Isaac</t>
  </si>
  <si>
    <t>Oo - Up Dharma Down</t>
  </si>
  <si>
    <t>Sifuentes</t>
  </si>
  <si>
    <t>James</t>
  </si>
  <si>
    <t>Pasilyo by Sunkissed Lola</t>
  </si>
  <si>
    <t>Valerie</t>
  </si>
  <si>
    <t>Peanut</t>
  </si>
  <si>
    <t>Ikaw at Ako by: TJ Monterde</t>
  </si>
  <si>
    <t>Manuzon</t>
  </si>
  <si>
    <t>Roderick</t>
  </si>
  <si>
    <t>THE YUMMY CRABS:((</t>
  </si>
  <si>
    <t>BUWAN - JOSEMARICHAN</t>
  </si>
  <si>
    <t>Liad</t>
  </si>
  <si>
    <t>Michaelene</t>
  </si>
  <si>
    <t>Make It With You - Ben&amp;Ben</t>
  </si>
  <si>
    <t>MALLILLIN</t>
  </si>
  <si>
    <t>MAY ANN</t>
  </si>
  <si>
    <t>Navarro</t>
  </si>
  <si>
    <t>Aronkrey</t>
  </si>
  <si>
    <t>Wala po</t>
  </si>
  <si>
    <t>Snooze sza</t>
  </si>
  <si>
    <t>Mena</t>
  </si>
  <si>
    <t>Shean Enue</t>
  </si>
  <si>
    <t>Rheumatic Heart Disease (RHD)</t>
  </si>
  <si>
    <t>pelikula - janine berdin &amp; arthur nery</t>
  </si>
  <si>
    <t>Capitulo</t>
  </si>
  <si>
    <t>Danielle Julianne</t>
  </si>
  <si>
    <t>Does being a picky eater count? If not, then none-</t>
  </si>
  <si>
    <t>Only OPM song ik is Titibo-tibo. If i get to choose a non OPM song: Don’t Throw out my Legos, and Way Less Sad by AJR</t>
  </si>
  <si>
    <t>Redaja</t>
  </si>
  <si>
    <t>Hermione Precious Grace</t>
  </si>
  <si>
    <t>Pag-ibig - brando bal</t>
  </si>
  <si>
    <t>Dioquino</t>
  </si>
  <si>
    <t>Rojan Mae</t>
  </si>
  <si>
    <t>Araw-Araw</t>
  </si>
  <si>
    <t>Germano</t>
  </si>
  <si>
    <t>Hannah Grace</t>
  </si>
  <si>
    <t>Binibini - Zack Tabudlo</t>
  </si>
  <si>
    <t>Pramoso</t>
  </si>
  <si>
    <t>Aj Lyn</t>
  </si>
  <si>
    <t>19 years old</t>
  </si>
  <si>
    <t>Dust</t>
  </si>
  <si>
    <t>Kahit Maputi Na Ang Buhok Ko Song by Rey Valera</t>
  </si>
  <si>
    <t>Samonte</t>
  </si>
  <si>
    <t>Muriel Fay</t>
  </si>
  <si>
    <t>Ordinary Song - Marc Velasco</t>
  </si>
  <si>
    <t>Del Monte</t>
  </si>
  <si>
    <t>Sergie</t>
  </si>
  <si>
    <t>Wala Man sayo ang Lahat by Myrus</t>
  </si>
  <si>
    <t>Ma. Lorlyn</t>
  </si>
  <si>
    <t>Kay Tagal - Mark Carpio</t>
  </si>
  <si>
    <t>Yagon</t>
  </si>
  <si>
    <t>Alaissa Lee</t>
  </si>
  <si>
    <t>rhinitis</t>
  </si>
  <si>
    <t>Tingin- Cup of Joe</t>
  </si>
  <si>
    <t>Sampang</t>
  </si>
  <si>
    <t>Robin</t>
  </si>
  <si>
    <t>Ere - Juan Karlos</t>
  </si>
  <si>
    <t>Melad</t>
  </si>
  <si>
    <t>Rose Cyrene</t>
  </si>
  <si>
    <t>Leaves by Ben and Ben</t>
  </si>
  <si>
    <t>Cyrene</t>
  </si>
  <si>
    <t>Langga - Wilbert Ross / Ako na lang - Zia Quizon</t>
  </si>
  <si>
    <t>Botor</t>
  </si>
  <si>
    <t>Melanie</t>
  </si>
  <si>
    <t>Panalangin - Moonstar 88, Hanggang sa Buwan - Kenaniah, Padaba taka - dwta, Gising Na - Parokya ni Edgar</t>
  </si>
  <si>
    <t>LANGYON</t>
  </si>
  <si>
    <t>SOFIA</t>
  </si>
  <si>
    <t>asthma</t>
  </si>
  <si>
    <t>ikaw lamang by silent sanctuary</t>
  </si>
  <si>
    <t>Arias</t>
  </si>
  <si>
    <t>Jendell kyle</t>
  </si>
  <si>
    <t>pelikula-janine and Arthur nery</t>
  </si>
  <si>
    <t>Dalay</t>
  </si>
  <si>
    <t>Regie Anne</t>
  </si>
  <si>
    <t>Dekada- Justin Taller</t>
  </si>
  <si>
    <t>Ere by Juan Karlos</t>
  </si>
  <si>
    <t>Solano</t>
  </si>
  <si>
    <t>Mafe</t>
  </si>
  <si>
    <t>Beef,shrimp</t>
  </si>
  <si>
    <t>Sa panaginip by marsmango</t>
  </si>
  <si>
    <t>Blanco</t>
  </si>
  <si>
    <t>Jherald</t>
  </si>
  <si>
    <t>Shellfish</t>
  </si>
  <si>
    <t>Leaves - Ben &amp; Ben</t>
  </si>
  <si>
    <t>Cahagnaan</t>
  </si>
  <si>
    <t>Mike Dino</t>
  </si>
  <si>
    <t>Leaves by Ben &amp; Ben</t>
  </si>
  <si>
    <t>Arellano</t>
  </si>
  <si>
    <t>Jaymon</t>
  </si>
  <si>
    <t>Raining in Manila</t>
  </si>
  <si>
    <t>CALMA</t>
  </si>
  <si>
    <t>ALLIAH</t>
  </si>
  <si>
    <t>NONE</t>
  </si>
  <si>
    <t>TAHANAN - ADIE</t>
  </si>
  <si>
    <t>Francine Kyle</t>
  </si>
  <si>
    <t>Bagoong</t>
  </si>
  <si>
    <t>Maren</t>
  </si>
  <si>
    <t>Delulu + Zack tabuldo</t>
  </si>
  <si>
    <t>Newby</t>
  </si>
  <si>
    <t>Emma</t>
  </si>
  <si>
    <t>No</t>
  </si>
  <si>
    <t>I don’t know any</t>
  </si>
  <si>
    <t>Skidmore</t>
  </si>
  <si>
    <t>BERNAS</t>
  </si>
  <si>
    <t>MARIANICOLE</t>
  </si>
  <si>
    <t>Ikaw at ako by Moira</t>
  </si>
  <si>
    <t>VALENZUELA</t>
  </si>
  <si>
    <t>Gen. T 1st</t>
  </si>
  <si>
    <t>Jayme</t>
  </si>
  <si>
    <t>Shayne</t>
  </si>
  <si>
    <t>Balisong - Rivermaya</t>
  </si>
  <si>
    <t>Bocaue Ward</t>
  </si>
  <si>
    <t>Como</t>
  </si>
  <si>
    <t>Jennifer</t>
  </si>
  <si>
    <t>I can't help falling inlove with you by: Elvis Presley</t>
  </si>
  <si>
    <t>Canonse</t>
  </si>
  <si>
    <t>Elisha Shen</t>
  </si>
  <si>
    <t>A whole New World</t>
  </si>
  <si>
    <t>Valenzuela</t>
  </si>
  <si>
    <t>Banggo</t>
  </si>
  <si>
    <t>Louise</t>
  </si>
  <si>
    <t>wala naman po</t>
  </si>
  <si>
    <t>LDR Sped Up + Shoti</t>
  </si>
  <si>
    <t>Gen. T 2nd</t>
  </si>
  <si>
    <t>Genosolango</t>
  </si>
  <si>
    <t>Bea</t>
  </si>
  <si>
    <t>Mahal Na Mahal by Sam Concepcion</t>
  </si>
  <si>
    <t>Diaz</t>
  </si>
  <si>
    <t>Mark Helary</t>
  </si>
  <si>
    <t>Raining in Manila + Lola Amour</t>
  </si>
  <si>
    <t>Meycauayan 1st</t>
  </si>
  <si>
    <t>Clemente</t>
  </si>
  <si>
    <t>Nichell Hann</t>
  </si>
  <si>
    <t>Akin Ka Na Lang - The Itchyworms | Kisapmata- Rivermaya | Ako Na Lang - Zia Quizon</t>
  </si>
  <si>
    <t>Ofalla</t>
  </si>
  <si>
    <t>Dave</t>
  </si>
  <si>
    <t>Sa Gitna ng Ulan - Curse one, Smugglaz, Vlync</t>
  </si>
  <si>
    <t>Valdez</t>
  </si>
  <si>
    <t>Anthony</t>
  </si>
  <si>
    <t>MAPA by. SB19</t>
  </si>
  <si>
    <t>Santos</t>
  </si>
  <si>
    <t>Clarence</t>
  </si>
  <si>
    <t>Beautiful in White</t>
  </si>
  <si>
    <t>Sta. Maria Ward</t>
  </si>
  <si>
    <t>Ronalissa</t>
  </si>
  <si>
    <t>Raining in manila - Lola amour</t>
  </si>
  <si>
    <t>Cagas</t>
  </si>
  <si>
    <t>Melody Ann</t>
  </si>
  <si>
    <t>Dati</t>
  </si>
  <si>
    <t>Pore</t>
  </si>
  <si>
    <t>Marie Grace</t>
  </si>
  <si>
    <t>Having you near me by Bugoy drillon</t>
  </si>
  <si>
    <t>Ibera</t>
  </si>
  <si>
    <t>Mark Genesis</t>
  </si>
  <si>
    <t>Martyr Nyebera- Kamikazee</t>
  </si>
  <si>
    <t>Marulas</t>
  </si>
  <si>
    <t>Apego</t>
  </si>
  <si>
    <t>Lara Justine</t>
  </si>
  <si>
    <t>Kahit Kailan - South Border</t>
  </si>
  <si>
    <t>Forevermore + Side A</t>
  </si>
  <si>
    <t>Meycauayan 2nd</t>
  </si>
  <si>
    <t>Porgalidad</t>
  </si>
  <si>
    <t>Marcelino</t>
  </si>
  <si>
    <t>sea food</t>
  </si>
  <si>
    <t>Martyr CHNDTR</t>
  </si>
  <si>
    <t>Rasquero</t>
  </si>
  <si>
    <t>Melanie Ann</t>
  </si>
  <si>
    <t>Gusto - Zach</t>
  </si>
  <si>
    <t>Linde</t>
  </si>
  <si>
    <t>Hashley Ryan</t>
  </si>
  <si>
    <t>sea foods</t>
  </si>
  <si>
    <t>Racines</t>
  </si>
  <si>
    <t>Matet</t>
  </si>
  <si>
    <t>Paninindigan Kita by Ben &amp; Ben</t>
  </si>
  <si>
    <t>Albalate</t>
  </si>
  <si>
    <t>Donna</t>
  </si>
  <si>
    <t>Seafood (but fishes are good to go)</t>
  </si>
  <si>
    <t>Palagi - TJ Monterde</t>
  </si>
  <si>
    <t>Pacheco</t>
  </si>
  <si>
    <t>Khezy</t>
  </si>
  <si>
    <t>Paubaya by Moira dela torre</t>
  </si>
  <si>
    <t>SARABOSING</t>
  </si>
  <si>
    <t>REBEKAH</t>
  </si>
  <si>
    <t>I dislike OPM sorry xD</t>
  </si>
  <si>
    <t>Mata</t>
  </si>
  <si>
    <t>Gilver</t>
  </si>
  <si>
    <t>Allergy Ako sa konti Ang pagkain</t>
  </si>
  <si>
    <t>Hiling by silent sanctuary</t>
  </si>
  <si>
    <t>Pancho</t>
  </si>
  <si>
    <t>Francis</t>
  </si>
  <si>
    <t>Rapstar by Flow G</t>
  </si>
  <si>
    <t>Bartolay</t>
  </si>
  <si>
    <t>Ricky</t>
  </si>
  <si>
    <t>Salamat by Yeng Constantino</t>
  </si>
  <si>
    <t>VEDRIO NOT VERDIO</t>
  </si>
  <si>
    <t>STEPHEN NOT STEVEN</t>
  </si>
  <si>
    <t>Wala basta di ko siya makikita ems</t>
  </si>
  <si>
    <t>AKO'Y SAYO - UNANG BILOG/FIRST CIRCLE</t>
  </si>
  <si>
    <t>Avish</t>
  </si>
  <si>
    <t>Bugambilia by Belle Mariano</t>
  </si>
  <si>
    <t>Origenes</t>
  </si>
  <si>
    <t>Grace</t>
  </si>
  <si>
    <t>Distura</t>
  </si>
  <si>
    <t>Honeybelle</t>
  </si>
  <si>
    <t>18 years old</t>
  </si>
  <si>
    <t>Huwag kang matakot by Eraserhead</t>
  </si>
  <si>
    <t>Dela Peña</t>
  </si>
  <si>
    <t>Wayne Dhee</t>
  </si>
  <si>
    <t>Mabagal - Daniel Padilla &amp; Moira Dela Torre</t>
  </si>
  <si>
    <t>Arnel</t>
  </si>
  <si>
    <t>Allergic sa hindi masarap</t>
  </si>
  <si>
    <t>Liham/Ilaw - SB19</t>
  </si>
  <si>
    <t>Malanday Ward</t>
  </si>
  <si>
    <t>Ortega</t>
  </si>
  <si>
    <t>John Andrew</t>
  </si>
  <si>
    <t>Raining in Manila - Lola Amour</t>
  </si>
  <si>
    <t>Amog</t>
  </si>
  <si>
    <t>Rose Sienna</t>
  </si>
  <si>
    <t>Walong Bilyon by Tj Monterde</t>
  </si>
  <si>
    <t>Ortiz</t>
  </si>
  <si>
    <t>Viana Rovin Rose</t>
  </si>
  <si>
    <t>- Lugar kung s'an by Hey June! - Twilight by 157</t>
  </si>
  <si>
    <t>Oloteo</t>
  </si>
  <si>
    <t>Jude</t>
  </si>
  <si>
    <t>Mahika by Adie &amp; Janine Berdin</t>
  </si>
  <si>
    <t>Sison</t>
  </si>
  <si>
    <t>Albert Angelo</t>
  </si>
  <si>
    <t>Balisong, Rico Blanco</t>
  </si>
  <si>
    <t>Jubielyn</t>
  </si>
  <si>
    <t>Huwag kang Matakot - Eraserheads, Pasilyo - SunKissed Lola</t>
  </si>
  <si>
    <t>Atentar</t>
  </si>
  <si>
    <t>Czairon</t>
  </si>
  <si>
    <t>Nothing</t>
  </si>
  <si>
    <t>All to well ,Taylor swift</t>
  </si>
  <si>
    <t>Deriada</t>
  </si>
  <si>
    <t>Marljon</t>
  </si>
  <si>
    <t>Anything</t>
  </si>
  <si>
    <t>Dianne</t>
  </si>
  <si>
    <t>Dairy products</t>
  </si>
  <si>
    <t>Pusong ligaw jerico rosales</t>
  </si>
  <si>
    <t>Costales</t>
  </si>
  <si>
    <t>Darwin</t>
  </si>
  <si>
    <t>Dekada</t>
  </si>
  <si>
    <t>Wright</t>
  </si>
  <si>
    <t>Mariel</t>
  </si>
  <si>
    <t>Bugambilya , belle mariano</t>
  </si>
  <si>
    <t>Bautista</t>
  </si>
  <si>
    <t>Michaela Kursten</t>
  </si>
  <si>
    <t>Yellow by coldplay</t>
  </si>
  <si>
    <t>Cortez</t>
  </si>
  <si>
    <t>Shaira</t>
  </si>
  <si>
    <t>Christmas in our hearts - Jose Mari Chan</t>
  </si>
  <si>
    <t>Alazo</t>
  </si>
  <si>
    <t>Garcia</t>
  </si>
  <si>
    <t>Isaiah</t>
  </si>
  <si>
    <t>Jasmin</t>
  </si>
  <si>
    <t>Tahanan- Addie</t>
  </si>
  <si>
    <t>Galicia</t>
  </si>
  <si>
    <t>Ralph Daniel</t>
  </si>
  <si>
    <t>Your Universe "Rico Blanco"</t>
  </si>
  <si>
    <t>Varga</t>
  </si>
  <si>
    <t>Kimberly</t>
  </si>
  <si>
    <t>Paraluman by Adie</t>
  </si>
  <si>
    <t>Bacaron</t>
  </si>
  <si>
    <t>Tanya</t>
  </si>
  <si>
    <t>Ako naman muna by Angela ken</t>
  </si>
  <si>
    <t>ABAGON</t>
  </si>
  <si>
    <t>RUBY LYNN</t>
  </si>
  <si>
    <t>Ikaw Nga - South Border</t>
  </si>
  <si>
    <t>Belista</t>
  </si>
  <si>
    <t>Ikaw nga by South Border</t>
  </si>
  <si>
    <t>Tubong</t>
  </si>
  <si>
    <t>Eianel</t>
  </si>
  <si>
    <t>Ikaw lang by nobita</t>
  </si>
  <si>
    <t>Nuñez</t>
  </si>
  <si>
    <t>Aldinmark Christian</t>
  </si>
  <si>
    <t>Hanggang Kailan</t>
  </si>
  <si>
    <t>Baquiran</t>
  </si>
  <si>
    <t>Shirlyn</t>
  </si>
  <si>
    <t>Caro</t>
  </si>
  <si>
    <t>Reline</t>
  </si>
  <si>
    <t>Sunset with you by cliff, yden</t>
  </si>
  <si>
    <t>Salvatierra</t>
  </si>
  <si>
    <t>Tristan Jake</t>
  </si>
  <si>
    <t>lover- taylor</t>
  </si>
  <si>
    <t>Madarang</t>
  </si>
  <si>
    <t>Amethyst Mae B.</t>
  </si>
  <si>
    <t>Oghayon</t>
  </si>
  <si>
    <t>Ronie</t>
  </si>
  <si>
    <t>I will be here by Gary valenciano</t>
  </si>
  <si>
    <t>MarkJester</t>
  </si>
  <si>
    <t>Yk by Cean Jr.</t>
  </si>
  <si>
    <t>Manalo</t>
  </si>
  <si>
    <t>Radlenne Rei</t>
  </si>
  <si>
    <t>Pangarap lang kita by parokya ni edgar</t>
  </si>
  <si>
    <t>Tubera</t>
  </si>
  <si>
    <t>Zaireen Mae</t>
  </si>
  <si>
    <t>Pagtingin + Ben&amp;Ben</t>
  </si>
  <si>
    <t>Nortiza</t>
  </si>
  <si>
    <t>Angel Jessalyn</t>
  </si>
  <si>
    <t>Musika by Dionela</t>
  </si>
  <si>
    <t>Osma</t>
  </si>
  <si>
    <t>Charis Ariadne</t>
  </si>
  <si>
    <t>Mr. Disco - Manilyn Reynes</t>
  </si>
  <si>
    <t>Barrogo</t>
  </si>
  <si>
    <t>Agustin</t>
  </si>
  <si>
    <t>Crubs ang Shrimp</t>
  </si>
  <si>
    <t>Harana</t>
  </si>
  <si>
    <t>Cedeño</t>
  </si>
  <si>
    <t>Gabriel</t>
  </si>
  <si>
    <t>Hanggang sa Huli by SB19</t>
  </si>
  <si>
    <t>Jade Ann</t>
  </si>
  <si>
    <t>Pineapple</t>
  </si>
  <si>
    <t>Pagibig</t>
  </si>
  <si>
    <t>Rivera</t>
  </si>
  <si>
    <t>Charlie</t>
  </si>
  <si>
    <t>Rainbow - Southborder</t>
  </si>
  <si>
    <t>Chloe</t>
  </si>
  <si>
    <t>Pahintulot - Shirebound &amp; Busking</t>
  </si>
  <si>
    <t>DELA XRUZ</t>
  </si>
  <si>
    <t>ANTONIA</t>
  </si>
  <si>
    <t>Hangin - Yno</t>
  </si>
  <si>
    <t>Jan Perwen</t>
  </si>
  <si>
    <t>Leaves - Ben&amp;Ben</t>
  </si>
  <si>
    <t>desuasido</t>
  </si>
  <si>
    <t>jezel</t>
  </si>
  <si>
    <t>mahika</t>
  </si>
  <si>
    <t>Sandoval</t>
  </si>
  <si>
    <t>Diana Rose</t>
  </si>
  <si>
    <t>Gusto- Zack Tabudlo</t>
  </si>
  <si>
    <t>Sardido</t>
  </si>
  <si>
    <t>Niel Jason</t>
  </si>
  <si>
    <t>Martyr Nyebera - Kamikazee</t>
  </si>
  <si>
    <t>Pillo</t>
  </si>
  <si>
    <t>Estoni Joy</t>
  </si>
  <si>
    <t>Mahika - Janine and adie</t>
  </si>
  <si>
    <t>Salazar</t>
  </si>
  <si>
    <t>Kristine</t>
  </si>
  <si>
    <t>Bugambilya / Belle Mariano.</t>
  </si>
  <si>
    <t>Rocamora</t>
  </si>
  <si>
    <t>Jon Albert</t>
  </si>
  <si>
    <t>Far away by Nickelback</t>
  </si>
  <si>
    <t>Phoebe</t>
  </si>
  <si>
    <t>Chocolate</t>
  </si>
  <si>
    <t>Black pink song and Taylor</t>
  </si>
  <si>
    <t>Janine Ericka</t>
  </si>
  <si>
    <t>HABLA</t>
  </si>
  <si>
    <t>EARL JOHN</t>
  </si>
  <si>
    <t>PADABA TAKA BY DWTA</t>
  </si>
  <si>
    <t>Nierva</t>
  </si>
  <si>
    <t>Nobela - Join The Club</t>
  </si>
  <si>
    <t>BULADO</t>
  </si>
  <si>
    <t>JOYCE RENA</t>
  </si>
  <si>
    <t>WALTZ OF FOUR LEFT FEET BY SHIREBOUND &amp; BUSKING</t>
  </si>
  <si>
    <t>Crueldad</t>
  </si>
  <si>
    <t>Suzanne</t>
  </si>
  <si>
    <t>Mabagal moira and daniel</t>
  </si>
  <si>
    <t>Alyanna Grace</t>
  </si>
  <si>
    <t>Bawal sa maanghang at hindi malinis na pag kakaluto ng pagkaen</t>
  </si>
  <si>
    <t>Palagi - TJ monterde and Aking habang buhay - Moira</t>
  </si>
  <si>
    <t>Laurence</t>
  </si>
  <si>
    <t>Ikaw at ako by TJ Monterde</t>
  </si>
  <si>
    <t>Peñaranda</t>
  </si>
  <si>
    <t>Johannah</t>
  </si>
  <si>
    <t>Imahe- Magnus Heaven</t>
  </si>
  <si>
    <t>Villaroza</t>
  </si>
  <si>
    <t>Kyler</t>
  </si>
  <si>
    <t>Saan? - Maki</t>
  </si>
  <si>
    <t>Calixterio</t>
  </si>
  <si>
    <t>Carmelo</t>
  </si>
  <si>
    <t>214 - Rivermaya</t>
  </si>
  <si>
    <t>Umadhay</t>
  </si>
  <si>
    <t>Vracygil</t>
  </si>
  <si>
    <t>Cool off - Yeng Constantino</t>
  </si>
  <si>
    <t>Arpilleda</t>
  </si>
  <si>
    <t>Aaroniel</t>
  </si>
  <si>
    <t>Palasin</t>
  </si>
  <si>
    <t>Jesserence</t>
  </si>
  <si>
    <t>Acidic, allergic rhinitis</t>
  </si>
  <si>
    <t>Tadhana Up drama ata</t>
  </si>
  <si>
    <t>Susan</t>
  </si>
  <si>
    <t>Debbie Pauleen</t>
  </si>
  <si>
    <t>Bulong - December Avenue</t>
  </si>
  <si>
    <t>Francisco</t>
  </si>
  <si>
    <t>Beejay</t>
  </si>
  <si>
    <t>Mayonaise and ketchup , vinegar</t>
  </si>
  <si>
    <t>Nombrado</t>
  </si>
  <si>
    <t>Gerald Nathan</t>
  </si>
  <si>
    <t>You by: Basil Valdez</t>
  </si>
  <si>
    <t>Luga</t>
  </si>
  <si>
    <t>Ronjel</t>
  </si>
  <si>
    <t>Nazario</t>
  </si>
  <si>
    <t>Monica Joy</t>
  </si>
  <si>
    <t>21 yrs. old</t>
  </si>
  <si>
    <t>Before it sinks in — Moira</t>
  </si>
  <si>
    <t>Criliza Joy</t>
  </si>
  <si>
    <t>Forevermore - Side A</t>
  </si>
  <si>
    <t>Celis</t>
  </si>
  <si>
    <t>Stefano</t>
  </si>
  <si>
    <t>lovesick - cesca</t>
  </si>
  <si>
    <t>Mape</t>
  </si>
  <si>
    <t>Christine</t>
  </si>
  <si>
    <t>ikaw lang by nobita</t>
  </si>
  <si>
    <t>Juvilyn</t>
  </si>
  <si>
    <t>Don't know what to Say by Ric Segreto</t>
  </si>
  <si>
    <t>May nararamdaman ako pero para sa kanya lang yon.</t>
  </si>
  <si>
    <t>Walang kapalit by Ra Valera</t>
  </si>
  <si>
    <t>Lim</t>
  </si>
  <si>
    <t>Tyrene Achaia</t>
  </si>
  <si>
    <t>Panalangin - apo hiking society</t>
  </si>
  <si>
    <t>Mikaela jade</t>
  </si>
  <si>
    <t>Forevermore by side A</t>
  </si>
  <si>
    <t>Siglos</t>
  </si>
  <si>
    <t>Geiahona</t>
  </si>
  <si>
    <t>IF YOU BELIEVE by: Nik Day</t>
  </si>
  <si>
    <t>Mendoza</t>
  </si>
  <si>
    <t>Maria Angelica</t>
  </si>
  <si>
    <t>Kisame -Rhodessa</t>
  </si>
  <si>
    <t>Bolima</t>
  </si>
  <si>
    <t>Maureen</t>
  </si>
  <si>
    <t>forevermore by Juris</t>
  </si>
  <si>
    <t>Labasan</t>
  </si>
  <si>
    <t>John Claude</t>
  </si>
  <si>
    <t>Nahuhulog na sayo - Noah Alejandro</t>
  </si>
  <si>
    <t>Manaligod</t>
  </si>
  <si>
    <t>Andrea</t>
  </si>
  <si>
    <t>Sardines</t>
  </si>
  <si>
    <t>Kathang isip Ben&amp;ben</t>
  </si>
  <si>
    <t>Patrick Jonh</t>
  </si>
  <si>
    <t>Akin ka nalang by Morissette Amon</t>
  </si>
  <si>
    <t>John Lorence</t>
  </si>
  <si>
    <t>Bolito</t>
  </si>
  <si>
    <t>Laica Angel</t>
  </si>
  <si>
    <t>Richmond</t>
  </si>
  <si>
    <t>Peaches</t>
  </si>
  <si>
    <t>Aeron</t>
  </si>
  <si>
    <t>Balong Malalim by Juan Dela Cruz</t>
  </si>
  <si>
    <t>Bianca Michelle</t>
  </si>
  <si>
    <t>Kyusi, Dasal/Kasal by Zild or Para sa Akin by Sitti</t>
  </si>
  <si>
    <t>Sta Teresa</t>
  </si>
  <si>
    <t>Filipina</t>
  </si>
  <si>
    <t>Tadhana - Up Dharma Down</t>
  </si>
  <si>
    <t>canar</t>
  </si>
  <si>
    <t>biboy</t>
  </si>
  <si>
    <t>kahit ano</t>
  </si>
  <si>
    <t>Redito</t>
  </si>
  <si>
    <t>Dean</t>
  </si>
  <si>
    <t>Casilla</t>
  </si>
  <si>
    <t>Renielvince</t>
  </si>
  <si>
    <t>Sana'y ako nalang by six part invention</t>
  </si>
  <si>
    <t>Abud</t>
  </si>
  <si>
    <t>Kevin</t>
  </si>
  <si>
    <t>Yuste</t>
  </si>
  <si>
    <t>Umaasa by: calien</t>
  </si>
  <si>
    <t>Ariola</t>
  </si>
  <si>
    <t>Rose Ann</t>
  </si>
  <si>
    <t>Kung tayo ay matanda na</t>
  </si>
  <si>
    <t>Cervantes</t>
  </si>
  <si>
    <t>Micah Joy</t>
  </si>
  <si>
    <t>Ikaw Lamang- Silent Sanctuary</t>
  </si>
  <si>
    <t>Estella</t>
  </si>
  <si>
    <t>John Carbill</t>
  </si>
  <si>
    <t>Bastat Kasama Kita - Dingdong Avanzado</t>
  </si>
  <si>
    <t>Halasan</t>
  </si>
  <si>
    <t>Mary Ross Ann</t>
  </si>
  <si>
    <t>Pasilyo by sunkissed lola</t>
  </si>
  <si>
    <t>Cecilio</t>
  </si>
  <si>
    <t>John Carlo</t>
  </si>
  <si>
    <t>Arevalo</t>
  </si>
  <si>
    <t>Alexander</t>
  </si>
  <si>
    <t>Ikaw at ako moira at jayson</t>
  </si>
  <si>
    <t>Bonde</t>
  </si>
  <si>
    <t>Cymon</t>
  </si>
  <si>
    <t>Lihim-Arthur Miguel</t>
  </si>
  <si>
    <t>AMOG</t>
  </si>
  <si>
    <t>CHRISTIAN</t>
  </si>
  <si>
    <t>Larawang Kupas by Jerome Abalos</t>
  </si>
  <si>
    <t>Mahika</t>
  </si>
  <si>
    <t>Jacinto</t>
  </si>
  <si>
    <t>John kurt jared</t>
  </si>
  <si>
    <t>Narda by kamikaze</t>
  </si>
  <si>
    <t>Rafael Covey</t>
  </si>
  <si>
    <t>Maharani - Alamat</t>
  </si>
  <si>
    <t>Pattaguan</t>
  </si>
  <si>
    <t>Simon</t>
  </si>
  <si>
    <t>Habang buhay, Zack Tabudlo</t>
  </si>
  <si>
    <t>Seth</t>
  </si>
  <si>
    <t>Pasilyo (SunKissed Lola)</t>
  </si>
  <si>
    <t>Marcelo</t>
  </si>
  <si>
    <t>Ralph Laurence</t>
  </si>
  <si>
    <t>Anaphylaxis (Allergy to seafood)</t>
  </si>
  <si>
    <t>Pazon</t>
  </si>
  <si>
    <t>John raister</t>
  </si>
  <si>
    <t>Sana - i belong to the zoo</t>
  </si>
  <si>
    <t>Bellosillo</t>
  </si>
  <si>
    <t>John Bert</t>
  </si>
  <si>
    <t>Kahit ano</t>
  </si>
  <si>
    <t>Sophia</t>
  </si>
  <si>
    <t>Shrimp and Asparagus</t>
  </si>
  <si>
    <t>Abagon</t>
  </si>
  <si>
    <t>Bakit ba ikaw / Michael Pangilinan</t>
  </si>
  <si>
    <t>Yuan Cody</t>
  </si>
  <si>
    <t>Kalabasa</t>
  </si>
  <si>
    <t>Liham - Sb19</t>
  </si>
  <si>
    <t>Jhaira</t>
  </si>
  <si>
    <t>Dominic</t>
  </si>
  <si>
    <t>Heaven knows</t>
  </si>
  <si>
    <t>Gubatanga</t>
  </si>
  <si>
    <t>Elliah Jhez</t>
  </si>
  <si>
    <t>Crab</t>
  </si>
  <si>
    <t>Di Bale Na Lang by Gary Valenciano</t>
  </si>
  <si>
    <t>Ebasan</t>
  </si>
  <si>
    <t>Duyan- sarah G</t>
  </si>
  <si>
    <t>Herrera</t>
  </si>
  <si>
    <t>Jonathan</t>
  </si>
  <si>
    <t>Huling Sandali by December Avenur</t>
  </si>
  <si>
    <t>Abegail</t>
  </si>
  <si>
    <t>Kahit maputi na Ang buhok ko cover by Arthur miguel</t>
  </si>
  <si>
    <t>Quiambao</t>
  </si>
  <si>
    <t>Rica Mae</t>
  </si>
  <si>
    <t>Rap songs</t>
  </si>
  <si>
    <t>Resus</t>
  </si>
  <si>
    <t>Mikaella</t>
  </si>
  <si>
    <t>Hanggang ngayon by kyla</t>
  </si>
  <si>
    <t>Wala naman ho</t>
  </si>
  <si>
    <t>Kahit ano lang ho</t>
  </si>
  <si>
    <t>Jamnia Crizel</t>
  </si>
  <si>
    <t>gulay</t>
  </si>
  <si>
    <t>Susi by Ben &amp; Ben</t>
  </si>
  <si>
    <t>Gerardo</t>
  </si>
  <si>
    <t>Joshua Dallen</t>
  </si>
  <si>
    <t>Rainbow - South Border</t>
  </si>
  <si>
    <t>Orogo</t>
  </si>
  <si>
    <t>Ruzzel</t>
  </si>
  <si>
    <t>Dati/Sam Concepcion</t>
  </si>
  <si>
    <t>Cañas</t>
  </si>
  <si>
    <t>Desiree Frost R.</t>
  </si>
  <si>
    <t>Almonds = Asthma</t>
  </si>
  <si>
    <t>Panalangin - Apo Hiking Society</t>
  </si>
  <si>
    <t>Marlo</t>
  </si>
  <si>
    <t>Sayo by silent sanctuary haha meron ba non?</t>
  </si>
  <si>
    <t>Aro</t>
  </si>
  <si>
    <t>Camille Ruth</t>
  </si>
  <si>
    <t>Palagi, Mahika by AJ Monterde</t>
  </si>
  <si>
    <t>Stake</t>
  </si>
  <si>
    <t>Budget</t>
  </si>
  <si>
    <t>Expenses</t>
  </si>
  <si>
    <t>Leaders</t>
  </si>
  <si>
    <t>Ward/Branch</t>
  </si>
  <si>
    <t>List of Participants</t>
  </si>
  <si>
    <t>Male</t>
  </si>
  <si>
    <t>Female</t>
  </si>
  <si>
    <t>P200 per person</t>
  </si>
  <si>
    <t>Stakes</t>
  </si>
  <si>
    <t>YSA</t>
  </si>
  <si>
    <t>Total</t>
  </si>
  <si>
    <t>Available Budget</t>
  </si>
  <si>
    <t>YSA contribution</t>
  </si>
  <si>
    <t>Total Budget</t>
  </si>
  <si>
    <t>Forecasted Expenses</t>
  </si>
  <si>
    <t>Grand Total</t>
  </si>
  <si>
    <t>Excess:</t>
  </si>
  <si>
    <t>Food</t>
  </si>
  <si>
    <t>Transportation</t>
  </si>
  <si>
    <t>Miscellaneous</t>
  </si>
  <si>
    <t>Cost of Daily Meals</t>
  </si>
  <si>
    <t>Day 1</t>
  </si>
  <si>
    <t>Lunch</t>
  </si>
  <si>
    <t>Dinner</t>
  </si>
  <si>
    <t>Snacks</t>
  </si>
  <si>
    <t>Breakfast</t>
  </si>
  <si>
    <t>Day 2</t>
  </si>
  <si>
    <t>Total Amount per person</t>
  </si>
  <si>
    <t>Surname</t>
  </si>
  <si>
    <t>First Name</t>
  </si>
  <si>
    <t xml:space="preserve">Full Name </t>
  </si>
  <si>
    <t>Age</t>
  </si>
  <si>
    <t>Gender</t>
  </si>
  <si>
    <t>Allergies to Food</t>
  </si>
  <si>
    <t>Filtered Names</t>
  </si>
  <si>
    <t>Kim</t>
  </si>
  <si>
    <t>Fuselero</t>
  </si>
  <si>
    <t>Loverlyn</t>
  </si>
  <si>
    <t>Full Name</t>
  </si>
  <si>
    <t>Bulado</t>
  </si>
  <si>
    <t>Joyce Rena</t>
  </si>
  <si>
    <t>Antonia</t>
  </si>
  <si>
    <t>Habla</t>
  </si>
  <si>
    <t>Earl John</t>
  </si>
  <si>
    <t>Desuasido</t>
  </si>
  <si>
    <t>Jezel</t>
  </si>
  <si>
    <t>Vedrio</t>
  </si>
  <si>
    <t>Stephen</t>
  </si>
  <si>
    <t>Ruby Lynn</t>
  </si>
  <si>
    <r>
      <t xml:space="preserve">Venue </t>
    </r>
    <r>
      <rPr>
        <i/>
        <sz val="11"/>
        <color theme="0" tint="-0.499984740745262"/>
        <rFont val="Arial"/>
        <family val="2"/>
      </rPr>
      <t>(P600 per head)</t>
    </r>
  </si>
  <si>
    <t>Participants Name</t>
  </si>
  <si>
    <t>Justine Robinacio</t>
  </si>
  <si>
    <t>Joanna mae Rapanot</t>
  </si>
  <si>
    <t>Noreen Faye Duante</t>
  </si>
  <si>
    <t>John Michael Cruz</t>
  </si>
  <si>
    <t>Mikko Domingo</t>
  </si>
  <si>
    <t>Elly Corpuz</t>
  </si>
  <si>
    <t>Maria Veronica Dela Torre</t>
  </si>
  <si>
    <t>Christine May De Lara</t>
  </si>
  <si>
    <t>Mia Kristine Tomas</t>
  </si>
  <si>
    <t>Christian De Lara</t>
  </si>
  <si>
    <t>Jan Japzon</t>
  </si>
  <si>
    <t>Justin Joe Perez</t>
  </si>
  <si>
    <t>Joseph Tomas</t>
  </si>
  <si>
    <t>Jessica Ramos</t>
  </si>
  <si>
    <t>Angel Ellaine Benavidez</t>
  </si>
  <si>
    <t>Michelle Ann Orario</t>
  </si>
  <si>
    <t>Angelo Magallanes</t>
  </si>
  <si>
    <t>Nicole Jane De Jesus</t>
  </si>
  <si>
    <t>Marinel Dela Rosa</t>
  </si>
  <si>
    <t>Vallerie Avance</t>
  </si>
  <si>
    <t>Fatima Dela Rosa</t>
  </si>
  <si>
    <t>Jex Acuzar</t>
  </si>
  <si>
    <t>Lovelyn Colarat</t>
  </si>
  <si>
    <t>Shaina Colarat</t>
  </si>
  <si>
    <t>James Darrell Piscasio</t>
  </si>
  <si>
    <t>Japheth Reimuel Guiao</t>
  </si>
  <si>
    <t>John Christian Javier</t>
  </si>
  <si>
    <t>Kim Javier</t>
  </si>
  <si>
    <t>Jansen Javier</t>
  </si>
  <si>
    <t>jemar pescala</t>
  </si>
  <si>
    <t>Lemuel Cacabilos</t>
  </si>
  <si>
    <t>Cherelyn Cabardo</t>
  </si>
  <si>
    <t>ivan rosos</t>
  </si>
  <si>
    <t>Loverlyn Fuselero</t>
  </si>
  <si>
    <t>Prince Jacob Perez</t>
  </si>
  <si>
    <t>Mary Jane Marquez</t>
  </si>
  <si>
    <t>Mark Henson Escauso</t>
  </si>
  <si>
    <t>Lovely Marquez</t>
  </si>
  <si>
    <t>Mark Kevien Pineda</t>
  </si>
  <si>
    <t>John Paul Adriel Dela Cruz</t>
  </si>
  <si>
    <t>Brandon Ricarte</t>
  </si>
  <si>
    <t>Jerica Martinez</t>
  </si>
  <si>
    <t>Hazelle Daza</t>
  </si>
  <si>
    <t>Camille Pascual</t>
  </si>
  <si>
    <t>Mike Ronell Valencia</t>
  </si>
  <si>
    <t>Eliza Jane Vitangcol</t>
  </si>
  <si>
    <t>Jastine Biehn Brillantes</t>
  </si>
  <si>
    <t>Elgine MANIO</t>
  </si>
  <si>
    <t>Micalyn Cruz</t>
  </si>
  <si>
    <t>Joyce Vitangcol</t>
  </si>
  <si>
    <t>Manuel Brillantes</t>
  </si>
  <si>
    <t>Raymond Lopez</t>
  </si>
  <si>
    <t>Christian Delos Reyes</t>
  </si>
  <si>
    <t>Dexter De Leon</t>
  </si>
  <si>
    <t>Veronica Ellaine Valmeo</t>
  </si>
  <si>
    <t>Mike Rowelle Valencia</t>
  </si>
  <si>
    <t>aivirie aiza zamora</t>
  </si>
  <si>
    <t>Mark Jasper Brillantes</t>
  </si>
  <si>
    <t>Gerryboy Tawon</t>
  </si>
  <si>
    <t>AL GIN ESQUILLO</t>
  </si>
  <si>
    <t>van zamora</t>
  </si>
  <si>
    <t>Julliana Mae Mangahas</t>
  </si>
  <si>
    <t>Jhon Ferson Parulan</t>
  </si>
  <si>
    <t>Tristan Joyce Magtalas</t>
  </si>
  <si>
    <t>Mark John Carlo Pangilinan</t>
  </si>
  <si>
    <t>Jobelle Gacosta</t>
  </si>
  <si>
    <t>Threeszha Andrea Dela Cruz</t>
  </si>
  <si>
    <t>Bryan Carlo Mangahas</t>
  </si>
  <si>
    <t>Shane Sta. Ana</t>
  </si>
  <si>
    <t>Erica Joy Dela Cruz</t>
  </si>
  <si>
    <t>Jomar Pescala</t>
  </si>
  <si>
    <t>Mariz Eris</t>
  </si>
  <si>
    <t>Jericho Doctolero</t>
  </si>
  <si>
    <t>Vjohn Sombrito</t>
  </si>
  <si>
    <t>Charles Abriol</t>
  </si>
  <si>
    <t>Juliana Silva</t>
  </si>
  <si>
    <t>Tristelle Anne Juan</t>
  </si>
  <si>
    <t>Maxine Jolie Sophia Dela Cruz</t>
  </si>
  <si>
    <t>Ruben D. Natividad Jr</t>
  </si>
  <si>
    <t>Justin Eris</t>
  </si>
  <si>
    <t>Jericho Bryan Guarin</t>
  </si>
  <si>
    <t>Catherine Roquero</t>
  </si>
  <si>
    <t>Hannah Gragasin</t>
  </si>
  <si>
    <t>John Anthony Ojeda</t>
  </si>
  <si>
    <t>Jemaica Elzeah Optana</t>
  </si>
  <si>
    <t>MARY GRACE B. BANDIOLA</t>
  </si>
  <si>
    <t>Katrina Abigail Galang</t>
  </si>
  <si>
    <t>Jared Jornacion</t>
  </si>
  <si>
    <t>Dheirell Jae Del Rosario</t>
  </si>
  <si>
    <t>Jay-M Ojeda</t>
  </si>
  <si>
    <t>Darlene Jean Mariano</t>
  </si>
  <si>
    <t>Runel Jornacion</t>
  </si>
  <si>
    <t>Aaron Jornacion</t>
  </si>
  <si>
    <t>PRINCESS RIANNE ERIKA REAMON</t>
  </si>
  <si>
    <t>Alyannah Tumbokon</t>
  </si>
  <si>
    <t>Roseberry jane e Macatol</t>
  </si>
  <si>
    <t>Jonh Eldrigde Del Rosario</t>
  </si>
  <si>
    <t>Alfredo Jose III Tumbokon</t>
  </si>
  <si>
    <t>Danly SERRANO</t>
  </si>
  <si>
    <t>Jaren Lloyd G. Guarin</t>
  </si>
  <si>
    <t>Rosel Orehuela</t>
  </si>
  <si>
    <t>Tristan Isaac Padilla</t>
  </si>
  <si>
    <t>Aronkrey Navarro</t>
  </si>
  <si>
    <t>Danielle Julianne Capitulo</t>
  </si>
  <si>
    <t>Aj Lyn Pramoso</t>
  </si>
  <si>
    <t>Ma. Lorlyn Orehuela</t>
  </si>
  <si>
    <t>Alaissa Lee Yagon</t>
  </si>
  <si>
    <t>Robin Sampang</t>
  </si>
  <si>
    <t>Cyrene Orehuela</t>
  </si>
  <si>
    <t>Regie Anne Dalay</t>
  </si>
  <si>
    <t>Jaymon Arellano</t>
  </si>
  <si>
    <t>Francine Kyle Ojeda</t>
  </si>
  <si>
    <t>Avelina Kate Marvilla</t>
  </si>
  <si>
    <t>Jared Emmanuel Amado</t>
  </si>
  <si>
    <t>Ivy Joyce Balanay</t>
  </si>
  <si>
    <t>Marion Duncan Domagsang</t>
  </si>
  <si>
    <t>Heart Repotula</t>
  </si>
  <si>
    <t>Jazell Marie Blancaver</t>
  </si>
  <si>
    <t>Jaelein Gayle Crisanto</t>
  </si>
  <si>
    <t>Janine Lazarito</t>
  </si>
  <si>
    <t>Faith Felipe</t>
  </si>
  <si>
    <t>Argel Ambadang</t>
  </si>
  <si>
    <t>James Sifuentes</t>
  </si>
  <si>
    <t>Valerie Sifuentes</t>
  </si>
  <si>
    <t>Roderick Manuzon</t>
  </si>
  <si>
    <t>Shean Enue Mena</t>
  </si>
  <si>
    <t>Rojan Mae Dioquino</t>
  </si>
  <si>
    <t>Hannah Grace Germano</t>
  </si>
  <si>
    <t>Melanie Botor</t>
  </si>
  <si>
    <t>Mafe Solano</t>
  </si>
  <si>
    <t>Glovel Reyes</t>
  </si>
  <si>
    <t>Mark Glenson ILLORIN</t>
  </si>
  <si>
    <t>IAN EMMANUEL MARBIL</t>
  </si>
  <si>
    <t>Kaela Martin</t>
  </si>
  <si>
    <t>Jasper Astrande</t>
  </si>
  <si>
    <t>Christan Reyes</t>
  </si>
  <si>
    <t>Catherine Gacer</t>
  </si>
  <si>
    <t>Bless Gacer</t>
  </si>
  <si>
    <t>Celester Reyes</t>
  </si>
  <si>
    <t>ZERLINE AMOR JOSON</t>
  </si>
  <si>
    <t>Dawn Xylleene Reyes</t>
  </si>
  <si>
    <t>Aldren Gacer</t>
  </si>
  <si>
    <t>Precious Umuquit</t>
  </si>
  <si>
    <t>Erlinda Angeles</t>
  </si>
  <si>
    <t>Maristhel Lofranco</t>
  </si>
  <si>
    <t>Michaelene Liad</t>
  </si>
  <si>
    <t>Jervic Crisostomo</t>
  </si>
  <si>
    <t>Lovely joy Librado</t>
  </si>
  <si>
    <t>Elmer jr Miranda</t>
  </si>
  <si>
    <t>BRIXY NECOSIA</t>
  </si>
  <si>
    <t>Fernando Jose Elmer Miranda</t>
  </si>
  <si>
    <t>Carl Sanchez</t>
  </si>
  <si>
    <t>Edwin Feliciano</t>
  </si>
  <si>
    <t>Joeprince Lee Rimano</t>
  </si>
  <si>
    <t>Jeremy Natividad</t>
  </si>
  <si>
    <t>Nicole Combo</t>
  </si>
  <si>
    <t>Fern Elloenaie Grace Redoña</t>
  </si>
  <si>
    <t>Vanessa Mae Necosia</t>
  </si>
  <si>
    <t>Kassandra Camille Bohol</t>
  </si>
  <si>
    <t>Myra Glenda Urgelles</t>
  </si>
  <si>
    <t>jeric vilas</t>
  </si>
  <si>
    <t>VOUGHN EARL ESLING</t>
  </si>
  <si>
    <t>Kristian Paul Palconet</t>
  </si>
  <si>
    <t>Noemi Edia</t>
  </si>
  <si>
    <t>Emer John Miranda</t>
  </si>
  <si>
    <t>Katriel Lamoglia</t>
  </si>
  <si>
    <t>Muriel Fay Samonte</t>
  </si>
  <si>
    <t>Sergie Del Monte</t>
  </si>
  <si>
    <t>Rose Cyrene Melad</t>
  </si>
  <si>
    <t>SOFIA LANGYON</t>
  </si>
  <si>
    <t>Jendell kyle Arias</t>
  </si>
  <si>
    <t>Jherald Blanco</t>
  </si>
  <si>
    <t>Mike Dino Cahagnaan</t>
  </si>
  <si>
    <t>ALLIAH CALMA</t>
  </si>
  <si>
    <t>Maren Lamoglia</t>
  </si>
  <si>
    <t>Judy Anne Collado</t>
  </si>
  <si>
    <t>Nerlyn Tara Alcantara</t>
  </si>
  <si>
    <t>Mckenny Mallillin</t>
  </si>
  <si>
    <t>Clement John Choresca</t>
  </si>
  <si>
    <t>MARK JUSTIN CORAZON</t>
  </si>
  <si>
    <t>JENNIELYN MONTAOS</t>
  </si>
  <si>
    <t>Laurence Dean Jovez</t>
  </si>
  <si>
    <t>Elijah Leon</t>
  </si>
  <si>
    <t>Elyssa Mira Pelicano</t>
  </si>
  <si>
    <t>Dee Arriola</t>
  </si>
  <si>
    <t>Kenneth Pertes</t>
  </si>
  <si>
    <t>Tricia Ducot</t>
  </si>
  <si>
    <t>Christine Jane Delos Santos</t>
  </si>
  <si>
    <t>Arjohn Harold Barillo</t>
  </si>
  <si>
    <t>Marianne Mallillin</t>
  </si>
  <si>
    <t>Jaidy Jainar</t>
  </si>
  <si>
    <t>John Dominnick Collado</t>
  </si>
  <si>
    <t>Janine Seymour Collado</t>
  </si>
  <si>
    <t>Vergel Catap</t>
  </si>
  <si>
    <t>Maria Hanna Labajo</t>
  </si>
  <si>
    <t>Jared Izek Mallillin</t>
  </si>
  <si>
    <t>Ericka Jane Toraja</t>
  </si>
  <si>
    <t>Katriz Padilla</t>
  </si>
  <si>
    <t>MAY ANN MALLILLIN</t>
  </si>
  <si>
    <t>Hermione Precious Grace Redaja</t>
  </si>
  <si>
    <t>Emma Newby</t>
  </si>
  <si>
    <t>Justin Skidmore</t>
  </si>
  <si>
    <t>MARIANICOLE BERNAS</t>
  </si>
  <si>
    <t>Jennifer Como</t>
  </si>
  <si>
    <t>Elisha Shen Canonse</t>
  </si>
  <si>
    <t>Clarence Santos</t>
  </si>
  <si>
    <t>Ricky Bartolay</t>
  </si>
  <si>
    <t>Rose Sienna Amog</t>
  </si>
  <si>
    <t>Shaira Cortez</t>
  </si>
  <si>
    <t>Ronie Oghayon</t>
  </si>
  <si>
    <t>Kristine Salazar</t>
  </si>
  <si>
    <t>Phoebe Canonse</t>
  </si>
  <si>
    <t>Johannah Peñaranda</t>
  </si>
  <si>
    <t>Jeremy Tomas</t>
  </si>
  <si>
    <t>Maria Angelica Mendoza</t>
  </si>
  <si>
    <t>Filipina Sta Teresa</t>
  </si>
  <si>
    <t>Kevin Abud</t>
  </si>
  <si>
    <t>Rose Ann Ariola</t>
  </si>
  <si>
    <t>Micah Joy Cervantes</t>
  </si>
  <si>
    <t>Alexander Arevalo</t>
  </si>
  <si>
    <t>CHRISTIAN AMOG</t>
  </si>
  <si>
    <t>Ralph Laurence Marcelo</t>
  </si>
  <si>
    <t>Mikaella Resus</t>
  </si>
  <si>
    <t>Joshua Dallen Gerardo</t>
  </si>
  <si>
    <t>Shayne Jayme</t>
  </si>
  <si>
    <t>Michaela Kursten Bautista</t>
  </si>
  <si>
    <t>Angel Jessalyn Nortiza</t>
  </si>
  <si>
    <t>Joyce Rena Bulado</t>
  </si>
  <si>
    <t>Maureen Bolima</t>
  </si>
  <si>
    <t>Cymon Bonde</t>
  </si>
  <si>
    <t>Rica Mae Quiambao</t>
  </si>
  <si>
    <t>Ruzzel Orogo</t>
  </si>
  <si>
    <t>Bea Genosolango</t>
  </si>
  <si>
    <t>Marie Grace Pore</t>
  </si>
  <si>
    <t>Mark Genesis Ibera</t>
  </si>
  <si>
    <t>Donna Albalate</t>
  </si>
  <si>
    <t>Gilver Mata</t>
  </si>
  <si>
    <t>Ralph Daniel Galicia</t>
  </si>
  <si>
    <t>Tanya Bacaron</t>
  </si>
  <si>
    <t>Radlenne Rei Manalo</t>
  </si>
  <si>
    <t>Antonia Dela Cruz</t>
  </si>
  <si>
    <t>Diana Rose Sandoval</t>
  </si>
  <si>
    <t>Niel Jason Sardido</t>
  </si>
  <si>
    <t>Earl John Habla</t>
  </si>
  <si>
    <t>Hannah Nierva</t>
  </si>
  <si>
    <t>Gerald Nathan Nombrado</t>
  </si>
  <si>
    <t>Ronjel Luga</t>
  </si>
  <si>
    <t>Monica Joy Nazario</t>
  </si>
  <si>
    <t>Criliza Joy Ibera</t>
  </si>
  <si>
    <t>Laica Angel Bolito</t>
  </si>
  <si>
    <t>John Carlo Cecilio</t>
  </si>
  <si>
    <t>Elliah Jhez Gubatanga</t>
  </si>
  <si>
    <t>John Andrew Ortega</t>
  </si>
  <si>
    <t>Kimberly Varga</t>
  </si>
  <si>
    <t>Aldinmark Christian Nuñez</t>
  </si>
  <si>
    <t>Shirlyn Baquiran</t>
  </si>
  <si>
    <t>Reline Caro</t>
  </si>
  <si>
    <t>MarkJester Baquiran</t>
  </si>
  <si>
    <t>Zaireen Mae Tubera</t>
  </si>
  <si>
    <t>Jan Perwen Santos</t>
  </si>
  <si>
    <t>Janine Ericka Ramos</t>
  </si>
  <si>
    <t>Suzanne Crueldad</t>
  </si>
  <si>
    <t>Juvilyn Francisco</t>
  </si>
  <si>
    <t>biboy canar</t>
  </si>
  <si>
    <t>Marlo Dela Cruz</t>
  </si>
  <si>
    <t>Lara Justine Apego</t>
  </si>
  <si>
    <t>Jubielyn Lopez</t>
  </si>
  <si>
    <t>Dianne Galang</t>
  </si>
  <si>
    <t>Nicole Belista</t>
  </si>
  <si>
    <t>Charis Ariadne Osma</t>
  </si>
  <si>
    <t>Debbie Pauleen Susan</t>
  </si>
  <si>
    <t>John Lorence Santos</t>
  </si>
  <si>
    <t>John Carbill Estella</t>
  </si>
  <si>
    <t>Nichell Hann Clemente</t>
  </si>
  <si>
    <t>REBEKAH SARABOSING</t>
  </si>
  <si>
    <t>Grace Origenes</t>
  </si>
  <si>
    <t>Jennifer Alazo</t>
  </si>
  <si>
    <t>Chloe Pangilinan</t>
  </si>
  <si>
    <t>Kyler Villaroza</t>
  </si>
  <si>
    <t>Stefano Celis</t>
  </si>
  <si>
    <t>John Claude Labasan</t>
  </si>
  <si>
    <t>Mary Ross Ann Halasan</t>
  </si>
  <si>
    <t>John kurt jared Jacinto</t>
  </si>
  <si>
    <t>Rafael Covey Pangilinan</t>
  </si>
  <si>
    <t>Simon Pattaguan</t>
  </si>
  <si>
    <t>Seth Pattaguan</t>
  </si>
  <si>
    <t>Marcelino Porgalidad</t>
  </si>
  <si>
    <t>Albert Angelo Sison</t>
  </si>
  <si>
    <t>Czairon Atentar</t>
  </si>
  <si>
    <t>Marljon Deriada</t>
  </si>
  <si>
    <t>Amethyst Mae B. Madarang</t>
  </si>
  <si>
    <t>Agustin Barrogo</t>
  </si>
  <si>
    <t>Jade Ann Madarang</t>
  </si>
  <si>
    <t>Charlie Rivera</t>
  </si>
  <si>
    <t>Jezel Desuasido</t>
  </si>
  <si>
    <t>Alyanna Grace Sison</t>
  </si>
  <si>
    <t>Carmelo Calixterio</t>
  </si>
  <si>
    <t>Beejay Francisco</t>
  </si>
  <si>
    <t>Jamnia Crizel Ramos</t>
  </si>
  <si>
    <t>Camille Ruth Aro</t>
  </si>
  <si>
    <t>Ronalissa Del Rosario</t>
  </si>
  <si>
    <t>Khezy Pacheco</t>
  </si>
  <si>
    <t>Francis Pancho</t>
  </si>
  <si>
    <t>Avish Pacheco</t>
  </si>
  <si>
    <t>Wayne Dhee Dela Peña</t>
  </si>
  <si>
    <t>Jude Oloteo</t>
  </si>
  <si>
    <t>Jasmin Oloteo</t>
  </si>
  <si>
    <t>Estoni Joy Pillo</t>
  </si>
  <si>
    <t>Jon Albert Rocamora</t>
  </si>
  <si>
    <t>Vracygil Umadhay</t>
  </si>
  <si>
    <t>Aaroniel Arpilleda</t>
  </si>
  <si>
    <t>Jesserence Palasin</t>
  </si>
  <si>
    <t>Patrick Jonh Pacheco</t>
  </si>
  <si>
    <t>Dean Redito</t>
  </si>
  <si>
    <t>Renielvince Casilla</t>
  </si>
  <si>
    <t>Louise Yuste</t>
  </si>
  <si>
    <t>John Bert Bellosillo</t>
  </si>
  <si>
    <t>Sophia Arpilleda</t>
  </si>
  <si>
    <t>Yuan Cody Dela Peña</t>
  </si>
  <si>
    <t>Dominic Dela Torre</t>
  </si>
  <si>
    <t>Jonathan Herrera</t>
  </si>
  <si>
    <t>Louise Banggo</t>
  </si>
  <si>
    <t>Mark Helary Diaz</t>
  </si>
  <si>
    <t>Dave Ofalla</t>
  </si>
  <si>
    <t>Anthony Valdez</t>
  </si>
  <si>
    <t>Melody Ann Cagas</t>
  </si>
  <si>
    <t>Lovely Valdez</t>
  </si>
  <si>
    <t>Melanie Ann Rasquero</t>
  </si>
  <si>
    <t>Hashley Ryan Linde</t>
  </si>
  <si>
    <t>Matet Racines</t>
  </si>
  <si>
    <t>Stephen Vedrio</t>
  </si>
  <si>
    <t>Honeybelle Distura</t>
  </si>
  <si>
    <t>Arnel Valdez</t>
  </si>
  <si>
    <t>Viana Rovin Rose Ortiz</t>
  </si>
  <si>
    <t>Darwin Costales</t>
  </si>
  <si>
    <t>Mariel Wright</t>
  </si>
  <si>
    <t>Isaiah Garcia</t>
  </si>
  <si>
    <t>Ruby Lynn Abagon</t>
  </si>
  <si>
    <t>Eianel Tubong</t>
  </si>
  <si>
    <t>Tristan Jake Salvatierra</t>
  </si>
  <si>
    <t>Gabriel Cedeño</t>
  </si>
  <si>
    <t>Laurence Racines</t>
  </si>
  <si>
    <t>Christine Mape</t>
  </si>
  <si>
    <t>Tyrene Achaia Lim</t>
  </si>
  <si>
    <t>Mikaela jade Cedeño</t>
  </si>
  <si>
    <t>Geiahona Siglos</t>
  </si>
  <si>
    <t>Andrea Manaligod</t>
  </si>
  <si>
    <t>Richmond Miranda</t>
  </si>
  <si>
    <t>Aeron Manaligod</t>
  </si>
  <si>
    <t>Bianca Michelle Salvatierra</t>
  </si>
  <si>
    <t>John raister Pazon</t>
  </si>
  <si>
    <t>Gabriel Abagon</t>
  </si>
  <si>
    <t>Jhaira Ramos</t>
  </si>
  <si>
    <t>Rosel Ebasan</t>
  </si>
  <si>
    <t>Abegail Manaligod</t>
  </si>
  <si>
    <t>Desiree Frost R. Cañas</t>
  </si>
  <si>
    <t>Random</t>
  </si>
  <si>
    <t>Group Size</t>
  </si>
  <si>
    <t>Group</t>
  </si>
  <si>
    <t xml:space="preserve">Participant </t>
  </si>
  <si>
    <t>Ward</t>
  </si>
  <si>
    <t>Allergies</t>
  </si>
  <si>
    <t>Stake YSA Participants</t>
  </si>
  <si>
    <t>Count of Participants Name</t>
  </si>
  <si>
    <t>Row Labels</t>
  </si>
  <si>
    <t>Participants</t>
  </si>
  <si>
    <t>2023 Multi-Stake YSA Conference (Baliwag x Novaliches x Valenzuela)</t>
  </si>
  <si>
    <t>Finances for 2023 Multi-Stake YSA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</si>
</sst>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₱-3409]#,##0"/>
  </numFmts>
  <fonts count="26" x14ac:knownFonts="1">
    <font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6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1"/>
      <color rgb="FF3F3F3F"/>
      <name val="Arial"/>
      <family val="2"/>
    </font>
    <font>
      <b/>
      <sz val="15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i/>
      <sz val="11"/>
      <color theme="0" tint="-0.499984740745262"/>
      <name val="Arial"/>
      <family val="2"/>
    </font>
    <font>
      <b/>
      <sz val="12"/>
      <color theme="1"/>
      <name val="Arial"/>
      <family val="2"/>
      <scheme val="minor"/>
    </font>
    <font>
      <sz val="11"/>
      <color theme="3" tint="-0.499984740745262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 tint="4.9989318521683403E-2"/>
      <name val="Arial"/>
      <family val="2"/>
    </font>
    <font>
      <sz val="11"/>
      <color theme="0"/>
      <name val="Arial"/>
      <family val="2"/>
    </font>
    <font>
      <sz val="12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3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CCCCCC"/>
      </top>
      <bottom style="medium">
        <color rgb="FFCCCCCC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</borders>
  <cellStyleXfs count="9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1" fillId="14" borderId="4" applyNumberFormat="0" applyAlignment="0" applyProtection="0"/>
    <xf numFmtId="0" fontId="7" fillId="14" borderId="5" applyNumberFormat="0" applyAlignment="0" applyProtection="0"/>
    <xf numFmtId="0" fontId="9" fillId="0" borderId="0" applyNumberFormat="0" applyFill="0" applyBorder="0" applyAlignment="0" applyProtection="0"/>
    <xf numFmtId="0" fontId="24" fillId="16" borderId="4" applyNumberFormat="0" applyAlignment="0" applyProtection="0"/>
  </cellStyleXfs>
  <cellXfs count="10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22" fontId="12" fillId="0" borderId="6" xfId="0" applyNumberFormat="1" applyFont="1" applyBorder="1" applyAlignment="1">
      <alignment horizontal="right" wrapText="1"/>
    </xf>
    <xf numFmtId="0" fontId="12" fillId="5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wrapText="1"/>
    </xf>
    <xf numFmtId="0" fontId="12" fillId="0" borderId="6" xfId="0" applyFont="1" applyBorder="1" applyAlignment="1">
      <alignment horizontal="right" wrapText="1"/>
    </xf>
    <xf numFmtId="0" fontId="12" fillId="5" borderId="6" xfId="0" applyFont="1" applyFill="1" applyBorder="1" applyAlignment="1">
      <alignment horizontal="left" wrapText="1"/>
    </xf>
    <xf numFmtId="0" fontId="12" fillId="0" borderId="6" xfId="0" applyFont="1" applyBorder="1" applyAlignment="1">
      <alignment vertical="center"/>
    </xf>
    <xf numFmtId="0" fontId="12" fillId="6" borderId="6" xfId="0" applyFont="1" applyFill="1" applyBorder="1" applyAlignment="1">
      <alignment horizontal="left" vertical="center" wrapText="1"/>
    </xf>
    <xf numFmtId="0" fontId="12" fillId="6" borderId="6" xfId="0" applyFont="1" applyFill="1" applyBorder="1" applyAlignment="1">
      <alignment horizontal="left" wrapText="1"/>
    </xf>
    <xf numFmtId="0" fontId="12" fillId="7" borderId="6" xfId="0" applyFont="1" applyFill="1" applyBorder="1" applyAlignment="1">
      <alignment horizontal="left" vertical="center" wrapText="1"/>
    </xf>
    <xf numFmtId="0" fontId="12" fillId="7" borderId="6" xfId="0" applyFont="1" applyFill="1" applyBorder="1" applyAlignment="1">
      <alignment horizontal="left" wrapText="1"/>
    </xf>
    <xf numFmtId="0" fontId="12" fillId="8" borderId="6" xfId="0" applyFont="1" applyFill="1" applyBorder="1" applyAlignment="1">
      <alignment wrapText="1"/>
    </xf>
    <xf numFmtId="0" fontId="12" fillId="2" borderId="6" xfId="0" applyFont="1" applyFill="1" applyBorder="1" applyAlignment="1">
      <alignment vertical="center" wrapText="1"/>
    </xf>
    <xf numFmtId="0" fontId="12" fillId="3" borderId="6" xfId="0" applyFont="1" applyFill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12" fillId="5" borderId="6" xfId="0" applyFont="1" applyFill="1" applyBorder="1" applyAlignment="1">
      <alignment wrapText="1"/>
    </xf>
    <xf numFmtId="0" fontId="10" fillId="0" borderId="0" xfId="0" applyFont="1"/>
    <xf numFmtId="0" fontId="10" fillId="0" borderId="7" xfId="0" applyFont="1" applyBorder="1"/>
    <xf numFmtId="0" fontId="10" fillId="0" borderId="8" xfId="0" applyFont="1" applyBorder="1"/>
    <xf numFmtId="0" fontId="17" fillId="0" borderId="0" xfId="7" applyFont="1"/>
    <xf numFmtId="0" fontId="10" fillId="0" borderId="10" xfId="0" applyFont="1" applyBorder="1"/>
    <xf numFmtId="0" fontId="18" fillId="0" borderId="10" xfId="0" applyFont="1" applyBorder="1"/>
    <xf numFmtId="164" fontId="10" fillId="0" borderId="10" xfId="0" applyNumberFormat="1" applyFont="1" applyBorder="1"/>
    <xf numFmtId="0" fontId="18" fillId="0" borderId="7" xfId="0" applyFont="1" applyBorder="1"/>
    <xf numFmtId="164" fontId="10" fillId="0" borderId="7" xfId="0" applyNumberFormat="1" applyFont="1" applyBorder="1"/>
    <xf numFmtId="164" fontId="10" fillId="0" borderId="8" xfId="0" applyNumberFormat="1" applyFont="1" applyBorder="1"/>
    <xf numFmtId="0" fontId="18" fillId="0" borderId="9" xfId="0" applyFont="1" applyBorder="1"/>
    <xf numFmtId="0" fontId="18" fillId="0" borderId="11" xfId="0" applyFont="1" applyBorder="1"/>
    <xf numFmtId="164" fontId="10" fillId="0" borderId="0" xfId="0" applyNumberFormat="1" applyFont="1"/>
    <xf numFmtId="164" fontId="18" fillId="0" borderId="11" xfId="0" applyNumberFormat="1" applyFont="1" applyBorder="1"/>
    <xf numFmtId="0" fontId="18" fillId="0" borderId="12" xfId="0" applyFont="1" applyBorder="1"/>
    <xf numFmtId="0" fontId="14" fillId="9" borderId="9" xfId="4" applyFont="1" applyFill="1" applyBorder="1"/>
    <xf numFmtId="0" fontId="10" fillId="0" borderId="7" xfId="0" applyFont="1" applyBorder="1" applyAlignment="1">
      <alignment vertical="center" wrapText="1"/>
    </xf>
    <xf numFmtId="0" fontId="18" fillId="0" borderId="0" xfId="0" applyFont="1"/>
    <xf numFmtId="164" fontId="18" fillId="0" borderId="13" xfId="0" applyNumberFormat="1" applyFont="1" applyBorder="1"/>
    <xf numFmtId="164" fontId="18" fillId="0" borderId="14" xfId="0" applyNumberFormat="1" applyFont="1" applyBorder="1"/>
    <xf numFmtId="0" fontId="10" fillId="9" borderId="9" xfId="0" applyFont="1" applyFill="1" applyBorder="1"/>
    <xf numFmtId="0" fontId="12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/>
    </xf>
    <xf numFmtId="0" fontId="10" fillId="0" borderId="0" xfId="0" applyFont="1" applyAlignment="1">
      <alignment vertical="center"/>
    </xf>
    <xf numFmtId="1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wrapText="1"/>
    </xf>
    <xf numFmtId="0" fontId="12" fillId="6" borderId="6" xfId="0" applyFont="1" applyFill="1" applyBorder="1" applyAlignment="1">
      <alignment wrapText="1"/>
    </xf>
    <xf numFmtId="0" fontId="2" fillId="0" borderId="0" xfId="0" applyFont="1"/>
    <xf numFmtId="0" fontId="2" fillId="10" borderId="10" xfId="0" applyFont="1" applyFill="1" applyBorder="1"/>
    <xf numFmtId="0" fontId="2" fillId="11" borderId="10" xfId="0" applyFont="1" applyFill="1" applyBorder="1"/>
    <xf numFmtId="0" fontId="2" fillId="12" borderId="10" xfId="0" applyFont="1" applyFill="1" applyBorder="1"/>
    <xf numFmtId="0" fontId="0" fillId="0" borderId="7" xfId="0" applyBorder="1"/>
    <xf numFmtId="0" fontId="0" fillId="0" borderId="8" xfId="0" applyBorder="1"/>
    <xf numFmtId="0" fontId="16" fillId="0" borderId="15" xfId="1" applyFont="1" applyBorder="1"/>
    <xf numFmtId="0" fontId="10" fillId="0" borderId="15" xfId="0" applyFont="1" applyBorder="1"/>
    <xf numFmtId="0" fontId="20" fillId="0" borderId="0" xfId="0" applyFont="1"/>
    <xf numFmtId="0" fontId="0" fillId="0" borderId="9" xfId="0" applyBorder="1"/>
    <xf numFmtId="0" fontId="8" fillId="13" borderId="0" xfId="0" applyFont="1" applyFill="1" applyAlignment="1">
      <alignment horizontal="center" vertical="center"/>
    </xf>
    <xf numFmtId="0" fontId="8" fillId="13" borderId="9" xfId="0" applyFont="1" applyFill="1" applyBorder="1"/>
    <xf numFmtId="0" fontId="22" fillId="15" borderId="16" xfId="3" applyFont="1" applyFill="1" applyBorder="1"/>
    <xf numFmtId="0" fontId="8" fillId="15" borderId="10" xfId="0" applyFont="1" applyFill="1" applyBorder="1"/>
    <xf numFmtId="0" fontId="12" fillId="0" borderId="18" xfId="0" applyFont="1" applyBorder="1" applyAlignment="1">
      <alignment wrapText="1"/>
    </xf>
    <xf numFmtId="0" fontId="12" fillId="0" borderId="18" xfId="0" applyFont="1" applyBorder="1" applyAlignment="1">
      <alignment vertical="top" wrapText="1"/>
    </xf>
    <xf numFmtId="0" fontId="10" fillId="0" borderId="19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2" fillId="0" borderId="19" xfId="0" applyFont="1" applyBorder="1" applyAlignment="1">
      <alignment wrapText="1"/>
    </xf>
    <xf numFmtId="0" fontId="12" fillId="0" borderId="19" xfId="0" applyFont="1" applyBorder="1" applyAlignment="1">
      <alignment vertical="top" wrapText="1"/>
    </xf>
    <xf numFmtId="0" fontId="12" fillId="0" borderId="20" xfId="0" applyFont="1" applyBorder="1" applyAlignment="1">
      <alignment vertical="top" wrapText="1"/>
    </xf>
    <xf numFmtId="0" fontId="0" fillId="0" borderId="0" xfId="0" pivotButton="1"/>
    <xf numFmtId="0" fontId="0" fillId="0" borderId="9" xfId="0" applyBorder="1" applyAlignment="1">
      <alignment horizontal="left"/>
    </xf>
    <xf numFmtId="0" fontId="5" fillId="0" borderId="0" xfId="2" applyBorder="1"/>
    <xf numFmtId="0" fontId="13" fillId="0" borderId="0" xfId="2" applyFont="1" applyBorder="1"/>
    <xf numFmtId="0" fontId="4" fillId="0" borderId="15" xfId="1" applyBorder="1"/>
    <xf numFmtId="0" fontId="0" fillId="0" borderId="15" xfId="0" applyBorder="1"/>
    <xf numFmtId="0" fontId="4" fillId="0" borderId="0" xfId="1" applyBorder="1"/>
    <xf numFmtId="0" fontId="14" fillId="0" borderId="0" xfId="4" applyFont="1" applyBorder="1"/>
    <xf numFmtId="164" fontId="15" fillId="14" borderId="5" xfId="6" applyNumberFormat="1" applyFont="1"/>
    <xf numFmtId="0" fontId="15" fillId="14" borderId="5" xfId="6" applyFont="1"/>
    <xf numFmtId="0" fontId="7" fillId="14" borderId="5" xfId="6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14" borderId="5" xfId="6" applyNumberFormat="1" applyAlignment="1">
      <alignment horizontal="right"/>
    </xf>
    <xf numFmtId="0" fontId="7" fillId="14" borderId="5" xfId="6" applyAlignment="1">
      <alignment horizontal="right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0" fillId="0" borderId="26" xfId="0" applyFont="1" applyBorder="1"/>
    <xf numFmtId="0" fontId="24" fillId="16" borderId="21" xfId="8" applyBorder="1" applyProtection="1">
      <protection locked="0"/>
    </xf>
    <xf numFmtId="0" fontId="25" fillId="16" borderId="17" xfId="8" applyNumberFormat="1" applyFont="1" applyBorder="1" applyProtection="1">
      <protection locked="0"/>
    </xf>
    <xf numFmtId="0" fontId="24" fillId="16" borderId="9" xfId="8" applyBorder="1" applyProtection="1">
      <protection locked="0"/>
    </xf>
    <xf numFmtId="0" fontId="23" fillId="14" borderId="9" xfId="4" applyFont="1" applyFill="1" applyBorder="1" applyAlignment="1">
      <alignment vertical="center"/>
    </xf>
    <xf numFmtId="0" fontId="23" fillId="14" borderId="9" xfId="4" applyFont="1" applyFill="1" applyBorder="1" applyAlignment="1">
      <alignment vertical="center" wrapText="1"/>
    </xf>
    <xf numFmtId="0" fontId="23" fillId="14" borderId="9" xfId="4" applyFont="1" applyFill="1" applyBorder="1"/>
  </cellXfs>
  <cellStyles count="9">
    <cellStyle name="Explanatory Text" xfId="7" builtinId="53"/>
    <cellStyle name="Heading 1" xfId="1" builtinId="16"/>
    <cellStyle name="Heading 2" xfId="2" builtinId="17"/>
    <cellStyle name="Heading 3" xfId="3" builtinId="18"/>
    <cellStyle name="Heading 4" xfId="4" builtinId="19"/>
    <cellStyle name="Input" xfId="5" builtinId="20" customBuiltin="1"/>
    <cellStyle name="Input 2" xfId="8" xr:uid="{39ABD1DC-7AA9-4E40-A0EF-BDFC3D56370A}"/>
    <cellStyle name="Normal" xfId="0" builtinId="0"/>
    <cellStyle name="Output" xfId="6" builtinId="21" customBuiltin="1"/>
  </cellStyles>
  <dxfs count="17">
    <dxf>
      <border>
        <left style="thin">
          <color auto="1"/>
        </left>
        <right style="thin">
          <color auto="1"/>
        </right>
        <vertical/>
        <horizontal/>
      </border>
    </dxf>
    <dxf>
      <font>
        <color theme="0"/>
      </font>
      <fill>
        <patternFill>
          <bgColor theme="0" tint="-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>
                    <a:lumMod val="50000"/>
                  </a:schemeClr>
                </a:solidFill>
              </a:rPr>
              <a:t>Budget</a:t>
            </a:r>
            <a:r>
              <a:rPr lang="en-US" baseline="0">
                <a:solidFill>
                  <a:schemeClr val="tx2">
                    <a:lumMod val="50000"/>
                  </a:schemeClr>
                </a:solidFill>
              </a:rPr>
              <a:t> Comparison per Stake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Finances!$B$6:$B$8</c:f>
              <c:strCache>
                <c:ptCount val="3"/>
                <c:pt idx="0">
                  <c:v>BALIWAG</c:v>
                </c:pt>
                <c:pt idx="1">
                  <c:v>NOVALICHES</c:v>
                </c:pt>
                <c:pt idx="2">
                  <c:v>VALENZUELA</c:v>
                </c:pt>
              </c:strCache>
            </c:strRef>
          </c:cat>
          <c:val>
            <c:numRef>
              <c:f>Finances!$H$6:$H$8</c:f>
              <c:numCache>
                <c:formatCode>[$₱-3409]#,##0</c:formatCode>
                <c:ptCount val="3"/>
                <c:pt idx="0">
                  <c:v>216200</c:v>
                </c:pt>
                <c:pt idx="1">
                  <c:v>255000</c:v>
                </c:pt>
                <c:pt idx="2">
                  <c:v>331000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860-4008-A26A-7FF5349F790A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Finances!$B$6:$B$8</c:f>
              <c:strCache>
                <c:ptCount val="3"/>
                <c:pt idx="0">
                  <c:v>BALIWAG</c:v>
                </c:pt>
                <c:pt idx="1">
                  <c:v>NOVALICHES</c:v>
                </c:pt>
                <c:pt idx="2">
                  <c:v>VALENZUELA</c:v>
                </c:pt>
              </c:strCache>
            </c:strRef>
          </c:cat>
          <c:val>
            <c:numRef>
              <c:f>Finances!$I$6:$I$8</c:f>
              <c:numCache>
                <c:formatCode>[$₱-3409]#,##0</c:formatCode>
                <c:ptCount val="3"/>
                <c:pt idx="0">
                  <c:v>193440</c:v>
                </c:pt>
                <c:pt idx="1">
                  <c:v>261880</c:v>
                </c:pt>
                <c:pt idx="2">
                  <c:v>338040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9860-4008-A26A-7FF5349F790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9860-4008-A26A-7FF5349F7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377951"/>
        <c:axId val="380505263"/>
      </c:barChart>
      <c:catAx>
        <c:axId val="187377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05263"/>
        <c:crosses val="autoZero"/>
        <c:auto val="1"/>
        <c:lblAlgn val="ctr"/>
        <c:lblOffset val="100"/>
        <c:noMultiLvlLbl val="0"/>
      </c:catAx>
      <c:valAx>
        <c:axId val="38050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in Peso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14053623505395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₱-3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1181100</xdr:colOff>
      <xdr:row>0</xdr:row>
      <xdr:rowOff>57150</xdr:rowOff>
    </xdr:from>
    <xdr:to>
      <xdr:col>12</xdr:col>
      <xdr:colOff>952500</xdr:colOff>
      <xdr:row>2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209354-21B3-1C5F-1C61-CA3A57BED85C}"/>
            </a:ext>
          </a:extLst>
        </xdr:cNvPr>
        <xdr:cNvSpPr txBox="1"/>
      </xdr:nvSpPr>
      <xdr:spPr>
        <a:xfrm>
          <a:off x="6600825" y="57150"/>
          <a:ext cx="18097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i="1">
              <a:solidFill>
                <a:schemeClr val="bg1">
                  <a:lumMod val="50000"/>
                </a:schemeClr>
              </a:solidFill>
            </a:rPr>
            <a:t>October 27-28, 2023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</xdr:row>
      <xdr:rowOff>119062</xdr:rowOff>
    </xdr:from>
    <xdr:to>
      <xdr:col>5</xdr:col>
      <xdr:colOff>809625</xdr:colOff>
      <xdr:row>23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7FC6C-C06A-4976-9016-F294A094B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285751</xdr:colOff>
      <xdr:row>23</xdr:row>
      <xdr:rowOff>104775</xdr:rowOff>
    </xdr:from>
    <xdr:to>
      <xdr:col>5</xdr:col>
      <xdr:colOff>809626</xdr:colOff>
      <xdr:row>26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58205C-3C44-427D-8889-03C3B86C9D7E}"/>
            </a:ext>
          </a:extLst>
        </xdr:cNvPr>
        <xdr:cNvSpPr txBox="1"/>
      </xdr:nvSpPr>
      <xdr:spPr>
        <a:xfrm>
          <a:off x="285751" y="6200775"/>
          <a:ext cx="50101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</a:t>
          </a: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Only</a:t>
          </a:r>
          <a: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Baliwag Stake have a budget that can cover their predicted expenses for the Conference. The excess of Baliwag Stake could also cover the balance of Novaliches and Valenzuela Stake.</a:t>
          </a:r>
          <a:endParaRPr lang="en-US" i="1">
            <a:solidFill>
              <a:schemeClr val="bg1">
                <a:lumMod val="50000"/>
              </a:schemeClr>
            </a:solidFill>
            <a:effectLst/>
          </a:endParaRPr>
        </a:p>
        <a:p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x Angelo Basulgan" refreshedDate="45222.452479861109" createdVersion="8" refreshedVersion="8" minRefreshableVersion="3" recordCount="361" xr:uid="{46E29FD6-01FE-43CB-BA19-86ACA832E40B}">
  <cacheSource type="worksheet">
    <worksheetSource name="Participants"/>
  </cacheSource>
  <cacheFields count="7">
    <cacheField name="Participants Name" numFmtId="0">
      <sharedItems/>
    </cacheField>
    <cacheField name="Random" numFmtId="0">
      <sharedItems containsSemiMixedTypes="0" containsString="0" containsNumber="1" minValue="7.3323511308254208E-4" maxValue="0.99011045983981472"/>
    </cacheField>
    <cacheField name="Ward" numFmtId="0">
      <sharedItems count="21">
        <s v="Deparo"/>
        <s v="Sta. Maria Ward"/>
        <s v="Valenzuela"/>
        <s v="Meycauayan 2nd"/>
        <s v="San Ildefonso"/>
        <s v="Malanday Ward"/>
        <s v="Novaliches"/>
        <s v="Bocaue Ward"/>
        <s v="San Bartolome"/>
        <s v="Baliwag 2nd"/>
        <s v="Gen. T 1st"/>
        <s v="Gen. T 2nd"/>
        <s v="Lagro"/>
        <s v="Sta. Monica"/>
        <s v="San Miguel"/>
        <s v="Marulas"/>
        <s v="San Rafael"/>
        <s v="Bustos"/>
        <s v="Meycauayan 1st"/>
        <s v="Baliwag 1st"/>
        <s v="Angat Branch"/>
      </sharedItems>
    </cacheField>
    <cacheField name="Gender" numFmtId="0">
      <sharedItems count="2">
        <s v="Male"/>
        <s v="Female"/>
      </sharedItems>
    </cacheField>
    <cacheField name="Age" numFmtId="0">
      <sharedItems containsMixedTypes="1" containsNumber="1" containsInteger="1" minValue="17" maxValue="43" count="21">
        <n v="23"/>
        <n v="18"/>
        <n v="26"/>
        <n v="25"/>
        <n v="24"/>
        <n v="19"/>
        <n v="30"/>
        <n v="31"/>
        <n v="20"/>
        <n v="22"/>
        <n v="29"/>
        <n v="27"/>
        <n v="21"/>
        <n v="28"/>
        <n v="32"/>
        <n v="43"/>
        <s v="N/A"/>
        <n v="33"/>
        <n v="17"/>
        <n v="42"/>
        <n v="36"/>
      </sharedItems>
    </cacheField>
    <cacheField name="Group" numFmtId="0">
      <sharedItems containsSemiMixedTypes="0" containsString="0" containsNumber="1" containsInteger="1" minValue="1" maxValue="11"/>
    </cacheField>
    <cacheField name="Allergi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s v="Aaron Jornacion"/>
    <n v="0.21974148442249142"/>
    <x v="0"/>
    <x v="0"/>
    <x v="0"/>
    <n v="8"/>
    <m/>
  </r>
  <r>
    <s v="Aaroniel Arpilleda"/>
    <n v="8.7212145596967883E-2"/>
    <x v="1"/>
    <x v="0"/>
    <x v="1"/>
    <n v="10"/>
    <s v="N/A"/>
  </r>
  <r>
    <s v="Abegail Manaligod"/>
    <n v="0.21474897620497313"/>
    <x v="2"/>
    <x v="1"/>
    <x v="2"/>
    <n v="9"/>
    <s v="None"/>
  </r>
  <r>
    <s v="Aeron Manaligod"/>
    <n v="0.23343931583538891"/>
    <x v="2"/>
    <x v="0"/>
    <x v="3"/>
    <n v="8"/>
    <s v="None"/>
  </r>
  <r>
    <s v="Agustin Barrogo"/>
    <n v="0.84975299508164981"/>
    <x v="3"/>
    <x v="0"/>
    <x v="4"/>
    <n v="2"/>
    <s v="Crubs ang Shrimp"/>
  </r>
  <r>
    <s v="aivirie aiza zamora"/>
    <n v="0.56137014402618901"/>
    <x v="4"/>
    <x v="1"/>
    <x v="2"/>
    <n v="5"/>
    <m/>
  </r>
  <r>
    <s v="Aj Lyn Pramoso"/>
    <n v="0.81850220251665418"/>
    <x v="0"/>
    <x v="1"/>
    <x v="5"/>
    <n v="2"/>
    <s v="Dust"/>
  </r>
  <r>
    <s v="AL GIN ESQUILLO"/>
    <n v="0.47997587476864656"/>
    <x v="4"/>
    <x v="1"/>
    <x v="1"/>
    <n v="6"/>
    <s v="WALA"/>
  </r>
  <r>
    <s v="Alaissa Lee Yagon"/>
    <n v="0.96094855317780048"/>
    <x v="0"/>
    <x v="1"/>
    <x v="1"/>
    <n v="1"/>
    <s v="rhinitis"/>
  </r>
  <r>
    <s v="Albert Angelo Sison"/>
    <n v="0.47422557605067595"/>
    <x v="3"/>
    <x v="0"/>
    <x v="6"/>
    <n v="6"/>
    <s v="None"/>
  </r>
  <r>
    <s v="Aldinmark Christian Nuñez"/>
    <n v="0.77502724848917703"/>
    <x v="5"/>
    <x v="0"/>
    <x v="1"/>
    <n v="3"/>
    <m/>
  </r>
  <r>
    <s v="Aldren Gacer"/>
    <n v="3.7372904875943691E-2"/>
    <x v="6"/>
    <x v="0"/>
    <x v="7"/>
    <n v="10"/>
    <m/>
  </r>
  <r>
    <s v="Alexander Arevalo"/>
    <n v="0.46956368855175035"/>
    <x v="7"/>
    <x v="0"/>
    <x v="6"/>
    <n v="6"/>
    <s v="WALA"/>
  </r>
  <r>
    <s v="Alfredo Jose III Tumbokon"/>
    <n v="6.008656531982981E-2"/>
    <x v="0"/>
    <x v="0"/>
    <x v="8"/>
    <n v="10"/>
    <s v="None"/>
  </r>
  <r>
    <s v="ALLIAH CALMA"/>
    <n v="0.24576121519596494"/>
    <x v="8"/>
    <x v="1"/>
    <x v="4"/>
    <n v="8"/>
    <s v="None"/>
  </r>
  <r>
    <s v="Alyanna Grace Sison"/>
    <n v="0.52655195709037761"/>
    <x v="3"/>
    <x v="1"/>
    <x v="2"/>
    <n v="5"/>
    <s v="Bawal sa maanghang at hindi malinis na pag kakaluto ng pagkaen"/>
  </r>
  <r>
    <s v="Alyannah Tumbokon"/>
    <n v="0.13993624024372242"/>
    <x v="0"/>
    <x v="1"/>
    <x v="9"/>
    <n v="9"/>
    <m/>
  </r>
  <r>
    <s v="Amethyst Mae B. Madarang"/>
    <n v="0.53994471370786346"/>
    <x v="3"/>
    <x v="1"/>
    <x v="5"/>
    <n v="5"/>
    <s v="None"/>
  </r>
  <r>
    <s v="Andrea Manaligod"/>
    <n v="0.4134161785124556"/>
    <x v="2"/>
    <x v="1"/>
    <x v="1"/>
    <n v="6"/>
    <s v="Sardines"/>
  </r>
  <r>
    <s v="Angel Ellaine Benavidez"/>
    <n v="0.83875139332409065"/>
    <x v="9"/>
    <x v="1"/>
    <x v="1"/>
    <n v="2"/>
    <s v="None"/>
  </r>
  <r>
    <s v="Angel Jessalyn Nortiza"/>
    <n v="0.87511761113940278"/>
    <x v="10"/>
    <x v="1"/>
    <x v="1"/>
    <n v="2"/>
    <m/>
  </r>
  <r>
    <s v="Angelo Magallanes"/>
    <n v="0.91009788078732512"/>
    <x v="9"/>
    <x v="0"/>
    <x v="1"/>
    <n v="1"/>
    <s v="WALA"/>
  </r>
  <r>
    <s v="Anthony Valdez"/>
    <n v="0.1380349371958367"/>
    <x v="2"/>
    <x v="0"/>
    <x v="4"/>
    <n v="9"/>
    <m/>
  </r>
  <r>
    <s v="Antonia Dela Cruz"/>
    <n v="0.10700806603477409"/>
    <x v="11"/>
    <x v="1"/>
    <x v="1"/>
    <n v="10"/>
    <m/>
  </r>
  <r>
    <s v="Argel Ambadang"/>
    <n v="0.35544022729852642"/>
    <x v="12"/>
    <x v="0"/>
    <x v="1"/>
    <n v="7"/>
    <s v="WALA"/>
  </r>
  <r>
    <s v="Arjohn Harold Barillo"/>
    <n v="0.51231383374702266"/>
    <x v="13"/>
    <x v="0"/>
    <x v="6"/>
    <n v="5"/>
    <s v="None"/>
  </r>
  <r>
    <s v="Arnel Valdez"/>
    <n v="0.82066174364329536"/>
    <x v="2"/>
    <x v="0"/>
    <x v="10"/>
    <n v="2"/>
    <s v="Allergic sa hindi masarap"/>
  </r>
  <r>
    <s v="Aronkrey Navarro"/>
    <n v="0.4723800279096787"/>
    <x v="0"/>
    <x v="0"/>
    <x v="8"/>
    <n v="6"/>
    <s v="Wala po"/>
  </r>
  <r>
    <s v="Avelina Kate Marvilla"/>
    <n v="0.16683075872016817"/>
    <x v="12"/>
    <x v="1"/>
    <x v="0"/>
    <n v="9"/>
    <m/>
  </r>
  <r>
    <s v="Avish Pacheco"/>
    <n v="0.44367406990003833"/>
    <x v="1"/>
    <x v="1"/>
    <x v="1"/>
    <n v="6"/>
    <s v="WALA"/>
  </r>
  <r>
    <s v="Bea Genosolango"/>
    <n v="0.28187891783653529"/>
    <x v="11"/>
    <x v="1"/>
    <x v="5"/>
    <n v="8"/>
    <m/>
  </r>
  <r>
    <s v="Beejay Francisco"/>
    <n v="0.74551200766818426"/>
    <x v="3"/>
    <x v="0"/>
    <x v="11"/>
    <n v="3"/>
    <s v="Mayonaise and ketchup , vinegar"/>
  </r>
  <r>
    <s v="Bianca Michelle Salvatierra"/>
    <n v="0.34124191824169858"/>
    <x v="2"/>
    <x v="1"/>
    <x v="12"/>
    <n v="7"/>
    <m/>
  </r>
  <r>
    <s v="biboy canar"/>
    <n v="0.37462477459738597"/>
    <x v="5"/>
    <x v="0"/>
    <x v="13"/>
    <n v="7"/>
    <s v="WALA"/>
  </r>
  <r>
    <s v="Bless Gacer"/>
    <n v="0.33241085912601365"/>
    <x v="6"/>
    <x v="1"/>
    <x v="0"/>
    <n v="7"/>
    <m/>
  </r>
  <r>
    <s v="Brandon Ricarte"/>
    <n v="0.77765465536913325"/>
    <x v="4"/>
    <x v="0"/>
    <x v="5"/>
    <n v="3"/>
    <s v="shrimp"/>
  </r>
  <r>
    <s v="BRIXY NECOSIA"/>
    <n v="0.86784796825926092"/>
    <x v="8"/>
    <x v="1"/>
    <x v="9"/>
    <n v="2"/>
    <s v="extracts for beverage( vanilla extract )"/>
  </r>
  <r>
    <s v="Bryan Carlo Mangahas"/>
    <n v="0.4813019753105936"/>
    <x v="14"/>
    <x v="0"/>
    <x v="0"/>
    <n v="6"/>
    <s v="Bicol express"/>
  </r>
  <r>
    <s v="Camille Pascual"/>
    <n v="0.49057157194128831"/>
    <x v="4"/>
    <x v="1"/>
    <x v="0"/>
    <n v="6"/>
    <s v="WALA"/>
  </r>
  <r>
    <s v="Camille Ruth Aro"/>
    <n v="0.95647474984006087"/>
    <x v="3"/>
    <x v="1"/>
    <x v="11"/>
    <n v="1"/>
    <s v="None"/>
  </r>
  <r>
    <s v="Carl Sanchez"/>
    <n v="0.55592809129226972"/>
    <x v="8"/>
    <x v="0"/>
    <x v="0"/>
    <n v="5"/>
    <s v="WALA"/>
  </r>
  <r>
    <s v="Carmelo Calixterio"/>
    <n v="0.2849258359540543"/>
    <x v="3"/>
    <x v="0"/>
    <x v="1"/>
    <n v="8"/>
    <m/>
  </r>
  <r>
    <s v="Catherine Gacer"/>
    <n v="0.53405184111197757"/>
    <x v="6"/>
    <x v="1"/>
    <x v="14"/>
    <n v="5"/>
    <s v="N/A"/>
  </r>
  <r>
    <s v="Catherine Gacer"/>
    <n v="0.11500395884822967"/>
    <x v="6"/>
    <x v="1"/>
    <x v="14"/>
    <n v="9"/>
    <s v="WALA"/>
  </r>
  <r>
    <s v="Catherine Roquero"/>
    <n v="0.70385703415046219"/>
    <x v="0"/>
    <x v="1"/>
    <x v="12"/>
    <n v="3"/>
    <s v="wala naman"/>
  </r>
  <r>
    <s v="Celester Reyes"/>
    <n v="0.46961181099329685"/>
    <x v="6"/>
    <x v="0"/>
    <x v="2"/>
    <n v="6"/>
    <s v="N/A"/>
  </r>
  <r>
    <s v="Charis Ariadne Osma"/>
    <n v="0.84373935585841708"/>
    <x v="15"/>
    <x v="1"/>
    <x v="8"/>
    <n v="2"/>
    <s v="N/A"/>
  </r>
  <r>
    <s v="Charles Abriol"/>
    <n v="0.44422632694135533"/>
    <x v="16"/>
    <x v="0"/>
    <x v="5"/>
    <n v="6"/>
    <m/>
  </r>
  <r>
    <s v="Charlie Rivera"/>
    <n v="0.53184663104884145"/>
    <x v="3"/>
    <x v="0"/>
    <x v="8"/>
    <n v="5"/>
    <m/>
  </r>
  <r>
    <s v="Cherelyn Cabardo"/>
    <n v="0.78165619141441089"/>
    <x v="17"/>
    <x v="1"/>
    <x v="1"/>
    <n v="3"/>
    <m/>
  </r>
  <r>
    <s v="Chloe Pangilinan"/>
    <n v="0.69602284997723629"/>
    <x v="18"/>
    <x v="1"/>
    <x v="8"/>
    <n v="3"/>
    <m/>
  </r>
  <r>
    <s v="Christan Reyes"/>
    <n v="0.66480785448400959"/>
    <x v="6"/>
    <x v="0"/>
    <x v="13"/>
    <n v="4"/>
    <s v="Inaallergy kapag kulang food"/>
  </r>
  <r>
    <s v="CHRISTIAN AMOG"/>
    <n v="0.56233390781204562"/>
    <x v="7"/>
    <x v="0"/>
    <x v="5"/>
    <n v="5"/>
    <s v="None"/>
  </r>
  <r>
    <s v="Christian De Lara"/>
    <n v="0.85253766965283284"/>
    <x v="19"/>
    <x v="0"/>
    <x v="13"/>
    <n v="2"/>
    <s v="WALA"/>
  </r>
  <r>
    <s v="Christian Delos Reyes"/>
    <n v="0.41595840058521816"/>
    <x v="4"/>
    <x v="0"/>
    <x v="4"/>
    <n v="6"/>
    <s v="WALA"/>
  </r>
  <r>
    <s v="Christine Jane Delos Santos"/>
    <n v="0.78332743854444098"/>
    <x v="13"/>
    <x v="1"/>
    <x v="5"/>
    <n v="3"/>
    <s v="None"/>
  </r>
  <r>
    <s v="Christine Mape"/>
    <n v="0.90836998943519909"/>
    <x v="2"/>
    <x v="1"/>
    <x v="5"/>
    <n v="1"/>
    <s v="None"/>
  </r>
  <r>
    <s v="Christine May De Lara"/>
    <n v="0.57944959125409456"/>
    <x v="19"/>
    <x v="1"/>
    <x v="3"/>
    <n v="4"/>
    <s v="None"/>
  </r>
  <r>
    <s v="Clarence Santos"/>
    <n v="4.1995960003814337E-2"/>
    <x v="7"/>
    <x v="0"/>
    <x v="5"/>
    <n v="10"/>
    <s v="None"/>
  </r>
  <r>
    <s v="Clement John Choresca"/>
    <n v="0.98053451638027789"/>
    <x v="13"/>
    <x v="0"/>
    <x v="0"/>
    <n v="1"/>
    <s v="Hipon"/>
  </r>
  <r>
    <s v="Criliza Joy Ibera"/>
    <n v="0.7630951812969462"/>
    <x v="11"/>
    <x v="1"/>
    <x v="6"/>
    <n v="3"/>
    <s v="Wala po"/>
  </r>
  <r>
    <s v="Cymon Bonde"/>
    <n v="0.49630732285524537"/>
    <x v="10"/>
    <x v="0"/>
    <x v="12"/>
    <n v="5"/>
    <m/>
  </r>
  <r>
    <s v="Cymon Bonde"/>
    <n v="0.35798775987439035"/>
    <x v="10"/>
    <x v="0"/>
    <x v="12"/>
    <n v="7"/>
    <s v="Wala naman ho"/>
  </r>
  <r>
    <s v="Cyrene Orehuela"/>
    <n v="7.0510403849564085E-3"/>
    <x v="0"/>
    <x v="1"/>
    <x v="5"/>
    <n v="10"/>
    <s v="N/A"/>
  </r>
  <r>
    <s v="Czairon Atentar"/>
    <n v="0.38353909394470476"/>
    <x v="3"/>
    <x v="0"/>
    <x v="8"/>
    <n v="7"/>
    <s v="Nothing"/>
  </r>
  <r>
    <s v="Danielle Julianne Capitulo"/>
    <n v="0.60282647244056176"/>
    <x v="0"/>
    <x v="1"/>
    <x v="1"/>
    <n v="4"/>
    <s v="Does being a picky eater count? If not, then none-"/>
  </r>
  <r>
    <s v="Danly SERRANO"/>
    <n v="0.30872018207971363"/>
    <x v="0"/>
    <x v="0"/>
    <x v="5"/>
    <n v="7"/>
    <s v="Scrimp"/>
  </r>
  <r>
    <s v="Darlene Jean Mariano"/>
    <n v="0.75324716618800702"/>
    <x v="0"/>
    <x v="1"/>
    <x v="2"/>
    <n v="3"/>
    <m/>
  </r>
  <r>
    <s v="Darwin Costales"/>
    <n v="0.19315039980275217"/>
    <x v="2"/>
    <x v="0"/>
    <x v="0"/>
    <n v="9"/>
    <s v="None"/>
  </r>
  <r>
    <s v="Dave Ofalla"/>
    <n v="5.2732386179380142E-2"/>
    <x v="2"/>
    <x v="0"/>
    <x v="0"/>
    <n v="10"/>
    <m/>
  </r>
  <r>
    <s v="Dawn Xylleene Reyes"/>
    <n v="0.52538821667630564"/>
    <x v="6"/>
    <x v="1"/>
    <x v="2"/>
    <n v="5"/>
    <m/>
  </r>
  <r>
    <s v="Dean Redito"/>
    <n v="0.86211878334796299"/>
    <x v="1"/>
    <x v="0"/>
    <x v="0"/>
    <n v="2"/>
    <m/>
  </r>
  <r>
    <s v="Debbie Pauleen Susan"/>
    <n v="0.79186825228172619"/>
    <x v="15"/>
    <x v="1"/>
    <x v="1"/>
    <n v="3"/>
    <s v="None"/>
  </r>
  <r>
    <s v="Dee Arriola"/>
    <n v="0.73341150684712664"/>
    <x v="13"/>
    <x v="1"/>
    <x v="2"/>
    <n v="3"/>
    <s v="Asthmatic"/>
  </r>
  <r>
    <s v="Desiree Frost R. Cañas"/>
    <n v="0.37552760669049956"/>
    <x v="2"/>
    <x v="1"/>
    <x v="8"/>
    <n v="7"/>
    <s v="Almonds = Asthma"/>
  </r>
  <r>
    <s v="Dexter De Leon"/>
    <n v="0.69659734760081082"/>
    <x v="4"/>
    <x v="0"/>
    <x v="1"/>
    <n v="3"/>
    <s v="WALA"/>
  </r>
  <r>
    <s v="Dheirell Jae Del Rosario"/>
    <n v="0.8347931494512898"/>
    <x v="0"/>
    <x v="0"/>
    <x v="0"/>
    <n v="2"/>
    <m/>
  </r>
  <r>
    <s v="Diana Rose Sandoval"/>
    <n v="0.14906334738567928"/>
    <x v="11"/>
    <x v="1"/>
    <x v="9"/>
    <n v="9"/>
    <s v="None"/>
  </r>
  <r>
    <s v="Dianne Galang"/>
    <n v="0.67303756899360889"/>
    <x v="15"/>
    <x v="1"/>
    <x v="2"/>
    <n v="4"/>
    <s v="Dairy products"/>
  </r>
  <r>
    <s v="Dominic Dela Torre"/>
    <n v="0.55997835866242562"/>
    <x v="1"/>
    <x v="0"/>
    <x v="2"/>
    <n v="5"/>
    <s v="None"/>
  </r>
  <r>
    <s v="Donna Albalate"/>
    <n v="0.81404194100251126"/>
    <x v="11"/>
    <x v="1"/>
    <x v="2"/>
    <n v="2"/>
    <s v="Seafood (but fishes are good to go)"/>
  </r>
  <r>
    <s v="Earl John Habla"/>
    <n v="0.27379657675047209"/>
    <x v="11"/>
    <x v="0"/>
    <x v="11"/>
    <n v="8"/>
    <m/>
  </r>
  <r>
    <s v="Edwin Feliciano"/>
    <n v="0.52735278575088129"/>
    <x v="8"/>
    <x v="0"/>
    <x v="15"/>
    <n v="5"/>
    <m/>
  </r>
  <r>
    <s v="Eianel Tubong"/>
    <n v="0.97304842689037752"/>
    <x v="2"/>
    <x v="1"/>
    <x v="12"/>
    <n v="1"/>
    <s v="None"/>
  </r>
  <r>
    <s v="Elgine MANIO"/>
    <n v="0.20862961881232156"/>
    <x v="4"/>
    <x v="0"/>
    <x v="8"/>
    <n v="9"/>
    <m/>
  </r>
  <r>
    <s v="Elijah Leon"/>
    <n v="0.65555200596233409"/>
    <x v="13"/>
    <x v="0"/>
    <x v="1"/>
    <n v="4"/>
    <s v="N/A"/>
  </r>
  <r>
    <s v="Elisha Shen Canonse"/>
    <n v="0.7930726864494595"/>
    <x v="7"/>
    <x v="1"/>
    <x v="5"/>
    <n v="3"/>
    <s v="N/A"/>
  </r>
  <r>
    <s v="Eliza Jane Vitangcol"/>
    <n v="0.91159273574436051"/>
    <x v="4"/>
    <x v="1"/>
    <x v="4"/>
    <n v="1"/>
    <s v="N/A"/>
  </r>
  <r>
    <s v="Elliah Jhez Gubatanga"/>
    <n v="0.24225661432618573"/>
    <x v="11"/>
    <x v="1"/>
    <x v="1"/>
    <n v="8"/>
    <s v="Crab"/>
  </r>
  <r>
    <s v="Elly Corpuz"/>
    <n v="0.10689372924171026"/>
    <x v="19"/>
    <x v="1"/>
    <x v="0"/>
    <n v="10"/>
    <s v="Seafood"/>
  </r>
  <r>
    <s v="Elmer jr Miranda"/>
    <n v="0.26658856000192632"/>
    <x v="8"/>
    <x v="0"/>
    <x v="6"/>
    <n v="8"/>
    <s v="None"/>
  </r>
  <r>
    <s v="Elyssa Mira Pelicano"/>
    <n v="0.711940687915951"/>
    <x v="13"/>
    <x v="1"/>
    <x v="12"/>
    <n v="3"/>
    <s v="WALA"/>
  </r>
  <r>
    <s v="Emer John Miranda"/>
    <n v="0.79807401578506676"/>
    <x v="8"/>
    <x v="0"/>
    <x v="14"/>
    <n v="2"/>
    <s v="WALA"/>
  </r>
  <r>
    <s v="Emma Newby"/>
    <n v="0.33069059740447337"/>
    <x v="13"/>
    <x v="1"/>
    <x v="9"/>
    <n v="7"/>
    <s v="No"/>
  </r>
  <r>
    <s v="Erica Joy Dela Cruz"/>
    <n v="0.95596645744037645"/>
    <x v="14"/>
    <x v="1"/>
    <x v="0"/>
    <n v="1"/>
    <s v="Tomato"/>
  </r>
  <r>
    <s v="Ericka Jane Toraja"/>
    <n v="0.27691028505308568"/>
    <x v="13"/>
    <x v="1"/>
    <x v="8"/>
    <n v="8"/>
    <m/>
  </r>
  <r>
    <s v="Erlinda Angeles"/>
    <n v="0.81715358169905739"/>
    <x v="6"/>
    <x v="1"/>
    <x v="16"/>
    <n v="2"/>
    <m/>
  </r>
  <r>
    <s v="Estoni Joy Pillo"/>
    <n v="0.76110935134090796"/>
    <x v="1"/>
    <x v="1"/>
    <x v="5"/>
    <n v="3"/>
    <s v="Wala po"/>
  </r>
  <r>
    <s v="Faith Felipe"/>
    <n v="0.1461734260250015"/>
    <x v="12"/>
    <x v="1"/>
    <x v="1"/>
    <n v="9"/>
    <m/>
  </r>
  <r>
    <s v="Fatima Dela Rosa"/>
    <n v="0.35221641896547984"/>
    <x v="9"/>
    <x v="1"/>
    <x v="1"/>
    <n v="7"/>
    <s v="None"/>
  </r>
  <r>
    <s v="Fern Elloenaie Grace Redoña"/>
    <n v="0.4066097156684827"/>
    <x v="8"/>
    <x v="1"/>
    <x v="8"/>
    <n v="6"/>
    <s v="None."/>
  </r>
  <r>
    <s v="Fernando Jose Elmer Miranda"/>
    <n v="0.57269541118767997"/>
    <x v="8"/>
    <x v="0"/>
    <x v="5"/>
    <n v="5"/>
    <s v="None"/>
  </r>
  <r>
    <s v="Filipina Sta Teresa"/>
    <n v="0.94539639350764593"/>
    <x v="7"/>
    <x v="1"/>
    <x v="2"/>
    <n v="1"/>
    <s v="Seafood"/>
  </r>
  <r>
    <s v="Francine Kyle Ojeda"/>
    <n v="0.63771511767630751"/>
    <x v="0"/>
    <x v="1"/>
    <x v="5"/>
    <n v="4"/>
    <s v="Bagoong"/>
  </r>
  <r>
    <s v="Francis Pancho"/>
    <n v="0.86855338702836138"/>
    <x v="1"/>
    <x v="0"/>
    <x v="3"/>
    <n v="2"/>
    <m/>
  </r>
  <r>
    <s v="Gabriel Abagon"/>
    <n v="0.13144692864687713"/>
    <x v="2"/>
    <x v="0"/>
    <x v="9"/>
    <n v="9"/>
    <m/>
  </r>
  <r>
    <s v="Gabriel Cedeño"/>
    <n v="8.9128677569826231E-2"/>
    <x v="2"/>
    <x v="0"/>
    <x v="0"/>
    <n v="10"/>
    <s v="Wala po"/>
  </r>
  <r>
    <s v="Geiahona Siglos"/>
    <n v="0.47895140967355576"/>
    <x v="2"/>
    <x v="1"/>
    <x v="1"/>
    <n v="6"/>
    <s v="Wala po"/>
  </r>
  <r>
    <s v="Gerald Nathan Nombrado"/>
    <n v="4.7502184056817942E-2"/>
    <x v="11"/>
    <x v="0"/>
    <x v="1"/>
    <n v="10"/>
    <s v="wala"/>
  </r>
  <r>
    <s v="Gerryboy Tawon"/>
    <n v="0.28524815391515201"/>
    <x v="4"/>
    <x v="0"/>
    <x v="5"/>
    <n v="8"/>
    <s v="Crabs"/>
  </r>
  <r>
    <s v="Gilver Mata"/>
    <n v="0.79499908733548996"/>
    <x v="11"/>
    <x v="0"/>
    <x v="11"/>
    <n v="2"/>
    <s v="Allergy Ako sa konti Ang pagkain"/>
  </r>
  <r>
    <s v="Glovel Reyes"/>
    <n v="0.49623907842647941"/>
    <x v="6"/>
    <x v="0"/>
    <x v="17"/>
    <n v="6"/>
    <s v="Wala"/>
  </r>
  <r>
    <s v="Grace Origenes"/>
    <n v="0.64233622237925614"/>
    <x v="18"/>
    <x v="1"/>
    <x v="0"/>
    <n v="4"/>
    <s v="NONE"/>
  </r>
  <r>
    <s v="Hannah Grace Germano"/>
    <n v="0.78171850162555756"/>
    <x v="12"/>
    <x v="1"/>
    <x v="1"/>
    <n v="3"/>
    <s v="None"/>
  </r>
  <r>
    <s v="Hannah Gragasin"/>
    <n v="8.8353688422195042E-2"/>
    <x v="0"/>
    <x v="1"/>
    <x v="2"/>
    <n v="10"/>
    <s v="None"/>
  </r>
  <r>
    <s v="Hannah Nierva"/>
    <n v="0.43270000494418837"/>
    <x v="11"/>
    <x v="1"/>
    <x v="9"/>
    <n v="6"/>
    <m/>
  </r>
  <r>
    <s v="Hashley Ryan Linde"/>
    <n v="0.9623883642139861"/>
    <x v="2"/>
    <x v="0"/>
    <x v="1"/>
    <n v="1"/>
    <s v="sea foods"/>
  </r>
  <r>
    <s v="Hazelle Daza"/>
    <n v="0.51559951180189345"/>
    <x v="4"/>
    <x v="1"/>
    <x v="3"/>
    <n v="5"/>
    <m/>
  </r>
  <r>
    <s v="Heart Repotula"/>
    <n v="0.83218331123933231"/>
    <x v="12"/>
    <x v="1"/>
    <x v="5"/>
    <n v="2"/>
    <m/>
  </r>
  <r>
    <s v="Hermione Precious Grace Redaja"/>
    <n v="0.19396379546271258"/>
    <x v="13"/>
    <x v="1"/>
    <x v="1"/>
    <n v="9"/>
    <s v="wala po"/>
  </r>
  <r>
    <s v="Honeybelle Distura"/>
    <n v="0.90440867399607028"/>
    <x v="2"/>
    <x v="1"/>
    <x v="1"/>
    <n v="1"/>
    <s v="Peanut"/>
  </r>
  <r>
    <s v="IAN EMMANUEL MARBIL"/>
    <n v="1.5375354939261787E-2"/>
    <x v="6"/>
    <x v="0"/>
    <x v="9"/>
    <n v="10"/>
    <s v="Seafoods"/>
  </r>
  <r>
    <s v="Isaiah Garcia"/>
    <n v="0.57172439596202596"/>
    <x v="2"/>
    <x v="0"/>
    <x v="0"/>
    <n v="5"/>
    <s v="N/A"/>
  </r>
  <r>
    <s v="ivan rosos"/>
    <n v="0.3158183424446096"/>
    <x v="17"/>
    <x v="0"/>
    <x v="1"/>
    <n v="7"/>
    <s v="wala"/>
  </r>
  <r>
    <s v="Ivy Joyce Balanay"/>
    <n v="0.35717536781315229"/>
    <x v="12"/>
    <x v="1"/>
    <x v="2"/>
    <n v="7"/>
    <s v="Wala"/>
  </r>
  <r>
    <s v="Jade Ann Madarang"/>
    <n v="0.38337656664794106"/>
    <x v="3"/>
    <x v="1"/>
    <x v="8"/>
    <n v="7"/>
    <s v="Pineapple"/>
  </r>
  <r>
    <s v="Jaelein Gayle Crisanto"/>
    <n v="0.19728572177481496"/>
    <x v="12"/>
    <x v="1"/>
    <x v="12"/>
    <n v="9"/>
    <m/>
  </r>
  <r>
    <s v="Jaidy Jainar"/>
    <n v="0.60253292598494212"/>
    <x v="13"/>
    <x v="1"/>
    <x v="1"/>
    <n v="4"/>
    <m/>
  </r>
  <r>
    <s v="James Darrell Piscasio"/>
    <n v="0.67121838647224707"/>
    <x v="9"/>
    <x v="0"/>
    <x v="9"/>
    <n v="4"/>
    <s v="Ang form of seafoods (e.g. shrimps, crabs, mussels(tahong, talaba))"/>
  </r>
  <r>
    <s v="James Sifuentes"/>
    <n v="0.3599643984152846"/>
    <x v="12"/>
    <x v="0"/>
    <x v="12"/>
    <n v="7"/>
    <s v="None"/>
  </r>
  <r>
    <s v="Jamnia Crizel Ramos"/>
    <n v="0.22557443965792845"/>
    <x v="3"/>
    <x v="1"/>
    <x v="3"/>
    <n v="8"/>
    <s v="gulay"/>
  </r>
  <r>
    <s v="Jan Japzon"/>
    <n v="0.45454172463474751"/>
    <x v="19"/>
    <x v="0"/>
    <x v="0"/>
    <n v="6"/>
    <s v="Prawns"/>
  </r>
  <r>
    <s v="Jan Perwen Santos"/>
    <n v="0.90035994055361401"/>
    <x v="5"/>
    <x v="0"/>
    <x v="10"/>
    <n v="1"/>
    <s v="Shrimp"/>
  </r>
  <r>
    <s v="Janine Ericka Ramos"/>
    <n v="0.42263680072960153"/>
    <x v="5"/>
    <x v="1"/>
    <x v="5"/>
    <n v="6"/>
    <m/>
  </r>
  <r>
    <s v="Janine Lazarito"/>
    <n v="0.25682870673513836"/>
    <x v="12"/>
    <x v="1"/>
    <x v="6"/>
    <n v="8"/>
    <m/>
  </r>
  <r>
    <s v="Janine Seymour Collado"/>
    <n v="0.18133646441227358"/>
    <x v="13"/>
    <x v="1"/>
    <x v="5"/>
    <n v="9"/>
    <s v="NA"/>
  </r>
  <r>
    <s v="Jansen Javier"/>
    <n v="0.46591202572959645"/>
    <x v="9"/>
    <x v="0"/>
    <x v="11"/>
    <n v="6"/>
    <s v="Palaka at Daga"/>
  </r>
  <r>
    <s v="Japheth Reimuel Guiao"/>
    <n v="0.67943152268605267"/>
    <x v="9"/>
    <x v="0"/>
    <x v="4"/>
    <n v="4"/>
    <m/>
  </r>
  <r>
    <s v="Jared Emmanuel Amado"/>
    <n v="0.61484791225897317"/>
    <x v="12"/>
    <x v="0"/>
    <x v="3"/>
    <n v="4"/>
    <s v="None"/>
  </r>
  <r>
    <s v="Jared Izek Mallillin"/>
    <n v="0.96799155879423193"/>
    <x v="13"/>
    <x v="0"/>
    <x v="5"/>
    <n v="1"/>
    <s v="None"/>
  </r>
  <r>
    <s v="Jared Jornacion"/>
    <n v="0.61244985134819296"/>
    <x v="0"/>
    <x v="0"/>
    <x v="5"/>
    <n v="4"/>
    <s v="none"/>
  </r>
  <r>
    <s v="Jaren Lloyd G. Guarin"/>
    <n v="0.47971206553052004"/>
    <x v="0"/>
    <x v="0"/>
    <x v="5"/>
    <n v="6"/>
    <s v="N/A"/>
  </r>
  <r>
    <s v="Jasmin Oloteo"/>
    <n v="0.7015028256799386"/>
    <x v="1"/>
    <x v="1"/>
    <x v="9"/>
    <n v="3"/>
    <s v="None"/>
  </r>
  <r>
    <s v="Jasper Astrande"/>
    <n v="0.40446714941429618"/>
    <x v="6"/>
    <x v="0"/>
    <x v="3"/>
    <n v="6"/>
    <s v="Wala"/>
  </r>
  <r>
    <s v="Jastine Biehn Brillantes"/>
    <n v="0.85338366331780635"/>
    <x v="4"/>
    <x v="1"/>
    <x v="9"/>
    <n v="2"/>
    <s v="Wala naman"/>
  </r>
  <r>
    <s v="Jay-M Ojeda"/>
    <n v="0.13899150597394327"/>
    <x v="0"/>
    <x v="0"/>
    <x v="9"/>
    <n v="9"/>
    <s v="wala naman goods naman"/>
  </r>
  <r>
    <s v="Jaymon Arellano"/>
    <n v="0.11113388863931806"/>
    <x v="0"/>
    <x v="0"/>
    <x v="8"/>
    <n v="9"/>
    <m/>
  </r>
  <r>
    <s v="Jazell Marie Blancaver"/>
    <n v="0.6147308522884567"/>
    <x v="12"/>
    <x v="1"/>
    <x v="12"/>
    <n v="4"/>
    <m/>
  </r>
  <r>
    <s v="Jemaica Elzeah Optana"/>
    <n v="0.92990233887068829"/>
    <x v="0"/>
    <x v="1"/>
    <x v="5"/>
    <n v="1"/>
    <s v="Wala"/>
  </r>
  <r>
    <s v="jemar pescala"/>
    <n v="0.3507366809488085"/>
    <x v="9"/>
    <x v="0"/>
    <x v="5"/>
    <n v="7"/>
    <s v="wala nmn"/>
  </r>
  <r>
    <s v="Jendell kyle Arias"/>
    <n v="0.35635890513546131"/>
    <x v="8"/>
    <x v="0"/>
    <x v="1"/>
    <n v="7"/>
    <s v="None"/>
  </r>
  <r>
    <s v="JENNIELYN MONTAOS"/>
    <n v="0.48907927121591277"/>
    <x v="13"/>
    <x v="1"/>
    <x v="9"/>
    <n v="6"/>
    <s v="WALA PO"/>
  </r>
  <r>
    <s v="Jennifer Alazo"/>
    <n v="0.88109280409295476"/>
    <x v="18"/>
    <x v="1"/>
    <x v="4"/>
    <n v="2"/>
    <s v="Wala"/>
  </r>
  <r>
    <s v="Jennifer Como"/>
    <n v="0.18650340495206585"/>
    <x v="7"/>
    <x v="1"/>
    <x v="12"/>
    <n v="9"/>
    <s v="None"/>
  </r>
  <r>
    <s v="Jeremy Natividad"/>
    <n v="0.91134046475142017"/>
    <x v="8"/>
    <x v="0"/>
    <x v="3"/>
    <n v="1"/>
    <s v="Sea Food"/>
  </r>
  <r>
    <s v="Jeremy Tomas"/>
    <n v="0.31033816834025019"/>
    <x v="7"/>
    <x v="0"/>
    <x v="0"/>
    <n v="7"/>
    <s v="May nararamdaman ako pero para sa kanya lang yon."/>
  </r>
  <r>
    <s v="jeric vilas"/>
    <n v="0.14329924821348683"/>
    <x v="8"/>
    <x v="0"/>
    <x v="11"/>
    <n v="9"/>
    <s v="aaarrrrgghhhh"/>
  </r>
  <r>
    <s v="Jerica Martinez"/>
    <n v="0.46208242041624181"/>
    <x v="4"/>
    <x v="1"/>
    <x v="1"/>
    <n v="6"/>
    <m/>
  </r>
  <r>
    <s v="Jericho Bryan Guarin"/>
    <n v="0.50790032894508008"/>
    <x v="0"/>
    <x v="0"/>
    <x v="1"/>
    <n v="5"/>
    <m/>
  </r>
  <r>
    <s v="Jericho Doctolero"/>
    <n v="0.62228110440458706"/>
    <x v="16"/>
    <x v="0"/>
    <x v="0"/>
    <n v="4"/>
    <s v="Wala"/>
  </r>
  <r>
    <s v="Jervic Crisostomo"/>
    <n v="0.37666752879031395"/>
    <x v="8"/>
    <x v="0"/>
    <x v="2"/>
    <n v="7"/>
    <s v="Kapag ‘di masarap. Thank you."/>
  </r>
  <r>
    <s v="Jesserence Palasin"/>
    <n v="0.26077447409441123"/>
    <x v="1"/>
    <x v="1"/>
    <x v="8"/>
    <n v="8"/>
    <s v="Acidic, allergic rhinitis"/>
  </r>
  <r>
    <s v="Jessica Ramos"/>
    <n v="0.19322289524849046"/>
    <x v="19"/>
    <x v="1"/>
    <x v="1"/>
    <n v="9"/>
    <m/>
  </r>
  <r>
    <s v="Jex Acuzar"/>
    <n v="0.58038811823901149"/>
    <x v="9"/>
    <x v="0"/>
    <x v="5"/>
    <n v="4"/>
    <s v="Seafoods and nuts"/>
  </r>
  <r>
    <s v="Jezel Desuasido"/>
    <n v="0.33954749022070063"/>
    <x v="3"/>
    <x v="1"/>
    <x v="1"/>
    <n v="7"/>
    <s v="wala"/>
  </r>
  <r>
    <s v="Jhaira Ramos"/>
    <n v="0.39512608232682567"/>
    <x v="2"/>
    <x v="1"/>
    <x v="8"/>
    <n v="7"/>
    <m/>
  </r>
  <r>
    <s v="Jherald Blanco"/>
    <n v="0.29188908186768858"/>
    <x v="8"/>
    <x v="0"/>
    <x v="9"/>
    <n v="8"/>
    <s v="Shellfish"/>
  </r>
  <r>
    <s v="Jhon Ferson Parulan"/>
    <n v="0.91782410314414875"/>
    <x v="14"/>
    <x v="0"/>
    <x v="5"/>
    <n v="1"/>
    <s v="N/A"/>
  </r>
  <r>
    <s v="Joanna mae Rapanot"/>
    <n v="0.3274984649371665"/>
    <x v="19"/>
    <x v="1"/>
    <x v="12"/>
    <n v="7"/>
    <m/>
  </r>
  <r>
    <s v="Jobelle Gacosta"/>
    <n v="0.32432566335839452"/>
    <x v="14"/>
    <x v="1"/>
    <x v="4"/>
    <n v="7"/>
    <s v="Wala"/>
  </r>
  <r>
    <s v="Joeprince Lee Rimano"/>
    <n v="0.1236774631994686"/>
    <x v="8"/>
    <x v="0"/>
    <x v="3"/>
    <n v="9"/>
    <s v="Wala"/>
  </r>
  <r>
    <s v="Johannah Peñaranda"/>
    <n v="0.92110039908398589"/>
    <x v="7"/>
    <x v="1"/>
    <x v="3"/>
    <n v="1"/>
    <s v="None"/>
  </r>
  <r>
    <s v="John Andrew Ortega"/>
    <n v="0.14089871511014962"/>
    <x v="5"/>
    <x v="0"/>
    <x v="8"/>
    <n v="9"/>
    <m/>
  </r>
  <r>
    <s v="John Anthony Ojeda"/>
    <n v="0.59569026628105448"/>
    <x v="0"/>
    <x v="0"/>
    <x v="5"/>
    <n v="4"/>
    <s v="wala po"/>
  </r>
  <r>
    <s v="John Bert Bellosillo"/>
    <n v="0.3557813569602184"/>
    <x v="1"/>
    <x v="0"/>
    <x v="10"/>
    <n v="7"/>
    <s v="None"/>
  </r>
  <r>
    <s v="John Carbill Estella"/>
    <n v="0.8896648444750096"/>
    <x v="15"/>
    <x v="0"/>
    <x v="3"/>
    <n v="2"/>
    <s v="Wala"/>
  </r>
  <r>
    <s v="John Carlo Cecilio"/>
    <n v="0.10302576938578967"/>
    <x v="11"/>
    <x v="0"/>
    <x v="3"/>
    <n v="10"/>
    <m/>
  </r>
  <r>
    <s v="John Christian Javier"/>
    <n v="9.0524522105578487E-2"/>
    <x v="9"/>
    <x v="0"/>
    <x v="0"/>
    <n v="10"/>
    <s v="Wala"/>
  </r>
  <r>
    <s v="John Claude Labasan"/>
    <n v="0.20333745964666006"/>
    <x v="18"/>
    <x v="0"/>
    <x v="9"/>
    <n v="9"/>
    <s v="None"/>
  </r>
  <r>
    <s v="John Dominnick Collado"/>
    <n v="0.80362266508287006"/>
    <x v="13"/>
    <x v="0"/>
    <x v="3"/>
    <n v="2"/>
    <m/>
  </r>
  <r>
    <s v="John kurt jared Jacinto"/>
    <n v="9.9004044294632276E-2"/>
    <x v="18"/>
    <x v="0"/>
    <x v="10"/>
    <n v="10"/>
    <s v="Wala"/>
  </r>
  <r>
    <s v="John Lorence Santos"/>
    <n v="0.18289473372519671"/>
    <x v="15"/>
    <x v="0"/>
    <x v="1"/>
    <n v="9"/>
    <m/>
  </r>
  <r>
    <s v="John Michael Cruz"/>
    <n v="0.69561245857784815"/>
    <x v="19"/>
    <x v="0"/>
    <x v="5"/>
    <n v="3"/>
    <s v="Wala"/>
  </r>
  <r>
    <s v="John Paul Adriel Dela Cruz"/>
    <n v="0.67154072191905856"/>
    <x v="4"/>
    <x v="0"/>
    <x v="1"/>
    <n v="4"/>
    <s v="N/a"/>
  </r>
  <r>
    <s v="John raister Pazon"/>
    <n v="0.46614536888855318"/>
    <x v="2"/>
    <x v="0"/>
    <x v="12"/>
    <n v="6"/>
    <s v="N/A"/>
  </r>
  <r>
    <s v="Jomar Pescala"/>
    <n v="0.81273319069484173"/>
    <x v="14"/>
    <x v="0"/>
    <x v="12"/>
    <n v="2"/>
    <s v="Wala"/>
  </r>
  <r>
    <s v="Jon Albert Rocamora"/>
    <n v="0.55860232736664983"/>
    <x v="1"/>
    <x v="0"/>
    <x v="8"/>
    <n v="5"/>
    <s v="None"/>
  </r>
  <r>
    <s v="Jonathan Herrera"/>
    <n v="0.46485915993453442"/>
    <x v="1"/>
    <x v="0"/>
    <x v="11"/>
    <n v="6"/>
    <m/>
  </r>
  <r>
    <s v="Jonh Eldrigde Del Rosario"/>
    <n v="8.1797666264355695E-2"/>
    <x v="0"/>
    <x v="0"/>
    <x v="4"/>
    <n v="10"/>
    <s v="N/A"/>
  </r>
  <r>
    <s v="Joseph Tomas"/>
    <n v="0.54055116106000478"/>
    <x v="19"/>
    <x v="0"/>
    <x v="4"/>
    <n v="5"/>
    <m/>
  </r>
  <r>
    <s v="Joshua Dallen Gerardo"/>
    <n v="0.36402636174927216"/>
    <x v="7"/>
    <x v="0"/>
    <x v="17"/>
    <n v="7"/>
    <m/>
  </r>
  <r>
    <s v="Joyce Rena Bulado"/>
    <n v="3.4111211954200749E-2"/>
    <x v="10"/>
    <x v="1"/>
    <x v="1"/>
    <n v="10"/>
    <m/>
  </r>
  <r>
    <s v="Joyce Vitangcol"/>
    <n v="0.95787767996913664"/>
    <x v="4"/>
    <x v="1"/>
    <x v="2"/>
    <n v="1"/>
    <s v="Wala"/>
  </r>
  <r>
    <s v="Jubielyn Lopez"/>
    <n v="0.26742093630401775"/>
    <x v="15"/>
    <x v="1"/>
    <x v="9"/>
    <n v="8"/>
    <s v="Wala"/>
  </r>
  <r>
    <s v="Jude Oloteo"/>
    <n v="0.92729393240666957"/>
    <x v="1"/>
    <x v="0"/>
    <x v="3"/>
    <n v="1"/>
    <s v="Wala"/>
  </r>
  <r>
    <s v="Judy Anne Collado"/>
    <n v="0.84940612148934158"/>
    <x v="13"/>
    <x v="1"/>
    <x v="11"/>
    <n v="2"/>
    <s v="Seafoods - Asthma"/>
  </r>
  <r>
    <s v="Juliana Silva"/>
    <n v="0.93566955407267416"/>
    <x v="16"/>
    <x v="1"/>
    <x v="8"/>
    <n v="1"/>
    <s v="Peanuts"/>
  </r>
  <r>
    <s v="Julliana Mae Mangahas"/>
    <n v="9.6727086594062262E-2"/>
    <x v="4"/>
    <x v="1"/>
    <x v="1"/>
    <n v="10"/>
    <s v="N/A"/>
  </r>
  <r>
    <s v="Justin Eris"/>
    <n v="0.69421659214787823"/>
    <x v="16"/>
    <x v="0"/>
    <x v="1"/>
    <n v="3"/>
    <m/>
  </r>
  <r>
    <s v="Justin Joe Perez"/>
    <n v="0.19542812266803311"/>
    <x v="19"/>
    <x v="0"/>
    <x v="18"/>
    <n v="9"/>
    <m/>
  </r>
  <r>
    <s v="Justin Skidmore"/>
    <n v="0.67363279925886632"/>
    <x v="13"/>
    <x v="0"/>
    <x v="4"/>
    <n v="4"/>
    <s v="Wala"/>
  </r>
  <r>
    <s v="Justine Robinacio"/>
    <n v="0.29112130899394861"/>
    <x v="20"/>
    <x v="1"/>
    <x v="3"/>
    <n v="8"/>
    <s v="N/A"/>
  </r>
  <r>
    <s v="Juvilyn Francisco"/>
    <n v="0.81465800585841652"/>
    <x v="5"/>
    <x v="1"/>
    <x v="1"/>
    <n v="2"/>
    <s v="wala po"/>
  </r>
  <r>
    <s v="Kaela Martin"/>
    <n v="0.86010630821652345"/>
    <x v="6"/>
    <x v="1"/>
    <x v="4"/>
    <n v="2"/>
    <m/>
  </r>
  <r>
    <s v="Kassandra Camille Bohol"/>
    <n v="0.76654720857912595"/>
    <x v="8"/>
    <x v="1"/>
    <x v="4"/>
    <n v="3"/>
    <s v="N/A"/>
  </r>
  <r>
    <s v="Katriel Lamoglia"/>
    <n v="0.52912961486660448"/>
    <x v="8"/>
    <x v="1"/>
    <x v="9"/>
    <n v="5"/>
    <m/>
  </r>
  <r>
    <s v="Katrina Abigail Galang"/>
    <n v="0.7724355579872334"/>
    <x v="0"/>
    <x v="1"/>
    <x v="8"/>
    <n v="3"/>
    <m/>
  </r>
  <r>
    <s v="Katriz Padilla"/>
    <n v="0.70065714926650424"/>
    <x v="13"/>
    <x v="1"/>
    <x v="12"/>
    <n v="3"/>
    <m/>
  </r>
  <r>
    <s v="Kenneth Pertes"/>
    <n v="0.5971619568769263"/>
    <x v="13"/>
    <x v="0"/>
    <x v="9"/>
    <n v="4"/>
    <s v="N/A"/>
  </r>
  <r>
    <s v="Kevin Abud"/>
    <n v="0.54612875081542966"/>
    <x v="7"/>
    <x v="0"/>
    <x v="1"/>
    <n v="5"/>
    <m/>
  </r>
  <r>
    <s v="Khezy Pacheco"/>
    <n v="0.85856227252653772"/>
    <x v="1"/>
    <x v="1"/>
    <x v="8"/>
    <n v="2"/>
    <s v="wala"/>
  </r>
  <r>
    <s v="Kim Javier"/>
    <n v="0.61121104931055226"/>
    <x v="9"/>
    <x v="1"/>
    <x v="5"/>
    <n v="4"/>
    <s v="wala"/>
  </r>
  <r>
    <s v="Kimberly Varga"/>
    <n v="0.56852942967738995"/>
    <x v="5"/>
    <x v="1"/>
    <x v="13"/>
    <n v="5"/>
    <m/>
  </r>
  <r>
    <s v="Kristian Paul Palconet"/>
    <n v="0.60180150755093098"/>
    <x v="8"/>
    <x v="0"/>
    <x v="2"/>
    <n v="4"/>
    <s v="N/A"/>
  </r>
  <r>
    <s v="Kristine Salazar"/>
    <n v="0.24920561181056711"/>
    <x v="7"/>
    <x v="1"/>
    <x v="1"/>
    <n v="8"/>
    <s v="None."/>
  </r>
  <r>
    <s v="Kyler Villaroza"/>
    <n v="0.51846134954339562"/>
    <x v="18"/>
    <x v="0"/>
    <x v="5"/>
    <n v="5"/>
    <m/>
  </r>
  <r>
    <s v="Laica Angel Bolito"/>
    <n v="0.46125829236533555"/>
    <x v="11"/>
    <x v="1"/>
    <x v="12"/>
    <n v="6"/>
    <m/>
  </r>
  <r>
    <s v="Lara Justine Apego"/>
    <n v="0.72042884114576144"/>
    <x v="15"/>
    <x v="1"/>
    <x v="12"/>
    <n v="3"/>
    <s v="Shrimp"/>
  </r>
  <r>
    <s v="Laurence Dean Jovez"/>
    <n v="0.85258429802609093"/>
    <x v="13"/>
    <x v="1"/>
    <x v="2"/>
    <n v="2"/>
    <s v="Waley naman"/>
  </r>
  <r>
    <s v="Laurence Racines"/>
    <n v="0.56073266180037229"/>
    <x v="2"/>
    <x v="0"/>
    <x v="12"/>
    <n v="5"/>
    <m/>
  </r>
  <r>
    <s v="Lemuel Cacabilos"/>
    <n v="0.10611900353479176"/>
    <x v="17"/>
    <x v="0"/>
    <x v="5"/>
    <n v="10"/>
    <m/>
  </r>
  <r>
    <s v="Louise Banggo"/>
    <n v="0.10235194119731827"/>
    <x v="2"/>
    <x v="1"/>
    <x v="11"/>
    <n v="10"/>
    <s v="wala naman po"/>
  </r>
  <r>
    <s v="Louise Yuste"/>
    <n v="0.47789673285608525"/>
    <x v="1"/>
    <x v="0"/>
    <x v="11"/>
    <n v="6"/>
    <s v="Wala"/>
  </r>
  <r>
    <s v="Lovely joy Librado"/>
    <n v="0.55135524948164083"/>
    <x v="8"/>
    <x v="1"/>
    <x v="6"/>
    <n v="5"/>
    <s v="Wala naman"/>
  </r>
  <r>
    <s v="Lovely Marquez"/>
    <n v="0.97978666644809465"/>
    <x v="17"/>
    <x v="1"/>
    <x v="2"/>
    <n v="1"/>
    <s v="N/A"/>
  </r>
  <r>
    <s v="Lovely Valdez"/>
    <n v="5.1203774630061982E-2"/>
    <x v="2"/>
    <x v="1"/>
    <x v="0"/>
    <n v="10"/>
    <s v="Wala"/>
  </r>
  <r>
    <s v="Lovelyn Colarat"/>
    <n v="0.16190198133164879"/>
    <x v="9"/>
    <x v="1"/>
    <x v="1"/>
    <n v="9"/>
    <m/>
  </r>
  <r>
    <s v="Loverlyn Fuselero"/>
    <n v="0.70329854677000836"/>
    <x v="17"/>
    <x v="1"/>
    <x v="5"/>
    <n v="3"/>
    <s v="None"/>
  </r>
  <r>
    <s v="Ma. Lorlyn Orehuela"/>
    <n v="0.93312857619696399"/>
    <x v="0"/>
    <x v="1"/>
    <x v="0"/>
    <n v="1"/>
    <s v="N/A"/>
  </r>
  <r>
    <s v="Mafe Solano"/>
    <n v="0.10117463660851767"/>
    <x v="12"/>
    <x v="1"/>
    <x v="5"/>
    <n v="10"/>
    <s v="Beef,shrimp"/>
  </r>
  <r>
    <s v="Manuel Brillantes"/>
    <n v="0.61955969740603134"/>
    <x v="4"/>
    <x v="0"/>
    <x v="8"/>
    <n v="4"/>
    <s v="N/A"/>
  </r>
  <r>
    <s v="Marcelino Porgalidad"/>
    <n v="0.14482059844374917"/>
    <x v="3"/>
    <x v="0"/>
    <x v="1"/>
    <n v="9"/>
    <s v="sea food"/>
  </r>
  <r>
    <s v="Marcelino Porgalidad"/>
    <n v="0.54076387314870389"/>
    <x v="3"/>
    <x v="0"/>
    <x v="1"/>
    <n v="5"/>
    <s v="none"/>
  </r>
  <r>
    <s v="Maren Lamoglia"/>
    <n v="0.72599702904855101"/>
    <x v="8"/>
    <x v="1"/>
    <x v="4"/>
    <n v="3"/>
    <m/>
  </r>
  <r>
    <s v="Maria Angelica Mendoza"/>
    <n v="0.26591955507679121"/>
    <x v="7"/>
    <x v="1"/>
    <x v="1"/>
    <n v="8"/>
    <m/>
  </r>
  <r>
    <s v="Maria Hanna Labajo"/>
    <n v="0.24787805211870206"/>
    <x v="13"/>
    <x v="1"/>
    <x v="1"/>
    <n v="8"/>
    <s v="N/A"/>
  </r>
  <r>
    <s v="Maria Veronica Dela Torre"/>
    <n v="0.18003575838050179"/>
    <x v="19"/>
    <x v="1"/>
    <x v="12"/>
    <n v="9"/>
    <m/>
  </r>
  <r>
    <s v="MARIANICOLE BERNAS"/>
    <n v="0.22906609824564117"/>
    <x v="13"/>
    <x v="1"/>
    <x v="1"/>
    <n v="8"/>
    <s v="Wala"/>
  </r>
  <r>
    <s v="Marianne Mallillin"/>
    <n v="0.55023336320631067"/>
    <x v="13"/>
    <x v="1"/>
    <x v="4"/>
    <n v="5"/>
    <s v="Chicken, Fish"/>
  </r>
  <r>
    <s v="Marie Grace Pore"/>
    <n v="7.3323511308254208E-4"/>
    <x v="11"/>
    <x v="1"/>
    <x v="2"/>
    <n v="11"/>
    <s v="Wala po"/>
  </r>
  <r>
    <s v="Mariel Wright"/>
    <n v="0.66645374402958624"/>
    <x v="2"/>
    <x v="1"/>
    <x v="8"/>
    <n v="4"/>
    <s v="Peanut"/>
  </r>
  <r>
    <s v="Marinel Dela Rosa"/>
    <n v="8.1339828480606835E-2"/>
    <x v="9"/>
    <x v="1"/>
    <x v="5"/>
    <n v="10"/>
    <s v="none"/>
  </r>
  <r>
    <s v="Marion Duncan Domagsang"/>
    <n v="0.81845518870829248"/>
    <x v="12"/>
    <x v="0"/>
    <x v="7"/>
    <n v="2"/>
    <s v="puyat no"/>
  </r>
  <r>
    <s v="Maristhel Lofranco"/>
    <n v="0.95094648918276359"/>
    <x v="6"/>
    <x v="1"/>
    <x v="12"/>
    <n v="1"/>
    <m/>
  </r>
  <r>
    <s v="Mariz Eris"/>
    <n v="0.40231762056928888"/>
    <x v="16"/>
    <x v="1"/>
    <x v="8"/>
    <n v="6"/>
    <s v="Hipon, Citrus, Chicken, Pineapple, Peanuts"/>
  </r>
  <r>
    <s v="Mark Genesis Ibera"/>
    <n v="0.21890818828134695"/>
    <x v="11"/>
    <x v="0"/>
    <x v="12"/>
    <n v="8"/>
    <m/>
  </r>
  <r>
    <s v="Mark Glenson ILLORIN"/>
    <n v="0.99011045983981472"/>
    <x v="6"/>
    <x v="0"/>
    <x v="4"/>
    <n v="1"/>
    <s v="None"/>
  </r>
  <r>
    <s v="Mark Helary Diaz"/>
    <n v="0.33966036617589102"/>
    <x v="2"/>
    <x v="0"/>
    <x v="0"/>
    <n v="7"/>
    <s v="Wala po"/>
  </r>
  <r>
    <s v="Mark Henson Escauso"/>
    <n v="0.57049141799010195"/>
    <x v="17"/>
    <x v="0"/>
    <x v="5"/>
    <n v="5"/>
    <s v="N/A"/>
  </r>
  <r>
    <s v="Mark Jasper Brillantes"/>
    <n v="0.97017702216903434"/>
    <x v="4"/>
    <x v="0"/>
    <x v="5"/>
    <n v="1"/>
    <m/>
  </r>
  <r>
    <s v="Mark John Carlo Pangilinan"/>
    <n v="0.58550609378453966"/>
    <x v="14"/>
    <x v="0"/>
    <x v="9"/>
    <n v="4"/>
    <s v="none"/>
  </r>
  <r>
    <s v="MARK JUSTIN CORAZON"/>
    <n v="0.97822207176833031"/>
    <x v="13"/>
    <x v="0"/>
    <x v="5"/>
    <n v="1"/>
    <s v="None"/>
  </r>
  <r>
    <s v="Mark Kevien Pineda"/>
    <n v="0.30443605759324699"/>
    <x v="4"/>
    <x v="0"/>
    <x v="8"/>
    <n v="8"/>
    <s v="N/A"/>
  </r>
  <r>
    <s v="MarkJester Baquiran"/>
    <n v="0.91792019701928451"/>
    <x v="5"/>
    <x v="0"/>
    <x v="9"/>
    <n v="1"/>
    <m/>
  </r>
  <r>
    <s v="Marljon Deriada"/>
    <n v="0.79854847425207087"/>
    <x v="3"/>
    <x v="0"/>
    <x v="11"/>
    <n v="2"/>
    <s v="No"/>
  </r>
  <r>
    <s v="Marlo Dela Cruz"/>
    <n v="0.7760510882510252"/>
    <x v="5"/>
    <x v="0"/>
    <x v="4"/>
    <n v="3"/>
    <m/>
  </r>
  <r>
    <s v="MARY GRACE B. BANDIOLA"/>
    <n v="0.90119108287394367"/>
    <x v="0"/>
    <x v="1"/>
    <x v="3"/>
    <n v="1"/>
    <s v="Wala"/>
  </r>
  <r>
    <s v="Mary Jane Marquez"/>
    <n v="0.49733473316729138"/>
    <x v="17"/>
    <x v="1"/>
    <x v="8"/>
    <n v="5"/>
    <s v="N/A"/>
  </r>
  <r>
    <s v="Mary Ross Ann Halasan"/>
    <n v="0.83598015000035042"/>
    <x v="18"/>
    <x v="1"/>
    <x v="10"/>
    <n v="2"/>
    <s v="No"/>
  </r>
  <r>
    <s v="Matet Racines"/>
    <n v="0.30393411333550813"/>
    <x v="2"/>
    <x v="1"/>
    <x v="3"/>
    <n v="8"/>
    <m/>
  </r>
  <r>
    <s v="Maureen Bolima"/>
    <n v="0.38038275391435505"/>
    <x v="10"/>
    <x v="1"/>
    <x v="5"/>
    <n v="7"/>
    <s v="wala po"/>
  </r>
  <r>
    <s v="Maxine Jolie Sophia Dela Cruz"/>
    <n v="0.76728889977961623"/>
    <x v="16"/>
    <x v="1"/>
    <x v="1"/>
    <n v="3"/>
    <s v="None"/>
  </r>
  <r>
    <s v="MAY ANN MALLILLIN"/>
    <n v="0.19223377685549281"/>
    <x v="13"/>
    <x v="1"/>
    <x v="4"/>
    <n v="9"/>
    <s v="None"/>
  </r>
  <r>
    <s v="Mckenny Mallillin"/>
    <n v="2.3971589371069024E-3"/>
    <x v="13"/>
    <x v="0"/>
    <x v="12"/>
    <n v="10"/>
    <s v="N/A"/>
  </r>
  <r>
    <s v="Melanie Ann Rasquero"/>
    <n v="0.94511241440605098"/>
    <x v="2"/>
    <x v="1"/>
    <x v="0"/>
    <n v="1"/>
    <s v="NA"/>
  </r>
  <r>
    <s v="Melanie Botor"/>
    <n v="0.47698102531228026"/>
    <x v="12"/>
    <x v="1"/>
    <x v="19"/>
    <n v="6"/>
    <s v="Wala"/>
  </r>
  <r>
    <s v="Melody Ann Cagas"/>
    <n v="0.53777945120480741"/>
    <x v="2"/>
    <x v="1"/>
    <x v="7"/>
    <n v="5"/>
    <m/>
  </r>
  <r>
    <s v="Mia Kristine Tomas"/>
    <n v="0.30220624930194318"/>
    <x v="19"/>
    <x v="1"/>
    <x v="8"/>
    <n v="8"/>
    <m/>
  </r>
  <r>
    <s v="Micah Joy Cervantes"/>
    <n v="0.95230628477194179"/>
    <x v="7"/>
    <x v="1"/>
    <x v="13"/>
    <n v="1"/>
    <s v="N/A"/>
  </r>
  <r>
    <s v="Micalyn Cruz"/>
    <n v="0.81157923599933124"/>
    <x v="4"/>
    <x v="1"/>
    <x v="9"/>
    <n v="2"/>
    <s v="None"/>
  </r>
  <r>
    <s v="Michaela Kursten Bautista"/>
    <n v="0.48738694433120977"/>
    <x v="10"/>
    <x v="1"/>
    <x v="1"/>
    <n v="6"/>
    <m/>
  </r>
  <r>
    <s v="Michaelene Liad"/>
    <n v="0.3862537600258682"/>
    <x v="6"/>
    <x v="1"/>
    <x v="11"/>
    <n v="7"/>
    <s v="Shrimp"/>
  </r>
  <r>
    <s v="Michelle Ann Orario"/>
    <n v="9.2950795227809691E-3"/>
    <x v="9"/>
    <x v="1"/>
    <x v="1"/>
    <n v="10"/>
    <m/>
  </r>
  <r>
    <s v="Mikaela jade Cedeño"/>
    <n v="0.65439976984410453"/>
    <x v="2"/>
    <x v="1"/>
    <x v="1"/>
    <n v="4"/>
    <s v="Wala po"/>
  </r>
  <r>
    <s v="Mikaella Resus"/>
    <n v="0.51313397171159192"/>
    <x v="7"/>
    <x v="1"/>
    <x v="0"/>
    <n v="5"/>
    <s v="Wala"/>
  </r>
  <r>
    <s v="Mike Dino Cahagnaan"/>
    <n v="0.72156762537572217"/>
    <x v="8"/>
    <x v="0"/>
    <x v="13"/>
    <n v="3"/>
    <s v="None"/>
  </r>
  <r>
    <s v="Mike Ronell Valencia"/>
    <n v="0.89820557961336789"/>
    <x v="4"/>
    <x v="0"/>
    <x v="0"/>
    <n v="1"/>
    <s v="N/A"/>
  </r>
  <r>
    <s v="Mike Rowelle Valencia"/>
    <n v="0.18265797425883223"/>
    <x v="4"/>
    <x v="0"/>
    <x v="2"/>
    <n v="9"/>
    <m/>
  </r>
  <r>
    <s v="Mikko Domingo"/>
    <n v="0.45905108747246604"/>
    <x v="19"/>
    <x v="0"/>
    <x v="0"/>
    <n v="6"/>
    <m/>
  </r>
  <r>
    <s v="Monica Joy Nazario"/>
    <n v="2.0392031539666511E-2"/>
    <x v="11"/>
    <x v="1"/>
    <x v="12"/>
    <n v="10"/>
    <m/>
  </r>
  <r>
    <s v="Muriel Fay Samonte"/>
    <n v="0.17646935240555128"/>
    <x v="8"/>
    <x v="1"/>
    <x v="2"/>
    <n v="9"/>
    <s v="None"/>
  </r>
  <r>
    <s v="Myra Glenda Urgelles"/>
    <n v="0.74890809093493049"/>
    <x v="8"/>
    <x v="1"/>
    <x v="11"/>
    <n v="3"/>
    <m/>
  </r>
  <r>
    <s v="Nerlyn Tara Alcantara"/>
    <n v="0.17508748343803238"/>
    <x v="13"/>
    <x v="1"/>
    <x v="12"/>
    <n v="9"/>
    <m/>
  </r>
  <r>
    <s v="Nichell Hann Clemente"/>
    <n v="0.377941559895973"/>
    <x v="18"/>
    <x v="1"/>
    <x v="8"/>
    <n v="7"/>
    <s v="Wala"/>
  </r>
  <r>
    <s v="Nicole Belista"/>
    <n v="0.65729235605205216"/>
    <x v="15"/>
    <x v="1"/>
    <x v="12"/>
    <n v="4"/>
    <s v="Seafood"/>
  </r>
  <r>
    <s v="Nicole Combo"/>
    <n v="0.83683230270672804"/>
    <x v="8"/>
    <x v="1"/>
    <x v="8"/>
    <n v="2"/>
    <s v="N/A"/>
  </r>
  <r>
    <s v="Nicole Jane De Jesus"/>
    <n v="0.94200069820714671"/>
    <x v="9"/>
    <x v="1"/>
    <x v="1"/>
    <n v="1"/>
    <s v="wala po"/>
  </r>
  <r>
    <s v="Niel Jason Sardido"/>
    <n v="0.75743721038224276"/>
    <x v="11"/>
    <x v="0"/>
    <x v="11"/>
    <n v="3"/>
    <s v="Wala"/>
  </r>
  <r>
    <s v="Noemi Edia"/>
    <n v="0.28770130614270051"/>
    <x v="8"/>
    <x v="1"/>
    <x v="9"/>
    <n v="8"/>
    <s v="Wala po hehe"/>
  </r>
  <r>
    <s v="Noreen Faye Duante"/>
    <n v="0.48426823477828818"/>
    <x v="19"/>
    <x v="1"/>
    <x v="3"/>
    <n v="6"/>
    <s v="None"/>
  </r>
  <r>
    <s v="Patrick Jonh Pacheco"/>
    <n v="0.7104099746125867"/>
    <x v="1"/>
    <x v="0"/>
    <x v="5"/>
    <n v="3"/>
    <m/>
  </r>
  <r>
    <s v="Phoebe Canonse"/>
    <n v="1.175421038964064E-3"/>
    <x v="7"/>
    <x v="1"/>
    <x v="9"/>
    <n v="10"/>
    <m/>
  </r>
  <r>
    <s v="Precious Umuquit"/>
    <n v="0.50261405423218541"/>
    <x v="6"/>
    <x v="1"/>
    <x v="3"/>
    <n v="5"/>
    <s v="N/A"/>
  </r>
  <r>
    <s v="Prince Jacob Perez"/>
    <n v="0.29539801463325854"/>
    <x v="17"/>
    <x v="0"/>
    <x v="0"/>
    <n v="8"/>
    <m/>
  </r>
  <r>
    <s v="PRINCESS RIANNE ERIKA REAMON"/>
    <n v="0.24190199204962193"/>
    <x v="0"/>
    <x v="1"/>
    <x v="13"/>
    <n v="8"/>
    <s v="Bawal po ako sa kanya."/>
  </r>
  <r>
    <s v="Radlenne Rei Manalo"/>
    <n v="0.27543865163897363"/>
    <x v="11"/>
    <x v="1"/>
    <x v="4"/>
    <n v="8"/>
    <m/>
  </r>
  <r>
    <s v="Rafael Covey Pangilinan"/>
    <n v="0.43538655655533276"/>
    <x v="18"/>
    <x v="0"/>
    <x v="3"/>
    <n v="6"/>
    <s v="N/A"/>
  </r>
  <r>
    <s v="Ralph Daniel Galicia"/>
    <n v="0.36113638411034932"/>
    <x v="11"/>
    <x v="0"/>
    <x v="3"/>
    <n v="7"/>
    <s v="N/A"/>
  </r>
  <r>
    <s v="Ralph Laurence Marcelo"/>
    <n v="0.83164389699296937"/>
    <x v="7"/>
    <x v="0"/>
    <x v="12"/>
    <n v="2"/>
    <s v="Anaphylaxis (Allergy to seafood)"/>
  </r>
  <r>
    <s v="Raymond Lopez"/>
    <n v="0.48848652807709814"/>
    <x v="4"/>
    <x v="0"/>
    <x v="2"/>
    <n v="6"/>
    <s v="Wala"/>
  </r>
  <r>
    <s v="REBEKAH SARABOSING"/>
    <n v="0.78236554324299534"/>
    <x v="18"/>
    <x v="1"/>
    <x v="9"/>
    <n v="3"/>
    <m/>
  </r>
  <r>
    <s v="Regie Anne Dalay"/>
    <n v="0.53466955897209867"/>
    <x v="0"/>
    <x v="1"/>
    <x v="9"/>
    <n v="5"/>
    <s v="NA"/>
  </r>
  <r>
    <s v="Reline Caro"/>
    <n v="0.78568508288796457"/>
    <x v="5"/>
    <x v="1"/>
    <x v="5"/>
    <n v="3"/>
    <m/>
  </r>
  <r>
    <s v="Renielvince Casilla"/>
    <n v="0.96097575858875106"/>
    <x v="1"/>
    <x v="0"/>
    <x v="0"/>
    <n v="1"/>
    <s v="None"/>
  </r>
  <r>
    <s v="Rica Mae Quiambao"/>
    <n v="0.77444183507597353"/>
    <x v="10"/>
    <x v="1"/>
    <x v="0"/>
    <n v="3"/>
    <s v="Hipon"/>
  </r>
  <r>
    <s v="Richmond Miranda"/>
    <n v="8.7616486102074509E-2"/>
    <x v="2"/>
    <x v="0"/>
    <x v="0"/>
    <n v="10"/>
    <m/>
  </r>
  <r>
    <s v="Ricky Bartolay"/>
    <n v="0.27271798460646401"/>
    <x v="7"/>
    <x v="0"/>
    <x v="4"/>
    <n v="8"/>
    <s v="N/A"/>
  </r>
  <r>
    <s v="Robin Sampang"/>
    <n v="0.87357366292458094"/>
    <x v="0"/>
    <x v="0"/>
    <x v="9"/>
    <n v="2"/>
    <m/>
  </r>
  <r>
    <s v="Robin Sampang"/>
    <n v="0.43925713898052665"/>
    <x v="6"/>
    <x v="0"/>
    <x v="9"/>
    <n v="6"/>
    <s v="Wala"/>
  </r>
  <r>
    <s v="Roderick Manuzon"/>
    <n v="0.12701832546631375"/>
    <x v="12"/>
    <x v="0"/>
    <x v="5"/>
    <n v="9"/>
    <s v="THE YUMMY CRABS:(("/>
  </r>
  <r>
    <s v="Rojan Mae Dioquino"/>
    <n v="0.4112828725007196"/>
    <x v="12"/>
    <x v="1"/>
    <x v="1"/>
    <n v="6"/>
    <s v="N/A"/>
  </r>
  <r>
    <s v="Ronalissa Del Rosario"/>
    <n v="0.64124097767457877"/>
    <x v="1"/>
    <x v="1"/>
    <x v="9"/>
    <n v="4"/>
    <m/>
  </r>
  <r>
    <s v="Ronie Oghayon"/>
    <n v="0.31083215079310322"/>
    <x v="7"/>
    <x v="0"/>
    <x v="11"/>
    <n v="7"/>
    <m/>
  </r>
  <r>
    <s v="Ronjel Luga"/>
    <n v="0.71544593496317443"/>
    <x v="11"/>
    <x v="1"/>
    <x v="9"/>
    <n v="3"/>
    <s v="N/A"/>
  </r>
  <r>
    <s v="Rose Ann Ariola"/>
    <n v="0.32795107689728231"/>
    <x v="7"/>
    <x v="1"/>
    <x v="9"/>
    <n v="7"/>
    <m/>
  </r>
  <r>
    <s v="Rose Cyrene Melad"/>
    <n v="0.51096305016032662"/>
    <x v="8"/>
    <x v="1"/>
    <x v="4"/>
    <n v="5"/>
    <s v="wala"/>
  </r>
  <r>
    <s v="Rose Sienna Amog"/>
    <n v="0.59418654192365949"/>
    <x v="7"/>
    <x v="1"/>
    <x v="9"/>
    <n v="4"/>
    <m/>
  </r>
  <r>
    <s v="Roseberry jane e Macatol"/>
    <n v="0.2066414952938247"/>
    <x v="0"/>
    <x v="1"/>
    <x v="8"/>
    <n v="9"/>
    <s v="Spicy food"/>
  </r>
  <r>
    <s v="Rosel Ebasan"/>
    <n v="0.27405164151659744"/>
    <x v="2"/>
    <x v="1"/>
    <x v="12"/>
    <n v="8"/>
    <m/>
  </r>
  <r>
    <s v="Rosel Orehuela"/>
    <n v="0.53376256633178787"/>
    <x v="0"/>
    <x v="1"/>
    <x v="14"/>
    <n v="5"/>
    <s v="None"/>
  </r>
  <r>
    <s v="Ruben D. Natividad Jr"/>
    <n v="0.79857742763136019"/>
    <x v="16"/>
    <x v="0"/>
    <x v="9"/>
    <n v="2"/>
    <s v="None"/>
  </r>
  <r>
    <s v="Ruby Lynn Abagon"/>
    <n v="0.25462534544249227"/>
    <x v="2"/>
    <x v="1"/>
    <x v="0"/>
    <n v="8"/>
    <m/>
  </r>
  <r>
    <s v="Runel Jornacion"/>
    <n v="0.63988409727983353"/>
    <x v="0"/>
    <x v="0"/>
    <x v="1"/>
    <n v="4"/>
    <s v="Wala"/>
  </r>
  <r>
    <s v="Ruzzel Orogo"/>
    <n v="0.23942621507384088"/>
    <x v="10"/>
    <x v="1"/>
    <x v="9"/>
    <n v="8"/>
    <s v="None"/>
  </r>
  <r>
    <s v="Sergie Del Monte"/>
    <n v="1.8217439748164144E-2"/>
    <x v="8"/>
    <x v="0"/>
    <x v="11"/>
    <n v="10"/>
    <s v="none"/>
  </r>
  <r>
    <s v="Seth Pattaguan"/>
    <n v="0.26132811528906785"/>
    <x v="18"/>
    <x v="0"/>
    <x v="4"/>
    <n v="8"/>
    <s v="Shrimp"/>
  </r>
  <r>
    <s v="Shaina Colarat"/>
    <n v="0.1633890867285237"/>
    <x v="9"/>
    <x v="1"/>
    <x v="8"/>
    <n v="9"/>
    <m/>
  </r>
  <r>
    <s v="Shaira Cortez"/>
    <n v="9.6856928448789348E-2"/>
    <x v="7"/>
    <x v="1"/>
    <x v="0"/>
    <n v="10"/>
    <m/>
  </r>
  <r>
    <s v="Shane Sta. Ana"/>
    <n v="0.57252837502547693"/>
    <x v="14"/>
    <x v="1"/>
    <x v="8"/>
    <n v="5"/>
    <s v="Seafoods"/>
  </r>
  <r>
    <s v="Shayne Jayme"/>
    <n v="0.88673198603214454"/>
    <x v="10"/>
    <x v="1"/>
    <x v="12"/>
    <n v="2"/>
    <s v="n/a"/>
  </r>
  <r>
    <s v="Shean Enue Mena"/>
    <n v="8.5336733937469433E-2"/>
    <x v="12"/>
    <x v="1"/>
    <x v="1"/>
    <n v="10"/>
    <s v="Rheumatic Heart Disease (RHD)"/>
  </r>
  <r>
    <s v="Shirlyn Baquiran"/>
    <n v="0.7913290871793156"/>
    <x v="5"/>
    <x v="1"/>
    <x v="8"/>
    <n v="3"/>
    <s v="None"/>
  </r>
  <r>
    <s v="Simon Pattaguan"/>
    <n v="0.91774478262716197"/>
    <x v="18"/>
    <x v="0"/>
    <x v="5"/>
    <n v="1"/>
    <s v="None"/>
  </r>
  <r>
    <s v="SOFIA LANGYON"/>
    <n v="0.91414244974595582"/>
    <x v="8"/>
    <x v="1"/>
    <x v="1"/>
    <n v="1"/>
    <s v="asthma"/>
  </r>
  <r>
    <s v="Sophia Arpilleda"/>
    <n v="0.55403190982990169"/>
    <x v="1"/>
    <x v="1"/>
    <x v="20"/>
    <n v="5"/>
    <s v="Shrimp and Asparagus"/>
  </r>
  <r>
    <s v="Stefano Celis"/>
    <n v="4.7839303500997521E-2"/>
    <x v="18"/>
    <x v="0"/>
    <x v="5"/>
    <n v="10"/>
    <m/>
  </r>
  <r>
    <s v="Stephen Vedrio"/>
    <n v="0.89143654038661468"/>
    <x v="2"/>
    <x v="0"/>
    <x v="10"/>
    <n v="1"/>
    <s v="Wala basta di ko siya makikita ems"/>
  </r>
  <r>
    <s v="Suzanne Crueldad"/>
    <n v="0.32825334872130052"/>
    <x v="5"/>
    <x v="1"/>
    <x v="10"/>
    <n v="7"/>
    <s v="Wala"/>
  </r>
  <r>
    <s v="Tanya Bacaron"/>
    <n v="0.63296671913874925"/>
    <x v="11"/>
    <x v="1"/>
    <x v="1"/>
    <n v="4"/>
    <s v="Wala"/>
  </r>
  <r>
    <s v="Threeszha Andrea Dela Cruz"/>
    <n v="0.39768149793789909"/>
    <x v="14"/>
    <x v="1"/>
    <x v="1"/>
    <n v="7"/>
    <s v="None"/>
  </r>
  <r>
    <s v="Tricia Ducot"/>
    <n v="0.59578913615911366"/>
    <x v="13"/>
    <x v="1"/>
    <x v="9"/>
    <n v="4"/>
    <s v="Shrimp"/>
  </r>
  <r>
    <s v="Tristan Isaac Padilla"/>
    <n v="0.6923483041577696"/>
    <x v="0"/>
    <x v="0"/>
    <x v="5"/>
    <n v="4"/>
    <s v="wala"/>
  </r>
  <r>
    <s v="Tristan Jake Salvatierra"/>
    <n v="0.35785176510234007"/>
    <x v="2"/>
    <x v="0"/>
    <x v="1"/>
    <n v="7"/>
    <s v="N/A"/>
  </r>
  <r>
    <s v="Tristan Joyce Magtalas"/>
    <n v="7.6869179698327073E-2"/>
    <x v="14"/>
    <x v="1"/>
    <x v="0"/>
    <n v="10"/>
    <s v="none"/>
  </r>
  <r>
    <s v="Tristelle Anne Juan"/>
    <n v="0.28084087102005684"/>
    <x v="16"/>
    <x v="1"/>
    <x v="1"/>
    <n v="8"/>
    <s v="n/a"/>
  </r>
  <r>
    <s v="Tyrene Achaia Lim"/>
    <n v="0.66384207460290534"/>
    <x v="2"/>
    <x v="1"/>
    <x v="1"/>
    <n v="4"/>
    <s v="Wala"/>
  </r>
  <r>
    <s v="Valerie Sifuentes"/>
    <n v="0.1567763236503168"/>
    <x v="12"/>
    <x v="1"/>
    <x v="2"/>
    <n v="9"/>
    <s v="Peanut"/>
  </r>
  <r>
    <s v="Vallerie Avance"/>
    <n v="0.27951301461701705"/>
    <x v="9"/>
    <x v="1"/>
    <x v="8"/>
    <n v="8"/>
    <m/>
  </r>
  <r>
    <s v="Vallerie Avance"/>
    <n v="9.4815319591879388E-2"/>
    <x v="9"/>
    <x v="1"/>
    <x v="8"/>
    <n v="10"/>
    <s v="None"/>
  </r>
  <r>
    <s v="van zamora"/>
    <n v="9.9370408643090213E-3"/>
    <x v="4"/>
    <x v="0"/>
    <x v="5"/>
    <n v="10"/>
    <s v="none"/>
  </r>
  <r>
    <s v="Vanessa Mae Necosia"/>
    <n v="0.57707136029127803"/>
    <x v="8"/>
    <x v="1"/>
    <x v="3"/>
    <n v="4"/>
    <s v="None"/>
  </r>
  <r>
    <s v="Vergel Catap"/>
    <n v="0.57914977522985889"/>
    <x v="13"/>
    <x v="0"/>
    <x v="12"/>
    <n v="4"/>
    <s v="Wala"/>
  </r>
  <r>
    <s v="Veronica Ellaine Valmeo"/>
    <n v="0.39822749958838666"/>
    <x v="4"/>
    <x v="1"/>
    <x v="2"/>
    <n v="6"/>
    <m/>
  </r>
  <r>
    <s v="Viana Rovin Rose Ortiz"/>
    <n v="1.6494106408834308E-2"/>
    <x v="2"/>
    <x v="1"/>
    <x v="1"/>
    <n v="10"/>
    <m/>
  </r>
  <r>
    <s v="Vjohn Sombrito"/>
    <n v="0.31161644534079114"/>
    <x v="16"/>
    <x v="0"/>
    <x v="1"/>
    <n v="7"/>
    <s v="Allergic makitang may kasama siya iba"/>
  </r>
  <r>
    <s v="VOUGHN EARL ESLING"/>
    <n v="0.35002821269957851"/>
    <x v="8"/>
    <x v="0"/>
    <x v="3"/>
    <n v="7"/>
    <s v="None"/>
  </r>
  <r>
    <s v="Vracygil Umadhay"/>
    <n v="0.25126745232803382"/>
    <x v="1"/>
    <x v="1"/>
    <x v="8"/>
    <n v="8"/>
    <s v="None"/>
  </r>
  <r>
    <s v="Wayne Dhee Dela Peña"/>
    <n v="0.18342904519767023"/>
    <x v="1"/>
    <x v="1"/>
    <x v="8"/>
    <n v="9"/>
    <m/>
  </r>
  <r>
    <s v="Yuan Cody Dela Peña"/>
    <n v="0.65435747686610679"/>
    <x v="1"/>
    <x v="0"/>
    <x v="8"/>
    <n v="4"/>
    <s v="Kalabasa"/>
  </r>
  <r>
    <s v="Zaireen Mae Tubera"/>
    <n v="0.86628172718133256"/>
    <x v="5"/>
    <x v="1"/>
    <x v="5"/>
    <n v="2"/>
    <m/>
  </r>
  <r>
    <s v="ZERLINE AMOR JOSON"/>
    <n v="0.19004009468578897"/>
    <x v="6"/>
    <x v="1"/>
    <x v="3"/>
    <n v="9"/>
    <s v="Non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6D0354-BC81-4E6E-85DA-66C5330B71E0}" name="PivotTable7" cacheId="0" applyNumberFormats="0" applyBorderFormats="0" applyFontFormats="0" applyPatternFormats="0" applyAlignmentFormats="0" applyWidthHeightFormats="1" dataCaption="Values" grandTotalCaption="Participants" updatedVersion="8" minRefreshableVersion="3" useAutoFormatting="1" itemPrintTitles="1" createdVersion="8" indent="0" outline="1" outlineData="1" multipleFieldFilters="0" colHeaderCaption="Gender">
  <location ref="J46:M69" firstHeaderRow="1" firstDataRow="2" firstDataCol="1"/>
  <pivotFields count="7">
    <pivotField dataField="1" showAll="0"/>
    <pivotField showAll="0"/>
    <pivotField axis="axisRow" showAll="0">
      <items count="22">
        <item x="20"/>
        <item x="19"/>
        <item x="9"/>
        <item x="7"/>
        <item x="17"/>
        <item x="0"/>
        <item x="10"/>
        <item x="11"/>
        <item x="12"/>
        <item x="5"/>
        <item x="15"/>
        <item x="18"/>
        <item x="3"/>
        <item x="6"/>
        <item x="8"/>
        <item x="4"/>
        <item x="14"/>
        <item x="16"/>
        <item x="1"/>
        <item x="13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>
      <items count="22">
        <item x="18"/>
        <item x="1"/>
        <item x="5"/>
        <item x="8"/>
        <item x="12"/>
        <item x="9"/>
        <item x="0"/>
        <item x="4"/>
        <item x="3"/>
        <item x="2"/>
        <item x="11"/>
        <item x="13"/>
        <item x="10"/>
        <item x="6"/>
        <item x="7"/>
        <item x="14"/>
        <item x="17"/>
        <item x="20"/>
        <item x="19"/>
        <item x="15"/>
        <item x="16"/>
        <item t="default"/>
      </items>
    </pivotField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Participants Name" fld="0" subtotal="count" baseField="0" baseItem="0"/>
  </dataFields>
  <formats count="3">
    <format dxfId="16">
      <pivotArea outline="0" collapsedLevelsAreSubtotals="1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Row="1" outline="0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5554B-4AC3-4E66-BE67-3950D49B68BB}" name="Participants" displayName="Participants" ref="B3:H364" totalsRowShown="0" headerRowDxfId="13">
  <autoFilter ref="B3:H364" xr:uid="{A6A5554B-4AC3-4E66-BE67-3950D49B68BB}"/>
  <sortState xmlns:xlrd2="http://schemas.microsoft.com/office/spreadsheetml/2017/richdata2" ref="B4:G364">
    <sortCondition ref="B4:B364"/>
  </sortState>
  <tableColumns count="7">
    <tableColumn id="1" xr3:uid="{39D6F746-7F6D-4808-8894-5549C6561BC5}" name="Participants Name"/>
    <tableColumn id="2" xr3:uid="{EE1F9305-4834-4196-9187-0095F43A2E00}" name="Random" dataDxfId="12"/>
    <tableColumn id="7" xr3:uid="{504301D0-5A56-4106-8A80-84B91AABCC7C}" name="Ward"/>
    <tableColumn id="4" xr3:uid="{9B5B1A86-99D6-4353-987C-DF6F5C95A9C0}" name="Gender"/>
    <tableColumn id="3" xr3:uid="{71C058EA-5DE3-42CC-A901-DA09149FB44B}" name="Age"/>
    <tableColumn id="5" xr3:uid="{E0558C61-E206-4F5D-8C89-6175037A02BF}" name="Group" dataDxfId="11">
      <calculatedColumnFormula array="1">_xlfn.CEILING.MATH(_xlfn.RANK.EQ(Participants[[#This Row],[Random]], random)/$K$3)</calculatedColumnFormula>
    </tableColumn>
    <tableColumn id="6" xr3:uid="{7478F3C5-D4CC-4B90-8BD8-B6D80D5F06AE}" name="Allergies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D0D5-53FD-4468-ACC1-2D92D85D38FC}">
  <dimension ref="A1:AK962"/>
  <sheetViews>
    <sheetView topLeftCell="C1" workbookViewId="0">
      <selection activeCell="E15" sqref="E15"/>
    </sheetView>
  </sheetViews>
  <sheetFormatPr defaultRowHeight="14.25" x14ac:dyDescent="0.2"/>
  <cols>
    <col min="1" max="5" width="14.625" customWidth="1"/>
    <col min="6" max="7" width="21.125" customWidth="1"/>
    <col min="8" max="31" width="14.625" customWidth="1"/>
  </cols>
  <sheetData>
    <row r="1" spans="1:37" ht="34.5" customHeight="1" thickBot="1" x14ac:dyDescent="0.25">
      <c r="A1" s="4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/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7" t="s">
        <v>6</v>
      </c>
      <c r="O1" s="7" t="s">
        <v>7</v>
      </c>
      <c r="P1" s="7" t="s">
        <v>8</v>
      </c>
      <c r="Q1" s="7" t="s">
        <v>10</v>
      </c>
      <c r="R1" s="7" t="s">
        <v>11</v>
      </c>
      <c r="S1" s="7" t="s">
        <v>12</v>
      </c>
      <c r="T1" s="7" t="s">
        <v>13</v>
      </c>
      <c r="U1" s="7" t="s">
        <v>14</v>
      </c>
      <c r="V1" s="7" t="s">
        <v>15</v>
      </c>
      <c r="W1" s="8" t="s">
        <v>6</v>
      </c>
      <c r="X1" s="8" t="s">
        <v>7</v>
      </c>
      <c r="Y1" s="8" t="s">
        <v>8</v>
      </c>
      <c r="Z1" s="8" t="s">
        <v>10</v>
      </c>
      <c r="AA1" s="8" t="s">
        <v>11</v>
      </c>
      <c r="AB1" s="8" t="s">
        <v>12</v>
      </c>
      <c r="AC1" s="8" t="s">
        <v>13</v>
      </c>
      <c r="AD1" s="8" t="s">
        <v>14</v>
      </c>
      <c r="AE1" s="8" t="s">
        <v>15</v>
      </c>
      <c r="AF1" s="9"/>
      <c r="AG1" s="9"/>
      <c r="AH1" s="9"/>
      <c r="AI1" s="9"/>
      <c r="AJ1" s="9"/>
      <c r="AK1" s="9"/>
    </row>
    <row r="2" spans="1:37" ht="15" customHeight="1" thickBot="1" x14ac:dyDescent="0.25">
      <c r="A2" s="10">
        <v>45179.891099537039</v>
      </c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 t="s">
        <v>17</v>
      </c>
      <c r="X2" s="12" t="s">
        <v>18</v>
      </c>
      <c r="Y2" s="12" t="s">
        <v>19</v>
      </c>
      <c r="Z2" s="13">
        <v>19</v>
      </c>
      <c r="AA2" s="12" t="s">
        <v>20</v>
      </c>
      <c r="AB2" s="12" t="s">
        <v>21</v>
      </c>
      <c r="AC2" s="12" t="s">
        <v>22</v>
      </c>
      <c r="AD2" s="12"/>
      <c r="AE2" s="12" t="s">
        <v>23</v>
      </c>
      <c r="AF2" s="12"/>
      <c r="AG2" s="12"/>
      <c r="AH2" s="12"/>
      <c r="AI2" s="12"/>
      <c r="AJ2" s="12"/>
      <c r="AK2" s="12"/>
    </row>
    <row r="3" spans="1:37" ht="15" customHeight="1" thickBot="1" x14ac:dyDescent="0.25">
      <c r="A3" s="10">
        <v>45182.638518518521</v>
      </c>
      <c r="B3" s="11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 t="s">
        <v>17</v>
      </c>
      <c r="X3" s="12" t="s">
        <v>24</v>
      </c>
      <c r="Y3" s="12" t="s">
        <v>25</v>
      </c>
      <c r="Z3" s="13">
        <v>18</v>
      </c>
      <c r="AA3" s="12" t="s">
        <v>26</v>
      </c>
      <c r="AB3" s="12" t="s">
        <v>27</v>
      </c>
      <c r="AC3" s="12" t="s">
        <v>28</v>
      </c>
      <c r="AD3" s="12"/>
      <c r="AE3" s="12" t="s">
        <v>29</v>
      </c>
      <c r="AF3" s="12"/>
      <c r="AG3" s="12"/>
      <c r="AH3" s="12"/>
      <c r="AI3" s="12"/>
      <c r="AJ3" s="12"/>
      <c r="AK3" s="12"/>
    </row>
    <row r="4" spans="1:37" ht="15" customHeight="1" thickBot="1" x14ac:dyDescent="0.25">
      <c r="A4" s="10">
        <v>45179.923587962963</v>
      </c>
      <c r="B4" s="11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 t="s">
        <v>17</v>
      </c>
      <c r="X4" s="12" t="s">
        <v>30</v>
      </c>
      <c r="Y4" s="12" t="s">
        <v>31</v>
      </c>
      <c r="Z4" s="13">
        <v>18</v>
      </c>
      <c r="AA4" s="12" t="s">
        <v>20</v>
      </c>
      <c r="AB4" s="12" t="s">
        <v>21</v>
      </c>
      <c r="AC4" s="12" t="s">
        <v>22</v>
      </c>
      <c r="AD4" s="12" t="s">
        <v>32</v>
      </c>
      <c r="AE4" s="12" t="s">
        <v>33</v>
      </c>
      <c r="AF4" s="12"/>
      <c r="AG4" s="12"/>
      <c r="AH4" s="12"/>
      <c r="AI4" s="12"/>
      <c r="AJ4" s="12"/>
      <c r="AK4" s="12"/>
    </row>
    <row r="5" spans="1:37" ht="15" customHeight="1" thickBot="1" x14ac:dyDescent="0.25">
      <c r="A5" s="10">
        <v>45180.501261574071</v>
      </c>
      <c r="B5" s="11" t="s">
        <v>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s">
        <v>17</v>
      </c>
      <c r="X5" s="12" t="s">
        <v>34</v>
      </c>
      <c r="Y5" s="12" t="s">
        <v>35</v>
      </c>
      <c r="Z5" s="13">
        <v>19</v>
      </c>
      <c r="AA5" s="12" t="s">
        <v>26</v>
      </c>
      <c r="AB5" s="12" t="s">
        <v>21</v>
      </c>
      <c r="AC5" s="12" t="s">
        <v>22</v>
      </c>
      <c r="AD5" s="12" t="s">
        <v>36</v>
      </c>
      <c r="AE5" s="12" t="s">
        <v>37</v>
      </c>
      <c r="AF5" s="12"/>
      <c r="AG5" s="12"/>
      <c r="AH5" s="12"/>
      <c r="AI5" s="12"/>
      <c r="AJ5" s="12"/>
      <c r="AK5" s="12"/>
    </row>
    <row r="6" spans="1:37" ht="15" customHeight="1" thickBot="1" x14ac:dyDescent="0.25">
      <c r="A6" s="10">
        <v>45179.929907407408</v>
      </c>
      <c r="B6" s="11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 t="s">
        <v>38</v>
      </c>
      <c r="X6" s="12" t="s">
        <v>39</v>
      </c>
      <c r="Y6" s="12" t="s">
        <v>40</v>
      </c>
      <c r="Z6" s="13">
        <v>20</v>
      </c>
      <c r="AA6" s="12" t="s">
        <v>20</v>
      </c>
      <c r="AB6" s="12" t="s">
        <v>21</v>
      </c>
      <c r="AC6" s="12" t="s">
        <v>28</v>
      </c>
      <c r="AD6" s="12" t="s">
        <v>41</v>
      </c>
      <c r="AE6" s="12" t="s">
        <v>42</v>
      </c>
      <c r="AF6" s="12"/>
      <c r="AG6" s="12"/>
      <c r="AH6" s="12"/>
      <c r="AI6" s="12"/>
      <c r="AJ6" s="12"/>
      <c r="AK6" s="12"/>
    </row>
    <row r="7" spans="1:37" ht="15" customHeight="1" thickBot="1" x14ac:dyDescent="0.25">
      <c r="A7" s="10">
        <v>45179.954398148147</v>
      </c>
      <c r="B7" s="11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 t="s">
        <v>43</v>
      </c>
      <c r="X7" s="12" t="s">
        <v>44</v>
      </c>
      <c r="Y7" s="12" t="s">
        <v>45</v>
      </c>
      <c r="Z7" s="13">
        <v>20</v>
      </c>
      <c r="AA7" s="12" t="s">
        <v>26</v>
      </c>
      <c r="AB7" s="12" t="s">
        <v>27</v>
      </c>
      <c r="AC7" s="12" t="s">
        <v>22</v>
      </c>
      <c r="AD7" s="12" t="s">
        <v>46</v>
      </c>
      <c r="AE7" s="12" t="s">
        <v>47</v>
      </c>
      <c r="AF7" s="12"/>
      <c r="AG7" s="12"/>
      <c r="AH7" s="12"/>
      <c r="AI7" s="12"/>
      <c r="AJ7" s="12"/>
      <c r="AK7" s="12"/>
    </row>
    <row r="8" spans="1:37" ht="15" customHeight="1" thickBot="1" x14ac:dyDescent="0.25">
      <c r="A8" s="10">
        <v>45180.353171296294</v>
      </c>
      <c r="B8" s="11" t="s">
        <v>16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 t="s">
        <v>48</v>
      </c>
      <c r="X8" s="12" t="s">
        <v>49</v>
      </c>
      <c r="Y8" s="12" t="s">
        <v>50</v>
      </c>
      <c r="Z8" s="13">
        <v>18</v>
      </c>
      <c r="AA8" s="12" t="s">
        <v>26</v>
      </c>
      <c r="AB8" s="12" t="s">
        <v>21</v>
      </c>
      <c r="AC8" s="12" t="s">
        <v>22</v>
      </c>
      <c r="AD8" s="12" t="s">
        <v>36</v>
      </c>
      <c r="AE8" s="12" t="s">
        <v>51</v>
      </c>
      <c r="AF8" s="12"/>
      <c r="AG8" s="12"/>
      <c r="AH8" s="12"/>
      <c r="AI8" s="12"/>
      <c r="AJ8" s="12"/>
      <c r="AK8" s="12"/>
    </row>
    <row r="9" spans="1:37" ht="15" customHeight="1" thickBot="1" x14ac:dyDescent="0.25">
      <c r="A9" s="10">
        <v>45180.355185185188</v>
      </c>
      <c r="B9" s="11" t="s">
        <v>16</v>
      </c>
      <c r="C9" s="12"/>
      <c r="D9" s="12"/>
      <c r="E9" s="12"/>
      <c r="F9" s="12" t="str">
        <f t="shared" ref="F9:F72" si="0">$D9&amp;" "&amp;$E9</f>
        <v xml:space="preserve"> 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 t="s">
        <v>43</v>
      </c>
      <c r="X9" s="12" t="s">
        <v>52</v>
      </c>
      <c r="Y9" s="12" t="s">
        <v>53</v>
      </c>
      <c r="Z9" s="13">
        <v>23</v>
      </c>
      <c r="AA9" s="12" t="s">
        <v>20</v>
      </c>
      <c r="AB9" s="12" t="s">
        <v>27</v>
      </c>
      <c r="AC9" s="12" t="s">
        <v>22</v>
      </c>
      <c r="AD9" s="12" t="s">
        <v>54</v>
      </c>
      <c r="AE9" s="12" t="s">
        <v>55</v>
      </c>
      <c r="AF9" s="12"/>
      <c r="AG9" s="12"/>
      <c r="AH9" s="12"/>
      <c r="AI9" s="12"/>
      <c r="AJ9" s="12"/>
      <c r="AK9" s="12"/>
    </row>
    <row r="10" spans="1:37" ht="15" customHeight="1" thickBot="1" x14ac:dyDescent="0.25">
      <c r="A10" s="10">
        <v>45180.462824074071</v>
      </c>
      <c r="B10" s="14" t="s">
        <v>16</v>
      </c>
      <c r="C10" s="12"/>
      <c r="D10" s="12"/>
      <c r="E10" s="12"/>
      <c r="F10" s="12" t="str">
        <f t="shared" si="0"/>
        <v xml:space="preserve"> 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17</v>
      </c>
      <c r="X10" s="12" t="s">
        <v>56</v>
      </c>
      <c r="Y10" s="12" t="s">
        <v>57</v>
      </c>
      <c r="Z10" s="13">
        <v>23</v>
      </c>
      <c r="AA10" s="12" t="s">
        <v>20</v>
      </c>
      <c r="AB10" s="12" t="s">
        <v>27</v>
      </c>
      <c r="AC10" s="12" t="s">
        <v>28</v>
      </c>
      <c r="AD10" s="12"/>
      <c r="AE10" s="12" t="s">
        <v>58</v>
      </c>
      <c r="AF10" s="12"/>
      <c r="AG10" s="12"/>
      <c r="AH10" s="12"/>
      <c r="AI10" s="12"/>
      <c r="AJ10" s="12"/>
      <c r="AK10" s="12"/>
    </row>
    <row r="11" spans="1:37" ht="15" customHeight="1" thickBot="1" x14ac:dyDescent="0.25">
      <c r="A11" s="10">
        <v>45180.498437499999</v>
      </c>
      <c r="B11" s="14" t="s">
        <v>16</v>
      </c>
      <c r="C11" s="12"/>
      <c r="D11" s="12"/>
      <c r="E11" s="12"/>
      <c r="F11" s="12" t="str">
        <f t="shared" si="0"/>
        <v xml:space="preserve"> 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 t="s">
        <v>48</v>
      </c>
      <c r="X11" s="12" t="s">
        <v>59</v>
      </c>
      <c r="Y11" s="12" t="s">
        <v>60</v>
      </c>
      <c r="Z11" s="13">
        <v>18</v>
      </c>
      <c r="AA11" s="12" t="s">
        <v>26</v>
      </c>
      <c r="AB11" s="12" t="s">
        <v>21</v>
      </c>
      <c r="AC11" s="12" t="s">
        <v>28</v>
      </c>
      <c r="AD11" s="12"/>
      <c r="AE11" s="12" t="s">
        <v>61</v>
      </c>
      <c r="AF11" s="12"/>
      <c r="AG11" s="12"/>
      <c r="AH11" s="12"/>
      <c r="AI11" s="12"/>
      <c r="AJ11" s="12"/>
      <c r="AK11" s="12"/>
    </row>
    <row r="12" spans="1:37" ht="15" customHeight="1" thickBot="1" x14ac:dyDescent="0.25">
      <c r="A12" s="10">
        <v>45180.503530092596</v>
      </c>
      <c r="B12" s="14" t="s">
        <v>16</v>
      </c>
      <c r="C12" s="12"/>
      <c r="D12" s="12"/>
      <c r="E12" s="12"/>
      <c r="F12" s="12" t="str">
        <f t="shared" si="0"/>
        <v xml:space="preserve"> 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 t="s">
        <v>38</v>
      </c>
      <c r="X12" s="12" t="s">
        <v>62</v>
      </c>
      <c r="Y12" s="12" t="s">
        <v>63</v>
      </c>
      <c r="Z12" s="13">
        <v>18</v>
      </c>
      <c r="AA12" s="12" t="s">
        <v>20</v>
      </c>
      <c r="AB12" s="12" t="s">
        <v>21</v>
      </c>
      <c r="AC12" s="12" t="s">
        <v>28</v>
      </c>
      <c r="AD12" s="12" t="s">
        <v>64</v>
      </c>
      <c r="AE12" s="12" t="s">
        <v>65</v>
      </c>
      <c r="AF12" s="12"/>
      <c r="AG12" s="12"/>
      <c r="AH12" s="12"/>
      <c r="AI12" s="12"/>
      <c r="AJ12" s="12"/>
      <c r="AK12" s="12"/>
    </row>
    <row r="13" spans="1:37" ht="15" customHeight="1" thickBot="1" x14ac:dyDescent="0.25">
      <c r="A13" s="10">
        <v>45180.505555555559</v>
      </c>
      <c r="B13" s="14" t="s">
        <v>16</v>
      </c>
      <c r="C13" s="12"/>
      <c r="D13" s="12"/>
      <c r="E13" s="12"/>
      <c r="F13" s="12" t="str">
        <f t="shared" si="0"/>
        <v xml:space="preserve"> 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 t="s">
        <v>38</v>
      </c>
      <c r="X13" s="12" t="s">
        <v>66</v>
      </c>
      <c r="Y13" s="12" t="s">
        <v>67</v>
      </c>
      <c r="Z13" s="13">
        <v>19</v>
      </c>
      <c r="AA13" s="12" t="s">
        <v>20</v>
      </c>
      <c r="AB13" s="12" t="s">
        <v>21</v>
      </c>
      <c r="AC13" s="12" t="s">
        <v>22</v>
      </c>
      <c r="AD13" s="12" t="s">
        <v>68</v>
      </c>
      <c r="AE13" s="12" t="s">
        <v>69</v>
      </c>
      <c r="AF13" s="12"/>
      <c r="AG13" s="12"/>
      <c r="AH13" s="12"/>
      <c r="AI13" s="12"/>
      <c r="AJ13" s="12"/>
      <c r="AK13" s="12"/>
    </row>
    <row r="14" spans="1:37" ht="15" customHeight="1" thickBot="1" x14ac:dyDescent="0.25">
      <c r="A14" s="10">
        <v>45180.506840277776</v>
      </c>
      <c r="B14" s="14" t="s">
        <v>16</v>
      </c>
      <c r="C14" s="12"/>
      <c r="D14" s="12"/>
      <c r="E14" s="12"/>
      <c r="F14" s="12" t="str">
        <f t="shared" si="0"/>
        <v xml:space="preserve"> 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 t="s">
        <v>70</v>
      </c>
      <c r="X14" s="12" t="s">
        <v>71</v>
      </c>
      <c r="Y14" s="12" t="s">
        <v>72</v>
      </c>
      <c r="Z14" s="13">
        <v>21</v>
      </c>
      <c r="AA14" s="12" t="s">
        <v>26</v>
      </c>
      <c r="AB14" s="12" t="s">
        <v>27</v>
      </c>
      <c r="AC14" s="12" t="s">
        <v>28</v>
      </c>
      <c r="AD14" s="12"/>
      <c r="AE14" s="15" t="s">
        <v>73</v>
      </c>
      <c r="AF14" s="12"/>
      <c r="AG14" s="12"/>
      <c r="AH14" s="12"/>
      <c r="AI14" s="12"/>
      <c r="AJ14" s="12"/>
      <c r="AK14" s="12"/>
    </row>
    <row r="15" spans="1:37" ht="15" customHeight="1" thickBot="1" x14ac:dyDescent="0.25">
      <c r="A15" s="10">
        <v>45180.508958333332</v>
      </c>
      <c r="B15" s="14" t="s">
        <v>16</v>
      </c>
      <c r="C15" s="12"/>
      <c r="D15" s="12"/>
      <c r="E15" s="12"/>
      <c r="F15" s="12" t="str">
        <f t="shared" si="0"/>
        <v xml:space="preserve"> 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 t="s">
        <v>38</v>
      </c>
      <c r="X15" s="12" t="s">
        <v>74</v>
      </c>
      <c r="Y15" s="12" t="s">
        <v>75</v>
      </c>
      <c r="Z15" s="13">
        <v>18</v>
      </c>
      <c r="AA15" s="12" t="s">
        <v>26</v>
      </c>
      <c r="AB15" s="12" t="s">
        <v>21</v>
      </c>
      <c r="AC15" s="12" t="s">
        <v>22</v>
      </c>
      <c r="AD15" s="12"/>
      <c r="AE15" s="12" t="s">
        <v>76</v>
      </c>
      <c r="AF15" s="12"/>
      <c r="AG15" s="12"/>
      <c r="AH15" s="12"/>
      <c r="AI15" s="12"/>
      <c r="AJ15" s="12"/>
      <c r="AK15" s="12"/>
    </row>
    <row r="16" spans="1:37" ht="15" customHeight="1" thickBot="1" x14ac:dyDescent="0.25">
      <c r="A16" s="10">
        <v>45180.512557870374</v>
      </c>
      <c r="B16" s="14" t="s">
        <v>16</v>
      </c>
      <c r="C16" s="12"/>
      <c r="D16" s="12"/>
      <c r="E16" s="12"/>
      <c r="F16" s="12" t="str">
        <f t="shared" si="0"/>
        <v xml:space="preserve"> 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 t="s">
        <v>38</v>
      </c>
      <c r="X16" s="12" t="s">
        <v>77</v>
      </c>
      <c r="Y16" s="12" t="s">
        <v>78</v>
      </c>
      <c r="Z16" s="13">
        <v>25</v>
      </c>
      <c r="AA16" s="12" t="s">
        <v>26</v>
      </c>
      <c r="AB16" s="12" t="s">
        <v>27</v>
      </c>
      <c r="AC16" s="12" t="s">
        <v>28</v>
      </c>
      <c r="AD16" s="12"/>
      <c r="AE16" s="12" t="s">
        <v>79</v>
      </c>
      <c r="AF16" s="12"/>
      <c r="AG16" s="12"/>
      <c r="AH16" s="12"/>
      <c r="AI16" s="12"/>
      <c r="AJ16" s="12"/>
      <c r="AK16" s="12"/>
    </row>
    <row r="17" spans="1:37" ht="15" customHeight="1" thickBot="1" x14ac:dyDescent="0.25">
      <c r="A17" s="10">
        <v>45180.513622685183</v>
      </c>
      <c r="B17" s="14" t="s">
        <v>16</v>
      </c>
      <c r="C17" s="12"/>
      <c r="D17" s="12"/>
      <c r="E17" s="12"/>
      <c r="F17" s="12" t="str">
        <f t="shared" si="0"/>
        <v xml:space="preserve"> 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 t="s">
        <v>70</v>
      </c>
      <c r="X17" s="12" t="s">
        <v>80</v>
      </c>
      <c r="Y17" s="12" t="s">
        <v>81</v>
      </c>
      <c r="Z17" s="13">
        <v>25</v>
      </c>
      <c r="AA17" s="12" t="s">
        <v>26</v>
      </c>
      <c r="AB17" s="12" t="s">
        <v>27</v>
      </c>
      <c r="AC17" s="12" t="s">
        <v>22</v>
      </c>
      <c r="AD17" s="12" t="s">
        <v>36</v>
      </c>
      <c r="AE17" s="15" t="s">
        <v>82</v>
      </c>
      <c r="AF17" s="12"/>
      <c r="AG17" s="12"/>
      <c r="AH17" s="12"/>
      <c r="AI17" s="12"/>
      <c r="AJ17" s="12"/>
      <c r="AK17" s="12"/>
    </row>
    <row r="18" spans="1:37" ht="15" customHeight="1" thickBot="1" x14ac:dyDescent="0.25">
      <c r="A18" s="10">
        <v>45180.517696759256</v>
      </c>
      <c r="B18" s="14" t="s">
        <v>16</v>
      </c>
      <c r="C18" s="12"/>
      <c r="D18" s="12"/>
      <c r="E18" s="12"/>
      <c r="F18" s="12" t="str">
        <f t="shared" si="0"/>
        <v xml:space="preserve"> 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 t="s">
        <v>48</v>
      </c>
      <c r="X18" s="12" t="s">
        <v>83</v>
      </c>
      <c r="Y18" s="12" t="s">
        <v>84</v>
      </c>
      <c r="Z18" s="13">
        <v>18</v>
      </c>
      <c r="AA18" s="12" t="s">
        <v>20</v>
      </c>
      <c r="AB18" s="12" t="s">
        <v>21</v>
      </c>
      <c r="AC18" s="12" t="s">
        <v>22</v>
      </c>
      <c r="AD18" s="12" t="s">
        <v>54</v>
      </c>
      <c r="AE18" s="12" t="s">
        <v>85</v>
      </c>
      <c r="AF18" s="12"/>
      <c r="AG18" s="12"/>
      <c r="AH18" s="12"/>
      <c r="AI18" s="12"/>
      <c r="AJ18" s="12"/>
      <c r="AK18" s="12"/>
    </row>
    <row r="19" spans="1:37" ht="15" customHeight="1" thickBot="1" x14ac:dyDescent="0.25">
      <c r="A19" s="10">
        <v>45180.518807870372</v>
      </c>
      <c r="B19" s="14" t="s">
        <v>16</v>
      </c>
      <c r="C19" s="12"/>
      <c r="D19" s="12"/>
      <c r="E19" s="12"/>
      <c r="F19" s="12" t="str">
        <f t="shared" si="0"/>
        <v xml:space="preserve"> 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 t="s">
        <v>70</v>
      </c>
      <c r="X19" s="12" t="s">
        <v>86</v>
      </c>
      <c r="Y19" s="12" t="s">
        <v>87</v>
      </c>
      <c r="Z19" s="13">
        <v>19</v>
      </c>
      <c r="AA19" s="12" t="s">
        <v>20</v>
      </c>
      <c r="AB19" s="12" t="s">
        <v>21</v>
      </c>
      <c r="AC19" s="12" t="s">
        <v>22</v>
      </c>
      <c r="AD19" s="12" t="s">
        <v>54</v>
      </c>
      <c r="AE19" s="15" t="s">
        <v>88</v>
      </c>
      <c r="AF19" s="12"/>
      <c r="AG19" s="12"/>
      <c r="AH19" s="12"/>
      <c r="AI19" s="12"/>
      <c r="AJ19" s="12"/>
      <c r="AK19" s="12"/>
    </row>
    <row r="20" spans="1:37" ht="15" customHeight="1" thickBot="1" x14ac:dyDescent="0.25">
      <c r="A20" s="10">
        <v>45180.521921296298</v>
      </c>
      <c r="B20" s="14" t="s">
        <v>16</v>
      </c>
      <c r="C20" s="12"/>
      <c r="D20" s="12"/>
      <c r="E20" s="12"/>
      <c r="F20" s="12" t="str">
        <f t="shared" si="0"/>
        <v xml:space="preserve"> 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 t="s">
        <v>38</v>
      </c>
      <c r="X20" s="12" t="s">
        <v>89</v>
      </c>
      <c r="Y20" s="12" t="s">
        <v>90</v>
      </c>
      <c r="Z20" s="13">
        <v>23</v>
      </c>
      <c r="AA20" s="12" t="s">
        <v>26</v>
      </c>
      <c r="AB20" s="12" t="s">
        <v>27</v>
      </c>
      <c r="AC20" s="12" t="s">
        <v>28</v>
      </c>
      <c r="AD20" s="12" t="s">
        <v>54</v>
      </c>
      <c r="AE20" s="12" t="s">
        <v>91</v>
      </c>
      <c r="AF20" s="12"/>
      <c r="AG20" s="12"/>
      <c r="AH20" s="12"/>
      <c r="AI20" s="12"/>
      <c r="AJ20" s="12"/>
      <c r="AK20" s="12"/>
    </row>
    <row r="21" spans="1:37" ht="15" customHeight="1" thickBot="1" x14ac:dyDescent="0.25">
      <c r="A21" s="10">
        <v>45180.52071759259</v>
      </c>
      <c r="B21" s="14" t="s">
        <v>16</v>
      </c>
      <c r="C21" s="12"/>
      <c r="D21" s="12"/>
      <c r="E21" s="12"/>
      <c r="F21" s="12" t="str">
        <f t="shared" si="0"/>
        <v xml:space="preserve"> 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17</v>
      </c>
      <c r="X21" s="12" t="s">
        <v>92</v>
      </c>
      <c r="Y21" s="12" t="s">
        <v>93</v>
      </c>
      <c r="Z21" s="13">
        <v>20</v>
      </c>
      <c r="AA21" s="12" t="s">
        <v>26</v>
      </c>
      <c r="AB21" s="12" t="s">
        <v>27</v>
      </c>
      <c r="AC21" s="12" t="s">
        <v>22</v>
      </c>
      <c r="AD21" s="12" t="s">
        <v>41</v>
      </c>
      <c r="AE21" s="12" t="s">
        <v>94</v>
      </c>
      <c r="AF21" s="12"/>
      <c r="AG21" s="12"/>
      <c r="AH21" s="12"/>
      <c r="AI21" s="12"/>
      <c r="AJ21" s="12"/>
      <c r="AK21" s="12"/>
    </row>
    <row r="22" spans="1:37" ht="15" customHeight="1" thickBot="1" x14ac:dyDescent="0.25">
      <c r="A22" s="10">
        <v>45180.525960648149</v>
      </c>
      <c r="B22" s="14" t="s">
        <v>16</v>
      </c>
      <c r="C22" s="12"/>
      <c r="D22" s="12"/>
      <c r="E22" s="12"/>
      <c r="F22" s="12" t="str">
        <f t="shared" si="0"/>
        <v xml:space="preserve"> 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 t="s">
        <v>95</v>
      </c>
      <c r="X22" s="12" t="s">
        <v>96</v>
      </c>
      <c r="Y22" s="12" t="s">
        <v>97</v>
      </c>
      <c r="Z22" s="13">
        <v>19</v>
      </c>
      <c r="AA22" s="12" t="s">
        <v>20</v>
      </c>
      <c r="AB22" s="12" t="s">
        <v>21</v>
      </c>
      <c r="AC22" s="12" t="s">
        <v>28</v>
      </c>
      <c r="AD22" s="12" t="s">
        <v>41</v>
      </c>
      <c r="AE22" s="12" t="s">
        <v>98</v>
      </c>
      <c r="AF22" s="12"/>
      <c r="AG22" s="12"/>
      <c r="AH22" s="12"/>
      <c r="AI22" s="12"/>
      <c r="AJ22" s="12"/>
      <c r="AK22" s="12"/>
    </row>
    <row r="23" spans="1:37" ht="15" customHeight="1" thickBot="1" x14ac:dyDescent="0.25">
      <c r="A23" s="10">
        <v>45180.52925925926</v>
      </c>
      <c r="B23" s="14" t="s">
        <v>16</v>
      </c>
      <c r="C23" s="12"/>
      <c r="D23" s="12"/>
      <c r="E23" s="12"/>
      <c r="F23" s="12" t="str">
        <f t="shared" si="0"/>
        <v xml:space="preserve"> 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 t="s">
        <v>17</v>
      </c>
      <c r="X23" s="12" t="s">
        <v>99</v>
      </c>
      <c r="Y23" s="12" t="s">
        <v>100</v>
      </c>
      <c r="Z23" s="13">
        <v>19</v>
      </c>
      <c r="AA23" s="12" t="s">
        <v>20</v>
      </c>
      <c r="AB23" s="12" t="s">
        <v>21</v>
      </c>
      <c r="AC23" s="12" t="s">
        <v>28</v>
      </c>
      <c r="AD23" s="12" t="s">
        <v>41</v>
      </c>
      <c r="AE23" s="12" t="s">
        <v>101</v>
      </c>
      <c r="AF23" s="12"/>
      <c r="AG23" s="12"/>
      <c r="AH23" s="12"/>
      <c r="AI23" s="12"/>
      <c r="AJ23" s="12"/>
      <c r="AK23" s="12"/>
    </row>
    <row r="24" spans="1:37" ht="15" customHeight="1" thickBot="1" x14ac:dyDescent="0.25">
      <c r="A24" s="10">
        <v>45180.529652777775</v>
      </c>
      <c r="B24" s="14" t="s">
        <v>16</v>
      </c>
      <c r="C24" s="12"/>
      <c r="D24" s="12"/>
      <c r="E24" s="12"/>
      <c r="F24" s="12" t="str">
        <f t="shared" si="0"/>
        <v xml:space="preserve"> 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 t="s">
        <v>102</v>
      </c>
      <c r="X24" s="12" t="s">
        <v>103</v>
      </c>
      <c r="Y24" s="12" t="s">
        <v>104</v>
      </c>
      <c r="Z24" s="13">
        <v>25</v>
      </c>
      <c r="AA24" s="12" t="s">
        <v>26</v>
      </c>
      <c r="AB24" s="12" t="s">
        <v>27</v>
      </c>
      <c r="AC24" s="12" t="s">
        <v>22</v>
      </c>
      <c r="AD24" s="12" t="s">
        <v>41</v>
      </c>
      <c r="AE24" s="12" t="s">
        <v>105</v>
      </c>
      <c r="AF24" s="12"/>
      <c r="AG24" s="12"/>
      <c r="AH24" s="12"/>
      <c r="AI24" s="12"/>
      <c r="AJ24" s="12"/>
      <c r="AK24" s="12"/>
    </row>
    <row r="25" spans="1:37" ht="15" customHeight="1" thickBot="1" x14ac:dyDescent="0.25">
      <c r="A25" s="10">
        <v>45180.529918981483</v>
      </c>
      <c r="B25" s="14" t="s">
        <v>16</v>
      </c>
      <c r="C25" s="12"/>
      <c r="D25" s="12"/>
      <c r="E25" s="12"/>
      <c r="F25" s="12" t="str">
        <f t="shared" si="0"/>
        <v xml:space="preserve"> 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 t="s">
        <v>70</v>
      </c>
      <c r="X25" s="12" t="s">
        <v>106</v>
      </c>
      <c r="Y25" s="12" t="s">
        <v>107</v>
      </c>
      <c r="Z25" s="13">
        <v>23</v>
      </c>
      <c r="AA25" s="12" t="s">
        <v>20</v>
      </c>
      <c r="AB25" s="12" t="s">
        <v>21</v>
      </c>
      <c r="AC25" s="12" t="s">
        <v>22</v>
      </c>
      <c r="AD25" s="12"/>
      <c r="AE25" s="12" t="s">
        <v>108</v>
      </c>
      <c r="AF25" s="12"/>
      <c r="AG25" s="12"/>
      <c r="AH25" s="12"/>
      <c r="AI25" s="12"/>
      <c r="AJ25" s="12"/>
      <c r="AK25" s="12"/>
    </row>
    <row r="26" spans="1:37" ht="15" customHeight="1" thickBot="1" x14ac:dyDescent="0.25">
      <c r="A26" s="10">
        <v>45180.542569444442</v>
      </c>
      <c r="B26" s="14" t="s">
        <v>16</v>
      </c>
      <c r="C26" s="12"/>
      <c r="D26" s="12"/>
      <c r="E26" s="12"/>
      <c r="F26" s="12" t="str">
        <f t="shared" si="0"/>
        <v xml:space="preserve"> 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 t="s">
        <v>48</v>
      </c>
      <c r="X26" s="12" t="s">
        <v>109</v>
      </c>
      <c r="Y26" s="12" t="s">
        <v>110</v>
      </c>
      <c r="Z26" s="13">
        <v>18</v>
      </c>
      <c r="AA26" s="12" t="s">
        <v>26</v>
      </c>
      <c r="AB26" s="12" t="s">
        <v>21</v>
      </c>
      <c r="AC26" s="12" t="s">
        <v>28</v>
      </c>
      <c r="AD26" s="12" t="s">
        <v>111</v>
      </c>
      <c r="AE26" s="12" t="s">
        <v>112</v>
      </c>
      <c r="AF26" s="12"/>
      <c r="AG26" s="12"/>
      <c r="AH26" s="12"/>
      <c r="AI26" s="12"/>
      <c r="AJ26" s="12"/>
      <c r="AK26" s="12"/>
    </row>
    <row r="27" spans="1:37" ht="15" customHeight="1" thickBot="1" x14ac:dyDescent="0.25">
      <c r="A27" s="10">
        <v>45180.545023148145</v>
      </c>
      <c r="B27" s="14" t="s">
        <v>16</v>
      </c>
      <c r="C27" s="12"/>
      <c r="D27" s="12"/>
      <c r="E27" s="12"/>
      <c r="F27" s="12" t="str">
        <f t="shared" si="0"/>
        <v xml:space="preserve"> 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 t="s">
        <v>48</v>
      </c>
      <c r="X27" s="12" t="s">
        <v>113</v>
      </c>
      <c r="Y27" s="12" t="s">
        <v>114</v>
      </c>
      <c r="Z27" s="13">
        <v>19</v>
      </c>
      <c r="AA27" s="12" t="s">
        <v>26</v>
      </c>
      <c r="AB27" s="12" t="s">
        <v>21</v>
      </c>
      <c r="AC27" s="12" t="s">
        <v>28</v>
      </c>
      <c r="AD27" s="12" t="s">
        <v>115</v>
      </c>
      <c r="AE27" s="12" t="s">
        <v>116</v>
      </c>
      <c r="AF27" s="12"/>
      <c r="AG27" s="12"/>
      <c r="AH27" s="12"/>
      <c r="AI27" s="12"/>
      <c r="AJ27" s="12"/>
      <c r="AK27" s="12"/>
    </row>
    <row r="28" spans="1:37" ht="15" customHeight="1" thickBot="1" x14ac:dyDescent="0.25">
      <c r="A28" s="10">
        <v>45180.546527777777</v>
      </c>
      <c r="B28" s="14" t="s">
        <v>16</v>
      </c>
      <c r="C28" s="12"/>
      <c r="D28" s="12"/>
      <c r="E28" s="12"/>
      <c r="F28" s="12" t="str">
        <f t="shared" si="0"/>
        <v xml:space="preserve"> 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 t="s">
        <v>38</v>
      </c>
      <c r="X28" s="12" t="s">
        <v>117</v>
      </c>
      <c r="Y28" s="12" t="s">
        <v>118</v>
      </c>
      <c r="Z28" s="13">
        <v>23</v>
      </c>
      <c r="AA28" s="12" t="s">
        <v>20</v>
      </c>
      <c r="AB28" s="12" t="s">
        <v>27</v>
      </c>
      <c r="AC28" s="12" t="s">
        <v>22</v>
      </c>
      <c r="AD28" s="12" t="s">
        <v>41</v>
      </c>
      <c r="AE28" s="15" t="s">
        <v>119</v>
      </c>
      <c r="AF28" s="12"/>
      <c r="AG28" s="12"/>
      <c r="AH28" s="12"/>
      <c r="AI28" s="12"/>
      <c r="AJ28" s="12"/>
      <c r="AK28" s="12"/>
    </row>
    <row r="29" spans="1:37" ht="15" customHeight="1" thickBot="1" x14ac:dyDescent="0.25">
      <c r="A29" s="10">
        <v>45180.546817129631</v>
      </c>
      <c r="B29" s="14" t="s">
        <v>16</v>
      </c>
      <c r="C29" s="12"/>
      <c r="D29" s="12"/>
      <c r="E29" s="12"/>
      <c r="F29" s="12" t="str">
        <f t="shared" si="0"/>
        <v xml:space="preserve"> 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 t="s">
        <v>95</v>
      </c>
      <c r="X29" s="12" t="s">
        <v>120</v>
      </c>
      <c r="Y29" s="12" t="s">
        <v>121</v>
      </c>
      <c r="Z29" s="13">
        <v>23</v>
      </c>
      <c r="AA29" s="12" t="s">
        <v>26</v>
      </c>
      <c r="AB29" s="12" t="s">
        <v>27</v>
      </c>
      <c r="AC29" s="12" t="s">
        <v>22</v>
      </c>
      <c r="AD29" s="12" t="s">
        <v>115</v>
      </c>
      <c r="AE29" s="15" t="s">
        <v>122</v>
      </c>
      <c r="AF29" s="12"/>
      <c r="AG29" s="12"/>
      <c r="AH29" s="12"/>
      <c r="AI29" s="12"/>
      <c r="AJ29" s="12"/>
      <c r="AK29" s="12"/>
    </row>
    <row r="30" spans="1:37" ht="15" customHeight="1" thickBot="1" x14ac:dyDescent="0.25">
      <c r="A30" s="10">
        <v>45180.548252314817</v>
      </c>
      <c r="B30" s="14" t="s">
        <v>16</v>
      </c>
      <c r="C30" s="12"/>
      <c r="D30" s="12"/>
      <c r="E30" s="12"/>
      <c r="F30" s="12" t="str">
        <f t="shared" si="0"/>
        <v xml:space="preserve"> 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 t="s">
        <v>95</v>
      </c>
      <c r="X30" s="12" t="s">
        <v>123</v>
      </c>
      <c r="Y30" s="12" t="s">
        <v>124</v>
      </c>
      <c r="Z30" s="13">
        <v>22</v>
      </c>
      <c r="AA30" s="12" t="s">
        <v>20</v>
      </c>
      <c r="AB30" s="12" t="s">
        <v>21</v>
      </c>
      <c r="AC30" s="12" t="s">
        <v>22</v>
      </c>
      <c r="AD30" s="12" t="s">
        <v>115</v>
      </c>
      <c r="AE30" s="15" t="s">
        <v>125</v>
      </c>
      <c r="AF30" s="12"/>
      <c r="AG30" s="12"/>
      <c r="AH30" s="12"/>
      <c r="AI30" s="12"/>
      <c r="AJ30" s="12"/>
      <c r="AK30" s="12"/>
    </row>
    <row r="31" spans="1:37" ht="15" customHeight="1" thickBot="1" x14ac:dyDescent="0.25">
      <c r="A31" s="10">
        <v>45180.553506944445</v>
      </c>
      <c r="B31" s="14" t="s">
        <v>16</v>
      </c>
      <c r="C31" s="12"/>
      <c r="D31" s="12"/>
      <c r="E31" s="12"/>
      <c r="F31" s="12" t="str">
        <f t="shared" si="0"/>
        <v xml:space="preserve"> 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 t="s">
        <v>95</v>
      </c>
      <c r="X31" s="12" t="s">
        <v>126</v>
      </c>
      <c r="Y31" s="12" t="s">
        <v>127</v>
      </c>
      <c r="Z31" s="13">
        <v>24</v>
      </c>
      <c r="AA31" s="12" t="s">
        <v>26</v>
      </c>
      <c r="AB31" s="12" t="s">
        <v>27</v>
      </c>
      <c r="AC31" s="12" t="s">
        <v>28</v>
      </c>
      <c r="AD31" s="12" t="s">
        <v>54</v>
      </c>
      <c r="AE31" s="15" t="s">
        <v>128</v>
      </c>
      <c r="AF31" s="12"/>
      <c r="AG31" s="12"/>
      <c r="AH31" s="12"/>
      <c r="AI31" s="12"/>
      <c r="AJ31" s="12"/>
      <c r="AK31" s="12"/>
    </row>
    <row r="32" spans="1:37" ht="15" customHeight="1" thickBot="1" x14ac:dyDescent="0.25">
      <c r="A32" s="10">
        <v>45180.554710648146</v>
      </c>
      <c r="B32" s="14" t="s">
        <v>16</v>
      </c>
      <c r="C32" s="12"/>
      <c r="D32" s="12"/>
      <c r="E32" s="12"/>
      <c r="F32" s="12" t="str">
        <f t="shared" si="0"/>
        <v xml:space="preserve"> 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 t="s">
        <v>38</v>
      </c>
      <c r="X32" s="12" t="s">
        <v>129</v>
      </c>
      <c r="Y32" s="12" t="s">
        <v>130</v>
      </c>
      <c r="Z32" s="13">
        <v>24</v>
      </c>
      <c r="AA32" s="12" t="s">
        <v>26</v>
      </c>
      <c r="AB32" s="12" t="s">
        <v>27</v>
      </c>
      <c r="AC32" s="12" t="s">
        <v>22</v>
      </c>
      <c r="AD32" s="12" t="s">
        <v>41</v>
      </c>
      <c r="AE32" s="12" t="s">
        <v>131</v>
      </c>
      <c r="AF32" s="12"/>
      <c r="AG32" s="12"/>
      <c r="AH32" s="12"/>
      <c r="AI32" s="12"/>
      <c r="AJ32" s="12"/>
      <c r="AK32" s="12"/>
    </row>
    <row r="33" spans="1:37" ht="15" customHeight="1" thickBot="1" x14ac:dyDescent="0.25">
      <c r="A33" s="10">
        <v>45180.579282407409</v>
      </c>
      <c r="B33" s="14" t="s">
        <v>16</v>
      </c>
      <c r="C33" s="12"/>
      <c r="D33" s="12"/>
      <c r="E33" s="12"/>
      <c r="F33" s="12" t="str">
        <f t="shared" si="0"/>
        <v xml:space="preserve"> 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 t="s">
        <v>17</v>
      </c>
      <c r="X33" s="12" t="s">
        <v>92</v>
      </c>
      <c r="Y33" s="12" t="s">
        <v>132</v>
      </c>
      <c r="Z33" s="13">
        <v>26</v>
      </c>
      <c r="AA33" s="12" t="s">
        <v>26</v>
      </c>
      <c r="AB33" s="12" t="s">
        <v>27</v>
      </c>
      <c r="AC33" s="12" t="s">
        <v>22</v>
      </c>
      <c r="AD33" s="12" t="s">
        <v>41</v>
      </c>
      <c r="AE33" s="12" t="s">
        <v>133</v>
      </c>
      <c r="AF33" s="12"/>
      <c r="AG33" s="12"/>
      <c r="AH33" s="12"/>
      <c r="AI33" s="12"/>
      <c r="AJ33" s="12"/>
      <c r="AK33" s="12"/>
    </row>
    <row r="34" spans="1:37" ht="15" customHeight="1" thickBot="1" x14ac:dyDescent="0.25">
      <c r="A34" s="10">
        <v>45180.561168981483</v>
      </c>
      <c r="B34" s="14" t="s">
        <v>16</v>
      </c>
      <c r="C34" s="12"/>
      <c r="D34" s="12"/>
      <c r="E34" s="12"/>
      <c r="F34" s="12" t="str">
        <f t="shared" si="0"/>
        <v xml:space="preserve"> 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 t="s">
        <v>38</v>
      </c>
      <c r="X34" s="12" t="s">
        <v>134</v>
      </c>
      <c r="Y34" s="12" t="s">
        <v>135</v>
      </c>
      <c r="Z34" s="13">
        <v>22</v>
      </c>
      <c r="AA34" s="12" t="s">
        <v>26</v>
      </c>
      <c r="AB34" s="12" t="s">
        <v>27</v>
      </c>
      <c r="AC34" s="12" t="s">
        <v>22</v>
      </c>
      <c r="AD34" s="12" t="s">
        <v>136</v>
      </c>
      <c r="AE34" s="12" t="s">
        <v>137</v>
      </c>
      <c r="AF34" s="12"/>
      <c r="AG34" s="12"/>
      <c r="AH34" s="12"/>
      <c r="AI34" s="12"/>
      <c r="AJ34" s="12"/>
      <c r="AK34" s="12"/>
    </row>
    <row r="35" spans="1:37" ht="15" customHeight="1" thickBot="1" x14ac:dyDescent="0.25">
      <c r="A35" s="10">
        <v>45180.566944444443</v>
      </c>
      <c r="B35" s="14" t="s">
        <v>16</v>
      </c>
      <c r="C35" s="12"/>
      <c r="D35" s="12"/>
      <c r="E35" s="12"/>
      <c r="F35" s="12" t="str">
        <f t="shared" si="0"/>
        <v xml:space="preserve"> 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 t="s">
        <v>70</v>
      </c>
      <c r="X35" s="12" t="s">
        <v>138</v>
      </c>
      <c r="Y35" s="12" t="s">
        <v>139</v>
      </c>
      <c r="Z35" s="13">
        <v>23</v>
      </c>
      <c r="AA35" s="12" t="s">
        <v>26</v>
      </c>
      <c r="AB35" s="12" t="s">
        <v>21</v>
      </c>
      <c r="AC35" s="12" t="s">
        <v>22</v>
      </c>
      <c r="AD35" s="12" t="s">
        <v>140</v>
      </c>
      <c r="AE35" s="12" t="s">
        <v>141</v>
      </c>
      <c r="AF35" s="12"/>
      <c r="AG35" s="12"/>
      <c r="AH35" s="12"/>
      <c r="AI35" s="12"/>
      <c r="AJ35" s="12"/>
      <c r="AK35" s="12"/>
    </row>
    <row r="36" spans="1:37" ht="15" customHeight="1" thickBot="1" x14ac:dyDescent="0.25">
      <c r="A36" s="10">
        <v>45180.56758101852</v>
      </c>
      <c r="B36" s="14" t="s">
        <v>16</v>
      </c>
      <c r="C36" s="12"/>
      <c r="D36" s="12"/>
      <c r="E36" s="12"/>
      <c r="F36" s="12" t="str">
        <f t="shared" si="0"/>
        <v xml:space="preserve"> 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 t="s">
        <v>38</v>
      </c>
      <c r="X36" s="12" t="s">
        <v>142</v>
      </c>
      <c r="Y36" s="12" t="s">
        <v>143</v>
      </c>
      <c r="Z36" s="13">
        <v>20</v>
      </c>
      <c r="AA36" s="12" t="s">
        <v>20</v>
      </c>
      <c r="AB36" s="12" t="s">
        <v>21</v>
      </c>
      <c r="AC36" s="12" t="s">
        <v>28</v>
      </c>
      <c r="AD36" s="12"/>
      <c r="AE36" s="12" t="s">
        <v>144</v>
      </c>
      <c r="AF36" s="12"/>
      <c r="AG36" s="12"/>
      <c r="AH36" s="12"/>
      <c r="AI36" s="12"/>
      <c r="AJ36" s="12"/>
      <c r="AK36" s="12"/>
    </row>
    <row r="37" spans="1:37" ht="15" customHeight="1" thickBot="1" x14ac:dyDescent="0.25">
      <c r="A37" s="10">
        <v>45180.568124999998</v>
      </c>
      <c r="B37" s="14" t="s">
        <v>16</v>
      </c>
      <c r="C37" s="12"/>
      <c r="D37" s="12"/>
      <c r="E37" s="12"/>
      <c r="F37" s="12" t="str">
        <f t="shared" si="0"/>
        <v xml:space="preserve"> 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 t="s">
        <v>48</v>
      </c>
      <c r="X37" s="12" t="s">
        <v>145</v>
      </c>
      <c r="Y37" s="12" t="s">
        <v>146</v>
      </c>
      <c r="Z37" s="13">
        <v>20</v>
      </c>
      <c r="AA37" s="12" t="s">
        <v>26</v>
      </c>
      <c r="AB37" s="12" t="s">
        <v>21</v>
      </c>
      <c r="AC37" s="12" t="s">
        <v>28</v>
      </c>
      <c r="AD37" s="12"/>
      <c r="AE37" s="12" t="s">
        <v>147</v>
      </c>
      <c r="AF37" s="12"/>
      <c r="AG37" s="12"/>
      <c r="AH37" s="12"/>
      <c r="AI37" s="12"/>
      <c r="AJ37" s="12"/>
      <c r="AK37" s="12"/>
    </row>
    <row r="38" spans="1:37" ht="15" customHeight="1" thickBot="1" x14ac:dyDescent="0.25">
      <c r="A38" s="10">
        <v>45180.57508101852</v>
      </c>
      <c r="B38" s="14" t="s">
        <v>16</v>
      </c>
      <c r="C38" s="12"/>
      <c r="D38" s="12"/>
      <c r="E38" s="12"/>
      <c r="F38" s="12" t="str">
        <f t="shared" si="0"/>
        <v xml:space="preserve"> 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 t="s">
        <v>70</v>
      </c>
      <c r="X38" s="12" t="s">
        <v>148</v>
      </c>
      <c r="Y38" s="12" t="s">
        <v>149</v>
      </c>
      <c r="Z38" s="13">
        <v>21</v>
      </c>
      <c r="AA38" s="12" t="s">
        <v>26</v>
      </c>
      <c r="AB38" s="12" t="s">
        <v>27</v>
      </c>
      <c r="AC38" s="12" t="s">
        <v>22</v>
      </c>
      <c r="AD38" s="12"/>
      <c r="AE38" s="12" t="s">
        <v>150</v>
      </c>
      <c r="AF38" s="12"/>
      <c r="AG38" s="12"/>
      <c r="AH38" s="12"/>
      <c r="AI38" s="12"/>
      <c r="AJ38" s="12"/>
      <c r="AK38" s="12"/>
    </row>
    <row r="39" spans="1:37" ht="15" customHeight="1" thickBot="1" x14ac:dyDescent="0.25">
      <c r="A39" s="10">
        <v>45180.582372685189</v>
      </c>
      <c r="B39" s="14" t="s">
        <v>16</v>
      </c>
      <c r="C39" s="12"/>
      <c r="D39" s="12"/>
      <c r="E39" s="12"/>
      <c r="F39" s="12" t="str">
        <f t="shared" si="0"/>
        <v xml:space="preserve"> 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 t="s">
        <v>43</v>
      </c>
      <c r="X39" s="12" t="s">
        <v>151</v>
      </c>
      <c r="Y39" s="12" t="s">
        <v>152</v>
      </c>
      <c r="Z39" s="13">
        <v>18</v>
      </c>
      <c r="AA39" s="12" t="s">
        <v>20</v>
      </c>
      <c r="AB39" s="12" t="s">
        <v>21</v>
      </c>
      <c r="AC39" s="12" t="s">
        <v>28</v>
      </c>
      <c r="AD39" s="12" t="s">
        <v>153</v>
      </c>
      <c r="AE39" s="12" t="s">
        <v>154</v>
      </c>
      <c r="AF39" s="12"/>
      <c r="AG39" s="12"/>
      <c r="AH39" s="12"/>
      <c r="AI39" s="12"/>
      <c r="AJ39" s="12"/>
      <c r="AK39" s="12"/>
    </row>
    <row r="40" spans="1:37" ht="15" customHeight="1" thickBot="1" x14ac:dyDescent="0.25">
      <c r="A40" s="10">
        <v>45200.832685185182</v>
      </c>
      <c r="B40" s="14" t="s">
        <v>16</v>
      </c>
      <c r="C40" s="12"/>
      <c r="D40" s="12"/>
      <c r="E40" s="12"/>
      <c r="F40" s="12" t="str">
        <f t="shared" si="0"/>
        <v xml:space="preserve"> 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 t="s">
        <v>43</v>
      </c>
      <c r="X40" s="12" t="s">
        <v>155</v>
      </c>
      <c r="Y40" s="12" t="s">
        <v>156</v>
      </c>
      <c r="Z40" s="13">
        <v>19</v>
      </c>
      <c r="AA40" s="12" t="s">
        <v>20</v>
      </c>
      <c r="AB40" s="12" t="s">
        <v>21</v>
      </c>
      <c r="AC40" s="12" t="s">
        <v>28</v>
      </c>
      <c r="AD40" s="12"/>
      <c r="AE40" s="12" t="s">
        <v>157</v>
      </c>
      <c r="AF40" s="12"/>
      <c r="AG40" s="12"/>
      <c r="AH40" s="12"/>
      <c r="AI40" s="12"/>
      <c r="AJ40" s="12"/>
      <c r="AK40" s="12"/>
    </row>
    <row r="41" spans="1:37" ht="15" customHeight="1" thickBot="1" x14ac:dyDescent="0.25">
      <c r="A41" s="10">
        <v>45180.586354166669</v>
      </c>
      <c r="B41" s="14" t="s">
        <v>16</v>
      </c>
      <c r="C41" s="12"/>
      <c r="D41" s="12"/>
      <c r="E41" s="12"/>
      <c r="F41" s="12" t="str">
        <f t="shared" si="0"/>
        <v xml:space="preserve"> 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 t="s">
        <v>38</v>
      </c>
      <c r="X41" s="12" t="s">
        <v>86</v>
      </c>
      <c r="Y41" s="12" t="s">
        <v>158</v>
      </c>
      <c r="Z41" s="13">
        <v>22</v>
      </c>
      <c r="AA41" s="12" t="s">
        <v>26</v>
      </c>
      <c r="AB41" s="12" t="s">
        <v>27</v>
      </c>
      <c r="AC41" s="12" t="s">
        <v>22</v>
      </c>
      <c r="AD41" s="12" t="s">
        <v>36</v>
      </c>
      <c r="AE41" s="15" t="s">
        <v>159</v>
      </c>
      <c r="AF41" s="12"/>
      <c r="AG41" s="12"/>
      <c r="AH41" s="12"/>
      <c r="AI41" s="12"/>
      <c r="AJ41" s="12"/>
      <c r="AK41" s="12"/>
    </row>
    <row r="42" spans="1:37" ht="15" customHeight="1" thickBot="1" x14ac:dyDescent="0.25">
      <c r="A42" s="10">
        <v>45180.58766203704</v>
      </c>
      <c r="B42" s="14" t="s">
        <v>16</v>
      </c>
      <c r="C42" s="12"/>
      <c r="D42" s="12"/>
      <c r="E42" s="12"/>
      <c r="F42" s="12" t="str">
        <f t="shared" si="0"/>
        <v xml:space="preserve"> 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 t="s">
        <v>48</v>
      </c>
      <c r="X42" s="12" t="s">
        <v>113</v>
      </c>
      <c r="Y42" s="12" t="s">
        <v>160</v>
      </c>
      <c r="Z42" s="13">
        <v>18</v>
      </c>
      <c r="AA42" s="12" t="s">
        <v>26</v>
      </c>
      <c r="AB42" s="12" t="s">
        <v>21</v>
      </c>
      <c r="AC42" s="12" t="s">
        <v>28</v>
      </c>
      <c r="AD42" s="12" t="s">
        <v>36</v>
      </c>
      <c r="AE42" s="12" t="s">
        <v>161</v>
      </c>
      <c r="AF42" s="12"/>
      <c r="AG42" s="12"/>
      <c r="AH42" s="12"/>
      <c r="AI42" s="12"/>
      <c r="AJ42" s="12"/>
      <c r="AK42" s="12"/>
    </row>
    <row r="43" spans="1:37" ht="15" customHeight="1" thickBot="1" x14ac:dyDescent="0.25">
      <c r="A43" s="10">
        <v>45180.60015046296</v>
      </c>
      <c r="B43" s="14" t="s">
        <v>16</v>
      </c>
      <c r="C43" s="12"/>
      <c r="D43" s="12"/>
      <c r="E43" s="12"/>
      <c r="F43" s="12" t="str">
        <f t="shared" si="0"/>
        <v xml:space="preserve"> 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 t="s">
        <v>95</v>
      </c>
      <c r="X43" s="12" t="s">
        <v>62</v>
      </c>
      <c r="Y43" s="12" t="s">
        <v>162</v>
      </c>
      <c r="Z43" s="13">
        <v>18</v>
      </c>
      <c r="AA43" s="12" t="s">
        <v>26</v>
      </c>
      <c r="AB43" s="12" t="s">
        <v>21</v>
      </c>
      <c r="AC43" s="12" t="s">
        <v>28</v>
      </c>
      <c r="AD43" s="12" t="s">
        <v>36</v>
      </c>
      <c r="AE43" s="15" t="s">
        <v>163</v>
      </c>
      <c r="AF43" s="12"/>
      <c r="AG43" s="12"/>
      <c r="AH43" s="12"/>
      <c r="AI43" s="12"/>
      <c r="AJ43" s="12"/>
      <c r="AK43" s="12"/>
    </row>
    <row r="44" spans="1:37" ht="15" customHeight="1" thickBot="1" x14ac:dyDescent="0.25">
      <c r="A44" s="10">
        <v>45180.60664351852</v>
      </c>
      <c r="B44" s="14" t="s">
        <v>16</v>
      </c>
      <c r="C44" s="12"/>
      <c r="D44" s="12"/>
      <c r="E44" s="12"/>
      <c r="F44" s="12" t="str">
        <f t="shared" si="0"/>
        <v xml:space="preserve"> 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48</v>
      </c>
      <c r="X44" s="12" t="s">
        <v>164</v>
      </c>
      <c r="Y44" s="12" t="s">
        <v>165</v>
      </c>
      <c r="Z44" s="13">
        <v>19</v>
      </c>
      <c r="AA44" s="12" t="s">
        <v>20</v>
      </c>
      <c r="AB44" s="12" t="s">
        <v>21</v>
      </c>
      <c r="AC44" s="12" t="s">
        <v>22</v>
      </c>
      <c r="AD44" s="12" t="s">
        <v>166</v>
      </c>
      <c r="AE44" s="12" t="s">
        <v>167</v>
      </c>
      <c r="AF44" s="12"/>
      <c r="AG44" s="12"/>
      <c r="AH44" s="12"/>
      <c r="AI44" s="12"/>
      <c r="AJ44" s="12"/>
      <c r="AK44" s="12"/>
    </row>
    <row r="45" spans="1:37" ht="15" customHeight="1" thickBot="1" x14ac:dyDescent="0.25">
      <c r="A45" s="10">
        <v>45180.622511574074</v>
      </c>
      <c r="B45" s="14" t="s">
        <v>16</v>
      </c>
      <c r="C45" s="12"/>
      <c r="D45" s="12"/>
      <c r="E45" s="12"/>
      <c r="F45" s="12" t="str">
        <f t="shared" si="0"/>
        <v xml:space="preserve"> 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 t="s">
        <v>38</v>
      </c>
      <c r="X45" s="12" t="s">
        <v>129</v>
      </c>
      <c r="Y45" s="12" t="s">
        <v>168</v>
      </c>
      <c r="Z45" s="13">
        <v>26</v>
      </c>
      <c r="AA45" s="12" t="s">
        <v>26</v>
      </c>
      <c r="AB45" s="12" t="s">
        <v>27</v>
      </c>
      <c r="AC45" s="12" t="s">
        <v>22</v>
      </c>
      <c r="AD45" s="12" t="s">
        <v>54</v>
      </c>
      <c r="AE45" s="12" t="s">
        <v>169</v>
      </c>
      <c r="AF45" s="12"/>
      <c r="AG45" s="12"/>
      <c r="AH45" s="12"/>
      <c r="AI45" s="12"/>
      <c r="AJ45" s="12"/>
      <c r="AK45" s="12"/>
    </row>
    <row r="46" spans="1:37" ht="15" customHeight="1" thickBot="1" x14ac:dyDescent="0.25">
      <c r="A46" s="10">
        <v>45180.623692129629</v>
      </c>
      <c r="B46" s="14" t="s">
        <v>16</v>
      </c>
      <c r="C46" s="12"/>
      <c r="D46" s="12"/>
      <c r="E46" s="12"/>
      <c r="F46" s="12" t="str">
        <f t="shared" si="0"/>
        <v xml:space="preserve"> 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 t="s">
        <v>38</v>
      </c>
      <c r="X46" s="12" t="s">
        <v>134</v>
      </c>
      <c r="Y46" s="12" t="s">
        <v>170</v>
      </c>
      <c r="Z46" s="13">
        <v>20</v>
      </c>
      <c r="AA46" s="12" t="s">
        <v>20</v>
      </c>
      <c r="AB46" s="12" t="s">
        <v>27</v>
      </c>
      <c r="AC46" s="12" t="s">
        <v>22</v>
      </c>
      <c r="AD46" s="12" t="s">
        <v>41</v>
      </c>
      <c r="AE46" s="12" t="s">
        <v>171</v>
      </c>
      <c r="AF46" s="12"/>
      <c r="AG46" s="12"/>
      <c r="AH46" s="12"/>
      <c r="AI46" s="12"/>
      <c r="AJ46" s="12"/>
      <c r="AK46" s="12"/>
    </row>
    <row r="47" spans="1:37" ht="15" customHeight="1" thickBot="1" x14ac:dyDescent="0.25">
      <c r="A47" s="10">
        <v>45180.624652777777</v>
      </c>
      <c r="B47" s="14" t="s">
        <v>16</v>
      </c>
      <c r="C47" s="12"/>
      <c r="D47" s="12"/>
      <c r="E47" s="12"/>
      <c r="F47" s="12" t="str">
        <f t="shared" si="0"/>
        <v xml:space="preserve"> 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 t="s">
        <v>43</v>
      </c>
      <c r="X47" s="12" t="s">
        <v>172</v>
      </c>
      <c r="Y47" s="12" t="s">
        <v>173</v>
      </c>
      <c r="Z47" s="13">
        <v>20</v>
      </c>
      <c r="AA47" s="12" t="s">
        <v>26</v>
      </c>
      <c r="AB47" s="12" t="s">
        <v>27</v>
      </c>
      <c r="AC47" s="12" t="s">
        <v>28</v>
      </c>
      <c r="AD47" s="12" t="s">
        <v>174</v>
      </c>
      <c r="AE47" s="12" t="s">
        <v>175</v>
      </c>
      <c r="AF47" s="12"/>
      <c r="AG47" s="12"/>
      <c r="AH47" s="12"/>
      <c r="AI47" s="12"/>
      <c r="AJ47" s="12"/>
      <c r="AK47" s="12"/>
    </row>
    <row r="48" spans="1:37" ht="15" customHeight="1" thickBot="1" x14ac:dyDescent="0.25">
      <c r="A48" s="10">
        <v>45180.624282407407</v>
      </c>
      <c r="B48" s="14" t="s">
        <v>16</v>
      </c>
      <c r="C48" s="12"/>
      <c r="D48" s="12"/>
      <c r="E48" s="12"/>
      <c r="F48" s="12" t="str">
        <f t="shared" si="0"/>
        <v xml:space="preserve"> 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 t="s">
        <v>38</v>
      </c>
      <c r="X48" s="12" t="s">
        <v>176</v>
      </c>
      <c r="Y48" s="12" t="s">
        <v>177</v>
      </c>
      <c r="Z48" s="13">
        <v>26</v>
      </c>
      <c r="AA48" s="12" t="s">
        <v>20</v>
      </c>
      <c r="AB48" s="12" t="s">
        <v>21</v>
      </c>
      <c r="AC48" s="12" t="s">
        <v>28</v>
      </c>
      <c r="AD48" s="12" t="s">
        <v>54</v>
      </c>
      <c r="AE48" s="12" t="s">
        <v>178</v>
      </c>
      <c r="AF48" s="12"/>
      <c r="AG48" s="12"/>
      <c r="AH48" s="12"/>
      <c r="AI48" s="12"/>
      <c r="AJ48" s="12"/>
      <c r="AK48" s="12"/>
    </row>
    <row r="49" spans="1:37" ht="15" customHeight="1" thickBot="1" x14ac:dyDescent="0.25">
      <c r="A49" s="10">
        <v>45180.625891203701</v>
      </c>
      <c r="B49" s="14" t="s">
        <v>16</v>
      </c>
      <c r="C49" s="12"/>
      <c r="D49" s="12"/>
      <c r="E49" s="12"/>
      <c r="F49" s="12" t="str">
        <f t="shared" si="0"/>
        <v xml:space="preserve"> 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 t="s">
        <v>48</v>
      </c>
      <c r="X49" s="12" t="s">
        <v>179</v>
      </c>
      <c r="Y49" s="12" t="s">
        <v>180</v>
      </c>
      <c r="Z49" s="13">
        <v>18</v>
      </c>
      <c r="AA49" s="12" t="s">
        <v>26</v>
      </c>
      <c r="AB49" s="12" t="s">
        <v>21</v>
      </c>
      <c r="AC49" s="12" t="s">
        <v>22</v>
      </c>
      <c r="AD49" s="12"/>
      <c r="AE49" s="12" t="s">
        <v>181</v>
      </c>
      <c r="AF49" s="12"/>
      <c r="AG49" s="12"/>
      <c r="AH49" s="12"/>
      <c r="AI49" s="12"/>
      <c r="AJ49" s="12"/>
      <c r="AK49" s="12"/>
    </row>
    <row r="50" spans="1:37" ht="15" customHeight="1" thickBot="1" x14ac:dyDescent="0.25">
      <c r="A50" s="10">
        <v>45180.644745370373</v>
      </c>
      <c r="B50" s="14" t="s">
        <v>16</v>
      </c>
      <c r="C50" s="12"/>
      <c r="D50" s="12"/>
      <c r="E50" s="12"/>
      <c r="F50" s="12" t="str">
        <f t="shared" si="0"/>
        <v xml:space="preserve"> 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 t="s">
        <v>43</v>
      </c>
      <c r="X50" s="12" t="s">
        <v>182</v>
      </c>
      <c r="Y50" s="12" t="s">
        <v>183</v>
      </c>
      <c r="Z50" s="13">
        <v>18</v>
      </c>
      <c r="AA50" s="12" t="s">
        <v>26</v>
      </c>
      <c r="AB50" s="12" t="s">
        <v>21</v>
      </c>
      <c r="AC50" s="12" t="s">
        <v>28</v>
      </c>
      <c r="AD50" s="12" t="s">
        <v>184</v>
      </c>
      <c r="AE50" s="12" t="s">
        <v>185</v>
      </c>
      <c r="AF50" s="12"/>
      <c r="AG50" s="12"/>
      <c r="AH50" s="12"/>
      <c r="AI50" s="12"/>
      <c r="AJ50" s="12"/>
      <c r="AK50" s="12"/>
    </row>
    <row r="51" spans="1:37" ht="15" customHeight="1" thickBot="1" x14ac:dyDescent="0.25">
      <c r="A51" s="10">
        <v>45180.651053240741</v>
      </c>
      <c r="B51" s="14" t="s">
        <v>16</v>
      </c>
      <c r="C51" s="12"/>
      <c r="D51" s="12"/>
      <c r="E51" s="12"/>
      <c r="F51" s="12" t="str">
        <f t="shared" si="0"/>
        <v xml:space="preserve"> 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 t="s">
        <v>48</v>
      </c>
      <c r="X51" s="12" t="s">
        <v>145</v>
      </c>
      <c r="Y51" s="12" t="s">
        <v>146</v>
      </c>
      <c r="Z51" s="13">
        <v>20</v>
      </c>
      <c r="AA51" s="12" t="s">
        <v>26</v>
      </c>
      <c r="AB51" s="12" t="s">
        <v>21</v>
      </c>
      <c r="AC51" s="12" t="s">
        <v>22</v>
      </c>
      <c r="AD51" s="12" t="s">
        <v>36</v>
      </c>
      <c r="AE51" s="12" t="s">
        <v>186</v>
      </c>
      <c r="AF51" s="12"/>
      <c r="AG51" s="12"/>
      <c r="AH51" s="12"/>
      <c r="AI51" s="12"/>
      <c r="AJ51" s="12"/>
      <c r="AK51" s="12"/>
    </row>
    <row r="52" spans="1:37" ht="15" customHeight="1" thickBot="1" x14ac:dyDescent="0.25">
      <c r="A52" s="10">
        <v>45180.676006944443</v>
      </c>
      <c r="B52" s="14" t="s">
        <v>16</v>
      </c>
      <c r="C52" s="12"/>
      <c r="D52" s="12"/>
      <c r="E52" s="12"/>
      <c r="F52" s="12" t="str">
        <f t="shared" si="0"/>
        <v xml:space="preserve"> 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 t="s">
        <v>48</v>
      </c>
      <c r="X52" s="12" t="s">
        <v>179</v>
      </c>
      <c r="Y52" s="12" t="s">
        <v>187</v>
      </c>
      <c r="Z52" s="13">
        <v>20</v>
      </c>
      <c r="AA52" s="12" t="s">
        <v>26</v>
      </c>
      <c r="AB52" s="12" t="s">
        <v>21</v>
      </c>
      <c r="AC52" s="12" t="s">
        <v>28</v>
      </c>
      <c r="AD52" s="12"/>
      <c r="AE52" s="15" t="s">
        <v>188</v>
      </c>
      <c r="AF52" s="12"/>
      <c r="AG52" s="12"/>
      <c r="AH52" s="12"/>
      <c r="AI52" s="12"/>
      <c r="AJ52" s="12"/>
      <c r="AK52" s="12"/>
    </row>
    <row r="53" spans="1:37" ht="15" customHeight="1" thickBot="1" x14ac:dyDescent="0.25">
      <c r="A53" s="10">
        <v>45180.687939814816</v>
      </c>
      <c r="B53" s="14" t="s">
        <v>16</v>
      </c>
      <c r="C53" s="12"/>
      <c r="D53" s="12"/>
      <c r="E53" s="12"/>
      <c r="F53" s="12" t="str">
        <f t="shared" si="0"/>
        <v xml:space="preserve"> 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 t="s">
        <v>38</v>
      </c>
      <c r="X53" s="12" t="s">
        <v>189</v>
      </c>
      <c r="Y53" s="12" t="s">
        <v>190</v>
      </c>
      <c r="Z53" s="13">
        <v>24</v>
      </c>
      <c r="AA53" s="12" t="s">
        <v>20</v>
      </c>
      <c r="AB53" s="12" t="s">
        <v>27</v>
      </c>
      <c r="AC53" s="12" t="s">
        <v>22</v>
      </c>
      <c r="AD53" s="12" t="s">
        <v>54</v>
      </c>
      <c r="AE53" s="12" t="s">
        <v>191</v>
      </c>
      <c r="AF53" s="12"/>
      <c r="AG53" s="12"/>
      <c r="AH53" s="12"/>
      <c r="AI53" s="12"/>
      <c r="AJ53" s="12"/>
      <c r="AK53" s="12"/>
    </row>
    <row r="54" spans="1:37" ht="15" customHeight="1" thickBot="1" x14ac:dyDescent="0.25">
      <c r="A54" s="10">
        <v>45180.694432870368</v>
      </c>
      <c r="B54" s="14" t="s">
        <v>16</v>
      </c>
      <c r="C54" s="12"/>
      <c r="D54" s="12"/>
      <c r="E54" s="12"/>
      <c r="F54" s="12" t="str">
        <f t="shared" si="0"/>
        <v xml:space="preserve"> 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 t="s">
        <v>38</v>
      </c>
      <c r="X54" s="12" t="s">
        <v>192</v>
      </c>
      <c r="Y54" s="12" t="s">
        <v>193</v>
      </c>
      <c r="Z54" s="13">
        <v>18</v>
      </c>
      <c r="AA54" s="12" t="s">
        <v>20</v>
      </c>
      <c r="AB54" s="12" t="s">
        <v>21</v>
      </c>
      <c r="AC54" s="12" t="s">
        <v>28</v>
      </c>
      <c r="AD54" s="12" t="s">
        <v>54</v>
      </c>
      <c r="AE54" s="15" t="s">
        <v>194</v>
      </c>
      <c r="AF54" s="12"/>
      <c r="AG54" s="12"/>
      <c r="AH54" s="12"/>
      <c r="AI54" s="12"/>
      <c r="AJ54" s="12"/>
      <c r="AK54" s="12"/>
    </row>
    <row r="55" spans="1:37" ht="15" customHeight="1" thickBot="1" x14ac:dyDescent="0.25">
      <c r="A55" s="10">
        <v>45180.698900462965</v>
      </c>
      <c r="B55" s="14" t="s">
        <v>16</v>
      </c>
      <c r="C55" s="12"/>
      <c r="D55" s="12"/>
      <c r="E55" s="12"/>
      <c r="F55" s="12" t="str">
        <f t="shared" si="0"/>
        <v xml:space="preserve"> 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 t="s">
        <v>95</v>
      </c>
      <c r="X55" s="12" t="s">
        <v>195</v>
      </c>
      <c r="Y55" s="12" t="s">
        <v>196</v>
      </c>
      <c r="Z55" s="13">
        <v>23</v>
      </c>
      <c r="AA55" s="12" t="s">
        <v>20</v>
      </c>
      <c r="AB55" s="12" t="s">
        <v>27</v>
      </c>
      <c r="AC55" s="12" t="s">
        <v>22</v>
      </c>
      <c r="AD55" s="12" t="s">
        <v>197</v>
      </c>
      <c r="AE55" s="12" t="s">
        <v>198</v>
      </c>
      <c r="AF55" s="12"/>
      <c r="AG55" s="12"/>
      <c r="AH55" s="12"/>
      <c r="AI55" s="12"/>
      <c r="AJ55" s="12"/>
      <c r="AK55" s="12"/>
    </row>
    <row r="56" spans="1:37" ht="15" customHeight="1" thickBot="1" x14ac:dyDescent="0.25">
      <c r="A56" s="10">
        <v>45180.733090277776</v>
      </c>
      <c r="B56" s="14" t="s">
        <v>16</v>
      </c>
      <c r="C56" s="12"/>
      <c r="D56" s="12"/>
      <c r="E56" s="12"/>
      <c r="F56" s="12" t="str">
        <f t="shared" si="0"/>
        <v xml:space="preserve"> 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 t="s">
        <v>95</v>
      </c>
      <c r="X56" s="12" t="s">
        <v>199</v>
      </c>
      <c r="Y56" s="12" t="s">
        <v>200</v>
      </c>
      <c r="Z56" s="13">
        <v>20</v>
      </c>
      <c r="AA56" s="12" t="s">
        <v>26</v>
      </c>
      <c r="AB56" s="12" t="s">
        <v>27</v>
      </c>
      <c r="AC56" s="12" t="s">
        <v>28</v>
      </c>
      <c r="AD56" s="12" t="s">
        <v>201</v>
      </c>
      <c r="AE56" s="12" t="s">
        <v>202</v>
      </c>
      <c r="AF56" s="12"/>
      <c r="AG56" s="12"/>
      <c r="AH56" s="12"/>
      <c r="AI56" s="12"/>
      <c r="AJ56" s="12"/>
      <c r="AK56" s="12"/>
    </row>
    <row r="57" spans="1:37" ht="15" customHeight="1" thickBot="1" x14ac:dyDescent="0.25">
      <c r="A57" s="10">
        <v>45180.738576388889</v>
      </c>
      <c r="B57" s="14" t="s">
        <v>16</v>
      </c>
      <c r="C57" s="12"/>
      <c r="D57" s="12"/>
      <c r="E57" s="12"/>
      <c r="F57" s="12" t="str">
        <f t="shared" si="0"/>
        <v xml:space="preserve"> 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 t="s">
        <v>48</v>
      </c>
      <c r="X57" s="12" t="s">
        <v>203</v>
      </c>
      <c r="Y57" s="12" t="s">
        <v>204</v>
      </c>
      <c r="Z57" s="13">
        <v>22</v>
      </c>
      <c r="AA57" s="12" t="s">
        <v>20</v>
      </c>
      <c r="AB57" s="12" t="s">
        <v>21</v>
      </c>
      <c r="AC57" s="12" t="s">
        <v>22</v>
      </c>
      <c r="AD57" s="12" t="s">
        <v>205</v>
      </c>
      <c r="AE57" s="12" t="s">
        <v>206</v>
      </c>
      <c r="AF57" s="12"/>
      <c r="AG57" s="12"/>
      <c r="AH57" s="12"/>
      <c r="AI57" s="12"/>
      <c r="AJ57" s="12"/>
      <c r="AK57" s="12"/>
    </row>
    <row r="58" spans="1:37" ht="15" customHeight="1" thickBot="1" x14ac:dyDescent="0.25">
      <c r="A58" s="10">
        <v>45180.739733796298</v>
      </c>
      <c r="B58" s="14" t="s">
        <v>16</v>
      </c>
      <c r="C58" s="12"/>
      <c r="D58" s="12"/>
      <c r="E58" s="12"/>
      <c r="F58" s="12" t="str">
        <f t="shared" si="0"/>
        <v xml:space="preserve"> 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 t="s">
        <v>38</v>
      </c>
      <c r="X58" s="12" t="s">
        <v>207</v>
      </c>
      <c r="Y58" s="12" t="s">
        <v>208</v>
      </c>
      <c r="Z58" s="13">
        <v>26</v>
      </c>
      <c r="AA58" s="12" t="s">
        <v>26</v>
      </c>
      <c r="AB58" s="12" t="s">
        <v>27</v>
      </c>
      <c r="AC58" s="12" t="s">
        <v>22</v>
      </c>
      <c r="AD58" s="12"/>
      <c r="AE58" s="15" t="s">
        <v>209</v>
      </c>
      <c r="AF58" s="12"/>
      <c r="AG58" s="12"/>
      <c r="AH58" s="12"/>
      <c r="AI58" s="12"/>
      <c r="AJ58" s="12"/>
      <c r="AK58" s="12"/>
    </row>
    <row r="59" spans="1:37" ht="15" customHeight="1" thickBot="1" x14ac:dyDescent="0.25">
      <c r="A59" s="10">
        <v>45180.749340277776</v>
      </c>
      <c r="B59" s="14" t="s">
        <v>16</v>
      </c>
      <c r="C59" s="12"/>
      <c r="D59" s="12"/>
      <c r="E59" s="12"/>
      <c r="F59" s="12" t="str">
        <f t="shared" si="0"/>
        <v xml:space="preserve"> 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 t="s">
        <v>38</v>
      </c>
      <c r="X59" s="12" t="s">
        <v>117</v>
      </c>
      <c r="Y59" s="12" t="s">
        <v>210</v>
      </c>
      <c r="Z59" s="13">
        <v>26</v>
      </c>
      <c r="AA59" s="12" t="s">
        <v>20</v>
      </c>
      <c r="AB59" s="12" t="s">
        <v>21</v>
      </c>
      <c r="AC59" s="12" t="s">
        <v>22</v>
      </c>
      <c r="AD59" s="12"/>
      <c r="AE59" s="12" t="s">
        <v>211</v>
      </c>
      <c r="AF59" s="12"/>
      <c r="AG59" s="12"/>
      <c r="AH59" s="12"/>
      <c r="AI59" s="12"/>
      <c r="AJ59" s="12"/>
      <c r="AK59" s="12"/>
    </row>
    <row r="60" spans="1:37" ht="15" customHeight="1" thickBot="1" x14ac:dyDescent="0.25">
      <c r="A60" s="10">
        <v>45180.756203703706</v>
      </c>
      <c r="B60" s="14" t="s">
        <v>16</v>
      </c>
      <c r="C60" s="12"/>
      <c r="D60" s="12"/>
      <c r="E60" s="12"/>
      <c r="F60" s="12" t="str">
        <f t="shared" si="0"/>
        <v xml:space="preserve"> 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 t="s">
        <v>38</v>
      </c>
      <c r="X60" s="12" t="s">
        <v>212</v>
      </c>
      <c r="Y60" s="12" t="s">
        <v>213</v>
      </c>
      <c r="Z60" s="13">
        <v>26</v>
      </c>
      <c r="AA60" s="12" t="s">
        <v>26</v>
      </c>
      <c r="AB60" s="12" t="s">
        <v>27</v>
      </c>
      <c r="AC60" s="12" t="s">
        <v>22</v>
      </c>
      <c r="AD60" s="12"/>
      <c r="AE60" s="12" t="s">
        <v>214</v>
      </c>
      <c r="AF60" s="12"/>
      <c r="AG60" s="12"/>
      <c r="AH60" s="12"/>
      <c r="AI60" s="12"/>
      <c r="AJ60" s="12"/>
      <c r="AK60" s="12"/>
    </row>
    <row r="61" spans="1:37" ht="15" customHeight="1" thickBot="1" x14ac:dyDescent="0.25">
      <c r="A61" s="10">
        <v>45180.766909722224</v>
      </c>
      <c r="B61" s="14" t="s">
        <v>16</v>
      </c>
      <c r="C61" s="12"/>
      <c r="D61" s="12"/>
      <c r="E61" s="12"/>
      <c r="F61" s="12" t="str">
        <f t="shared" si="0"/>
        <v xml:space="preserve"> 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 t="s">
        <v>38</v>
      </c>
      <c r="X61" s="12" t="s">
        <v>134</v>
      </c>
      <c r="Y61" s="12" t="s">
        <v>215</v>
      </c>
      <c r="Z61" s="13">
        <v>19</v>
      </c>
      <c r="AA61" s="12" t="s">
        <v>20</v>
      </c>
      <c r="AB61" s="12" t="s">
        <v>21</v>
      </c>
      <c r="AC61" s="12" t="s">
        <v>22</v>
      </c>
      <c r="AD61" s="12"/>
      <c r="AE61" s="12" t="s">
        <v>216</v>
      </c>
      <c r="AF61" s="12"/>
      <c r="AG61" s="12"/>
      <c r="AH61" s="12"/>
      <c r="AI61" s="12"/>
      <c r="AJ61" s="12"/>
      <c r="AK61" s="12"/>
    </row>
    <row r="62" spans="1:37" ht="15" customHeight="1" thickBot="1" x14ac:dyDescent="0.25">
      <c r="A62" s="10">
        <v>45180.767418981479</v>
      </c>
      <c r="B62" s="14" t="s">
        <v>16</v>
      </c>
      <c r="C62" s="12"/>
      <c r="D62" s="12"/>
      <c r="E62" s="12"/>
      <c r="F62" s="12" t="str">
        <f t="shared" si="0"/>
        <v xml:space="preserve"> 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 t="s">
        <v>38</v>
      </c>
      <c r="X62" s="12" t="s">
        <v>217</v>
      </c>
      <c r="Y62" s="12" t="s">
        <v>218</v>
      </c>
      <c r="Z62" s="13">
        <v>19</v>
      </c>
      <c r="AA62" s="12" t="s">
        <v>20</v>
      </c>
      <c r="AB62" s="12" t="s">
        <v>21</v>
      </c>
      <c r="AC62" s="12" t="s">
        <v>28</v>
      </c>
      <c r="AD62" s="12" t="s">
        <v>219</v>
      </c>
      <c r="AE62" s="12" t="s">
        <v>220</v>
      </c>
      <c r="AF62" s="12"/>
      <c r="AG62" s="12"/>
      <c r="AH62" s="12"/>
      <c r="AI62" s="12"/>
      <c r="AJ62" s="12"/>
      <c r="AK62" s="12"/>
    </row>
    <row r="63" spans="1:37" ht="15" customHeight="1" thickBot="1" x14ac:dyDescent="0.25">
      <c r="A63" s="10">
        <v>45180.767731481479</v>
      </c>
      <c r="B63" s="14" t="s">
        <v>16</v>
      </c>
      <c r="C63" s="12"/>
      <c r="D63" s="12"/>
      <c r="E63" s="12"/>
      <c r="F63" s="12" t="str">
        <f t="shared" si="0"/>
        <v xml:space="preserve"> 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 t="s">
        <v>38</v>
      </c>
      <c r="X63" s="12" t="s">
        <v>221</v>
      </c>
      <c r="Y63" s="12" t="s">
        <v>222</v>
      </c>
      <c r="Z63" s="13">
        <v>18</v>
      </c>
      <c r="AA63" s="12" t="s">
        <v>26</v>
      </c>
      <c r="AB63" s="12" t="s">
        <v>21</v>
      </c>
      <c r="AC63" s="12" t="s">
        <v>28</v>
      </c>
      <c r="AD63" s="12" t="s">
        <v>223</v>
      </c>
      <c r="AE63" s="15" t="s">
        <v>224</v>
      </c>
      <c r="AF63" s="12"/>
      <c r="AG63" s="12"/>
      <c r="AH63" s="12"/>
      <c r="AI63" s="12"/>
      <c r="AJ63" s="12"/>
      <c r="AK63" s="12"/>
    </row>
    <row r="64" spans="1:37" ht="15" customHeight="1" thickBot="1" x14ac:dyDescent="0.25">
      <c r="A64" s="10">
        <v>45180.772129629629</v>
      </c>
      <c r="B64" s="14" t="s">
        <v>16</v>
      </c>
      <c r="C64" s="12"/>
      <c r="D64" s="12"/>
      <c r="E64" s="12"/>
      <c r="F64" s="12" t="str">
        <f t="shared" si="0"/>
        <v xml:space="preserve"> 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 t="s">
        <v>43</v>
      </c>
      <c r="X64" s="12" t="s">
        <v>62</v>
      </c>
      <c r="Y64" s="12" t="s">
        <v>225</v>
      </c>
      <c r="Z64" s="13">
        <v>18</v>
      </c>
      <c r="AA64" s="12" t="s">
        <v>26</v>
      </c>
      <c r="AB64" s="12" t="s">
        <v>21</v>
      </c>
      <c r="AC64" s="12" t="s">
        <v>22</v>
      </c>
      <c r="AD64" s="12" t="s">
        <v>36</v>
      </c>
      <c r="AE64" s="12" t="s">
        <v>226</v>
      </c>
      <c r="AF64" s="12"/>
      <c r="AG64" s="12"/>
      <c r="AH64" s="12"/>
      <c r="AI64" s="12"/>
      <c r="AJ64" s="12"/>
      <c r="AK64" s="12"/>
    </row>
    <row r="65" spans="1:37" ht="15" customHeight="1" thickBot="1" x14ac:dyDescent="0.25">
      <c r="A65" s="10">
        <v>45180.772581018522</v>
      </c>
      <c r="B65" s="14" t="s">
        <v>16</v>
      </c>
      <c r="C65" s="12"/>
      <c r="D65" s="12"/>
      <c r="E65" s="12"/>
      <c r="F65" s="12" t="str">
        <f t="shared" si="0"/>
        <v xml:space="preserve"> 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 t="s">
        <v>38</v>
      </c>
      <c r="X65" s="12" t="s">
        <v>212</v>
      </c>
      <c r="Y65" s="12" t="s">
        <v>227</v>
      </c>
      <c r="Z65" s="13">
        <v>19</v>
      </c>
      <c r="AA65" s="12" t="s">
        <v>20</v>
      </c>
      <c r="AB65" s="12" t="s">
        <v>21</v>
      </c>
      <c r="AC65" s="12" t="s">
        <v>28</v>
      </c>
      <c r="AD65" s="12" t="s">
        <v>115</v>
      </c>
      <c r="AE65" s="12" t="s">
        <v>228</v>
      </c>
      <c r="AF65" s="12"/>
      <c r="AG65" s="12"/>
      <c r="AH65" s="12"/>
      <c r="AI65" s="12"/>
      <c r="AJ65" s="12"/>
      <c r="AK65" s="12"/>
    </row>
    <row r="66" spans="1:37" ht="15" customHeight="1" thickBot="1" x14ac:dyDescent="0.25">
      <c r="A66" s="10">
        <v>45180.782465277778</v>
      </c>
      <c r="B66" s="14" t="s">
        <v>16</v>
      </c>
      <c r="C66" s="12"/>
      <c r="D66" s="12"/>
      <c r="E66" s="12"/>
      <c r="F66" s="12" t="str">
        <f t="shared" si="0"/>
        <v xml:space="preserve"> 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 t="s">
        <v>43</v>
      </c>
      <c r="X66" s="12" t="s">
        <v>229</v>
      </c>
      <c r="Y66" s="12" t="s">
        <v>230</v>
      </c>
      <c r="Z66" s="13">
        <v>22</v>
      </c>
      <c r="AA66" s="12" t="s">
        <v>20</v>
      </c>
      <c r="AB66" s="12" t="s">
        <v>21</v>
      </c>
      <c r="AC66" s="12" t="s">
        <v>28</v>
      </c>
      <c r="AD66" s="12" t="s">
        <v>36</v>
      </c>
      <c r="AE66" s="12" t="s">
        <v>231</v>
      </c>
      <c r="AF66" s="12"/>
      <c r="AG66" s="12"/>
      <c r="AH66" s="12"/>
      <c r="AI66" s="12"/>
      <c r="AJ66" s="12"/>
      <c r="AK66" s="12"/>
    </row>
    <row r="67" spans="1:37" ht="15" customHeight="1" thickBot="1" x14ac:dyDescent="0.25">
      <c r="A67" s="10">
        <v>45180.785185185188</v>
      </c>
      <c r="B67" s="14" t="s">
        <v>16</v>
      </c>
      <c r="C67" s="12"/>
      <c r="D67" s="12"/>
      <c r="E67" s="12"/>
      <c r="F67" s="12" t="str">
        <f t="shared" si="0"/>
        <v xml:space="preserve"> 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s">
        <v>43</v>
      </c>
      <c r="X67" s="12" t="s">
        <v>44</v>
      </c>
      <c r="Y67" s="12" t="s">
        <v>232</v>
      </c>
      <c r="Z67" s="13">
        <v>18</v>
      </c>
      <c r="AA67" s="12" t="s">
        <v>20</v>
      </c>
      <c r="AB67" s="12" t="s">
        <v>21</v>
      </c>
      <c r="AC67" s="12" t="s">
        <v>28</v>
      </c>
      <c r="AD67" s="12"/>
      <c r="AE67" s="12" t="s">
        <v>233</v>
      </c>
      <c r="AF67" s="12"/>
      <c r="AG67" s="12"/>
      <c r="AH67" s="12"/>
      <c r="AI67" s="12"/>
      <c r="AJ67" s="12"/>
      <c r="AK67" s="12"/>
    </row>
    <row r="68" spans="1:37" ht="15" customHeight="1" thickBot="1" x14ac:dyDescent="0.25">
      <c r="A68" s="10">
        <v>45180.786446759259</v>
      </c>
      <c r="B68" s="14" t="s">
        <v>16</v>
      </c>
      <c r="C68" s="12"/>
      <c r="D68" s="12"/>
      <c r="E68" s="12"/>
      <c r="F68" s="12" t="str">
        <f t="shared" si="0"/>
        <v xml:space="preserve"> 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 t="s">
        <v>70</v>
      </c>
      <c r="X68" s="12" t="s">
        <v>234</v>
      </c>
      <c r="Y68" s="12" t="s">
        <v>235</v>
      </c>
      <c r="Z68" s="13">
        <v>25</v>
      </c>
      <c r="AA68" s="12" t="s">
        <v>26</v>
      </c>
      <c r="AB68" s="12" t="s">
        <v>27</v>
      </c>
      <c r="AC68" s="12" t="s">
        <v>22</v>
      </c>
      <c r="AD68" s="12" t="s">
        <v>36</v>
      </c>
      <c r="AE68" s="12" t="s">
        <v>236</v>
      </c>
      <c r="AF68" s="12"/>
      <c r="AG68" s="12"/>
      <c r="AH68" s="12"/>
      <c r="AI68" s="12"/>
      <c r="AJ68" s="12"/>
      <c r="AK68" s="12"/>
    </row>
    <row r="69" spans="1:37" ht="15" customHeight="1" thickBot="1" x14ac:dyDescent="0.25">
      <c r="A69" s="10">
        <v>45180.821944444448</v>
      </c>
      <c r="B69" s="14" t="s">
        <v>16</v>
      </c>
      <c r="C69" s="12"/>
      <c r="D69" s="12"/>
      <c r="E69" s="12"/>
      <c r="F69" s="12" t="str">
        <f t="shared" si="0"/>
        <v xml:space="preserve"> 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 t="s">
        <v>70</v>
      </c>
      <c r="X69" s="12" t="s">
        <v>237</v>
      </c>
      <c r="Y69" s="12" t="s">
        <v>238</v>
      </c>
      <c r="Z69" s="13">
        <v>20</v>
      </c>
      <c r="AA69" s="12" t="s">
        <v>26</v>
      </c>
      <c r="AB69" s="12" t="s">
        <v>21</v>
      </c>
      <c r="AC69" s="12" t="s">
        <v>22</v>
      </c>
      <c r="AD69" s="12" t="s">
        <v>239</v>
      </c>
      <c r="AE69" s="12" t="s">
        <v>240</v>
      </c>
      <c r="AF69" s="12"/>
      <c r="AG69" s="12"/>
      <c r="AH69" s="12"/>
      <c r="AI69" s="12"/>
      <c r="AJ69" s="12"/>
      <c r="AK69" s="12"/>
    </row>
    <row r="70" spans="1:37" ht="15" customHeight="1" thickBot="1" x14ac:dyDescent="0.25">
      <c r="A70" s="10">
        <v>45180.828368055554</v>
      </c>
      <c r="B70" s="14" t="s">
        <v>16</v>
      </c>
      <c r="C70" s="12"/>
      <c r="D70" s="12"/>
      <c r="E70" s="12"/>
      <c r="F70" s="12" t="str">
        <f t="shared" si="0"/>
        <v xml:space="preserve"> 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 t="s">
        <v>70</v>
      </c>
      <c r="X70" s="12" t="s">
        <v>234</v>
      </c>
      <c r="Y70" s="12" t="s">
        <v>190</v>
      </c>
      <c r="Z70" s="13">
        <v>28</v>
      </c>
      <c r="AA70" s="12" t="s">
        <v>20</v>
      </c>
      <c r="AB70" s="12" t="s">
        <v>27</v>
      </c>
      <c r="AC70" s="12" t="s">
        <v>22</v>
      </c>
      <c r="AD70" s="12" t="s">
        <v>54</v>
      </c>
      <c r="AE70" s="12" t="s">
        <v>241</v>
      </c>
      <c r="AF70" s="12"/>
      <c r="AG70" s="12"/>
      <c r="AH70" s="12"/>
      <c r="AI70" s="12"/>
      <c r="AJ70" s="12"/>
      <c r="AK70" s="12"/>
    </row>
    <row r="71" spans="1:37" ht="15" customHeight="1" thickBot="1" x14ac:dyDescent="0.25">
      <c r="A71" s="13" t="s">
        <v>242</v>
      </c>
      <c r="B71" s="14" t="s">
        <v>16</v>
      </c>
      <c r="C71" s="12"/>
      <c r="D71" s="12"/>
      <c r="E71" s="12"/>
      <c r="F71" s="12" t="str">
        <f t="shared" si="0"/>
        <v xml:space="preserve"> 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 t="s">
        <v>70</v>
      </c>
      <c r="X71" s="12" t="s">
        <v>243</v>
      </c>
      <c r="Y71" s="12" t="s">
        <v>244</v>
      </c>
      <c r="Z71" s="13">
        <v>23</v>
      </c>
      <c r="AA71" s="12" t="s">
        <v>20</v>
      </c>
      <c r="AB71" s="12" t="s">
        <v>27</v>
      </c>
      <c r="AC71" s="12" t="s">
        <v>28</v>
      </c>
      <c r="AD71" s="12" t="s">
        <v>245</v>
      </c>
      <c r="AE71" s="12" t="s">
        <v>246</v>
      </c>
      <c r="AF71" s="12"/>
      <c r="AG71" s="12"/>
      <c r="AH71" s="12"/>
      <c r="AI71" s="12"/>
      <c r="AJ71" s="12"/>
      <c r="AK71" s="12"/>
    </row>
    <row r="72" spans="1:37" ht="15" customHeight="1" thickBot="1" x14ac:dyDescent="0.25">
      <c r="A72" s="10">
        <v>45180.836608796293</v>
      </c>
      <c r="B72" s="14" t="s">
        <v>16</v>
      </c>
      <c r="C72" s="12"/>
      <c r="D72" s="12"/>
      <c r="E72" s="12"/>
      <c r="F72" s="12" t="str">
        <f t="shared" si="0"/>
        <v xml:space="preserve"> 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 t="s">
        <v>38</v>
      </c>
      <c r="X72" s="12" t="s">
        <v>195</v>
      </c>
      <c r="Y72" s="12" t="s">
        <v>247</v>
      </c>
      <c r="Z72" s="13">
        <v>18</v>
      </c>
      <c r="AA72" s="12" t="s">
        <v>26</v>
      </c>
      <c r="AB72" s="12" t="s">
        <v>27</v>
      </c>
      <c r="AC72" s="12" t="s">
        <v>22</v>
      </c>
      <c r="AD72" s="12" t="s">
        <v>41</v>
      </c>
      <c r="AE72" s="12" t="s">
        <v>248</v>
      </c>
      <c r="AF72" s="12"/>
      <c r="AG72" s="12"/>
      <c r="AH72" s="12"/>
      <c r="AI72" s="12"/>
      <c r="AJ72" s="12"/>
      <c r="AK72" s="12"/>
    </row>
    <row r="73" spans="1:37" ht="15" customHeight="1" thickBot="1" x14ac:dyDescent="0.25">
      <c r="A73" s="10">
        <v>45180.842766203707</v>
      </c>
      <c r="B73" s="14" t="s">
        <v>16</v>
      </c>
      <c r="C73" s="12"/>
      <c r="D73" s="12"/>
      <c r="E73" s="12"/>
      <c r="F73" s="12" t="str">
        <f t="shared" ref="F73:F136" si="1">$D73&amp;" "&amp;$E73</f>
        <v xml:space="preserve"> 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 t="s">
        <v>95</v>
      </c>
      <c r="X73" s="12" t="s">
        <v>62</v>
      </c>
      <c r="Y73" s="12" t="s">
        <v>249</v>
      </c>
      <c r="Z73" s="13">
        <v>23</v>
      </c>
      <c r="AA73" s="12" t="s">
        <v>26</v>
      </c>
      <c r="AB73" s="12" t="s">
        <v>21</v>
      </c>
      <c r="AC73" s="12" t="s">
        <v>22</v>
      </c>
      <c r="AD73" s="12" t="s">
        <v>250</v>
      </c>
      <c r="AE73" s="12" t="s">
        <v>251</v>
      </c>
      <c r="AF73" s="12"/>
      <c r="AG73" s="12"/>
      <c r="AH73" s="12"/>
      <c r="AI73" s="12"/>
      <c r="AJ73" s="12"/>
      <c r="AK73" s="12"/>
    </row>
    <row r="74" spans="1:37" ht="15" customHeight="1" thickBot="1" x14ac:dyDescent="0.25">
      <c r="A74" s="10">
        <v>45180.855451388888</v>
      </c>
      <c r="B74" s="14" t="s">
        <v>16</v>
      </c>
      <c r="C74" s="12"/>
      <c r="D74" s="12"/>
      <c r="E74" s="12"/>
      <c r="F74" s="12" t="str">
        <f t="shared" si="1"/>
        <v xml:space="preserve"> 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 t="s">
        <v>70</v>
      </c>
      <c r="X74" s="12" t="s">
        <v>56</v>
      </c>
      <c r="Y74" s="12" t="s">
        <v>252</v>
      </c>
      <c r="Z74" s="13">
        <v>17</v>
      </c>
      <c r="AA74" s="12" t="s">
        <v>20</v>
      </c>
      <c r="AB74" s="12" t="s">
        <v>21</v>
      </c>
      <c r="AC74" s="12" t="s">
        <v>28</v>
      </c>
      <c r="AD74" s="12"/>
      <c r="AE74" s="12" t="s">
        <v>253</v>
      </c>
      <c r="AF74" s="12"/>
      <c r="AG74" s="12"/>
      <c r="AH74" s="12"/>
      <c r="AI74" s="12"/>
      <c r="AJ74" s="12"/>
      <c r="AK74" s="12"/>
    </row>
    <row r="75" spans="1:37" ht="15" customHeight="1" thickBot="1" x14ac:dyDescent="0.25">
      <c r="A75" s="10">
        <v>45180.856956018521</v>
      </c>
      <c r="B75" s="14" t="s">
        <v>16</v>
      </c>
      <c r="C75" s="12"/>
      <c r="D75" s="12"/>
      <c r="E75" s="12"/>
      <c r="F75" s="12" t="str">
        <f t="shared" si="1"/>
        <v xml:space="preserve"> 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 t="s">
        <v>48</v>
      </c>
      <c r="X75" s="12" t="s">
        <v>254</v>
      </c>
      <c r="Y75" s="12" t="s">
        <v>255</v>
      </c>
      <c r="Z75" s="13">
        <v>24</v>
      </c>
      <c r="AA75" s="12" t="s">
        <v>20</v>
      </c>
      <c r="AB75" s="12" t="s">
        <v>27</v>
      </c>
      <c r="AC75" s="12" t="s">
        <v>22</v>
      </c>
      <c r="AD75" s="12"/>
      <c r="AE75" s="12" t="s">
        <v>256</v>
      </c>
      <c r="AF75" s="12"/>
      <c r="AG75" s="12"/>
      <c r="AH75" s="12"/>
      <c r="AI75" s="12"/>
      <c r="AJ75" s="12"/>
      <c r="AK75" s="12"/>
    </row>
    <row r="76" spans="1:37" ht="15" customHeight="1" thickBot="1" x14ac:dyDescent="0.25">
      <c r="A76" s="10">
        <v>45180.89949074074</v>
      </c>
      <c r="B76" s="14" t="s">
        <v>16</v>
      </c>
      <c r="C76" s="12"/>
      <c r="D76" s="12"/>
      <c r="E76" s="12"/>
      <c r="F76" s="12" t="str">
        <f t="shared" si="1"/>
        <v xml:space="preserve"> 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 t="s">
        <v>70</v>
      </c>
      <c r="X76" s="12" t="s">
        <v>237</v>
      </c>
      <c r="Y76" s="12" t="s">
        <v>257</v>
      </c>
      <c r="Z76" s="13">
        <v>24</v>
      </c>
      <c r="AA76" s="12" t="s">
        <v>20</v>
      </c>
      <c r="AB76" s="12" t="s">
        <v>21</v>
      </c>
      <c r="AC76" s="12" t="s">
        <v>22</v>
      </c>
      <c r="AD76" s="12"/>
      <c r="AE76" s="12" t="s">
        <v>258</v>
      </c>
      <c r="AF76" s="12"/>
      <c r="AG76" s="12"/>
      <c r="AH76" s="12"/>
      <c r="AI76" s="12"/>
      <c r="AJ76" s="12"/>
      <c r="AK76" s="12"/>
    </row>
    <row r="77" spans="1:37" ht="15" customHeight="1" thickBot="1" x14ac:dyDescent="0.25">
      <c r="A77" s="10">
        <v>45180.900543981479</v>
      </c>
      <c r="B77" s="14" t="s">
        <v>16</v>
      </c>
      <c r="C77" s="12"/>
      <c r="D77" s="12"/>
      <c r="E77" s="12"/>
      <c r="F77" s="12" t="str">
        <f t="shared" si="1"/>
        <v xml:space="preserve"> 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 t="s">
        <v>70</v>
      </c>
      <c r="X77" s="12" t="s">
        <v>259</v>
      </c>
      <c r="Y77" s="12" t="s">
        <v>260</v>
      </c>
      <c r="Z77" s="13">
        <v>18</v>
      </c>
      <c r="AA77" s="12" t="s">
        <v>26</v>
      </c>
      <c r="AB77" s="12" t="s">
        <v>21</v>
      </c>
      <c r="AC77" s="12" t="s">
        <v>28</v>
      </c>
      <c r="AD77" s="12"/>
      <c r="AE77" s="12" t="s">
        <v>261</v>
      </c>
      <c r="AF77" s="12"/>
      <c r="AG77" s="12"/>
      <c r="AH77" s="12"/>
      <c r="AI77" s="12"/>
      <c r="AJ77" s="12"/>
      <c r="AK77" s="12"/>
    </row>
    <row r="78" spans="1:37" ht="15" customHeight="1" thickBot="1" x14ac:dyDescent="0.25">
      <c r="A78" s="10">
        <v>45180.907361111109</v>
      </c>
      <c r="B78" s="14" t="s">
        <v>16</v>
      </c>
      <c r="C78" s="12"/>
      <c r="D78" s="12"/>
      <c r="E78" s="12"/>
      <c r="F78" s="12" t="str">
        <f t="shared" si="1"/>
        <v xml:space="preserve"> 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 t="s">
        <v>48</v>
      </c>
      <c r="X78" s="12" t="s">
        <v>262</v>
      </c>
      <c r="Y78" s="12" t="s">
        <v>263</v>
      </c>
      <c r="Z78" s="13">
        <v>23</v>
      </c>
      <c r="AA78" s="12" t="s">
        <v>20</v>
      </c>
      <c r="AB78" s="12" t="s">
        <v>27</v>
      </c>
      <c r="AC78" s="12" t="s">
        <v>22</v>
      </c>
      <c r="AD78" s="12" t="s">
        <v>54</v>
      </c>
      <c r="AE78" s="12" t="s">
        <v>264</v>
      </c>
      <c r="AF78" s="12"/>
      <c r="AG78" s="12"/>
      <c r="AH78" s="12"/>
      <c r="AI78" s="12"/>
      <c r="AJ78" s="12"/>
      <c r="AK78" s="12"/>
    </row>
    <row r="79" spans="1:37" ht="15" customHeight="1" thickBot="1" x14ac:dyDescent="0.25">
      <c r="A79" s="10">
        <v>45180.912106481483</v>
      </c>
      <c r="B79" s="14" t="s">
        <v>16</v>
      </c>
      <c r="C79" s="12"/>
      <c r="D79" s="12"/>
      <c r="E79" s="12"/>
      <c r="F79" s="12" t="str">
        <f t="shared" si="1"/>
        <v xml:space="preserve"> 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 t="s">
        <v>48</v>
      </c>
      <c r="X79" s="12" t="s">
        <v>265</v>
      </c>
      <c r="Y79" s="12" t="s">
        <v>266</v>
      </c>
      <c r="Z79" s="13">
        <v>19</v>
      </c>
      <c r="AA79" s="12" t="s">
        <v>26</v>
      </c>
      <c r="AB79" s="12" t="s">
        <v>21</v>
      </c>
      <c r="AC79" s="12" t="s">
        <v>22</v>
      </c>
      <c r="AD79" s="12" t="s">
        <v>32</v>
      </c>
      <c r="AE79" s="12" t="s">
        <v>267</v>
      </c>
      <c r="AF79" s="12"/>
      <c r="AG79" s="12"/>
      <c r="AH79" s="12"/>
      <c r="AI79" s="12"/>
      <c r="AJ79" s="12"/>
      <c r="AK79" s="12"/>
    </row>
    <row r="80" spans="1:37" ht="15" customHeight="1" thickBot="1" x14ac:dyDescent="0.25">
      <c r="A80" s="10">
        <v>45180.917500000003</v>
      </c>
      <c r="B80" s="14" t="s">
        <v>16</v>
      </c>
      <c r="C80" s="12"/>
      <c r="D80" s="12"/>
      <c r="E80" s="12"/>
      <c r="F80" s="12" t="str">
        <f t="shared" si="1"/>
        <v xml:space="preserve"> 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 t="s">
        <v>95</v>
      </c>
      <c r="X80" s="12" t="s">
        <v>268</v>
      </c>
      <c r="Y80" s="12" t="s">
        <v>269</v>
      </c>
      <c r="Z80" s="13">
        <v>21</v>
      </c>
      <c r="AA80" s="12" t="s">
        <v>20</v>
      </c>
      <c r="AB80" s="12" t="s">
        <v>21</v>
      </c>
      <c r="AC80" s="12" t="s">
        <v>22</v>
      </c>
      <c r="AD80" s="12" t="s">
        <v>54</v>
      </c>
      <c r="AE80" s="12" t="s">
        <v>270</v>
      </c>
      <c r="AF80" s="12"/>
      <c r="AG80" s="12"/>
      <c r="AH80" s="12"/>
      <c r="AI80" s="12"/>
      <c r="AJ80" s="12"/>
      <c r="AK80" s="12"/>
    </row>
    <row r="81" spans="1:37" ht="15" customHeight="1" thickBot="1" x14ac:dyDescent="0.25">
      <c r="A81" s="10">
        <v>45180.93917824074</v>
      </c>
      <c r="B81" s="14" t="s">
        <v>16</v>
      </c>
      <c r="C81" s="12"/>
      <c r="D81" s="12"/>
      <c r="E81" s="12"/>
      <c r="F81" s="12" t="str">
        <f t="shared" si="1"/>
        <v xml:space="preserve"> 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 t="s">
        <v>48</v>
      </c>
      <c r="X81" s="12" t="s">
        <v>262</v>
      </c>
      <c r="Y81" s="12" t="s">
        <v>271</v>
      </c>
      <c r="Z81" s="13">
        <v>27</v>
      </c>
      <c r="AA81" s="12" t="s">
        <v>20</v>
      </c>
      <c r="AB81" s="12" t="s">
        <v>27</v>
      </c>
      <c r="AC81" s="12" t="s">
        <v>22</v>
      </c>
      <c r="AD81" s="12" t="s">
        <v>272</v>
      </c>
      <c r="AE81" s="12" t="s">
        <v>273</v>
      </c>
      <c r="AF81" s="12"/>
      <c r="AG81" s="12"/>
      <c r="AH81" s="12"/>
      <c r="AI81" s="12"/>
      <c r="AJ81" s="12"/>
      <c r="AK81" s="12"/>
    </row>
    <row r="82" spans="1:37" ht="15" customHeight="1" thickBot="1" x14ac:dyDescent="0.25">
      <c r="A82" s="10">
        <v>45180.946689814817</v>
      </c>
      <c r="B82" s="14" t="s">
        <v>16</v>
      </c>
      <c r="C82" s="12"/>
      <c r="D82" s="12"/>
      <c r="E82" s="12"/>
      <c r="F82" s="12" t="str">
        <f t="shared" si="1"/>
        <v xml:space="preserve"> 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 t="s">
        <v>48</v>
      </c>
      <c r="X82" s="12" t="s">
        <v>274</v>
      </c>
      <c r="Y82" s="12" t="s">
        <v>275</v>
      </c>
      <c r="Z82" s="13">
        <v>19</v>
      </c>
      <c r="AA82" s="12" t="s">
        <v>20</v>
      </c>
      <c r="AB82" s="12" t="s">
        <v>21</v>
      </c>
      <c r="AC82" s="12" t="s">
        <v>28</v>
      </c>
      <c r="AD82" s="12" t="s">
        <v>276</v>
      </c>
      <c r="AE82" s="12" t="s">
        <v>277</v>
      </c>
      <c r="AF82" s="12"/>
      <c r="AG82" s="12"/>
      <c r="AH82" s="12"/>
      <c r="AI82" s="12"/>
      <c r="AJ82" s="12"/>
      <c r="AK82" s="12"/>
    </row>
    <row r="83" spans="1:37" ht="15" customHeight="1" thickBot="1" x14ac:dyDescent="0.25">
      <c r="A83" s="10">
        <v>45180.956446759257</v>
      </c>
      <c r="B83" s="16" t="s">
        <v>278</v>
      </c>
      <c r="C83" s="12" t="s">
        <v>279</v>
      </c>
      <c r="D83" s="12" t="s">
        <v>280</v>
      </c>
      <c r="E83" s="12" t="s">
        <v>281</v>
      </c>
      <c r="F83" s="12" t="str">
        <f t="shared" si="1"/>
        <v>Crisostomo Jervic</v>
      </c>
      <c r="G83" s="12"/>
      <c r="H83" s="13">
        <v>26</v>
      </c>
      <c r="I83" s="12" t="s">
        <v>20</v>
      </c>
      <c r="J83" s="12" t="s">
        <v>27</v>
      </c>
      <c r="K83" s="12" t="s">
        <v>22</v>
      </c>
      <c r="L83" s="12" t="s">
        <v>282</v>
      </c>
      <c r="M83" s="12" t="s">
        <v>283</v>
      </c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ht="15" customHeight="1" thickBot="1" x14ac:dyDescent="0.25">
      <c r="A84" s="10">
        <v>45180.961840277778</v>
      </c>
      <c r="B84" s="17" t="s">
        <v>278</v>
      </c>
      <c r="C84" s="12" t="s">
        <v>284</v>
      </c>
      <c r="D84" s="12" t="s">
        <v>285</v>
      </c>
      <c r="E84" s="12" t="s">
        <v>286</v>
      </c>
      <c r="F84" s="12" t="str">
        <f t="shared" si="1"/>
        <v>Guarin Jericho Bryan</v>
      </c>
      <c r="G84" s="12"/>
      <c r="H84" s="13">
        <v>18</v>
      </c>
      <c r="I84" s="12" t="s">
        <v>20</v>
      </c>
      <c r="J84" s="12" t="s">
        <v>21</v>
      </c>
      <c r="K84" s="12" t="s">
        <v>28</v>
      </c>
      <c r="L84" s="12"/>
      <c r="M84" s="12" t="s">
        <v>287</v>
      </c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ht="15" customHeight="1" thickBot="1" x14ac:dyDescent="0.25">
      <c r="A85" s="10">
        <v>45180.963750000003</v>
      </c>
      <c r="B85" s="17" t="s">
        <v>278</v>
      </c>
      <c r="C85" s="12" t="s">
        <v>288</v>
      </c>
      <c r="D85" s="12" t="s">
        <v>289</v>
      </c>
      <c r="E85" s="12" t="s">
        <v>290</v>
      </c>
      <c r="F85" s="12" t="str">
        <f t="shared" si="1"/>
        <v>Collado Judy Anne</v>
      </c>
      <c r="G85" s="12"/>
      <c r="H85" s="13">
        <v>27</v>
      </c>
      <c r="I85" s="12" t="s">
        <v>26</v>
      </c>
      <c r="J85" s="12" t="s">
        <v>27</v>
      </c>
      <c r="K85" s="12" t="s">
        <v>28</v>
      </c>
      <c r="L85" s="12" t="s">
        <v>291</v>
      </c>
      <c r="M85" s="12" t="s">
        <v>292</v>
      </c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ht="15" customHeight="1" thickBot="1" x14ac:dyDescent="0.25">
      <c r="A86" s="10">
        <v>45181.175625000003</v>
      </c>
      <c r="B86" s="17" t="s">
        <v>278</v>
      </c>
      <c r="C86" s="12" t="s">
        <v>284</v>
      </c>
      <c r="D86" s="12" t="s">
        <v>293</v>
      </c>
      <c r="E86" s="12" t="s">
        <v>294</v>
      </c>
      <c r="F86" s="12" t="str">
        <f t="shared" si="1"/>
        <v>Roquero Catherine</v>
      </c>
      <c r="G86" s="12"/>
      <c r="H86" s="13">
        <v>21</v>
      </c>
      <c r="I86" s="12" t="s">
        <v>26</v>
      </c>
      <c r="J86" s="12" t="s">
        <v>21</v>
      </c>
      <c r="K86" s="12" t="s">
        <v>28</v>
      </c>
      <c r="L86" s="12" t="s">
        <v>295</v>
      </c>
      <c r="M86" s="12" t="s">
        <v>296</v>
      </c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spans="1:37" ht="15" customHeight="1" thickBot="1" x14ac:dyDescent="0.25">
      <c r="A87" s="10">
        <v>45181.287129629629</v>
      </c>
      <c r="B87" s="17" t="s">
        <v>278</v>
      </c>
      <c r="C87" s="12" t="s">
        <v>284</v>
      </c>
      <c r="D87" s="12" t="s">
        <v>297</v>
      </c>
      <c r="E87" s="12" t="s">
        <v>298</v>
      </c>
      <c r="F87" s="12" t="str">
        <f t="shared" si="1"/>
        <v>Gragasin Hannah</v>
      </c>
      <c r="G87" s="12"/>
      <c r="H87" s="13">
        <v>26</v>
      </c>
      <c r="I87" s="12" t="s">
        <v>26</v>
      </c>
      <c r="J87" s="12" t="s">
        <v>27</v>
      </c>
      <c r="K87" s="12" t="s">
        <v>28</v>
      </c>
      <c r="L87" s="12" t="s">
        <v>36</v>
      </c>
      <c r="M87" s="12" t="s">
        <v>299</v>
      </c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ht="15" customHeight="1" thickBot="1" x14ac:dyDescent="0.25">
      <c r="A88" s="10">
        <v>45213.676157407404</v>
      </c>
      <c r="B88" s="17" t="s">
        <v>278</v>
      </c>
      <c r="C88" s="12" t="s">
        <v>288</v>
      </c>
      <c r="D88" s="12" t="s">
        <v>300</v>
      </c>
      <c r="E88" s="12" t="s">
        <v>301</v>
      </c>
      <c r="F88" s="12" t="str">
        <f t="shared" si="1"/>
        <v>Alcantara Nerlyn Tara</v>
      </c>
      <c r="G88" s="12"/>
      <c r="H88" s="13">
        <v>21</v>
      </c>
      <c r="I88" s="12" t="s">
        <v>26</v>
      </c>
      <c r="J88" s="12" t="s">
        <v>27</v>
      </c>
      <c r="K88" s="12" t="s">
        <v>22</v>
      </c>
      <c r="L88" s="12"/>
      <c r="M88" s="12" t="s">
        <v>302</v>
      </c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spans="1:37" ht="15" customHeight="1" thickBot="1" x14ac:dyDescent="0.25">
      <c r="A89" s="10">
        <v>45181.368958333333</v>
      </c>
      <c r="B89" s="17" t="s">
        <v>278</v>
      </c>
      <c r="C89" s="12" t="s">
        <v>288</v>
      </c>
      <c r="D89" s="12" t="s">
        <v>303</v>
      </c>
      <c r="E89" s="12" t="s">
        <v>304</v>
      </c>
      <c r="F89" s="12" t="str">
        <f t="shared" si="1"/>
        <v>Mallillin Mckenny</v>
      </c>
      <c r="G89" s="12"/>
      <c r="H89" s="13">
        <v>21</v>
      </c>
      <c r="I89" s="12" t="s">
        <v>20</v>
      </c>
      <c r="J89" s="12" t="s">
        <v>21</v>
      </c>
      <c r="K89" s="12" t="s">
        <v>28</v>
      </c>
      <c r="L89" s="12" t="s">
        <v>41</v>
      </c>
      <c r="M89" s="12" t="s">
        <v>305</v>
      </c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ht="15" customHeight="1" thickBot="1" x14ac:dyDescent="0.25">
      <c r="A90" s="10">
        <v>45181.387465277781</v>
      </c>
      <c r="B90" s="17" t="s">
        <v>278</v>
      </c>
      <c r="C90" s="12" t="s">
        <v>306</v>
      </c>
      <c r="D90" s="12" t="s">
        <v>307</v>
      </c>
      <c r="E90" s="12" t="s">
        <v>308</v>
      </c>
      <c r="F90" s="12" t="str">
        <f t="shared" si="1"/>
        <v>Marvilla Avelina Kate</v>
      </c>
      <c r="G90" s="12"/>
      <c r="H90" s="13">
        <v>23</v>
      </c>
      <c r="I90" s="12" t="s">
        <v>26</v>
      </c>
      <c r="J90" s="12" t="s">
        <v>21</v>
      </c>
      <c r="K90" s="12" t="s">
        <v>22</v>
      </c>
      <c r="L90" s="12"/>
      <c r="M90" s="12" t="s">
        <v>309</v>
      </c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1:37" ht="15" customHeight="1" thickBot="1" x14ac:dyDescent="0.25">
      <c r="A91" s="10">
        <v>45184.544479166667</v>
      </c>
      <c r="B91" s="17" t="s">
        <v>278</v>
      </c>
      <c r="C91" s="12" t="s">
        <v>288</v>
      </c>
      <c r="D91" s="12" t="s">
        <v>310</v>
      </c>
      <c r="E91" s="12" t="s">
        <v>311</v>
      </c>
      <c r="F91" s="12" t="str">
        <f t="shared" si="1"/>
        <v>Choresca Clement John</v>
      </c>
      <c r="G91" s="12"/>
      <c r="H91" s="13">
        <v>23</v>
      </c>
      <c r="I91" s="12" t="s">
        <v>20</v>
      </c>
      <c r="J91" s="12" t="s">
        <v>27</v>
      </c>
      <c r="K91" s="12" t="s">
        <v>22</v>
      </c>
      <c r="L91" s="12" t="s">
        <v>312</v>
      </c>
      <c r="M91" s="12" t="s">
        <v>41</v>
      </c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ht="15" customHeight="1" thickBot="1" x14ac:dyDescent="0.25">
      <c r="A92" s="10">
        <v>45181.413437499999</v>
      </c>
      <c r="B92" s="17" t="s">
        <v>278</v>
      </c>
      <c r="C92" s="12" t="s">
        <v>288</v>
      </c>
      <c r="D92" s="12" t="s">
        <v>313</v>
      </c>
      <c r="E92" s="12" t="s">
        <v>314</v>
      </c>
      <c r="F92" s="12" t="str">
        <f t="shared" si="1"/>
        <v>CORAZON MARK JUSTIN</v>
      </c>
      <c r="G92" s="12"/>
      <c r="H92" s="13">
        <v>19</v>
      </c>
      <c r="I92" s="12" t="s">
        <v>20</v>
      </c>
      <c r="J92" s="12" t="s">
        <v>21</v>
      </c>
      <c r="K92" s="12" t="s">
        <v>28</v>
      </c>
      <c r="L92" s="12" t="s">
        <v>36</v>
      </c>
      <c r="M92" s="12" t="s">
        <v>41</v>
      </c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1:37" ht="15" customHeight="1" thickBot="1" x14ac:dyDescent="0.25">
      <c r="A93" s="10">
        <v>45181.422731481478</v>
      </c>
      <c r="B93" s="17" t="s">
        <v>278</v>
      </c>
      <c r="C93" s="12" t="s">
        <v>288</v>
      </c>
      <c r="D93" s="12" t="s">
        <v>315</v>
      </c>
      <c r="E93" s="12" t="s">
        <v>316</v>
      </c>
      <c r="F93" s="12" t="str">
        <f t="shared" si="1"/>
        <v>MONTAOS JENNIELYN</v>
      </c>
      <c r="G93" s="12"/>
      <c r="H93" s="13">
        <v>22</v>
      </c>
      <c r="I93" s="12" t="s">
        <v>26</v>
      </c>
      <c r="J93" s="12" t="s">
        <v>27</v>
      </c>
      <c r="K93" s="12" t="s">
        <v>28</v>
      </c>
      <c r="L93" s="12" t="s">
        <v>317</v>
      </c>
      <c r="M93" s="12" t="s">
        <v>318</v>
      </c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ht="15" customHeight="1" thickBot="1" x14ac:dyDescent="0.25">
      <c r="A94" s="10">
        <v>45181.444560185184</v>
      </c>
      <c r="B94" s="17" t="s">
        <v>278</v>
      </c>
      <c r="C94" s="12" t="s">
        <v>279</v>
      </c>
      <c r="D94" s="12" t="s">
        <v>319</v>
      </c>
      <c r="E94" s="12" t="s">
        <v>320</v>
      </c>
      <c r="F94" s="12" t="str">
        <f t="shared" si="1"/>
        <v>Librado Lovely joy</v>
      </c>
      <c r="G94" s="12"/>
      <c r="H94" s="13">
        <v>30</v>
      </c>
      <c r="I94" s="12" t="s">
        <v>26</v>
      </c>
      <c r="J94" s="12" t="s">
        <v>27</v>
      </c>
      <c r="K94" s="12" t="s">
        <v>22</v>
      </c>
      <c r="L94" s="12" t="s">
        <v>136</v>
      </c>
      <c r="M94" s="12" t="s">
        <v>321</v>
      </c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1:37" ht="15" customHeight="1" thickBot="1" x14ac:dyDescent="0.25">
      <c r="A95" s="10">
        <v>45181.465960648151</v>
      </c>
      <c r="B95" s="17" t="s">
        <v>278</v>
      </c>
      <c r="C95" s="12" t="s">
        <v>288</v>
      </c>
      <c r="D95" s="12" t="s">
        <v>322</v>
      </c>
      <c r="E95" s="12" t="s">
        <v>323</v>
      </c>
      <c r="F95" s="12" t="str">
        <f t="shared" si="1"/>
        <v>Jovez Laurence Dean</v>
      </c>
      <c r="G95" s="12"/>
      <c r="H95" s="13">
        <v>26</v>
      </c>
      <c r="I95" s="12" t="s">
        <v>26</v>
      </c>
      <c r="J95" s="12" t="s">
        <v>27</v>
      </c>
      <c r="K95" s="12" t="s">
        <v>22</v>
      </c>
      <c r="L95" s="12" t="s">
        <v>324</v>
      </c>
      <c r="M95" s="12" t="s">
        <v>325</v>
      </c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ht="15" customHeight="1" thickBot="1" x14ac:dyDescent="0.25">
      <c r="A96" s="10">
        <v>45181.466192129628</v>
      </c>
      <c r="B96" s="17" t="s">
        <v>278</v>
      </c>
      <c r="C96" s="12" t="s">
        <v>279</v>
      </c>
      <c r="D96" s="12" t="s">
        <v>326</v>
      </c>
      <c r="E96" s="12" t="s">
        <v>327</v>
      </c>
      <c r="F96" s="12" t="str">
        <f t="shared" si="1"/>
        <v>Miranda Elmer jr</v>
      </c>
      <c r="G96" s="12"/>
      <c r="H96" s="13">
        <v>30</v>
      </c>
      <c r="I96" s="12" t="s">
        <v>20</v>
      </c>
      <c r="J96" s="12" t="s">
        <v>27</v>
      </c>
      <c r="K96" s="12" t="s">
        <v>22</v>
      </c>
      <c r="L96" s="12" t="s">
        <v>36</v>
      </c>
      <c r="M96" s="12" t="s">
        <v>328</v>
      </c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1:37" ht="15" customHeight="1" thickBot="1" x14ac:dyDescent="0.25">
      <c r="A97" s="10">
        <v>45181.475740740738</v>
      </c>
      <c r="B97" s="17" t="s">
        <v>278</v>
      </c>
      <c r="C97" s="12" t="s">
        <v>288</v>
      </c>
      <c r="D97" s="12" t="s">
        <v>329</v>
      </c>
      <c r="E97" s="12" t="s">
        <v>330</v>
      </c>
      <c r="F97" s="12" t="str">
        <f t="shared" si="1"/>
        <v>Leon Elijah</v>
      </c>
      <c r="G97" s="12"/>
      <c r="H97" s="13">
        <v>18</v>
      </c>
      <c r="I97" s="12" t="s">
        <v>20</v>
      </c>
      <c r="J97" s="12" t="s">
        <v>21</v>
      </c>
      <c r="K97" s="12" t="s">
        <v>22</v>
      </c>
      <c r="L97" s="12" t="s">
        <v>41</v>
      </c>
      <c r="M97" s="12" t="s">
        <v>331</v>
      </c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ht="15" customHeight="1" thickBot="1" x14ac:dyDescent="0.25">
      <c r="A98" s="10">
        <v>45181.486712962964</v>
      </c>
      <c r="B98" s="17" t="s">
        <v>278</v>
      </c>
      <c r="C98" s="12" t="s">
        <v>279</v>
      </c>
      <c r="D98" s="12" t="s">
        <v>332</v>
      </c>
      <c r="E98" s="12" t="s">
        <v>333</v>
      </c>
      <c r="F98" s="12" t="str">
        <f t="shared" si="1"/>
        <v>NECOSIA BRIXY</v>
      </c>
      <c r="G98" s="12"/>
      <c r="H98" s="13">
        <v>22</v>
      </c>
      <c r="I98" s="12" t="s">
        <v>26</v>
      </c>
      <c r="J98" s="12" t="s">
        <v>21</v>
      </c>
      <c r="K98" s="12" t="s">
        <v>28</v>
      </c>
      <c r="L98" s="12" t="s">
        <v>334</v>
      </c>
      <c r="M98" s="12" t="s">
        <v>335</v>
      </c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1:37" ht="15" customHeight="1" thickBot="1" x14ac:dyDescent="0.25">
      <c r="A99" s="10">
        <v>45181.538715277777</v>
      </c>
      <c r="B99" s="17" t="s">
        <v>278</v>
      </c>
      <c r="C99" s="12" t="s">
        <v>279</v>
      </c>
      <c r="D99" s="12" t="s">
        <v>326</v>
      </c>
      <c r="E99" s="12" t="s">
        <v>336</v>
      </c>
      <c r="F99" s="12" t="str">
        <f t="shared" si="1"/>
        <v>Miranda Fernando Jose Elmer</v>
      </c>
      <c r="G99" s="12"/>
      <c r="H99" s="13">
        <v>19</v>
      </c>
      <c r="I99" s="12" t="s">
        <v>20</v>
      </c>
      <c r="J99" s="12" t="s">
        <v>21</v>
      </c>
      <c r="K99" s="12" t="s">
        <v>28</v>
      </c>
      <c r="L99" s="12" t="s">
        <v>36</v>
      </c>
      <c r="M99" s="12" t="s">
        <v>337</v>
      </c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ht="15" customHeight="1" thickBot="1" x14ac:dyDescent="0.25">
      <c r="A100" s="10">
        <v>45181.598680555559</v>
      </c>
      <c r="B100" s="17" t="s">
        <v>278</v>
      </c>
      <c r="C100" s="12" t="s">
        <v>288</v>
      </c>
      <c r="D100" s="12" t="s">
        <v>338</v>
      </c>
      <c r="E100" s="12" t="s">
        <v>339</v>
      </c>
      <c r="F100" s="12" t="str">
        <f t="shared" si="1"/>
        <v>Pelicano Elyssa Mira</v>
      </c>
      <c r="G100" s="12"/>
      <c r="H100" s="13">
        <v>21</v>
      </c>
      <c r="I100" s="12" t="s">
        <v>26</v>
      </c>
      <c r="J100" s="12" t="s">
        <v>21</v>
      </c>
      <c r="K100" s="12" t="s">
        <v>22</v>
      </c>
      <c r="L100" s="12" t="s">
        <v>32</v>
      </c>
      <c r="M100" s="12" t="s">
        <v>340</v>
      </c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1:37" ht="15" customHeight="1" thickBot="1" x14ac:dyDescent="0.25">
      <c r="A101" s="10">
        <v>45181.614490740743</v>
      </c>
      <c r="B101" s="17" t="s">
        <v>278</v>
      </c>
      <c r="C101" s="12" t="s">
        <v>341</v>
      </c>
      <c r="D101" s="12" t="s">
        <v>342</v>
      </c>
      <c r="E101" s="12" t="s">
        <v>343</v>
      </c>
      <c r="F101" s="12" t="str">
        <f t="shared" si="1"/>
        <v>Reyes Glovel</v>
      </c>
      <c r="G101" s="12"/>
      <c r="H101" s="13">
        <v>33</v>
      </c>
      <c r="I101" s="12" t="s">
        <v>20</v>
      </c>
      <c r="J101" s="12" t="s">
        <v>27</v>
      </c>
      <c r="K101" s="12" t="s">
        <v>22</v>
      </c>
      <c r="L101" s="12" t="s">
        <v>54</v>
      </c>
      <c r="M101" s="12" t="s">
        <v>344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ht="15" customHeight="1" thickBot="1" x14ac:dyDescent="0.25">
      <c r="A102" s="10">
        <v>45181.62903935185</v>
      </c>
      <c r="B102" s="17" t="s">
        <v>278</v>
      </c>
      <c r="C102" s="12" t="s">
        <v>306</v>
      </c>
      <c r="D102" s="12" t="s">
        <v>345</v>
      </c>
      <c r="E102" s="12" t="s">
        <v>346</v>
      </c>
      <c r="F102" s="12" t="str">
        <f t="shared" si="1"/>
        <v>Amado Jared Emmanuel</v>
      </c>
      <c r="G102" s="12"/>
      <c r="H102" s="13">
        <v>25</v>
      </c>
      <c r="I102" s="12" t="s">
        <v>20</v>
      </c>
      <c r="J102" s="12" t="s">
        <v>27</v>
      </c>
      <c r="K102" s="12" t="s">
        <v>22</v>
      </c>
      <c r="L102" s="12" t="s">
        <v>36</v>
      </c>
      <c r="M102" s="12" t="s">
        <v>347</v>
      </c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spans="1:37" ht="15" customHeight="1" thickBot="1" x14ac:dyDescent="0.25">
      <c r="A103" s="10">
        <v>45181.657951388886</v>
      </c>
      <c r="B103" s="17" t="s">
        <v>278</v>
      </c>
      <c r="C103" s="12" t="s">
        <v>306</v>
      </c>
      <c r="D103" s="12" t="s">
        <v>348</v>
      </c>
      <c r="E103" s="12" t="s">
        <v>349</v>
      </c>
      <c r="F103" s="12" t="str">
        <f t="shared" si="1"/>
        <v>Balanay Ivy Joyce</v>
      </c>
      <c r="G103" s="12"/>
      <c r="H103" s="13">
        <v>26</v>
      </c>
      <c r="I103" s="12" t="s">
        <v>26</v>
      </c>
      <c r="J103" s="12" t="s">
        <v>27</v>
      </c>
      <c r="K103" s="12" t="s">
        <v>28</v>
      </c>
      <c r="L103" s="12" t="s">
        <v>54</v>
      </c>
      <c r="M103" s="12" t="s">
        <v>350</v>
      </c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ht="15" customHeight="1" thickBot="1" x14ac:dyDescent="0.25">
      <c r="A104" s="10">
        <v>45181.682395833333</v>
      </c>
      <c r="B104" s="17" t="s">
        <v>278</v>
      </c>
      <c r="C104" s="12" t="s">
        <v>284</v>
      </c>
      <c r="D104" s="12" t="s">
        <v>351</v>
      </c>
      <c r="E104" s="12" t="s">
        <v>352</v>
      </c>
      <c r="F104" s="12" t="str">
        <f t="shared" si="1"/>
        <v>Ojeda John Anthony</v>
      </c>
      <c r="G104" s="12"/>
      <c r="H104" s="13">
        <v>19</v>
      </c>
      <c r="I104" s="12" t="s">
        <v>20</v>
      </c>
      <c r="J104" s="12" t="s">
        <v>21</v>
      </c>
      <c r="K104" s="12" t="s">
        <v>22</v>
      </c>
      <c r="L104" s="12" t="s">
        <v>111</v>
      </c>
      <c r="M104" s="12" t="s">
        <v>353</v>
      </c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spans="1:37" ht="15" customHeight="1" thickBot="1" x14ac:dyDescent="0.25">
      <c r="A105" s="10">
        <v>45181.738761574074</v>
      </c>
      <c r="B105" s="17" t="s">
        <v>278</v>
      </c>
      <c r="C105" s="12" t="s">
        <v>284</v>
      </c>
      <c r="D105" s="12" t="s">
        <v>354</v>
      </c>
      <c r="E105" s="12" t="s">
        <v>355</v>
      </c>
      <c r="F105" s="12" t="str">
        <f t="shared" si="1"/>
        <v>Optana Jemaica Elzeah</v>
      </c>
      <c r="G105" s="12"/>
      <c r="H105" s="13">
        <v>19</v>
      </c>
      <c r="I105" s="12" t="s">
        <v>26</v>
      </c>
      <c r="J105" s="12" t="s">
        <v>21</v>
      </c>
      <c r="K105" s="12" t="s">
        <v>28</v>
      </c>
      <c r="L105" s="12" t="s">
        <v>54</v>
      </c>
      <c r="M105" s="12" t="s">
        <v>356</v>
      </c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ht="15" customHeight="1" thickBot="1" x14ac:dyDescent="0.25">
      <c r="A106" s="10">
        <v>45181.800324074073</v>
      </c>
      <c r="B106" s="17" t="s">
        <v>278</v>
      </c>
      <c r="C106" s="12" t="s">
        <v>284</v>
      </c>
      <c r="D106" s="12" t="s">
        <v>357</v>
      </c>
      <c r="E106" s="12" t="s">
        <v>358</v>
      </c>
      <c r="F106" s="12" t="str">
        <f t="shared" si="1"/>
        <v>BANDIOLA MARY GRACE B.</v>
      </c>
      <c r="G106" s="12"/>
      <c r="H106" s="13">
        <v>25</v>
      </c>
      <c r="I106" s="12" t="s">
        <v>26</v>
      </c>
      <c r="J106" s="12" t="s">
        <v>27</v>
      </c>
      <c r="K106" s="12" t="s">
        <v>22</v>
      </c>
      <c r="L106" s="12" t="s">
        <v>54</v>
      </c>
      <c r="M106" s="12" t="s">
        <v>359</v>
      </c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spans="1:37" ht="15" customHeight="1" thickBot="1" x14ac:dyDescent="0.25">
      <c r="A107" s="10">
        <v>45181.801493055558</v>
      </c>
      <c r="B107" s="17" t="s">
        <v>278</v>
      </c>
      <c r="C107" s="12" t="s">
        <v>279</v>
      </c>
      <c r="D107" s="12" t="s">
        <v>360</v>
      </c>
      <c r="E107" s="12" t="s">
        <v>361</v>
      </c>
      <c r="F107" s="12" t="str">
        <f t="shared" si="1"/>
        <v>Sanchez Carl</v>
      </c>
      <c r="G107" s="12"/>
      <c r="H107" s="13">
        <v>23</v>
      </c>
      <c r="I107" s="12" t="s">
        <v>20</v>
      </c>
      <c r="J107" s="12" t="s">
        <v>21</v>
      </c>
      <c r="K107" s="12" t="s">
        <v>22</v>
      </c>
      <c r="L107" s="12" t="s">
        <v>54</v>
      </c>
      <c r="M107" s="12" t="s">
        <v>362</v>
      </c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ht="15" customHeight="1" thickBot="1" x14ac:dyDescent="0.25">
      <c r="A108" s="10">
        <v>45181.834201388891</v>
      </c>
      <c r="B108" s="17" t="s">
        <v>278</v>
      </c>
      <c r="C108" s="12" t="s">
        <v>279</v>
      </c>
      <c r="D108" s="12" t="s">
        <v>363</v>
      </c>
      <c r="E108" s="12" t="s">
        <v>364</v>
      </c>
      <c r="F108" s="12" t="str">
        <f t="shared" si="1"/>
        <v>Feliciano Edwin</v>
      </c>
      <c r="G108" s="12"/>
      <c r="H108" s="13">
        <v>43</v>
      </c>
      <c r="I108" s="12" t="s">
        <v>20</v>
      </c>
      <c r="J108" s="12" t="s">
        <v>27</v>
      </c>
      <c r="K108" s="12" t="s">
        <v>28</v>
      </c>
      <c r="L108" s="12"/>
      <c r="M108" s="12" t="s">
        <v>365</v>
      </c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spans="1:37" ht="15" customHeight="1" thickBot="1" x14ac:dyDescent="0.25">
      <c r="A109" s="10">
        <v>45181.834305555552</v>
      </c>
      <c r="B109" s="17" t="s">
        <v>278</v>
      </c>
      <c r="C109" s="12" t="s">
        <v>279</v>
      </c>
      <c r="D109" s="12" t="s">
        <v>366</v>
      </c>
      <c r="E109" s="12" t="s">
        <v>367</v>
      </c>
      <c r="F109" s="12" t="str">
        <f t="shared" si="1"/>
        <v>Rimano Joeprince Lee</v>
      </c>
      <c r="G109" s="12"/>
      <c r="H109" s="13">
        <v>25</v>
      </c>
      <c r="I109" s="12" t="s">
        <v>20</v>
      </c>
      <c r="J109" s="12" t="s">
        <v>27</v>
      </c>
      <c r="K109" s="12" t="s">
        <v>22</v>
      </c>
      <c r="L109" s="12" t="s">
        <v>54</v>
      </c>
      <c r="M109" s="12" t="s">
        <v>175</v>
      </c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ht="15" customHeight="1" thickBot="1" x14ac:dyDescent="0.25">
      <c r="A110" s="10">
        <v>45181.843958333331</v>
      </c>
      <c r="B110" s="17" t="s">
        <v>278</v>
      </c>
      <c r="C110" s="12" t="s">
        <v>279</v>
      </c>
      <c r="D110" s="12" t="s">
        <v>368</v>
      </c>
      <c r="E110" s="12" t="s">
        <v>369</v>
      </c>
      <c r="F110" s="12" t="str">
        <f t="shared" si="1"/>
        <v>Natividad Jeremy</v>
      </c>
      <c r="G110" s="12"/>
      <c r="H110" s="13">
        <v>25</v>
      </c>
      <c r="I110" s="12" t="s">
        <v>20</v>
      </c>
      <c r="J110" s="12" t="s">
        <v>27</v>
      </c>
      <c r="K110" s="12" t="s">
        <v>22</v>
      </c>
      <c r="L110" s="12" t="s">
        <v>370</v>
      </c>
      <c r="M110" s="12" t="s">
        <v>371</v>
      </c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1:37" ht="15" customHeight="1" thickBot="1" x14ac:dyDescent="0.25">
      <c r="A111" s="10">
        <v>45181.846377314818</v>
      </c>
      <c r="B111" s="17" t="s">
        <v>278</v>
      </c>
      <c r="C111" s="12" t="s">
        <v>279</v>
      </c>
      <c r="D111" s="12" t="s">
        <v>372</v>
      </c>
      <c r="E111" s="12" t="s">
        <v>373</v>
      </c>
      <c r="F111" s="12" t="str">
        <f t="shared" si="1"/>
        <v>Combo Nicole</v>
      </c>
      <c r="G111" s="12"/>
      <c r="H111" s="13">
        <v>20</v>
      </c>
      <c r="I111" s="12" t="s">
        <v>26</v>
      </c>
      <c r="J111" s="12" t="s">
        <v>21</v>
      </c>
      <c r="K111" s="12" t="s">
        <v>22</v>
      </c>
      <c r="L111" s="12" t="s">
        <v>41</v>
      </c>
      <c r="M111" s="12" t="s">
        <v>374</v>
      </c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ht="15" customHeight="1" thickBot="1" x14ac:dyDescent="0.25">
      <c r="A112" s="10">
        <v>45181.856898148151</v>
      </c>
      <c r="B112" s="17" t="s">
        <v>278</v>
      </c>
      <c r="C112" s="12" t="s">
        <v>279</v>
      </c>
      <c r="D112" s="12" t="s">
        <v>375</v>
      </c>
      <c r="E112" s="12" t="s">
        <v>376</v>
      </c>
      <c r="F112" s="12" t="str">
        <f t="shared" si="1"/>
        <v>Redoña Fern Elloenaie Grace</v>
      </c>
      <c r="G112" s="12"/>
      <c r="H112" s="13">
        <v>20</v>
      </c>
      <c r="I112" s="12" t="s">
        <v>26</v>
      </c>
      <c r="J112" s="12" t="s">
        <v>21</v>
      </c>
      <c r="K112" s="12" t="s">
        <v>28</v>
      </c>
      <c r="L112" s="12" t="s">
        <v>377</v>
      </c>
      <c r="M112" s="12" t="s">
        <v>378</v>
      </c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spans="1:37" ht="15" customHeight="1" thickBot="1" x14ac:dyDescent="0.25">
      <c r="A113" s="10">
        <v>45181.86446759259</v>
      </c>
      <c r="B113" s="17" t="s">
        <v>278</v>
      </c>
      <c r="C113" s="12" t="s">
        <v>284</v>
      </c>
      <c r="D113" s="12" t="s">
        <v>379</v>
      </c>
      <c r="E113" s="12" t="s">
        <v>380</v>
      </c>
      <c r="F113" s="12" t="str">
        <f t="shared" si="1"/>
        <v>Galang Katrina Abigail</v>
      </c>
      <c r="G113" s="12"/>
      <c r="H113" s="13">
        <v>20</v>
      </c>
      <c r="I113" s="12" t="s">
        <v>26</v>
      </c>
      <c r="J113" s="12" t="s">
        <v>21</v>
      </c>
      <c r="K113" s="12" t="s">
        <v>22</v>
      </c>
      <c r="L113" s="12"/>
      <c r="M113" s="12" t="s">
        <v>381</v>
      </c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ht="15" customHeight="1" thickBot="1" x14ac:dyDescent="0.25">
      <c r="A114" s="10">
        <v>45181.865833333337</v>
      </c>
      <c r="B114" s="17" t="s">
        <v>278</v>
      </c>
      <c r="C114" s="12" t="s">
        <v>341</v>
      </c>
      <c r="D114" s="12" t="s">
        <v>382</v>
      </c>
      <c r="E114" s="12" t="s">
        <v>383</v>
      </c>
      <c r="F114" s="12" t="str">
        <f t="shared" si="1"/>
        <v>ILLORIN Mark Glenson</v>
      </c>
      <c r="G114" s="12"/>
      <c r="H114" s="13">
        <v>24</v>
      </c>
      <c r="I114" s="12" t="s">
        <v>20</v>
      </c>
      <c r="J114" s="12" t="s">
        <v>21</v>
      </c>
      <c r="K114" s="12" t="s">
        <v>22</v>
      </c>
      <c r="L114" s="12" t="s">
        <v>36</v>
      </c>
      <c r="M114" s="12" t="s">
        <v>36</v>
      </c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ht="15" customHeight="1" thickBot="1" x14ac:dyDescent="0.25">
      <c r="A115" s="10">
        <v>45181.869444444441</v>
      </c>
      <c r="B115" s="17" t="s">
        <v>278</v>
      </c>
      <c r="C115" s="12" t="s">
        <v>341</v>
      </c>
      <c r="D115" s="12" t="s">
        <v>384</v>
      </c>
      <c r="E115" s="12" t="s">
        <v>385</v>
      </c>
      <c r="F115" s="12" t="str">
        <f t="shared" si="1"/>
        <v>MARBIL IAN EMMANUEL</v>
      </c>
      <c r="G115" s="12"/>
      <c r="H115" s="13">
        <v>22</v>
      </c>
      <c r="I115" s="12" t="s">
        <v>20</v>
      </c>
      <c r="J115" s="12" t="s">
        <v>21</v>
      </c>
      <c r="K115" s="12" t="s">
        <v>28</v>
      </c>
      <c r="L115" s="12" t="s">
        <v>201</v>
      </c>
      <c r="M115" s="12" t="s">
        <v>386</v>
      </c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ht="15" customHeight="1" thickBot="1" x14ac:dyDescent="0.25">
      <c r="A116" s="10">
        <v>45181.881805555553</v>
      </c>
      <c r="B116" s="17" t="s">
        <v>278</v>
      </c>
      <c r="C116" s="12" t="s">
        <v>341</v>
      </c>
      <c r="D116" s="12" t="s">
        <v>387</v>
      </c>
      <c r="E116" s="12" t="s">
        <v>388</v>
      </c>
      <c r="F116" s="12" t="str">
        <f t="shared" si="1"/>
        <v>Martin Kaela</v>
      </c>
      <c r="G116" s="12"/>
      <c r="H116" s="13">
        <v>24</v>
      </c>
      <c r="I116" s="12" t="s">
        <v>26</v>
      </c>
      <c r="J116" s="12" t="s">
        <v>27</v>
      </c>
      <c r="K116" s="12" t="s">
        <v>22</v>
      </c>
      <c r="L116" s="12"/>
      <c r="M116" s="12" t="s">
        <v>389</v>
      </c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1:37" ht="15" customHeight="1" thickBot="1" x14ac:dyDescent="0.25">
      <c r="A117" s="10">
        <v>45181.903738425928</v>
      </c>
      <c r="B117" s="17" t="s">
        <v>278</v>
      </c>
      <c r="C117" s="12" t="s">
        <v>341</v>
      </c>
      <c r="D117" s="12" t="s">
        <v>390</v>
      </c>
      <c r="E117" s="12" t="s">
        <v>391</v>
      </c>
      <c r="F117" s="12" t="str">
        <f t="shared" si="1"/>
        <v>Astrande Jasper</v>
      </c>
      <c r="G117" s="12"/>
      <c r="H117" s="13">
        <v>25</v>
      </c>
      <c r="I117" s="12" t="s">
        <v>20</v>
      </c>
      <c r="J117" s="12" t="s">
        <v>21</v>
      </c>
      <c r="K117" s="12" t="s">
        <v>22</v>
      </c>
      <c r="L117" s="12" t="s">
        <v>54</v>
      </c>
      <c r="M117" s="12" t="s">
        <v>392</v>
      </c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ht="15" customHeight="1" thickBot="1" x14ac:dyDescent="0.25">
      <c r="A118" s="10">
        <v>45181.905995370369</v>
      </c>
      <c r="B118" s="17" t="s">
        <v>278</v>
      </c>
      <c r="C118" s="12" t="s">
        <v>341</v>
      </c>
      <c r="D118" s="12" t="s">
        <v>342</v>
      </c>
      <c r="E118" s="12" t="s">
        <v>393</v>
      </c>
      <c r="F118" s="12" t="str">
        <f t="shared" si="1"/>
        <v>Reyes Christan</v>
      </c>
      <c r="G118" s="12"/>
      <c r="H118" s="13">
        <v>28</v>
      </c>
      <c r="I118" s="12" t="s">
        <v>20</v>
      </c>
      <c r="J118" s="12" t="s">
        <v>27</v>
      </c>
      <c r="K118" s="12" t="s">
        <v>28</v>
      </c>
      <c r="L118" s="12" t="s">
        <v>394</v>
      </c>
      <c r="M118" s="12" t="s">
        <v>395</v>
      </c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37" ht="15" customHeight="1" thickBot="1" x14ac:dyDescent="0.25">
      <c r="A119" s="10">
        <v>45181.907476851855</v>
      </c>
      <c r="B119" s="17" t="s">
        <v>278</v>
      </c>
      <c r="C119" s="12" t="s">
        <v>284</v>
      </c>
      <c r="D119" s="12" t="s">
        <v>396</v>
      </c>
      <c r="E119" s="12" t="s">
        <v>397</v>
      </c>
      <c r="F119" s="12" t="str">
        <f t="shared" si="1"/>
        <v>Jornacion Jared</v>
      </c>
      <c r="G119" s="12"/>
      <c r="H119" s="13">
        <v>19</v>
      </c>
      <c r="I119" s="12" t="s">
        <v>20</v>
      </c>
      <c r="J119" s="12" t="s">
        <v>21</v>
      </c>
      <c r="K119" s="12" t="s">
        <v>22</v>
      </c>
      <c r="L119" s="12" t="s">
        <v>115</v>
      </c>
      <c r="M119" s="12" t="s">
        <v>398</v>
      </c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ht="15" customHeight="1" thickBot="1" x14ac:dyDescent="0.25">
      <c r="A120" s="10">
        <v>45186.652245370373</v>
      </c>
      <c r="B120" s="17" t="s">
        <v>278</v>
      </c>
      <c r="C120" s="12" t="s">
        <v>341</v>
      </c>
      <c r="D120" s="12" t="s">
        <v>399</v>
      </c>
      <c r="E120" s="12" t="s">
        <v>294</v>
      </c>
      <c r="F120" s="12" t="str">
        <f t="shared" si="1"/>
        <v>Gacer Catherine</v>
      </c>
      <c r="G120" s="12"/>
      <c r="H120" s="13">
        <v>32</v>
      </c>
      <c r="I120" s="12" t="s">
        <v>26</v>
      </c>
      <c r="J120" s="12" t="s">
        <v>27</v>
      </c>
      <c r="K120" s="12" t="s">
        <v>28</v>
      </c>
      <c r="L120" s="12" t="s">
        <v>41</v>
      </c>
      <c r="M120" s="15" t="s">
        <v>400</v>
      </c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37" ht="15" customHeight="1" thickBot="1" x14ac:dyDescent="0.25">
      <c r="A121" s="10">
        <v>45181.967430555553</v>
      </c>
      <c r="B121" s="17" t="s">
        <v>278</v>
      </c>
      <c r="C121" s="12" t="s">
        <v>306</v>
      </c>
      <c r="D121" s="12" t="s">
        <v>401</v>
      </c>
      <c r="E121" s="12" t="s">
        <v>402</v>
      </c>
      <c r="F121" s="12" t="str">
        <f t="shared" si="1"/>
        <v>Domagsang Marion Duncan</v>
      </c>
      <c r="G121" s="12"/>
      <c r="H121" s="13">
        <v>31</v>
      </c>
      <c r="I121" s="12" t="s">
        <v>20</v>
      </c>
      <c r="J121" s="12" t="s">
        <v>27</v>
      </c>
      <c r="K121" s="12" t="s">
        <v>22</v>
      </c>
      <c r="L121" s="12" t="s">
        <v>403</v>
      </c>
      <c r="M121" s="12" t="s">
        <v>404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ht="15" customHeight="1" thickBot="1" x14ac:dyDescent="0.25">
      <c r="A122" s="10">
        <v>45182.538668981484</v>
      </c>
      <c r="B122" s="17" t="s">
        <v>278</v>
      </c>
      <c r="C122" s="12" t="s">
        <v>341</v>
      </c>
      <c r="D122" s="12" t="s">
        <v>399</v>
      </c>
      <c r="E122" s="12" t="s">
        <v>405</v>
      </c>
      <c r="F122" s="12" t="str">
        <f t="shared" si="1"/>
        <v>Gacer Bless</v>
      </c>
      <c r="G122" s="12"/>
      <c r="H122" s="13">
        <v>23</v>
      </c>
      <c r="I122" s="12" t="s">
        <v>26</v>
      </c>
      <c r="J122" s="12" t="s">
        <v>27</v>
      </c>
      <c r="K122" s="12" t="s">
        <v>22</v>
      </c>
      <c r="L122" s="12"/>
      <c r="M122" s="12" t="s">
        <v>406</v>
      </c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1:37" ht="15" customHeight="1" thickBot="1" x14ac:dyDescent="0.25">
      <c r="A123" s="10">
        <v>45182.601354166669</v>
      </c>
      <c r="B123" s="17" t="s">
        <v>278</v>
      </c>
      <c r="C123" s="12" t="s">
        <v>341</v>
      </c>
      <c r="D123" s="12" t="s">
        <v>342</v>
      </c>
      <c r="E123" s="12" t="s">
        <v>407</v>
      </c>
      <c r="F123" s="12" t="str">
        <f t="shared" si="1"/>
        <v>Reyes Celester</v>
      </c>
      <c r="G123" s="12"/>
      <c r="H123" s="13">
        <v>26</v>
      </c>
      <c r="I123" s="12" t="s">
        <v>20</v>
      </c>
      <c r="J123" s="12" t="s">
        <v>27</v>
      </c>
      <c r="K123" s="12" t="s">
        <v>22</v>
      </c>
      <c r="L123" s="12" t="s">
        <v>41</v>
      </c>
      <c r="M123" s="12" t="s">
        <v>408</v>
      </c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ht="15" customHeight="1" thickBot="1" x14ac:dyDescent="0.25">
      <c r="A124" s="10">
        <v>45182.713113425925</v>
      </c>
      <c r="B124" s="17" t="s">
        <v>278</v>
      </c>
      <c r="C124" s="12" t="s">
        <v>341</v>
      </c>
      <c r="D124" s="12" t="s">
        <v>409</v>
      </c>
      <c r="E124" s="12" t="s">
        <v>410</v>
      </c>
      <c r="F124" s="12" t="str">
        <f t="shared" si="1"/>
        <v>JOSON ZERLINE AMOR</v>
      </c>
      <c r="G124" s="12"/>
      <c r="H124" s="13">
        <v>25</v>
      </c>
      <c r="I124" s="12" t="s">
        <v>26</v>
      </c>
      <c r="J124" s="12" t="s">
        <v>27</v>
      </c>
      <c r="K124" s="12" t="s">
        <v>22</v>
      </c>
      <c r="L124" s="12" t="s">
        <v>36</v>
      </c>
      <c r="M124" s="12" t="s">
        <v>411</v>
      </c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spans="1:37" ht="15" customHeight="1" thickBot="1" x14ac:dyDescent="0.25">
      <c r="A125" s="10">
        <v>45182.803368055553</v>
      </c>
      <c r="B125" s="17" t="s">
        <v>278</v>
      </c>
      <c r="C125" s="12" t="s">
        <v>306</v>
      </c>
      <c r="D125" s="12" t="s">
        <v>412</v>
      </c>
      <c r="E125" s="12" t="s">
        <v>413</v>
      </c>
      <c r="F125" s="12" t="str">
        <f t="shared" si="1"/>
        <v>Repotula Heart</v>
      </c>
      <c r="G125" s="12"/>
      <c r="H125" s="13">
        <v>19</v>
      </c>
      <c r="I125" s="12" t="s">
        <v>26</v>
      </c>
      <c r="J125" s="12" t="s">
        <v>21</v>
      </c>
      <c r="K125" s="12" t="s">
        <v>22</v>
      </c>
      <c r="L125" s="12"/>
      <c r="M125" s="12" t="s">
        <v>414</v>
      </c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ht="15" customHeight="1" thickBot="1" x14ac:dyDescent="0.25">
      <c r="A126" s="10">
        <v>45182.825648148151</v>
      </c>
      <c r="B126" s="17" t="s">
        <v>278</v>
      </c>
      <c r="C126" s="12" t="s">
        <v>306</v>
      </c>
      <c r="D126" s="12" t="s">
        <v>415</v>
      </c>
      <c r="E126" s="12" t="s">
        <v>416</v>
      </c>
      <c r="F126" s="12" t="str">
        <f t="shared" si="1"/>
        <v>Blancaver Jazell Marie</v>
      </c>
      <c r="G126" s="12"/>
      <c r="H126" s="13">
        <v>21</v>
      </c>
      <c r="I126" s="12" t="s">
        <v>26</v>
      </c>
      <c r="J126" s="12" t="s">
        <v>21</v>
      </c>
      <c r="K126" s="12" t="s">
        <v>28</v>
      </c>
      <c r="L126" s="12"/>
      <c r="M126" s="12" t="s">
        <v>417</v>
      </c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spans="1:37" ht="15" customHeight="1" thickBot="1" x14ac:dyDescent="0.25">
      <c r="A127" s="10">
        <v>45182.839594907404</v>
      </c>
      <c r="B127" s="17" t="s">
        <v>278</v>
      </c>
      <c r="C127" s="12" t="s">
        <v>288</v>
      </c>
      <c r="D127" s="12" t="s">
        <v>418</v>
      </c>
      <c r="E127" s="12" t="s">
        <v>419</v>
      </c>
      <c r="F127" s="12" t="str">
        <f t="shared" si="1"/>
        <v>Arriola Dee</v>
      </c>
      <c r="G127" s="12"/>
      <c r="H127" s="13">
        <v>26</v>
      </c>
      <c r="I127" s="12" t="s">
        <v>26</v>
      </c>
      <c r="J127" s="12" t="s">
        <v>27</v>
      </c>
      <c r="K127" s="12" t="s">
        <v>28</v>
      </c>
      <c r="L127" s="12" t="s">
        <v>420</v>
      </c>
      <c r="M127" s="12" t="s">
        <v>175</v>
      </c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ht="15" customHeight="1" thickBot="1" x14ac:dyDescent="0.25">
      <c r="A128" s="10">
        <v>45182.856481481482</v>
      </c>
      <c r="B128" s="17" t="s">
        <v>278</v>
      </c>
      <c r="C128" s="12" t="s">
        <v>284</v>
      </c>
      <c r="D128" s="12" t="s">
        <v>421</v>
      </c>
      <c r="E128" s="12" t="s">
        <v>422</v>
      </c>
      <c r="F128" s="12" t="str">
        <f t="shared" si="1"/>
        <v>Del Rosario Dheirell Jae</v>
      </c>
      <c r="G128" s="12"/>
      <c r="H128" s="13">
        <v>23</v>
      </c>
      <c r="I128" s="12" t="s">
        <v>20</v>
      </c>
      <c r="J128" s="12" t="s">
        <v>27</v>
      </c>
      <c r="K128" s="12" t="s">
        <v>22</v>
      </c>
      <c r="L128" s="12"/>
      <c r="M128" s="12" t="s">
        <v>41</v>
      </c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1:37" ht="15" customHeight="1" thickBot="1" x14ac:dyDescent="0.25">
      <c r="A129" s="10">
        <v>45182.873333333337</v>
      </c>
      <c r="B129" s="17" t="s">
        <v>278</v>
      </c>
      <c r="C129" s="12" t="s">
        <v>288</v>
      </c>
      <c r="D129" s="12" t="s">
        <v>423</v>
      </c>
      <c r="E129" s="12" t="s">
        <v>424</v>
      </c>
      <c r="F129" s="12" t="str">
        <f t="shared" si="1"/>
        <v>Pertes Kenneth</v>
      </c>
      <c r="G129" s="12"/>
      <c r="H129" s="13">
        <v>22</v>
      </c>
      <c r="I129" s="12" t="s">
        <v>20</v>
      </c>
      <c r="J129" s="12" t="s">
        <v>21</v>
      </c>
      <c r="K129" s="12" t="s">
        <v>28</v>
      </c>
      <c r="L129" s="12" t="s">
        <v>41</v>
      </c>
      <c r="M129" s="12" t="s">
        <v>425</v>
      </c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ht="15" customHeight="1" thickBot="1" x14ac:dyDescent="0.25">
      <c r="A130" s="10">
        <v>45182.915659722225</v>
      </c>
      <c r="B130" s="17" t="s">
        <v>278</v>
      </c>
      <c r="C130" s="12" t="s">
        <v>288</v>
      </c>
      <c r="D130" s="12" t="s">
        <v>426</v>
      </c>
      <c r="E130" s="12" t="s">
        <v>427</v>
      </c>
      <c r="F130" s="12" t="str">
        <f t="shared" si="1"/>
        <v>Ducot Tricia</v>
      </c>
      <c r="G130" s="12"/>
      <c r="H130" s="13">
        <v>22</v>
      </c>
      <c r="I130" s="12" t="s">
        <v>26</v>
      </c>
      <c r="J130" s="12" t="s">
        <v>27</v>
      </c>
      <c r="K130" s="12" t="s">
        <v>28</v>
      </c>
      <c r="L130" s="12" t="s">
        <v>428</v>
      </c>
      <c r="M130" s="12" t="s">
        <v>41</v>
      </c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spans="1:37" ht="15" customHeight="1" thickBot="1" x14ac:dyDescent="0.25">
      <c r="A131" s="10">
        <v>45193.850775462961</v>
      </c>
      <c r="B131" s="17" t="s">
        <v>278</v>
      </c>
      <c r="C131" s="12" t="s">
        <v>288</v>
      </c>
      <c r="D131" s="12" t="s">
        <v>429</v>
      </c>
      <c r="E131" s="12" t="s">
        <v>430</v>
      </c>
      <c r="F131" s="12" t="str">
        <f t="shared" si="1"/>
        <v>Delos Santos Christine Jane</v>
      </c>
      <c r="G131" s="12"/>
      <c r="H131" s="13">
        <v>19</v>
      </c>
      <c r="I131" s="12" t="s">
        <v>26</v>
      </c>
      <c r="J131" s="12" t="s">
        <v>27</v>
      </c>
      <c r="K131" s="12" t="s">
        <v>22</v>
      </c>
      <c r="L131" s="12" t="s">
        <v>36</v>
      </c>
      <c r="M131" s="12" t="s">
        <v>431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ht="15" customHeight="1" thickBot="1" x14ac:dyDescent="0.25">
      <c r="A132" s="10">
        <v>45183.375451388885</v>
      </c>
      <c r="B132" s="17" t="s">
        <v>278</v>
      </c>
      <c r="C132" s="12" t="s">
        <v>288</v>
      </c>
      <c r="D132" s="12" t="s">
        <v>432</v>
      </c>
      <c r="E132" s="12" t="s">
        <v>433</v>
      </c>
      <c r="F132" s="12" t="str">
        <f t="shared" si="1"/>
        <v>Barillo Arjohn Harold</v>
      </c>
      <c r="G132" s="12"/>
      <c r="H132" s="13">
        <v>30</v>
      </c>
      <c r="I132" s="12" t="s">
        <v>20</v>
      </c>
      <c r="J132" s="12" t="s">
        <v>27</v>
      </c>
      <c r="K132" s="12" t="s">
        <v>22</v>
      </c>
      <c r="L132" s="12" t="s">
        <v>36</v>
      </c>
      <c r="M132" s="12" t="s">
        <v>434</v>
      </c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spans="1:37" ht="15" customHeight="1" thickBot="1" x14ac:dyDescent="0.25">
      <c r="A133" s="10">
        <v>45183.454675925925</v>
      </c>
      <c r="B133" s="17" t="s">
        <v>278</v>
      </c>
      <c r="C133" s="12" t="s">
        <v>288</v>
      </c>
      <c r="D133" s="12" t="s">
        <v>303</v>
      </c>
      <c r="E133" s="12" t="s">
        <v>435</v>
      </c>
      <c r="F133" s="12" t="str">
        <f t="shared" si="1"/>
        <v>Mallillin Marianne</v>
      </c>
      <c r="G133" s="12"/>
      <c r="H133" s="13">
        <v>24</v>
      </c>
      <c r="I133" s="12" t="s">
        <v>26</v>
      </c>
      <c r="J133" s="12" t="s">
        <v>27</v>
      </c>
      <c r="K133" s="12" t="s">
        <v>22</v>
      </c>
      <c r="L133" s="12" t="s">
        <v>436</v>
      </c>
      <c r="M133" s="12" t="s">
        <v>437</v>
      </c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ht="15" customHeight="1" thickBot="1" x14ac:dyDescent="0.25">
      <c r="A134" s="10">
        <v>45183.502986111111</v>
      </c>
      <c r="B134" s="17" t="s">
        <v>278</v>
      </c>
      <c r="C134" s="12" t="s">
        <v>288</v>
      </c>
      <c r="D134" s="12" t="s">
        <v>438</v>
      </c>
      <c r="E134" s="12" t="s">
        <v>439</v>
      </c>
      <c r="F134" s="12" t="str">
        <f t="shared" si="1"/>
        <v>Jainar Jaidy</v>
      </c>
      <c r="G134" s="12"/>
      <c r="H134" s="13">
        <v>18</v>
      </c>
      <c r="I134" s="12" t="s">
        <v>26</v>
      </c>
      <c r="J134" s="12" t="s">
        <v>27</v>
      </c>
      <c r="K134" s="12" t="s">
        <v>22</v>
      </c>
      <c r="L134" s="12"/>
      <c r="M134" s="12" t="s">
        <v>440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1:37" ht="15" customHeight="1" thickBot="1" x14ac:dyDescent="0.25">
      <c r="A135" s="10">
        <v>45185.531006944446</v>
      </c>
      <c r="B135" s="17" t="s">
        <v>278</v>
      </c>
      <c r="C135" s="12" t="s">
        <v>288</v>
      </c>
      <c r="D135" s="12" t="s">
        <v>289</v>
      </c>
      <c r="E135" s="12" t="s">
        <v>441</v>
      </c>
      <c r="F135" s="12" t="str">
        <f t="shared" si="1"/>
        <v>Collado John Dominnick</v>
      </c>
      <c r="G135" s="12"/>
      <c r="H135" s="13">
        <v>25</v>
      </c>
      <c r="I135" s="12" t="s">
        <v>20</v>
      </c>
      <c r="J135" s="12" t="s">
        <v>27</v>
      </c>
      <c r="K135" s="12" t="s">
        <v>22</v>
      </c>
      <c r="L135" s="12"/>
      <c r="M135" s="12" t="s">
        <v>442</v>
      </c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ht="15" customHeight="1" thickBot="1" x14ac:dyDescent="0.25">
      <c r="A136" s="10">
        <v>45183.536493055559</v>
      </c>
      <c r="B136" s="17" t="s">
        <v>278</v>
      </c>
      <c r="C136" s="12" t="s">
        <v>288</v>
      </c>
      <c r="D136" s="12" t="s">
        <v>289</v>
      </c>
      <c r="E136" s="12" t="s">
        <v>443</v>
      </c>
      <c r="F136" s="12" t="str">
        <f t="shared" si="1"/>
        <v>Collado Janine Seymour</v>
      </c>
      <c r="G136" s="12"/>
      <c r="H136" s="13">
        <v>19</v>
      </c>
      <c r="I136" s="12" t="s">
        <v>26</v>
      </c>
      <c r="J136" s="12" t="s">
        <v>21</v>
      </c>
      <c r="K136" s="12" t="s">
        <v>22</v>
      </c>
      <c r="L136" s="12" t="s">
        <v>437</v>
      </c>
      <c r="M136" s="12" t="s">
        <v>444</v>
      </c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spans="1:37" ht="15" customHeight="1" thickBot="1" x14ac:dyDescent="0.25">
      <c r="A137" s="10">
        <v>45183.568657407406</v>
      </c>
      <c r="B137" s="17" t="s">
        <v>278</v>
      </c>
      <c r="C137" s="12" t="s">
        <v>341</v>
      </c>
      <c r="D137" s="12" t="s">
        <v>342</v>
      </c>
      <c r="E137" s="12" t="s">
        <v>445</v>
      </c>
      <c r="F137" s="12" t="str">
        <f t="shared" ref="F137:F200" si="2">$D137&amp;" "&amp;$E137</f>
        <v>Reyes Dawn Xylleene</v>
      </c>
      <c r="G137" s="12"/>
      <c r="H137" s="13">
        <v>26</v>
      </c>
      <c r="I137" s="12" t="s">
        <v>26</v>
      </c>
      <c r="J137" s="12" t="s">
        <v>27</v>
      </c>
      <c r="K137" s="12" t="s">
        <v>22</v>
      </c>
      <c r="L137" s="12"/>
      <c r="M137" s="12" t="s">
        <v>446</v>
      </c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ht="15" customHeight="1" thickBot="1" x14ac:dyDescent="0.25">
      <c r="A138" s="10">
        <v>45183.595127314817</v>
      </c>
      <c r="B138" s="17" t="s">
        <v>278</v>
      </c>
      <c r="C138" s="12" t="s">
        <v>279</v>
      </c>
      <c r="D138" s="12" t="s">
        <v>447</v>
      </c>
      <c r="E138" s="12" t="s">
        <v>448</v>
      </c>
      <c r="F138" s="12" t="str">
        <f t="shared" si="2"/>
        <v>Necosia Vanessa Mae</v>
      </c>
      <c r="G138" s="12"/>
      <c r="H138" s="12" t="s">
        <v>449</v>
      </c>
      <c r="I138" s="12" t="s">
        <v>26</v>
      </c>
      <c r="J138" s="12" t="s">
        <v>27</v>
      </c>
      <c r="K138" s="12" t="s">
        <v>22</v>
      </c>
      <c r="L138" s="12" t="s">
        <v>36</v>
      </c>
      <c r="M138" s="12" t="s">
        <v>450</v>
      </c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ht="15" customHeight="1" thickBot="1" x14ac:dyDescent="0.25">
      <c r="A139" s="10">
        <v>45183.619629629633</v>
      </c>
      <c r="B139" s="17" t="s">
        <v>278</v>
      </c>
      <c r="C139" s="12" t="s">
        <v>288</v>
      </c>
      <c r="D139" s="12" t="s">
        <v>451</v>
      </c>
      <c r="E139" s="12" t="s">
        <v>452</v>
      </c>
      <c r="F139" s="12" t="str">
        <f t="shared" si="2"/>
        <v>Catap Vergel</v>
      </c>
      <c r="G139" s="12"/>
      <c r="H139" s="13">
        <v>21</v>
      </c>
      <c r="I139" s="12" t="s">
        <v>20</v>
      </c>
      <c r="J139" s="12" t="s">
        <v>21</v>
      </c>
      <c r="K139" s="12" t="s">
        <v>22</v>
      </c>
      <c r="L139" s="12" t="s">
        <v>54</v>
      </c>
      <c r="M139" s="12" t="s">
        <v>453</v>
      </c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ht="15" customHeight="1" thickBot="1" x14ac:dyDescent="0.25">
      <c r="A140" s="10">
        <v>45183.630474537036</v>
      </c>
      <c r="B140" s="17" t="s">
        <v>278</v>
      </c>
      <c r="C140" s="12" t="s">
        <v>288</v>
      </c>
      <c r="D140" s="12" t="s">
        <v>454</v>
      </c>
      <c r="E140" s="12" t="s">
        <v>455</v>
      </c>
      <c r="F140" s="12" t="str">
        <f t="shared" si="2"/>
        <v>Labajo Maria Hanna</v>
      </c>
      <c r="G140" s="12"/>
      <c r="H140" s="13">
        <v>18</v>
      </c>
      <c r="I140" s="12" t="s">
        <v>26</v>
      </c>
      <c r="J140" s="12" t="s">
        <v>21</v>
      </c>
      <c r="K140" s="12" t="s">
        <v>22</v>
      </c>
      <c r="L140" s="12" t="s">
        <v>41</v>
      </c>
      <c r="M140" s="12" t="s">
        <v>456</v>
      </c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spans="1:37" ht="15" customHeight="1" thickBot="1" x14ac:dyDescent="0.25">
      <c r="A141" s="10">
        <v>45183.694097222222</v>
      </c>
      <c r="B141" s="17" t="s">
        <v>278</v>
      </c>
      <c r="C141" s="12" t="s">
        <v>284</v>
      </c>
      <c r="D141" s="12" t="s">
        <v>351</v>
      </c>
      <c r="E141" s="12" t="s">
        <v>457</v>
      </c>
      <c r="F141" s="12" t="str">
        <f t="shared" si="2"/>
        <v>Ojeda Jay-M</v>
      </c>
      <c r="G141" s="12"/>
      <c r="H141" s="13">
        <v>22</v>
      </c>
      <c r="I141" s="12" t="s">
        <v>20</v>
      </c>
      <c r="J141" s="12" t="s">
        <v>27</v>
      </c>
      <c r="K141" s="12" t="s">
        <v>22</v>
      </c>
      <c r="L141" s="12" t="s">
        <v>458</v>
      </c>
      <c r="M141" s="12" t="s">
        <v>459</v>
      </c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ht="15" customHeight="1" thickBot="1" x14ac:dyDescent="0.25">
      <c r="A142" s="10">
        <v>45183.730613425927</v>
      </c>
      <c r="B142" s="17" t="s">
        <v>278</v>
      </c>
      <c r="C142" s="12" t="s">
        <v>284</v>
      </c>
      <c r="D142" s="12" t="s">
        <v>460</v>
      </c>
      <c r="E142" s="12" t="s">
        <v>461</v>
      </c>
      <c r="F142" s="12" t="str">
        <f t="shared" si="2"/>
        <v>Mariano Darlene Jean</v>
      </c>
      <c r="G142" s="12"/>
      <c r="H142" s="13">
        <v>26</v>
      </c>
      <c r="I142" s="12" t="s">
        <v>26</v>
      </c>
      <c r="J142" s="12" t="s">
        <v>27</v>
      </c>
      <c r="K142" s="12" t="s">
        <v>22</v>
      </c>
      <c r="L142" s="12"/>
      <c r="M142" s="12" t="s">
        <v>462</v>
      </c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spans="1:37" ht="15" customHeight="1" thickBot="1" x14ac:dyDescent="0.25">
      <c r="A143" s="10">
        <v>45183.736400462964</v>
      </c>
      <c r="B143" s="17" t="s">
        <v>278</v>
      </c>
      <c r="C143" s="12" t="s">
        <v>284</v>
      </c>
      <c r="D143" s="12" t="s">
        <v>396</v>
      </c>
      <c r="E143" s="12" t="s">
        <v>463</v>
      </c>
      <c r="F143" s="12" t="str">
        <f t="shared" si="2"/>
        <v>Jornacion Runel</v>
      </c>
      <c r="G143" s="12"/>
      <c r="H143" s="13">
        <v>18</v>
      </c>
      <c r="I143" s="12" t="s">
        <v>20</v>
      </c>
      <c r="J143" s="12" t="s">
        <v>21</v>
      </c>
      <c r="K143" s="12" t="s">
        <v>22</v>
      </c>
      <c r="L143" s="12" t="s">
        <v>54</v>
      </c>
      <c r="M143" s="15" t="s">
        <v>464</v>
      </c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ht="15" customHeight="1" thickBot="1" x14ac:dyDescent="0.25">
      <c r="A144" s="10">
        <v>45183.774155092593</v>
      </c>
      <c r="B144" s="17" t="s">
        <v>278</v>
      </c>
      <c r="C144" s="12" t="s">
        <v>284</v>
      </c>
      <c r="D144" s="12" t="s">
        <v>396</v>
      </c>
      <c r="E144" s="12" t="s">
        <v>465</v>
      </c>
      <c r="F144" s="12" t="str">
        <f t="shared" si="2"/>
        <v>Jornacion Aaron</v>
      </c>
      <c r="G144" s="12"/>
      <c r="H144" s="13">
        <v>23</v>
      </c>
      <c r="I144" s="12" t="s">
        <v>20</v>
      </c>
      <c r="J144" s="12" t="s">
        <v>27</v>
      </c>
      <c r="K144" s="12" t="s">
        <v>22</v>
      </c>
      <c r="L144" s="12"/>
      <c r="M144" s="12" t="s">
        <v>466</v>
      </c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37" ht="15" customHeight="1" thickBot="1" x14ac:dyDescent="0.25">
      <c r="A145" s="10">
        <v>45183.811064814814</v>
      </c>
      <c r="B145" s="17" t="s">
        <v>278</v>
      </c>
      <c r="C145" s="12" t="s">
        <v>284</v>
      </c>
      <c r="D145" s="12" t="s">
        <v>467</v>
      </c>
      <c r="E145" s="12" t="s">
        <v>468</v>
      </c>
      <c r="F145" s="12" t="str">
        <f t="shared" si="2"/>
        <v>REAMON PRINCESS RIANNE ERIKA</v>
      </c>
      <c r="G145" s="12"/>
      <c r="H145" s="13">
        <v>28</v>
      </c>
      <c r="I145" s="12" t="s">
        <v>26</v>
      </c>
      <c r="J145" s="12" t="s">
        <v>27</v>
      </c>
      <c r="K145" s="12" t="s">
        <v>28</v>
      </c>
      <c r="L145" s="12" t="s">
        <v>469</v>
      </c>
      <c r="M145" s="15" t="s">
        <v>470</v>
      </c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ht="15" customHeight="1" thickBot="1" x14ac:dyDescent="0.25">
      <c r="A146" s="10">
        <v>45184.276412037034</v>
      </c>
      <c r="B146" s="17" t="s">
        <v>278</v>
      </c>
      <c r="C146" s="12" t="s">
        <v>284</v>
      </c>
      <c r="D146" s="12" t="s">
        <v>471</v>
      </c>
      <c r="E146" s="12" t="s">
        <v>472</v>
      </c>
      <c r="F146" s="12" t="str">
        <f t="shared" si="2"/>
        <v>Tumbokon Alyannah</v>
      </c>
      <c r="G146" s="12"/>
      <c r="H146" s="13">
        <v>22</v>
      </c>
      <c r="I146" s="12" t="s">
        <v>26</v>
      </c>
      <c r="J146" s="12" t="s">
        <v>27</v>
      </c>
      <c r="K146" s="12" t="s">
        <v>22</v>
      </c>
      <c r="L146" s="12"/>
      <c r="M146" s="12" t="s">
        <v>473</v>
      </c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spans="1:37" ht="15" customHeight="1" thickBot="1" x14ac:dyDescent="0.25">
      <c r="A147" s="10">
        <v>45184.456863425927</v>
      </c>
      <c r="B147" s="17" t="s">
        <v>278</v>
      </c>
      <c r="C147" s="12" t="s">
        <v>284</v>
      </c>
      <c r="D147" s="12" t="s">
        <v>474</v>
      </c>
      <c r="E147" s="12" t="s">
        <v>475</v>
      </c>
      <c r="F147" s="12" t="str">
        <f t="shared" si="2"/>
        <v>Macatol Roseberry jane e</v>
      </c>
      <c r="G147" s="12"/>
      <c r="H147" s="13">
        <v>20</v>
      </c>
      <c r="I147" s="12" t="s">
        <v>26</v>
      </c>
      <c r="J147" s="12" t="s">
        <v>21</v>
      </c>
      <c r="K147" s="12" t="s">
        <v>28</v>
      </c>
      <c r="L147" s="12" t="s">
        <v>476</v>
      </c>
      <c r="M147" s="12" t="s">
        <v>477</v>
      </c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ht="15" customHeight="1" thickBot="1" x14ac:dyDescent="0.25">
      <c r="A148" s="10">
        <v>45184.475787037038</v>
      </c>
      <c r="B148" s="17" t="s">
        <v>278</v>
      </c>
      <c r="C148" s="12" t="s">
        <v>284</v>
      </c>
      <c r="D148" s="12" t="s">
        <v>421</v>
      </c>
      <c r="E148" s="12" t="s">
        <v>478</v>
      </c>
      <c r="F148" s="12" t="str">
        <f t="shared" si="2"/>
        <v>Del Rosario Jonh Eldrigde</v>
      </c>
      <c r="G148" s="12"/>
      <c r="H148" s="13">
        <v>24</v>
      </c>
      <c r="I148" s="12" t="s">
        <v>20</v>
      </c>
      <c r="J148" s="12" t="s">
        <v>27</v>
      </c>
      <c r="K148" s="12" t="s">
        <v>22</v>
      </c>
      <c r="L148" s="12" t="s">
        <v>41</v>
      </c>
      <c r="M148" s="12" t="s">
        <v>479</v>
      </c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spans="1:37" ht="15" customHeight="1" thickBot="1" x14ac:dyDescent="0.25">
      <c r="A149" s="10">
        <v>45184.479224537034</v>
      </c>
      <c r="B149" s="17" t="s">
        <v>278</v>
      </c>
      <c r="C149" s="12" t="s">
        <v>284</v>
      </c>
      <c r="D149" s="12" t="s">
        <v>471</v>
      </c>
      <c r="E149" s="12" t="s">
        <v>480</v>
      </c>
      <c r="F149" s="12" t="str">
        <f t="shared" si="2"/>
        <v>Tumbokon Alfredo Jose III</v>
      </c>
      <c r="G149" s="12"/>
      <c r="H149" s="13">
        <v>20</v>
      </c>
      <c r="I149" s="12" t="s">
        <v>20</v>
      </c>
      <c r="J149" s="12" t="s">
        <v>21</v>
      </c>
      <c r="K149" s="12" t="s">
        <v>22</v>
      </c>
      <c r="L149" s="12" t="s">
        <v>36</v>
      </c>
      <c r="M149" s="12" t="s">
        <v>481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ht="15" customHeight="1" thickBot="1" x14ac:dyDescent="0.25">
      <c r="A150" s="10">
        <v>45184.485671296294</v>
      </c>
      <c r="B150" s="17" t="s">
        <v>278</v>
      </c>
      <c r="C150" s="12" t="s">
        <v>284</v>
      </c>
      <c r="D150" s="12" t="s">
        <v>482</v>
      </c>
      <c r="E150" s="12" t="s">
        <v>483</v>
      </c>
      <c r="F150" s="12" t="str">
        <f t="shared" si="2"/>
        <v>SERRANO Danly</v>
      </c>
      <c r="G150" s="12"/>
      <c r="H150" s="13">
        <v>19</v>
      </c>
      <c r="I150" s="12" t="s">
        <v>20</v>
      </c>
      <c r="J150" s="12" t="s">
        <v>21</v>
      </c>
      <c r="K150" s="12" t="s">
        <v>22</v>
      </c>
      <c r="L150" s="12" t="s">
        <v>484</v>
      </c>
      <c r="M150" s="12" t="s">
        <v>485</v>
      </c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spans="1:37" ht="15" customHeight="1" thickBot="1" x14ac:dyDescent="0.25">
      <c r="A151" s="10">
        <v>45184.556516203702</v>
      </c>
      <c r="B151" s="17" t="s">
        <v>278</v>
      </c>
      <c r="C151" s="12" t="s">
        <v>284</v>
      </c>
      <c r="D151" s="12" t="s">
        <v>285</v>
      </c>
      <c r="E151" s="12" t="s">
        <v>486</v>
      </c>
      <c r="F151" s="12" t="str">
        <f t="shared" si="2"/>
        <v>Guarin Jaren Lloyd G.</v>
      </c>
      <c r="G151" s="12"/>
      <c r="H151" s="13">
        <v>19</v>
      </c>
      <c r="I151" s="12" t="s">
        <v>20</v>
      </c>
      <c r="J151" s="12" t="s">
        <v>21</v>
      </c>
      <c r="K151" s="12" t="s">
        <v>22</v>
      </c>
      <c r="L151" s="12" t="s">
        <v>41</v>
      </c>
      <c r="M151" s="15" t="s">
        <v>487</v>
      </c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ht="15" customHeight="1" thickBot="1" x14ac:dyDescent="0.25">
      <c r="A152" s="10">
        <v>45184.566782407404</v>
      </c>
      <c r="B152" s="17" t="s">
        <v>278</v>
      </c>
      <c r="C152" s="12" t="s">
        <v>306</v>
      </c>
      <c r="D152" s="12" t="s">
        <v>488</v>
      </c>
      <c r="E152" s="12" t="s">
        <v>489</v>
      </c>
      <c r="F152" s="12" t="str">
        <f t="shared" si="2"/>
        <v>Crisanto Jaelein Gayle</v>
      </c>
      <c r="G152" s="12"/>
      <c r="H152" s="13">
        <v>21</v>
      </c>
      <c r="I152" s="12" t="s">
        <v>26</v>
      </c>
      <c r="J152" s="12" t="s">
        <v>21</v>
      </c>
      <c r="K152" s="12" t="s">
        <v>22</v>
      </c>
      <c r="L152" s="12"/>
      <c r="M152" s="12" t="s">
        <v>490</v>
      </c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spans="1:37" ht="15" customHeight="1" thickBot="1" x14ac:dyDescent="0.25">
      <c r="A153" s="10">
        <v>45184.620567129627</v>
      </c>
      <c r="B153" s="17" t="s">
        <v>278</v>
      </c>
      <c r="C153" s="12" t="s">
        <v>341</v>
      </c>
      <c r="D153" s="12" t="s">
        <v>399</v>
      </c>
      <c r="E153" s="12" t="s">
        <v>491</v>
      </c>
      <c r="F153" s="12" t="str">
        <f t="shared" si="2"/>
        <v>Gacer Aldren</v>
      </c>
      <c r="G153" s="12"/>
      <c r="H153" s="13">
        <v>31</v>
      </c>
      <c r="I153" s="12" t="s">
        <v>20</v>
      </c>
      <c r="J153" s="12" t="s">
        <v>27</v>
      </c>
      <c r="K153" s="12" t="s">
        <v>22</v>
      </c>
      <c r="L153" s="12"/>
      <c r="M153" s="12" t="s">
        <v>492</v>
      </c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ht="15" customHeight="1" thickBot="1" x14ac:dyDescent="0.25">
      <c r="A154" s="10">
        <v>45184.64984953704</v>
      </c>
      <c r="B154" s="17" t="s">
        <v>278</v>
      </c>
      <c r="C154" s="12" t="s">
        <v>279</v>
      </c>
      <c r="D154" s="12" t="s">
        <v>493</v>
      </c>
      <c r="E154" s="12" t="s">
        <v>494</v>
      </c>
      <c r="F154" s="12" t="str">
        <f t="shared" si="2"/>
        <v>Bohol Kassandra Camille</v>
      </c>
      <c r="G154" s="12"/>
      <c r="H154" s="13">
        <v>24</v>
      </c>
      <c r="I154" s="12" t="s">
        <v>26</v>
      </c>
      <c r="J154" s="12" t="s">
        <v>27</v>
      </c>
      <c r="K154" s="12" t="s">
        <v>22</v>
      </c>
      <c r="L154" s="12" t="s">
        <v>41</v>
      </c>
      <c r="M154" s="12" t="s">
        <v>69</v>
      </c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spans="1:37" ht="15" customHeight="1" thickBot="1" x14ac:dyDescent="0.25">
      <c r="A155" s="10">
        <v>45184.752986111111</v>
      </c>
      <c r="B155" s="17" t="s">
        <v>278</v>
      </c>
      <c r="C155" s="12" t="s">
        <v>279</v>
      </c>
      <c r="D155" s="12" t="s">
        <v>495</v>
      </c>
      <c r="E155" s="12" t="s">
        <v>496</v>
      </c>
      <c r="F155" s="12" t="str">
        <f t="shared" si="2"/>
        <v>Urgelles Myra Glenda</v>
      </c>
      <c r="G155" s="12"/>
      <c r="H155" s="13">
        <v>27</v>
      </c>
      <c r="I155" s="12" t="s">
        <v>26</v>
      </c>
      <c r="J155" s="12" t="s">
        <v>27</v>
      </c>
      <c r="K155" s="12" t="s">
        <v>22</v>
      </c>
      <c r="L155" s="12"/>
      <c r="M155" s="12" t="s">
        <v>497</v>
      </c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ht="15" customHeight="1" thickBot="1" x14ac:dyDescent="0.25">
      <c r="A156" s="10">
        <v>45184.759398148148</v>
      </c>
      <c r="B156" s="17" t="s">
        <v>278</v>
      </c>
      <c r="C156" s="12" t="s">
        <v>306</v>
      </c>
      <c r="D156" s="12" t="s">
        <v>498</v>
      </c>
      <c r="E156" s="12" t="s">
        <v>499</v>
      </c>
      <c r="F156" s="12" t="str">
        <f t="shared" si="2"/>
        <v>Lazarito Janine</v>
      </c>
      <c r="G156" s="12"/>
      <c r="H156" s="13">
        <v>30</v>
      </c>
      <c r="I156" s="12" t="s">
        <v>26</v>
      </c>
      <c r="J156" s="12" t="s">
        <v>27</v>
      </c>
      <c r="K156" s="12" t="s">
        <v>22</v>
      </c>
      <c r="L156" s="12"/>
      <c r="M156" s="12" t="s">
        <v>500</v>
      </c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1:37" ht="15" customHeight="1" thickBot="1" x14ac:dyDescent="0.25">
      <c r="A157" s="10">
        <v>45185.526909722219</v>
      </c>
      <c r="B157" s="17" t="s">
        <v>278</v>
      </c>
      <c r="C157" s="12" t="s">
        <v>279</v>
      </c>
      <c r="D157" s="12" t="s">
        <v>501</v>
      </c>
      <c r="E157" s="12" t="s">
        <v>502</v>
      </c>
      <c r="F157" s="12" t="str">
        <f t="shared" si="2"/>
        <v>vilas jeric</v>
      </c>
      <c r="G157" s="12"/>
      <c r="H157" s="13">
        <v>27</v>
      </c>
      <c r="I157" s="12" t="s">
        <v>20</v>
      </c>
      <c r="J157" s="12" t="s">
        <v>27</v>
      </c>
      <c r="K157" s="12" t="s">
        <v>22</v>
      </c>
      <c r="L157" s="12" t="s">
        <v>503</v>
      </c>
      <c r="M157" s="12" t="s">
        <v>504</v>
      </c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ht="15" customHeight="1" thickBot="1" x14ac:dyDescent="0.25">
      <c r="A158" s="10">
        <v>45185.554097222222</v>
      </c>
      <c r="B158" s="17" t="s">
        <v>278</v>
      </c>
      <c r="C158" s="12" t="s">
        <v>341</v>
      </c>
      <c r="D158" s="12" t="s">
        <v>505</v>
      </c>
      <c r="E158" s="12" t="s">
        <v>506</v>
      </c>
      <c r="F158" s="12" t="str">
        <f t="shared" si="2"/>
        <v>Umuquit Precious</v>
      </c>
      <c r="G158" s="12"/>
      <c r="H158" s="13">
        <v>25</v>
      </c>
      <c r="I158" s="12" t="s">
        <v>26</v>
      </c>
      <c r="J158" s="12" t="s">
        <v>27</v>
      </c>
      <c r="K158" s="12" t="s">
        <v>22</v>
      </c>
      <c r="L158" s="12" t="s">
        <v>41</v>
      </c>
      <c r="M158" s="12" t="s">
        <v>41</v>
      </c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spans="1:37" ht="15" customHeight="1" thickBot="1" x14ac:dyDescent="0.25">
      <c r="A159" s="10">
        <v>45185.666493055556</v>
      </c>
      <c r="B159" s="17" t="s">
        <v>278</v>
      </c>
      <c r="C159" s="12" t="s">
        <v>306</v>
      </c>
      <c r="D159" s="12" t="s">
        <v>507</v>
      </c>
      <c r="E159" s="12" t="s">
        <v>508</v>
      </c>
      <c r="F159" s="12" t="str">
        <f t="shared" si="2"/>
        <v>Felipe Faith</v>
      </c>
      <c r="G159" s="12"/>
      <c r="H159" s="13">
        <v>18</v>
      </c>
      <c r="I159" s="12" t="s">
        <v>26</v>
      </c>
      <c r="J159" s="12" t="s">
        <v>21</v>
      </c>
      <c r="K159" s="12" t="s">
        <v>22</v>
      </c>
      <c r="L159" s="12"/>
      <c r="M159" s="12" t="s">
        <v>509</v>
      </c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ht="15" customHeight="1" thickBot="1" x14ac:dyDescent="0.25">
      <c r="A160" s="10">
        <v>45185.671249999999</v>
      </c>
      <c r="B160" s="17" t="s">
        <v>278</v>
      </c>
      <c r="C160" s="12" t="s">
        <v>279</v>
      </c>
      <c r="D160" s="12" t="s">
        <v>510</v>
      </c>
      <c r="E160" s="12" t="s">
        <v>511</v>
      </c>
      <c r="F160" s="12" t="str">
        <f t="shared" si="2"/>
        <v>ESLING VOUGHN EARL</v>
      </c>
      <c r="G160" s="12"/>
      <c r="H160" s="13">
        <v>25</v>
      </c>
      <c r="I160" s="12" t="s">
        <v>20</v>
      </c>
      <c r="J160" s="12" t="s">
        <v>27</v>
      </c>
      <c r="K160" s="12" t="s">
        <v>22</v>
      </c>
      <c r="L160" s="12" t="s">
        <v>36</v>
      </c>
      <c r="M160" s="12" t="s">
        <v>512</v>
      </c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spans="1:37" ht="15" customHeight="1" thickBot="1" x14ac:dyDescent="0.25">
      <c r="A161" s="10">
        <v>45185.979768518519</v>
      </c>
      <c r="B161" s="17" t="s">
        <v>278</v>
      </c>
      <c r="C161" s="12" t="s">
        <v>279</v>
      </c>
      <c r="D161" s="12" t="s">
        <v>513</v>
      </c>
      <c r="E161" s="12" t="s">
        <v>514</v>
      </c>
      <c r="F161" s="12" t="str">
        <f t="shared" si="2"/>
        <v>Palconet Kristian Paul</v>
      </c>
      <c r="G161" s="12"/>
      <c r="H161" s="13">
        <v>26</v>
      </c>
      <c r="I161" s="12" t="s">
        <v>20</v>
      </c>
      <c r="J161" s="12" t="s">
        <v>27</v>
      </c>
      <c r="K161" s="12" t="s">
        <v>22</v>
      </c>
      <c r="L161" s="12" t="s">
        <v>41</v>
      </c>
      <c r="M161" s="12" t="s">
        <v>515</v>
      </c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ht="15" customHeight="1" thickBot="1" x14ac:dyDescent="0.25">
      <c r="A162" s="10">
        <v>45185.980856481481</v>
      </c>
      <c r="B162" s="17" t="s">
        <v>278</v>
      </c>
      <c r="C162" s="12" t="s">
        <v>306</v>
      </c>
      <c r="D162" s="12" t="s">
        <v>516</v>
      </c>
      <c r="E162" s="12" t="s">
        <v>517</v>
      </c>
      <c r="F162" s="12" t="str">
        <f t="shared" si="2"/>
        <v>Ambadang Argel</v>
      </c>
      <c r="G162" s="12"/>
      <c r="H162" s="13">
        <v>18</v>
      </c>
      <c r="I162" s="12" t="s">
        <v>20</v>
      </c>
      <c r="J162" s="12" t="s">
        <v>21</v>
      </c>
      <c r="K162" s="12" t="s">
        <v>22</v>
      </c>
      <c r="L162" s="12" t="s">
        <v>54</v>
      </c>
      <c r="M162" s="12" t="s">
        <v>518</v>
      </c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spans="1:37" ht="15" customHeight="1" thickBot="1" x14ac:dyDescent="0.25">
      <c r="A163" s="10">
        <v>45186.461956018517</v>
      </c>
      <c r="B163" s="17" t="s">
        <v>278</v>
      </c>
      <c r="C163" s="12" t="s">
        <v>279</v>
      </c>
      <c r="D163" s="12" t="s">
        <v>519</v>
      </c>
      <c r="E163" s="12" t="s">
        <v>520</v>
      </c>
      <c r="F163" s="12" t="str">
        <f t="shared" si="2"/>
        <v>Edia Noemi</v>
      </c>
      <c r="G163" s="12"/>
      <c r="H163" s="13">
        <v>22</v>
      </c>
      <c r="I163" s="12" t="s">
        <v>26</v>
      </c>
      <c r="J163" s="12" t="s">
        <v>27</v>
      </c>
      <c r="K163" s="12" t="s">
        <v>22</v>
      </c>
      <c r="L163" s="12" t="s">
        <v>521</v>
      </c>
      <c r="M163" s="12" t="s">
        <v>522</v>
      </c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ht="15" customHeight="1" thickBot="1" x14ac:dyDescent="0.25">
      <c r="A164" s="10">
        <v>45186.464039351849</v>
      </c>
      <c r="B164" s="17" t="s">
        <v>278</v>
      </c>
      <c r="C164" s="12" t="s">
        <v>288</v>
      </c>
      <c r="D164" s="12" t="s">
        <v>303</v>
      </c>
      <c r="E164" s="12" t="s">
        <v>523</v>
      </c>
      <c r="F164" s="12" t="str">
        <f t="shared" si="2"/>
        <v>Mallillin Jared Izek</v>
      </c>
      <c r="G164" s="12"/>
      <c r="H164" s="13">
        <v>19</v>
      </c>
      <c r="I164" s="12" t="s">
        <v>20</v>
      </c>
      <c r="J164" s="12" t="s">
        <v>21</v>
      </c>
      <c r="K164" s="12" t="s">
        <v>28</v>
      </c>
      <c r="L164" s="12" t="s">
        <v>36</v>
      </c>
      <c r="M164" s="12" t="s">
        <v>524</v>
      </c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ht="15" customHeight="1" thickBot="1" x14ac:dyDescent="0.25">
      <c r="A165" s="10">
        <v>45186.469942129632</v>
      </c>
      <c r="B165" s="17" t="s">
        <v>278</v>
      </c>
      <c r="C165" s="12" t="s">
        <v>288</v>
      </c>
      <c r="D165" s="12" t="s">
        <v>525</v>
      </c>
      <c r="E165" s="12" t="s">
        <v>526</v>
      </c>
      <c r="F165" s="12" t="str">
        <f t="shared" si="2"/>
        <v>Toraja Ericka Jane</v>
      </c>
      <c r="G165" s="12"/>
      <c r="H165" s="13">
        <v>20</v>
      </c>
      <c r="I165" s="12" t="s">
        <v>26</v>
      </c>
      <c r="J165" s="12" t="s">
        <v>27</v>
      </c>
      <c r="K165" s="12" t="s">
        <v>22</v>
      </c>
      <c r="L165" s="12"/>
      <c r="M165" s="12" t="s">
        <v>527</v>
      </c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ht="15" customHeight="1" thickBot="1" x14ac:dyDescent="0.25">
      <c r="A166" s="10">
        <v>45186.477696759262</v>
      </c>
      <c r="B166" s="17" t="s">
        <v>278</v>
      </c>
      <c r="C166" s="12" t="s">
        <v>284</v>
      </c>
      <c r="D166" s="12" t="s">
        <v>528</v>
      </c>
      <c r="E166" s="12" t="s">
        <v>529</v>
      </c>
      <c r="F166" s="12" t="str">
        <f t="shared" si="2"/>
        <v>Orehuela Rosel</v>
      </c>
      <c r="G166" s="12"/>
      <c r="H166" s="13">
        <v>32</v>
      </c>
      <c r="I166" s="12" t="s">
        <v>26</v>
      </c>
      <c r="J166" s="12" t="s">
        <v>27</v>
      </c>
      <c r="K166" s="12" t="s">
        <v>28</v>
      </c>
      <c r="L166" s="12" t="s">
        <v>36</v>
      </c>
      <c r="M166" s="12" t="s">
        <v>530</v>
      </c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spans="1:37" ht="15" customHeight="1" thickBot="1" x14ac:dyDescent="0.25">
      <c r="A167" s="10">
        <v>45186.486689814818</v>
      </c>
      <c r="B167" s="17" t="s">
        <v>278</v>
      </c>
      <c r="C167" s="12" t="s">
        <v>341</v>
      </c>
      <c r="D167" s="12" t="s">
        <v>531</v>
      </c>
      <c r="E167" s="12" t="s">
        <v>532</v>
      </c>
      <c r="F167" s="12" t="str">
        <f t="shared" si="2"/>
        <v>Angeles Erlinda</v>
      </c>
      <c r="G167" s="12"/>
      <c r="H167" s="12" t="s">
        <v>41</v>
      </c>
      <c r="I167" s="12" t="s">
        <v>26</v>
      </c>
      <c r="J167" s="12" t="s">
        <v>27</v>
      </c>
      <c r="K167" s="12" t="s">
        <v>28</v>
      </c>
      <c r="L167" s="12"/>
      <c r="M167" s="12" t="s">
        <v>533</v>
      </c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ht="15" customHeight="1" thickBot="1" x14ac:dyDescent="0.25">
      <c r="A168" s="10">
        <v>45186.49322916667</v>
      </c>
      <c r="B168" s="17" t="s">
        <v>278</v>
      </c>
      <c r="C168" s="12" t="s">
        <v>341</v>
      </c>
      <c r="D168" s="12" t="s">
        <v>534</v>
      </c>
      <c r="E168" s="12" t="s">
        <v>535</v>
      </c>
      <c r="F168" s="12" t="str">
        <f t="shared" si="2"/>
        <v>Lofranco Maristhel</v>
      </c>
      <c r="G168" s="12"/>
      <c r="H168" s="13">
        <v>21</v>
      </c>
      <c r="I168" s="12" t="s">
        <v>26</v>
      </c>
      <c r="J168" s="12" t="s">
        <v>27</v>
      </c>
      <c r="K168" s="12" t="s">
        <v>22</v>
      </c>
      <c r="L168" s="12"/>
      <c r="M168" s="12" t="s">
        <v>536</v>
      </c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spans="1:37" ht="15" customHeight="1" thickBot="1" x14ac:dyDescent="0.25">
      <c r="A169" s="10">
        <v>45186.494780092595</v>
      </c>
      <c r="B169" s="17" t="s">
        <v>278</v>
      </c>
      <c r="C169" s="12" t="s">
        <v>288</v>
      </c>
      <c r="D169" s="12" t="s">
        <v>537</v>
      </c>
      <c r="E169" s="12" t="s">
        <v>538</v>
      </c>
      <c r="F169" s="12" t="str">
        <f t="shared" si="2"/>
        <v>Padilla Katriz</v>
      </c>
      <c r="G169" s="12"/>
      <c r="H169" s="13">
        <v>21</v>
      </c>
      <c r="I169" s="12" t="s">
        <v>26</v>
      </c>
      <c r="J169" s="12" t="s">
        <v>27</v>
      </c>
      <c r="K169" s="12" t="s">
        <v>22</v>
      </c>
      <c r="L169" s="12"/>
      <c r="M169" s="12" t="s">
        <v>539</v>
      </c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ht="15" customHeight="1" thickBot="1" x14ac:dyDescent="0.25">
      <c r="A170" s="10">
        <v>45186.510254629633</v>
      </c>
      <c r="B170" s="17" t="s">
        <v>278</v>
      </c>
      <c r="C170" s="12" t="s">
        <v>279</v>
      </c>
      <c r="D170" s="12" t="s">
        <v>326</v>
      </c>
      <c r="E170" s="12" t="s">
        <v>540</v>
      </c>
      <c r="F170" s="12" t="str">
        <f t="shared" si="2"/>
        <v>Miranda Emer John</v>
      </c>
      <c r="G170" s="12"/>
      <c r="H170" s="13">
        <v>32</v>
      </c>
      <c r="I170" s="12" t="s">
        <v>20</v>
      </c>
      <c r="J170" s="12" t="s">
        <v>27</v>
      </c>
      <c r="K170" s="12" t="s">
        <v>28</v>
      </c>
      <c r="L170" s="12" t="s">
        <v>54</v>
      </c>
      <c r="M170" s="12" t="s">
        <v>541</v>
      </c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spans="1:37" ht="15" customHeight="1" thickBot="1" x14ac:dyDescent="0.25">
      <c r="A171" s="10">
        <v>45186.510775462964</v>
      </c>
      <c r="B171" s="17" t="s">
        <v>278</v>
      </c>
      <c r="C171" s="12" t="s">
        <v>279</v>
      </c>
      <c r="D171" s="12" t="s">
        <v>542</v>
      </c>
      <c r="E171" s="12" t="s">
        <v>543</v>
      </c>
      <c r="F171" s="12" t="str">
        <f t="shared" si="2"/>
        <v>Lamoglia Katriel</v>
      </c>
      <c r="G171" s="12"/>
      <c r="H171" s="13">
        <v>22</v>
      </c>
      <c r="I171" s="12" t="s">
        <v>26</v>
      </c>
      <c r="J171" s="12" t="s">
        <v>27</v>
      </c>
      <c r="K171" s="12" t="s">
        <v>28</v>
      </c>
      <c r="L171" s="12"/>
      <c r="M171" s="12" t="s">
        <v>544</v>
      </c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ht="15" customHeight="1" thickBot="1" x14ac:dyDescent="0.25">
      <c r="A172" s="10">
        <v>45186.529421296298</v>
      </c>
      <c r="B172" s="17" t="s">
        <v>278</v>
      </c>
      <c r="C172" s="12" t="s">
        <v>284</v>
      </c>
      <c r="D172" s="12" t="s">
        <v>537</v>
      </c>
      <c r="E172" s="12" t="s">
        <v>545</v>
      </c>
      <c r="F172" s="12" t="str">
        <f t="shared" si="2"/>
        <v>Padilla Tristan Isaac</v>
      </c>
      <c r="G172" s="12"/>
      <c r="H172" s="13">
        <v>19</v>
      </c>
      <c r="I172" s="12" t="s">
        <v>20</v>
      </c>
      <c r="J172" s="12" t="s">
        <v>21</v>
      </c>
      <c r="K172" s="12" t="s">
        <v>22</v>
      </c>
      <c r="L172" s="12" t="s">
        <v>32</v>
      </c>
      <c r="M172" s="12" t="s">
        <v>546</v>
      </c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spans="1:37" ht="15" customHeight="1" thickBot="1" x14ac:dyDescent="0.25">
      <c r="A173" s="10">
        <v>45186.535995370374</v>
      </c>
      <c r="B173" s="17" t="s">
        <v>278</v>
      </c>
      <c r="C173" s="12" t="s">
        <v>306</v>
      </c>
      <c r="D173" s="12" t="s">
        <v>547</v>
      </c>
      <c r="E173" s="12" t="s">
        <v>548</v>
      </c>
      <c r="F173" s="12" t="str">
        <f t="shared" si="2"/>
        <v>Sifuentes James</v>
      </c>
      <c r="G173" s="12"/>
      <c r="H173" s="13">
        <v>21</v>
      </c>
      <c r="I173" s="12" t="s">
        <v>20</v>
      </c>
      <c r="J173" s="12" t="s">
        <v>27</v>
      </c>
      <c r="K173" s="12" t="s">
        <v>22</v>
      </c>
      <c r="L173" s="12" t="s">
        <v>36</v>
      </c>
      <c r="M173" s="12" t="s">
        <v>549</v>
      </c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ht="15" customHeight="1" thickBot="1" x14ac:dyDescent="0.25">
      <c r="A174" s="10">
        <v>45186.539675925924</v>
      </c>
      <c r="B174" s="17" t="s">
        <v>278</v>
      </c>
      <c r="C174" s="12" t="s">
        <v>306</v>
      </c>
      <c r="D174" s="12" t="s">
        <v>547</v>
      </c>
      <c r="E174" s="12" t="s">
        <v>550</v>
      </c>
      <c r="F174" s="12" t="str">
        <f t="shared" si="2"/>
        <v>Sifuentes Valerie</v>
      </c>
      <c r="G174" s="12"/>
      <c r="H174" s="13">
        <v>26</v>
      </c>
      <c r="I174" s="12" t="s">
        <v>26</v>
      </c>
      <c r="J174" s="12" t="s">
        <v>27</v>
      </c>
      <c r="K174" s="12" t="s">
        <v>22</v>
      </c>
      <c r="L174" s="12" t="s">
        <v>551</v>
      </c>
      <c r="M174" s="12" t="s">
        <v>552</v>
      </c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spans="1:37" ht="15" customHeight="1" thickBot="1" x14ac:dyDescent="0.25">
      <c r="A175" s="10">
        <v>45186.542222222219</v>
      </c>
      <c r="B175" s="17" t="s">
        <v>278</v>
      </c>
      <c r="C175" s="12" t="s">
        <v>306</v>
      </c>
      <c r="D175" s="12" t="s">
        <v>553</v>
      </c>
      <c r="E175" s="12" t="s">
        <v>554</v>
      </c>
      <c r="F175" s="12" t="str">
        <f t="shared" si="2"/>
        <v>Manuzon Roderick</v>
      </c>
      <c r="G175" s="12"/>
      <c r="H175" s="13">
        <v>19</v>
      </c>
      <c r="I175" s="12" t="s">
        <v>20</v>
      </c>
      <c r="J175" s="12" t="s">
        <v>21</v>
      </c>
      <c r="K175" s="12" t="s">
        <v>28</v>
      </c>
      <c r="L175" s="12" t="s">
        <v>555</v>
      </c>
      <c r="M175" s="12" t="s">
        <v>556</v>
      </c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ht="15" customHeight="1" thickBot="1" x14ac:dyDescent="0.25">
      <c r="A176" s="10">
        <v>45186.544247685182</v>
      </c>
      <c r="B176" s="17" t="s">
        <v>278</v>
      </c>
      <c r="C176" s="12" t="s">
        <v>341</v>
      </c>
      <c r="D176" s="12" t="s">
        <v>399</v>
      </c>
      <c r="E176" s="12" t="s">
        <v>294</v>
      </c>
      <c r="F176" s="12" t="str">
        <f t="shared" si="2"/>
        <v>Gacer Catherine</v>
      </c>
      <c r="G176" s="12"/>
      <c r="H176" s="13">
        <v>32</v>
      </c>
      <c r="I176" s="12" t="s">
        <v>26</v>
      </c>
      <c r="J176" s="12" t="s">
        <v>27</v>
      </c>
      <c r="K176" s="12" t="s">
        <v>22</v>
      </c>
      <c r="L176" s="12" t="s">
        <v>54</v>
      </c>
      <c r="M176" s="15" t="s">
        <v>400</v>
      </c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spans="1:37" ht="15" customHeight="1" thickBot="1" x14ac:dyDescent="0.25">
      <c r="A177" s="10">
        <v>45186.587569444448</v>
      </c>
      <c r="B177" s="17" t="s">
        <v>278</v>
      </c>
      <c r="C177" s="12" t="s">
        <v>341</v>
      </c>
      <c r="D177" s="12" t="s">
        <v>557</v>
      </c>
      <c r="E177" s="12" t="s">
        <v>558</v>
      </c>
      <c r="F177" s="12" t="str">
        <f t="shared" si="2"/>
        <v>Liad Michaelene</v>
      </c>
      <c r="G177" s="12"/>
      <c r="H177" s="13">
        <v>27</v>
      </c>
      <c r="I177" s="12" t="s">
        <v>26</v>
      </c>
      <c r="J177" s="12" t="s">
        <v>27</v>
      </c>
      <c r="K177" s="12" t="s">
        <v>22</v>
      </c>
      <c r="L177" s="12" t="s">
        <v>428</v>
      </c>
      <c r="M177" s="12" t="s">
        <v>559</v>
      </c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ht="15" customHeight="1" thickBot="1" x14ac:dyDescent="0.25">
      <c r="A178" s="10">
        <v>45186.591921296298</v>
      </c>
      <c r="B178" s="17" t="s">
        <v>278</v>
      </c>
      <c r="C178" s="12" t="s">
        <v>288</v>
      </c>
      <c r="D178" s="12" t="s">
        <v>560</v>
      </c>
      <c r="E178" s="12" t="s">
        <v>561</v>
      </c>
      <c r="F178" s="12" t="str">
        <f t="shared" si="2"/>
        <v>MALLILLIN MAY ANN</v>
      </c>
      <c r="G178" s="12"/>
      <c r="H178" s="13">
        <v>24</v>
      </c>
      <c r="I178" s="12" t="s">
        <v>26</v>
      </c>
      <c r="J178" s="12" t="s">
        <v>27</v>
      </c>
      <c r="K178" s="12" t="s">
        <v>22</v>
      </c>
      <c r="L178" s="12" t="s">
        <v>36</v>
      </c>
      <c r="M178" s="12" t="s">
        <v>41</v>
      </c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 spans="1:37" ht="15" customHeight="1" thickBot="1" x14ac:dyDescent="0.25">
      <c r="A179" s="10">
        <v>45186.602962962963</v>
      </c>
      <c r="B179" s="17" t="s">
        <v>278</v>
      </c>
      <c r="C179" s="12" t="s">
        <v>284</v>
      </c>
      <c r="D179" s="12" t="s">
        <v>562</v>
      </c>
      <c r="E179" s="12" t="s">
        <v>563</v>
      </c>
      <c r="F179" s="12" t="str">
        <f t="shared" si="2"/>
        <v>Navarro Aronkrey</v>
      </c>
      <c r="G179" s="12"/>
      <c r="H179" s="13">
        <v>20</v>
      </c>
      <c r="I179" s="12" t="s">
        <v>20</v>
      </c>
      <c r="J179" s="12" t="s">
        <v>21</v>
      </c>
      <c r="K179" s="12" t="s">
        <v>22</v>
      </c>
      <c r="L179" s="12" t="s">
        <v>564</v>
      </c>
      <c r="M179" s="12" t="s">
        <v>565</v>
      </c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ht="15" customHeight="1" thickBot="1" x14ac:dyDescent="0.25">
      <c r="A180" s="10">
        <v>45186.647210648145</v>
      </c>
      <c r="B180" s="17" t="s">
        <v>278</v>
      </c>
      <c r="C180" s="12" t="s">
        <v>306</v>
      </c>
      <c r="D180" s="12" t="s">
        <v>566</v>
      </c>
      <c r="E180" s="12" t="s">
        <v>567</v>
      </c>
      <c r="F180" s="12" t="str">
        <f t="shared" si="2"/>
        <v>Mena Shean Enue</v>
      </c>
      <c r="G180" s="12"/>
      <c r="H180" s="13">
        <v>18</v>
      </c>
      <c r="I180" s="12" t="s">
        <v>26</v>
      </c>
      <c r="J180" s="12" t="s">
        <v>21</v>
      </c>
      <c r="K180" s="12" t="s">
        <v>28</v>
      </c>
      <c r="L180" s="12" t="s">
        <v>568</v>
      </c>
      <c r="M180" s="12" t="s">
        <v>569</v>
      </c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 spans="1:37" ht="15" customHeight="1" thickBot="1" x14ac:dyDescent="0.25">
      <c r="A181" s="10">
        <v>45186.683715277781</v>
      </c>
      <c r="B181" s="17" t="s">
        <v>278</v>
      </c>
      <c r="C181" s="12" t="s">
        <v>284</v>
      </c>
      <c r="D181" s="12" t="s">
        <v>570</v>
      </c>
      <c r="E181" s="12" t="s">
        <v>571</v>
      </c>
      <c r="F181" s="12" t="str">
        <f t="shared" si="2"/>
        <v>Capitulo Danielle Julianne</v>
      </c>
      <c r="G181" s="12"/>
      <c r="H181" s="13">
        <v>18</v>
      </c>
      <c r="I181" s="12" t="s">
        <v>26</v>
      </c>
      <c r="J181" s="12" t="s">
        <v>27</v>
      </c>
      <c r="K181" s="12" t="s">
        <v>28</v>
      </c>
      <c r="L181" s="12" t="s">
        <v>572</v>
      </c>
      <c r="M181" s="15" t="s">
        <v>573</v>
      </c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ht="15" customHeight="1" thickBot="1" x14ac:dyDescent="0.25">
      <c r="A182" s="10">
        <v>45186.765138888892</v>
      </c>
      <c r="B182" s="17" t="s">
        <v>278</v>
      </c>
      <c r="C182" s="12" t="s">
        <v>288</v>
      </c>
      <c r="D182" s="12" t="s">
        <v>574</v>
      </c>
      <c r="E182" s="12" t="s">
        <v>575</v>
      </c>
      <c r="F182" s="12" t="str">
        <f t="shared" si="2"/>
        <v>Redaja Hermione Precious Grace</v>
      </c>
      <c r="G182" s="12"/>
      <c r="H182" s="13">
        <v>18</v>
      </c>
      <c r="I182" s="12" t="s">
        <v>26</v>
      </c>
      <c r="J182" s="12" t="s">
        <v>21</v>
      </c>
      <c r="K182" s="12" t="s">
        <v>22</v>
      </c>
      <c r="L182" s="12" t="s">
        <v>111</v>
      </c>
      <c r="M182" s="12" t="s">
        <v>576</v>
      </c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spans="1:37" ht="15" customHeight="1" thickBot="1" x14ac:dyDescent="0.25">
      <c r="A183" s="10">
        <v>45186.771701388891</v>
      </c>
      <c r="B183" s="17" t="s">
        <v>278</v>
      </c>
      <c r="C183" s="12" t="s">
        <v>306</v>
      </c>
      <c r="D183" s="12" t="s">
        <v>577</v>
      </c>
      <c r="E183" s="12" t="s">
        <v>578</v>
      </c>
      <c r="F183" s="12" t="str">
        <f t="shared" si="2"/>
        <v>Dioquino Rojan Mae</v>
      </c>
      <c r="G183" s="12"/>
      <c r="H183" s="13">
        <v>18</v>
      </c>
      <c r="I183" s="12" t="s">
        <v>26</v>
      </c>
      <c r="J183" s="12" t="s">
        <v>21</v>
      </c>
      <c r="K183" s="12" t="s">
        <v>28</v>
      </c>
      <c r="L183" s="12" t="s">
        <v>41</v>
      </c>
      <c r="M183" s="12" t="s">
        <v>579</v>
      </c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ht="15" customHeight="1" thickBot="1" x14ac:dyDescent="0.25">
      <c r="A184" s="10">
        <v>45186.77238425926</v>
      </c>
      <c r="B184" s="17" t="s">
        <v>278</v>
      </c>
      <c r="C184" s="12" t="s">
        <v>306</v>
      </c>
      <c r="D184" s="12" t="s">
        <v>580</v>
      </c>
      <c r="E184" s="12" t="s">
        <v>581</v>
      </c>
      <c r="F184" s="12" t="str">
        <f t="shared" si="2"/>
        <v>Germano Hannah Grace</v>
      </c>
      <c r="G184" s="12"/>
      <c r="H184" s="13">
        <v>18</v>
      </c>
      <c r="I184" s="12" t="s">
        <v>26</v>
      </c>
      <c r="J184" s="12" t="s">
        <v>21</v>
      </c>
      <c r="K184" s="12" t="s">
        <v>28</v>
      </c>
      <c r="L184" s="12" t="s">
        <v>36</v>
      </c>
      <c r="M184" s="12" t="s">
        <v>582</v>
      </c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1:37" ht="15" customHeight="1" thickBot="1" x14ac:dyDescent="0.25">
      <c r="A185" s="10">
        <v>45186.782592592594</v>
      </c>
      <c r="B185" s="17" t="s">
        <v>278</v>
      </c>
      <c r="C185" s="12" t="s">
        <v>284</v>
      </c>
      <c r="D185" s="12" t="s">
        <v>583</v>
      </c>
      <c r="E185" s="12" t="s">
        <v>584</v>
      </c>
      <c r="F185" s="12" t="str">
        <f t="shared" si="2"/>
        <v>Pramoso Aj Lyn</v>
      </c>
      <c r="G185" s="12"/>
      <c r="H185" s="12" t="s">
        <v>585</v>
      </c>
      <c r="I185" s="12" t="s">
        <v>26</v>
      </c>
      <c r="J185" s="12" t="s">
        <v>21</v>
      </c>
      <c r="K185" s="12" t="s">
        <v>22</v>
      </c>
      <c r="L185" s="12" t="s">
        <v>586</v>
      </c>
      <c r="M185" s="15" t="s">
        <v>587</v>
      </c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ht="15" customHeight="1" thickBot="1" x14ac:dyDescent="0.25">
      <c r="A186" s="10">
        <v>45186.791562500002</v>
      </c>
      <c r="B186" s="17" t="s">
        <v>278</v>
      </c>
      <c r="C186" s="12" t="s">
        <v>279</v>
      </c>
      <c r="D186" s="12" t="s">
        <v>588</v>
      </c>
      <c r="E186" s="12" t="s">
        <v>589</v>
      </c>
      <c r="F186" s="12" t="str">
        <f t="shared" si="2"/>
        <v>Samonte Muriel Fay</v>
      </c>
      <c r="G186" s="12"/>
      <c r="H186" s="13">
        <v>26</v>
      </c>
      <c r="I186" s="12" t="s">
        <v>26</v>
      </c>
      <c r="J186" s="12" t="s">
        <v>27</v>
      </c>
      <c r="K186" s="12" t="s">
        <v>28</v>
      </c>
      <c r="L186" s="12" t="s">
        <v>36</v>
      </c>
      <c r="M186" s="12" t="s">
        <v>590</v>
      </c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 spans="1:37" ht="15" customHeight="1" thickBot="1" x14ac:dyDescent="0.25">
      <c r="A187" s="10">
        <v>45186.794293981482</v>
      </c>
      <c r="B187" s="17" t="s">
        <v>278</v>
      </c>
      <c r="C187" s="12" t="s">
        <v>279</v>
      </c>
      <c r="D187" s="12" t="s">
        <v>591</v>
      </c>
      <c r="E187" s="12" t="s">
        <v>592</v>
      </c>
      <c r="F187" s="12" t="str">
        <f t="shared" si="2"/>
        <v>Del Monte Sergie</v>
      </c>
      <c r="G187" s="12"/>
      <c r="H187" s="13">
        <v>27</v>
      </c>
      <c r="I187" s="12" t="s">
        <v>20</v>
      </c>
      <c r="J187" s="12" t="s">
        <v>27</v>
      </c>
      <c r="K187" s="12" t="s">
        <v>28</v>
      </c>
      <c r="L187" s="12" t="s">
        <v>115</v>
      </c>
      <c r="M187" s="12" t="s">
        <v>593</v>
      </c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ht="15" customHeight="1" thickBot="1" x14ac:dyDescent="0.25">
      <c r="A188" s="10">
        <v>45186.794317129628</v>
      </c>
      <c r="B188" s="17" t="s">
        <v>278</v>
      </c>
      <c r="C188" s="12" t="s">
        <v>284</v>
      </c>
      <c r="D188" s="12" t="s">
        <v>528</v>
      </c>
      <c r="E188" s="12" t="s">
        <v>594</v>
      </c>
      <c r="F188" s="12" t="str">
        <f t="shared" si="2"/>
        <v>Orehuela Ma. Lorlyn</v>
      </c>
      <c r="G188" s="12"/>
      <c r="H188" s="13">
        <v>23</v>
      </c>
      <c r="I188" s="12" t="s">
        <v>26</v>
      </c>
      <c r="J188" s="12" t="s">
        <v>21</v>
      </c>
      <c r="K188" s="12" t="s">
        <v>28</v>
      </c>
      <c r="L188" s="12" t="s">
        <v>41</v>
      </c>
      <c r="M188" s="12" t="s">
        <v>595</v>
      </c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spans="1:37" ht="15" customHeight="1" thickBot="1" x14ac:dyDescent="0.25">
      <c r="A189" s="10">
        <v>45186.803391203706</v>
      </c>
      <c r="B189" s="17" t="s">
        <v>278</v>
      </c>
      <c r="C189" s="12" t="s">
        <v>284</v>
      </c>
      <c r="D189" s="12" t="s">
        <v>596</v>
      </c>
      <c r="E189" s="12" t="s">
        <v>597</v>
      </c>
      <c r="F189" s="12" t="str">
        <f t="shared" si="2"/>
        <v>Yagon Alaissa Lee</v>
      </c>
      <c r="G189" s="12"/>
      <c r="H189" s="13">
        <v>18</v>
      </c>
      <c r="I189" s="12" t="s">
        <v>26</v>
      </c>
      <c r="J189" s="12" t="s">
        <v>21</v>
      </c>
      <c r="K189" s="12" t="s">
        <v>28</v>
      </c>
      <c r="L189" s="12" t="s">
        <v>598</v>
      </c>
      <c r="M189" s="12" t="s">
        <v>599</v>
      </c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ht="15" customHeight="1" thickBot="1" x14ac:dyDescent="0.25">
      <c r="A190" s="10">
        <v>45186.805717592593</v>
      </c>
      <c r="B190" s="17" t="s">
        <v>278</v>
      </c>
      <c r="C190" s="12" t="s">
        <v>284</v>
      </c>
      <c r="D190" s="12" t="s">
        <v>600</v>
      </c>
      <c r="E190" s="12" t="s">
        <v>601</v>
      </c>
      <c r="F190" s="12" t="str">
        <f t="shared" si="2"/>
        <v>Sampang Robin</v>
      </c>
      <c r="G190" s="12"/>
      <c r="H190" s="13">
        <v>22</v>
      </c>
      <c r="I190" s="12" t="s">
        <v>20</v>
      </c>
      <c r="J190" s="12" t="s">
        <v>27</v>
      </c>
      <c r="K190" s="12" t="s">
        <v>22</v>
      </c>
      <c r="L190" s="12"/>
      <c r="M190" s="12" t="s">
        <v>602</v>
      </c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ht="15" customHeight="1" thickBot="1" x14ac:dyDescent="0.25">
      <c r="A191" s="10">
        <v>45186.808692129627</v>
      </c>
      <c r="B191" s="17" t="s">
        <v>278</v>
      </c>
      <c r="C191" s="12" t="s">
        <v>279</v>
      </c>
      <c r="D191" s="12" t="s">
        <v>603</v>
      </c>
      <c r="E191" s="12" t="s">
        <v>604</v>
      </c>
      <c r="F191" s="12" t="str">
        <f t="shared" si="2"/>
        <v>Melad Rose Cyrene</v>
      </c>
      <c r="G191" s="12"/>
      <c r="H191" s="13">
        <v>24</v>
      </c>
      <c r="I191" s="12" t="s">
        <v>26</v>
      </c>
      <c r="J191" s="12" t="s">
        <v>27</v>
      </c>
      <c r="K191" s="12" t="s">
        <v>22</v>
      </c>
      <c r="L191" s="12" t="s">
        <v>32</v>
      </c>
      <c r="M191" s="12" t="s">
        <v>605</v>
      </c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ht="15" customHeight="1" thickBot="1" x14ac:dyDescent="0.25">
      <c r="A192" s="10">
        <v>45186.817303240743</v>
      </c>
      <c r="B192" s="17" t="s">
        <v>278</v>
      </c>
      <c r="C192" s="12" t="s">
        <v>284</v>
      </c>
      <c r="D192" s="12" t="s">
        <v>528</v>
      </c>
      <c r="E192" s="12" t="s">
        <v>606</v>
      </c>
      <c r="F192" s="12" t="str">
        <f t="shared" si="2"/>
        <v>Orehuela Cyrene</v>
      </c>
      <c r="G192" s="12"/>
      <c r="H192" s="13">
        <v>19</v>
      </c>
      <c r="I192" s="12" t="s">
        <v>26</v>
      </c>
      <c r="J192" s="12" t="s">
        <v>21</v>
      </c>
      <c r="K192" s="12" t="s">
        <v>28</v>
      </c>
      <c r="L192" s="12" t="s">
        <v>41</v>
      </c>
      <c r="M192" s="15" t="s">
        <v>607</v>
      </c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spans="1:37" ht="15" customHeight="1" thickBot="1" x14ac:dyDescent="0.25">
      <c r="A193" s="10">
        <v>45186.825289351851</v>
      </c>
      <c r="B193" s="17" t="s">
        <v>278</v>
      </c>
      <c r="C193" s="12" t="s">
        <v>306</v>
      </c>
      <c r="D193" s="12" t="s">
        <v>608</v>
      </c>
      <c r="E193" s="12" t="s">
        <v>609</v>
      </c>
      <c r="F193" s="12" t="str">
        <f t="shared" si="2"/>
        <v>Botor Melanie</v>
      </c>
      <c r="G193" s="12"/>
      <c r="H193" s="13">
        <v>42</v>
      </c>
      <c r="I193" s="12" t="s">
        <v>26</v>
      </c>
      <c r="J193" s="12" t="s">
        <v>27</v>
      </c>
      <c r="K193" s="12" t="s">
        <v>28</v>
      </c>
      <c r="L193" s="12" t="s">
        <v>54</v>
      </c>
      <c r="M193" s="15" t="s">
        <v>610</v>
      </c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ht="15" customHeight="1" thickBot="1" x14ac:dyDescent="0.25">
      <c r="A194" s="10">
        <v>45186.842824074076</v>
      </c>
      <c r="B194" s="17" t="s">
        <v>278</v>
      </c>
      <c r="C194" s="12" t="s">
        <v>279</v>
      </c>
      <c r="D194" s="12" t="s">
        <v>611</v>
      </c>
      <c r="E194" s="12" t="s">
        <v>612</v>
      </c>
      <c r="F194" s="12" t="str">
        <f t="shared" si="2"/>
        <v>LANGYON SOFIA</v>
      </c>
      <c r="G194" s="12"/>
      <c r="H194" s="13">
        <v>18</v>
      </c>
      <c r="I194" s="12" t="s">
        <v>26</v>
      </c>
      <c r="J194" s="12" t="s">
        <v>21</v>
      </c>
      <c r="K194" s="12" t="s">
        <v>28</v>
      </c>
      <c r="L194" s="12" t="s">
        <v>613</v>
      </c>
      <c r="M194" s="12" t="s">
        <v>614</v>
      </c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 spans="1:37" ht="15" customHeight="1" thickBot="1" x14ac:dyDescent="0.25">
      <c r="A195" s="10">
        <v>45186.868576388886</v>
      </c>
      <c r="B195" s="17" t="s">
        <v>278</v>
      </c>
      <c r="C195" s="12" t="s">
        <v>279</v>
      </c>
      <c r="D195" s="12" t="s">
        <v>615</v>
      </c>
      <c r="E195" s="12" t="s">
        <v>616</v>
      </c>
      <c r="F195" s="12" t="str">
        <f t="shared" si="2"/>
        <v>Arias Jendell kyle</v>
      </c>
      <c r="G195" s="12"/>
      <c r="H195" s="13">
        <v>18</v>
      </c>
      <c r="I195" s="12" t="s">
        <v>20</v>
      </c>
      <c r="J195" s="12" t="s">
        <v>21</v>
      </c>
      <c r="K195" s="12" t="s">
        <v>22</v>
      </c>
      <c r="L195" s="12" t="s">
        <v>36</v>
      </c>
      <c r="M195" s="12" t="s">
        <v>617</v>
      </c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ht="15" customHeight="1" thickBot="1" x14ac:dyDescent="0.25">
      <c r="A196" s="10">
        <v>45186.886203703703</v>
      </c>
      <c r="B196" s="17" t="s">
        <v>278</v>
      </c>
      <c r="C196" s="12" t="s">
        <v>284</v>
      </c>
      <c r="D196" s="12" t="s">
        <v>618</v>
      </c>
      <c r="E196" s="12" t="s">
        <v>619</v>
      </c>
      <c r="F196" s="12" t="str">
        <f t="shared" si="2"/>
        <v>Dalay Regie Anne</v>
      </c>
      <c r="G196" s="12"/>
      <c r="H196" s="13">
        <v>22</v>
      </c>
      <c r="I196" s="12" t="s">
        <v>26</v>
      </c>
      <c r="J196" s="12" t="s">
        <v>27</v>
      </c>
      <c r="K196" s="12" t="s">
        <v>22</v>
      </c>
      <c r="L196" s="12" t="s">
        <v>437</v>
      </c>
      <c r="M196" s="12" t="s">
        <v>620</v>
      </c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spans="1:37" ht="15" customHeight="1" thickBot="1" x14ac:dyDescent="0.25">
      <c r="A197" s="10">
        <v>45186.970960648148</v>
      </c>
      <c r="B197" s="17" t="s">
        <v>278</v>
      </c>
      <c r="C197" s="12" t="s">
        <v>341</v>
      </c>
      <c r="D197" s="12" t="s">
        <v>600</v>
      </c>
      <c r="E197" s="12" t="s">
        <v>601</v>
      </c>
      <c r="F197" s="12" t="str">
        <f t="shared" si="2"/>
        <v>Sampang Robin</v>
      </c>
      <c r="G197" s="12"/>
      <c r="H197" s="13">
        <v>22</v>
      </c>
      <c r="I197" s="12" t="s">
        <v>20</v>
      </c>
      <c r="J197" s="12" t="s">
        <v>27</v>
      </c>
      <c r="K197" s="12" t="s">
        <v>22</v>
      </c>
      <c r="L197" s="12" t="s">
        <v>54</v>
      </c>
      <c r="M197" s="12" t="s">
        <v>621</v>
      </c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ht="15" customHeight="1" thickBot="1" x14ac:dyDescent="0.25">
      <c r="A198" s="10">
        <v>45187.95820601852</v>
      </c>
      <c r="B198" s="17" t="s">
        <v>278</v>
      </c>
      <c r="C198" s="12" t="s">
        <v>306</v>
      </c>
      <c r="D198" s="12" t="s">
        <v>622</v>
      </c>
      <c r="E198" s="12" t="s">
        <v>623</v>
      </c>
      <c r="F198" s="12" t="str">
        <f t="shared" si="2"/>
        <v>Solano Mafe</v>
      </c>
      <c r="G198" s="12"/>
      <c r="H198" s="13">
        <v>19</v>
      </c>
      <c r="I198" s="12" t="s">
        <v>26</v>
      </c>
      <c r="J198" s="12" t="s">
        <v>21</v>
      </c>
      <c r="K198" s="12" t="s">
        <v>22</v>
      </c>
      <c r="L198" s="12" t="s">
        <v>624</v>
      </c>
      <c r="M198" s="12" t="s">
        <v>625</v>
      </c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spans="1:37" ht="15" customHeight="1" thickBot="1" x14ac:dyDescent="0.25">
      <c r="A199" s="10">
        <v>45188.344502314816</v>
      </c>
      <c r="B199" s="17" t="s">
        <v>278</v>
      </c>
      <c r="C199" s="12" t="s">
        <v>279</v>
      </c>
      <c r="D199" s="12" t="s">
        <v>626</v>
      </c>
      <c r="E199" s="12" t="s">
        <v>627</v>
      </c>
      <c r="F199" s="12" t="str">
        <f t="shared" si="2"/>
        <v>Blanco Jherald</v>
      </c>
      <c r="G199" s="12"/>
      <c r="H199" s="13">
        <v>22</v>
      </c>
      <c r="I199" s="12" t="s">
        <v>20</v>
      </c>
      <c r="J199" s="12" t="s">
        <v>21</v>
      </c>
      <c r="K199" s="12" t="s">
        <v>28</v>
      </c>
      <c r="L199" s="12" t="s">
        <v>628</v>
      </c>
      <c r="M199" s="12" t="s">
        <v>629</v>
      </c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ht="15" customHeight="1" thickBot="1" x14ac:dyDescent="0.25">
      <c r="A200" s="10">
        <v>45188.396585648145</v>
      </c>
      <c r="B200" s="17" t="s">
        <v>278</v>
      </c>
      <c r="C200" s="12" t="s">
        <v>279</v>
      </c>
      <c r="D200" s="12" t="s">
        <v>630</v>
      </c>
      <c r="E200" s="12" t="s">
        <v>631</v>
      </c>
      <c r="F200" s="12" t="str">
        <f t="shared" si="2"/>
        <v>Cahagnaan Mike Dino</v>
      </c>
      <c r="G200" s="12"/>
      <c r="H200" s="13">
        <v>28</v>
      </c>
      <c r="I200" s="12" t="s">
        <v>20</v>
      </c>
      <c r="J200" s="12" t="s">
        <v>27</v>
      </c>
      <c r="K200" s="12" t="s">
        <v>22</v>
      </c>
      <c r="L200" s="12" t="s">
        <v>36</v>
      </c>
      <c r="M200" s="12" t="s">
        <v>632</v>
      </c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ht="15" customHeight="1" thickBot="1" x14ac:dyDescent="0.25">
      <c r="A201" s="10">
        <v>45188.80709490741</v>
      </c>
      <c r="B201" s="17" t="s">
        <v>278</v>
      </c>
      <c r="C201" s="12" t="s">
        <v>284</v>
      </c>
      <c r="D201" s="12" t="s">
        <v>633</v>
      </c>
      <c r="E201" s="12" t="s">
        <v>634</v>
      </c>
      <c r="F201" s="12" t="str">
        <f t="shared" ref="F201:F207" si="3">$D201&amp;" "&amp;$E201</f>
        <v>Arellano Jaymon</v>
      </c>
      <c r="G201" s="12"/>
      <c r="H201" s="13">
        <v>20</v>
      </c>
      <c r="I201" s="12" t="s">
        <v>20</v>
      </c>
      <c r="J201" s="12" t="s">
        <v>21</v>
      </c>
      <c r="K201" s="12" t="s">
        <v>28</v>
      </c>
      <c r="L201" s="12"/>
      <c r="M201" s="12" t="s">
        <v>635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ht="15" customHeight="1" thickBot="1" x14ac:dyDescent="0.25">
      <c r="A202" s="10">
        <v>45188.449305555558</v>
      </c>
      <c r="B202" s="17" t="s">
        <v>278</v>
      </c>
      <c r="C202" s="12" t="s">
        <v>279</v>
      </c>
      <c r="D202" s="12" t="s">
        <v>636</v>
      </c>
      <c r="E202" s="12" t="s">
        <v>637</v>
      </c>
      <c r="F202" s="12" t="str">
        <f t="shared" si="3"/>
        <v>CALMA ALLIAH</v>
      </c>
      <c r="G202" s="12"/>
      <c r="H202" s="13">
        <v>24</v>
      </c>
      <c r="I202" s="12" t="s">
        <v>26</v>
      </c>
      <c r="J202" s="12" t="s">
        <v>21</v>
      </c>
      <c r="K202" s="12" t="s">
        <v>22</v>
      </c>
      <c r="L202" s="12" t="s">
        <v>638</v>
      </c>
      <c r="M202" s="12" t="s">
        <v>639</v>
      </c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ht="15" customHeight="1" thickBot="1" x14ac:dyDescent="0.25">
      <c r="A203" s="10">
        <v>45188.495289351849</v>
      </c>
      <c r="B203" s="17" t="s">
        <v>278</v>
      </c>
      <c r="C203" s="12" t="s">
        <v>284</v>
      </c>
      <c r="D203" s="12" t="s">
        <v>351</v>
      </c>
      <c r="E203" s="12" t="s">
        <v>640</v>
      </c>
      <c r="F203" s="12" t="str">
        <f t="shared" si="3"/>
        <v>Ojeda Francine Kyle</v>
      </c>
      <c r="G203" s="12"/>
      <c r="H203" s="13">
        <v>19</v>
      </c>
      <c r="I203" s="12" t="s">
        <v>26</v>
      </c>
      <c r="J203" s="12" t="s">
        <v>21</v>
      </c>
      <c r="K203" s="12" t="s">
        <v>22</v>
      </c>
      <c r="L203" s="12" t="s">
        <v>641</v>
      </c>
      <c r="M203" s="12" t="s">
        <v>41</v>
      </c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ht="15" customHeight="1" thickBot="1" x14ac:dyDescent="0.25">
      <c r="A204" s="10">
        <v>45188.521249999998</v>
      </c>
      <c r="B204" s="17" t="s">
        <v>278</v>
      </c>
      <c r="C204" s="12" t="s">
        <v>279</v>
      </c>
      <c r="D204" s="12" t="s">
        <v>542</v>
      </c>
      <c r="E204" s="12" t="s">
        <v>642</v>
      </c>
      <c r="F204" s="12" t="str">
        <f t="shared" si="3"/>
        <v>Lamoglia Maren</v>
      </c>
      <c r="G204" s="12"/>
      <c r="H204" s="13">
        <v>24</v>
      </c>
      <c r="I204" s="12" t="s">
        <v>26</v>
      </c>
      <c r="J204" s="12" t="s">
        <v>27</v>
      </c>
      <c r="K204" s="12" t="s">
        <v>28</v>
      </c>
      <c r="L204" s="12"/>
      <c r="M204" s="12" t="s">
        <v>643</v>
      </c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ht="15" customHeight="1" thickBot="1" x14ac:dyDescent="0.25">
      <c r="A205" s="10">
        <v>45188.527916666666</v>
      </c>
      <c r="B205" s="17" t="s">
        <v>278</v>
      </c>
      <c r="C205" s="12" t="s">
        <v>288</v>
      </c>
      <c r="D205" s="12" t="s">
        <v>644</v>
      </c>
      <c r="E205" s="12" t="s">
        <v>645</v>
      </c>
      <c r="F205" s="12" t="str">
        <f t="shared" si="3"/>
        <v>Newby Emma</v>
      </c>
      <c r="G205" s="12"/>
      <c r="H205" s="13">
        <v>22</v>
      </c>
      <c r="I205" s="12" t="s">
        <v>26</v>
      </c>
      <c r="J205" s="12" t="s">
        <v>27</v>
      </c>
      <c r="K205" s="12" t="s">
        <v>22</v>
      </c>
      <c r="L205" s="12" t="s">
        <v>646</v>
      </c>
      <c r="M205" s="12" t="s">
        <v>647</v>
      </c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ht="15" customHeight="1" thickBot="1" x14ac:dyDescent="0.25">
      <c r="A206" s="10">
        <v>45188.6721875</v>
      </c>
      <c r="B206" s="17" t="s">
        <v>278</v>
      </c>
      <c r="C206" s="12" t="s">
        <v>288</v>
      </c>
      <c r="D206" s="12" t="s">
        <v>648</v>
      </c>
      <c r="E206" s="12" t="s">
        <v>232</v>
      </c>
      <c r="F206" s="12" t="str">
        <f t="shared" si="3"/>
        <v>Skidmore Justin</v>
      </c>
      <c r="G206" s="12"/>
      <c r="H206" s="13">
        <v>24</v>
      </c>
      <c r="I206" s="12" t="s">
        <v>20</v>
      </c>
      <c r="J206" s="12" t="s">
        <v>27</v>
      </c>
      <c r="K206" s="12" t="s">
        <v>22</v>
      </c>
      <c r="L206" s="12" t="s">
        <v>54</v>
      </c>
      <c r="M206" s="12" t="s">
        <v>54</v>
      </c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ht="15" customHeight="1" thickBot="1" x14ac:dyDescent="0.25">
      <c r="A207" s="10">
        <v>45188.77721064815</v>
      </c>
      <c r="B207" s="17" t="s">
        <v>278</v>
      </c>
      <c r="C207" s="12" t="s">
        <v>288</v>
      </c>
      <c r="D207" s="12" t="s">
        <v>649</v>
      </c>
      <c r="E207" s="12" t="s">
        <v>650</v>
      </c>
      <c r="F207" s="12" t="str">
        <f t="shared" si="3"/>
        <v>BERNAS MARIANICOLE</v>
      </c>
      <c r="G207" s="12"/>
      <c r="H207" s="13">
        <v>18</v>
      </c>
      <c r="I207" s="12" t="s">
        <v>26</v>
      </c>
      <c r="J207" s="12" t="s">
        <v>27</v>
      </c>
      <c r="K207" s="12" t="s">
        <v>22</v>
      </c>
      <c r="L207" s="12" t="s">
        <v>54</v>
      </c>
      <c r="M207" s="12" t="s">
        <v>651</v>
      </c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ht="15" customHeight="1" thickBot="1" x14ac:dyDescent="0.25">
      <c r="A208" s="10">
        <v>45189.471643518518</v>
      </c>
      <c r="B208" s="18" t="s">
        <v>652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 t="s">
        <v>653</v>
      </c>
      <c r="O208" s="12" t="s">
        <v>654</v>
      </c>
      <c r="P208" s="12" t="s">
        <v>655</v>
      </c>
      <c r="Q208" s="13">
        <v>21</v>
      </c>
      <c r="R208" s="12" t="s">
        <v>26</v>
      </c>
      <c r="S208" s="12" t="s">
        <v>27</v>
      </c>
      <c r="T208" s="12" t="s">
        <v>22</v>
      </c>
      <c r="U208" s="12" t="s">
        <v>184</v>
      </c>
      <c r="V208" s="12" t="s">
        <v>656</v>
      </c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ht="15" customHeight="1" thickBot="1" x14ac:dyDescent="0.25">
      <c r="A209" s="10">
        <v>45189.555625000001</v>
      </c>
      <c r="B209" s="18" t="s">
        <v>652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 t="s">
        <v>657</v>
      </c>
      <c r="O209" s="12" t="s">
        <v>658</v>
      </c>
      <c r="P209" s="12" t="s">
        <v>659</v>
      </c>
      <c r="Q209" s="13">
        <v>21</v>
      </c>
      <c r="R209" s="12" t="s">
        <v>26</v>
      </c>
      <c r="S209" s="12" t="s">
        <v>21</v>
      </c>
      <c r="T209" s="12" t="s">
        <v>28</v>
      </c>
      <c r="U209" s="12" t="s">
        <v>36</v>
      </c>
      <c r="V209" s="12" t="s">
        <v>660</v>
      </c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ht="15" customHeight="1" thickBot="1" x14ac:dyDescent="0.25">
      <c r="A210" s="10">
        <v>45191.579768518517</v>
      </c>
      <c r="B210" s="18" t="s">
        <v>652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 t="s">
        <v>657</v>
      </c>
      <c r="O210" s="12" t="s">
        <v>661</v>
      </c>
      <c r="P210" s="12" t="s">
        <v>662</v>
      </c>
      <c r="Q210" s="13">
        <v>19</v>
      </c>
      <c r="R210" s="12" t="s">
        <v>26</v>
      </c>
      <c r="S210" s="12" t="s">
        <v>21</v>
      </c>
      <c r="T210" s="12" t="s">
        <v>28</v>
      </c>
      <c r="U210" s="12" t="s">
        <v>41</v>
      </c>
      <c r="V210" s="12" t="s">
        <v>663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ht="15" customHeight="1" thickBot="1" x14ac:dyDescent="0.25">
      <c r="A211" s="10">
        <v>45191.732430555552</v>
      </c>
      <c r="B211" s="18" t="s">
        <v>652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 t="s">
        <v>664</v>
      </c>
      <c r="O211" s="12" t="s">
        <v>665</v>
      </c>
      <c r="P211" s="12" t="s">
        <v>666</v>
      </c>
      <c r="Q211" s="13">
        <v>27</v>
      </c>
      <c r="R211" s="12" t="s">
        <v>26</v>
      </c>
      <c r="S211" s="12" t="s">
        <v>27</v>
      </c>
      <c r="T211" s="12" t="s">
        <v>28</v>
      </c>
      <c r="U211" s="12" t="s">
        <v>667</v>
      </c>
      <c r="V211" s="12" t="s">
        <v>668</v>
      </c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ht="15" customHeight="1" thickBot="1" x14ac:dyDescent="0.25">
      <c r="A212" s="10">
        <v>45191.750104166669</v>
      </c>
      <c r="B212" s="18" t="s">
        <v>652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 t="s">
        <v>669</v>
      </c>
      <c r="O212" s="12" t="s">
        <v>670</v>
      </c>
      <c r="P212" s="12" t="s">
        <v>671</v>
      </c>
      <c r="Q212" s="13">
        <v>19</v>
      </c>
      <c r="R212" s="12" t="s">
        <v>26</v>
      </c>
      <c r="S212" s="12" t="s">
        <v>21</v>
      </c>
      <c r="T212" s="12" t="s">
        <v>28</v>
      </c>
      <c r="U212" s="12"/>
      <c r="V212" s="12" t="s">
        <v>672</v>
      </c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ht="15" customHeight="1" thickBot="1" x14ac:dyDescent="0.25">
      <c r="A213" s="10">
        <v>45191.984733796293</v>
      </c>
      <c r="B213" s="18" t="s">
        <v>652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 t="s">
        <v>664</v>
      </c>
      <c r="O213" s="12" t="s">
        <v>673</v>
      </c>
      <c r="P213" s="12" t="s">
        <v>674</v>
      </c>
      <c r="Q213" s="13">
        <v>23</v>
      </c>
      <c r="R213" s="12" t="s">
        <v>20</v>
      </c>
      <c r="S213" s="12" t="s">
        <v>27</v>
      </c>
      <c r="T213" s="12" t="s">
        <v>22</v>
      </c>
      <c r="U213" s="12" t="s">
        <v>564</v>
      </c>
      <c r="V213" s="12" t="s">
        <v>675</v>
      </c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ht="15" customHeight="1" thickBot="1" x14ac:dyDescent="0.25">
      <c r="A214" s="10">
        <v>45192.564363425925</v>
      </c>
      <c r="B214" s="18" t="s">
        <v>652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 t="s">
        <v>676</v>
      </c>
      <c r="O214" s="12" t="s">
        <v>677</v>
      </c>
      <c r="P214" s="12" t="s">
        <v>678</v>
      </c>
      <c r="Q214" s="13">
        <v>20</v>
      </c>
      <c r="R214" s="12" t="s">
        <v>26</v>
      </c>
      <c r="S214" s="12" t="s">
        <v>27</v>
      </c>
      <c r="T214" s="12" t="s">
        <v>28</v>
      </c>
      <c r="U214" s="12" t="s">
        <v>54</v>
      </c>
      <c r="V214" s="12" t="s">
        <v>679</v>
      </c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spans="1:37" ht="15" customHeight="1" thickBot="1" x14ac:dyDescent="0.25">
      <c r="A215" s="10">
        <v>45192.900266203702</v>
      </c>
      <c r="B215" s="18" t="s">
        <v>652</v>
      </c>
      <c r="C215" s="12"/>
      <c r="D215" s="12"/>
      <c r="E215" s="12"/>
      <c r="F215" s="12" t="str">
        <f t="shared" ref="F215:F278" si="4">$D215&amp;" "&amp;$E215</f>
        <v xml:space="preserve"> </v>
      </c>
      <c r="G215" s="12"/>
      <c r="H215" s="12"/>
      <c r="I215" s="12"/>
      <c r="J215" s="12"/>
      <c r="K215" s="12"/>
      <c r="L215" s="12"/>
      <c r="M215" s="12"/>
      <c r="N215" s="12" t="s">
        <v>664</v>
      </c>
      <c r="O215" s="12" t="s">
        <v>680</v>
      </c>
      <c r="P215" s="12" t="s">
        <v>681</v>
      </c>
      <c r="Q215" s="13">
        <v>23</v>
      </c>
      <c r="R215" s="12" t="s">
        <v>20</v>
      </c>
      <c r="S215" s="12" t="s">
        <v>27</v>
      </c>
      <c r="T215" s="12" t="s">
        <v>22</v>
      </c>
      <c r="U215" s="12"/>
      <c r="V215" s="12" t="s">
        <v>682</v>
      </c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ht="15" customHeight="1" thickBot="1" x14ac:dyDescent="0.25">
      <c r="A216" s="10">
        <v>45193.418969907405</v>
      </c>
      <c r="B216" s="18" t="s">
        <v>652</v>
      </c>
      <c r="C216" s="12"/>
      <c r="D216" s="12"/>
      <c r="E216" s="12"/>
      <c r="F216" s="12" t="str">
        <f t="shared" si="4"/>
        <v xml:space="preserve"> </v>
      </c>
      <c r="G216" s="12"/>
      <c r="H216" s="12"/>
      <c r="I216" s="12"/>
      <c r="J216" s="12"/>
      <c r="K216" s="12"/>
      <c r="L216" s="12"/>
      <c r="M216" s="12"/>
      <c r="N216" s="12" t="s">
        <v>664</v>
      </c>
      <c r="O216" s="12" t="s">
        <v>683</v>
      </c>
      <c r="P216" s="12" t="s">
        <v>684</v>
      </c>
      <c r="Q216" s="13">
        <v>24</v>
      </c>
      <c r="R216" s="12" t="s">
        <v>20</v>
      </c>
      <c r="S216" s="12" t="s">
        <v>27</v>
      </c>
      <c r="T216" s="12" t="s">
        <v>22</v>
      </c>
      <c r="U216" s="12"/>
      <c r="V216" s="12" t="s">
        <v>685</v>
      </c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spans="1:37" ht="15" customHeight="1" thickBot="1" x14ac:dyDescent="0.25">
      <c r="A217" s="10">
        <v>45193.448877314811</v>
      </c>
      <c r="B217" s="18" t="s">
        <v>652</v>
      </c>
      <c r="C217" s="12"/>
      <c r="D217" s="12"/>
      <c r="E217" s="12"/>
      <c r="F217" s="12" t="str">
        <f t="shared" si="4"/>
        <v xml:space="preserve"> </v>
      </c>
      <c r="G217" s="12"/>
      <c r="H217" s="12"/>
      <c r="I217" s="12"/>
      <c r="J217" s="12"/>
      <c r="K217" s="12"/>
      <c r="L217" s="12"/>
      <c r="M217" s="12"/>
      <c r="N217" s="12" t="s">
        <v>657</v>
      </c>
      <c r="O217" s="12" t="s">
        <v>686</v>
      </c>
      <c r="P217" s="12" t="s">
        <v>687</v>
      </c>
      <c r="Q217" s="13">
        <v>19</v>
      </c>
      <c r="R217" s="12" t="s">
        <v>20</v>
      </c>
      <c r="S217" s="12" t="s">
        <v>27</v>
      </c>
      <c r="T217" s="12" t="s">
        <v>28</v>
      </c>
      <c r="U217" s="12" t="s">
        <v>36</v>
      </c>
      <c r="V217" s="12" t="s">
        <v>688</v>
      </c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ht="15" customHeight="1" thickBot="1" x14ac:dyDescent="0.25">
      <c r="A218" s="10">
        <v>45193.644201388888</v>
      </c>
      <c r="B218" s="18" t="s">
        <v>652</v>
      </c>
      <c r="C218" s="12"/>
      <c r="D218" s="12"/>
      <c r="E218" s="12"/>
      <c r="F218" s="12" t="str">
        <f t="shared" si="4"/>
        <v xml:space="preserve"> </v>
      </c>
      <c r="G218" s="12"/>
      <c r="H218" s="12"/>
      <c r="I218" s="12"/>
      <c r="J218" s="12"/>
      <c r="K218" s="12"/>
      <c r="L218" s="12"/>
      <c r="M218" s="12"/>
      <c r="N218" s="12" t="s">
        <v>689</v>
      </c>
      <c r="O218" s="12" t="s">
        <v>421</v>
      </c>
      <c r="P218" s="12" t="s">
        <v>690</v>
      </c>
      <c r="Q218" s="13">
        <v>22</v>
      </c>
      <c r="R218" s="12" t="s">
        <v>26</v>
      </c>
      <c r="S218" s="12" t="s">
        <v>27</v>
      </c>
      <c r="T218" s="12" t="s">
        <v>28</v>
      </c>
      <c r="U218" s="12"/>
      <c r="V218" s="12" t="s">
        <v>691</v>
      </c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spans="1:37" ht="15" customHeight="1" thickBot="1" x14ac:dyDescent="0.25">
      <c r="A219" s="10">
        <v>45193.745416666665</v>
      </c>
      <c r="B219" s="18" t="s">
        <v>652</v>
      </c>
      <c r="C219" s="12"/>
      <c r="D219" s="12"/>
      <c r="E219" s="12"/>
      <c r="F219" s="12" t="str">
        <f t="shared" si="4"/>
        <v xml:space="preserve"> </v>
      </c>
      <c r="G219" s="12"/>
      <c r="H219" s="12"/>
      <c r="I219" s="12"/>
      <c r="J219" s="12"/>
      <c r="K219" s="12"/>
      <c r="L219" s="12"/>
      <c r="M219" s="12"/>
      <c r="N219" s="12" t="s">
        <v>664</v>
      </c>
      <c r="O219" s="12" t="s">
        <v>692</v>
      </c>
      <c r="P219" s="12" t="s">
        <v>693</v>
      </c>
      <c r="Q219" s="13">
        <v>31</v>
      </c>
      <c r="R219" s="12" t="s">
        <v>26</v>
      </c>
      <c r="S219" s="12" t="s">
        <v>27</v>
      </c>
      <c r="T219" s="12" t="s">
        <v>22</v>
      </c>
      <c r="U219" s="12"/>
      <c r="V219" s="12" t="s">
        <v>694</v>
      </c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ht="15" customHeight="1" thickBot="1" x14ac:dyDescent="0.25">
      <c r="A220" s="10">
        <v>45193.78328703704</v>
      </c>
      <c r="B220" s="18" t="s">
        <v>652</v>
      </c>
      <c r="C220" s="12"/>
      <c r="D220" s="12"/>
      <c r="E220" s="12"/>
      <c r="F220" s="12" t="str">
        <f t="shared" si="4"/>
        <v xml:space="preserve"> </v>
      </c>
      <c r="G220" s="12"/>
      <c r="H220" s="12"/>
      <c r="I220" s="12"/>
      <c r="J220" s="12"/>
      <c r="K220" s="12"/>
      <c r="L220" s="12"/>
      <c r="M220" s="12"/>
      <c r="N220" s="12" t="s">
        <v>669</v>
      </c>
      <c r="O220" s="12" t="s">
        <v>695</v>
      </c>
      <c r="P220" s="12" t="s">
        <v>696</v>
      </c>
      <c r="Q220" s="13">
        <v>26</v>
      </c>
      <c r="R220" s="12" t="s">
        <v>26</v>
      </c>
      <c r="S220" s="12" t="s">
        <v>27</v>
      </c>
      <c r="T220" s="12" t="s">
        <v>28</v>
      </c>
      <c r="U220" s="12" t="s">
        <v>564</v>
      </c>
      <c r="V220" s="12" t="s">
        <v>697</v>
      </c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 spans="1:37" ht="15" customHeight="1" thickBot="1" x14ac:dyDescent="0.25">
      <c r="A221" s="10">
        <v>45193.80190972222</v>
      </c>
      <c r="B221" s="18" t="s">
        <v>652</v>
      </c>
      <c r="C221" s="12"/>
      <c r="D221" s="12"/>
      <c r="E221" s="12"/>
      <c r="F221" s="12" t="str">
        <f t="shared" si="4"/>
        <v xml:space="preserve"> </v>
      </c>
      <c r="G221" s="12"/>
      <c r="H221" s="12"/>
      <c r="I221" s="12"/>
      <c r="J221" s="12"/>
      <c r="K221" s="12"/>
      <c r="L221" s="12"/>
      <c r="M221" s="12"/>
      <c r="N221" s="12" t="s">
        <v>669</v>
      </c>
      <c r="O221" s="12" t="s">
        <v>698</v>
      </c>
      <c r="P221" s="12" t="s">
        <v>699</v>
      </c>
      <c r="Q221" s="13">
        <v>21</v>
      </c>
      <c r="R221" s="12" t="s">
        <v>20</v>
      </c>
      <c r="S221" s="12" t="s">
        <v>21</v>
      </c>
      <c r="T221" s="12" t="s">
        <v>28</v>
      </c>
      <c r="U221" s="12"/>
      <c r="V221" s="12" t="s">
        <v>700</v>
      </c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ht="15" customHeight="1" thickBot="1" x14ac:dyDescent="0.25">
      <c r="A222" s="10">
        <v>45193.817175925928</v>
      </c>
      <c r="B222" s="18" t="s">
        <v>652</v>
      </c>
      <c r="C222" s="12"/>
      <c r="D222" s="12"/>
      <c r="E222" s="12"/>
      <c r="F222" s="12" t="str">
        <f t="shared" si="4"/>
        <v xml:space="preserve"> </v>
      </c>
      <c r="G222" s="12"/>
      <c r="H222" s="12"/>
      <c r="I222" s="12"/>
      <c r="J222" s="12"/>
      <c r="K222" s="12"/>
      <c r="L222" s="12"/>
      <c r="M222" s="12"/>
      <c r="N222" s="12" t="s">
        <v>701</v>
      </c>
      <c r="O222" s="12" t="s">
        <v>702</v>
      </c>
      <c r="P222" s="12" t="s">
        <v>703</v>
      </c>
      <c r="Q222" s="13">
        <v>21</v>
      </c>
      <c r="R222" s="12" t="s">
        <v>26</v>
      </c>
      <c r="S222" s="12" t="s">
        <v>27</v>
      </c>
      <c r="T222" s="12" t="s">
        <v>22</v>
      </c>
      <c r="U222" s="12" t="s">
        <v>428</v>
      </c>
      <c r="V222" s="12" t="s">
        <v>704</v>
      </c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</row>
    <row r="223" spans="1:37" ht="15" customHeight="1" thickBot="1" x14ac:dyDescent="0.25">
      <c r="A223" s="10">
        <v>45193.832372685189</v>
      </c>
      <c r="B223" s="19" t="s">
        <v>652</v>
      </c>
      <c r="C223" s="12"/>
      <c r="D223" s="12"/>
      <c r="E223" s="12"/>
      <c r="F223" s="12" t="str">
        <f t="shared" si="4"/>
        <v xml:space="preserve"> </v>
      </c>
      <c r="G223" s="12"/>
      <c r="H223" s="12"/>
      <c r="I223" s="12"/>
      <c r="J223" s="12"/>
      <c r="K223" s="12"/>
      <c r="L223" s="12"/>
      <c r="M223" s="12"/>
      <c r="N223" s="12" t="s">
        <v>664</v>
      </c>
      <c r="O223" s="12" t="s">
        <v>683</v>
      </c>
      <c r="P223" s="12" t="s">
        <v>132</v>
      </c>
      <c r="Q223" s="13">
        <v>23</v>
      </c>
      <c r="R223" s="12" t="s">
        <v>26</v>
      </c>
      <c r="S223" s="12" t="s">
        <v>27</v>
      </c>
      <c r="T223" s="12" t="s">
        <v>22</v>
      </c>
      <c r="U223" s="12" t="s">
        <v>54</v>
      </c>
      <c r="V223" s="12" t="s">
        <v>705</v>
      </c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ht="15" customHeight="1" thickBot="1" x14ac:dyDescent="0.25">
      <c r="A224" s="10">
        <v>45193.846273148149</v>
      </c>
      <c r="B224" s="19" t="s">
        <v>652</v>
      </c>
      <c r="C224" s="12"/>
      <c r="D224" s="12"/>
      <c r="E224" s="12"/>
      <c r="F224" s="12" t="str">
        <f t="shared" si="4"/>
        <v xml:space="preserve"> </v>
      </c>
      <c r="G224" s="12"/>
      <c r="H224" s="12"/>
      <c r="I224" s="12"/>
      <c r="J224" s="12"/>
      <c r="K224" s="12"/>
      <c r="L224" s="12"/>
      <c r="M224" s="12"/>
      <c r="N224" s="12" t="s">
        <v>706</v>
      </c>
      <c r="O224" s="12" t="s">
        <v>707</v>
      </c>
      <c r="P224" s="12" t="s">
        <v>708</v>
      </c>
      <c r="Q224" s="13">
        <v>18</v>
      </c>
      <c r="R224" s="12" t="s">
        <v>20</v>
      </c>
      <c r="S224" s="12" t="s">
        <v>21</v>
      </c>
      <c r="T224" s="12" t="s">
        <v>22</v>
      </c>
      <c r="U224" s="12" t="s">
        <v>709</v>
      </c>
      <c r="V224" s="12" t="s">
        <v>710</v>
      </c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</row>
    <row r="225" spans="1:37" ht="15" customHeight="1" thickBot="1" x14ac:dyDescent="0.25">
      <c r="A225" s="10">
        <v>45193.854884259257</v>
      </c>
      <c r="B225" s="19" t="s">
        <v>652</v>
      </c>
      <c r="C225" s="12"/>
      <c r="D225" s="12"/>
      <c r="E225" s="12"/>
      <c r="F225" s="12" t="str">
        <f t="shared" si="4"/>
        <v xml:space="preserve"> </v>
      </c>
      <c r="G225" s="12"/>
      <c r="H225" s="12"/>
      <c r="I225" s="12"/>
      <c r="J225" s="12"/>
      <c r="K225" s="12"/>
      <c r="L225" s="12"/>
      <c r="M225" s="12"/>
      <c r="N225" s="12" t="s">
        <v>664</v>
      </c>
      <c r="O225" s="12" t="s">
        <v>711</v>
      </c>
      <c r="P225" s="12" t="s">
        <v>712</v>
      </c>
      <c r="Q225" s="13">
        <v>23</v>
      </c>
      <c r="R225" s="12" t="s">
        <v>26</v>
      </c>
      <c r="S225" s="12" t="s">
        <v>27</v>
      </c>
      <c r="T225" s="12" t="s">
        <v>28</v>
      </c>
      <c r="U225" s="12" t="s">
        <v>437</v>
      </c>
      <c r="V225" s="12" t="s">
        <v>713</v>
      </c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ht="15" customHeight="1" thickBot="1" x14ac:dyDescent="0.25">
      <c r="A226" s="10">
        <v>45193.863043981481</v>
      </c>
      <c r="B226" s="19" t="s">
        <v>652</v>
      </c>
      <c r="C226" s="12"/>
      <c r="D226" s="12"/>
      <c r="E226" s="12"/>
      <c r="F226" s="12" t="str">
        <f t="shared" si="4"/>
        <v xml:space="preserve"> </v>
      </c>
      <c r="G226" s="12"/>
      <c r="H226" s="12"/>
      <c r="I226" s="12"/>
      <c r="J226" s="12"/>
      <c r="K226" s="12"/>
      <c r="L226" s="12"/>
      <c r="M226" s="12"/>
      <c r="N226" s="12" t="s">
        <v>664</v>
      </c>
      <c r="O226" s="12" t="s">
        <v>714</v>
      </c>
      <c r="P226" s="12" t="s">
        <v>715</v>
      </c>
      <c r="Q226" s="13">
        <v>18</v>
      </c>
      <c r="R226" s="12" t="s">
        <v>20</v>
      </c>
      <c r="S226" s="12" t="s">
        <v>21</v>
      </c>
      <c r="T226" s="12" t="s">
        <v>28</v>
      </c>
      <c r="U226" s="12" t="s">
        <v>716</v>
      </c>
      <c r="V226" s="12" t="s">
        <v>32</v>
      </c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</row>
    <row r="227" spans="1:37" ht="15" customHeight="1" thickBot="1" x14ac:dyDescent="0.25">
      <c r="A227" s="10">
        <v>45193.95034722222</v>
      </c>
      <c r="B227" s="19" t="s">
        <v>652</v>
      </c>
      <c r="C227" s="12"/>
      <c r="D227" s="12"/>
      <c r="E227" s="12"/>
      <c r="F227" s="12" t="str">
        <f t="shared" si="4"/>
        <v xml:space="preserve"> </v>
      </c>
      <c r="G227" s="12"/>
      <c r="H227" s="12"/>
      <c r="I227" s="12"/>
      <c r="J227" s="12"/>
      <c r="K227" s="12"/>
      <c r="L227" s="12"/>
      <c r="M227" s="12"/>
      <c r="N227" s="12" t="s">
        <v>664</v>
      </c>
      <c r="O227" s="12" t="s">
        <v>717</v>
      </c>
      <c r="P227" s="12" t="s">
        <v>718</v>
      </c>
      <c r="Q227" s="13">
        <v>25</v>
      </c>
      <c r="R227" s="12" t="s">
        <v>26</v>
      </c>
      <c r="S227" s="12" t="s">
        <v>27</v>
      </c>
      <c r="T227" s="12" t="s">
        <v>22</v>
      </c>
      <c r="U227" s="12"/>
      <c r="V227" s="12" t="s">
        <v>719</v>
      </c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ht="15" customHeight="1" thickBot="1" x14ac:dyDescent="0.25">
      <c r="A228" s="10">
        <v>45194.028333333335</v>
      </c>
      <c r="B228" s="19" t="s">
        <v>652</v>
      </c>
      <c r="C228" s="12"/>
      <c r="D228" s="12"/>
      <c r="E228" s="12"/>
      <c r="F228" s="12" t="str">
        <f t="shared" si="4"/>
        <v xml:space="preserve"> </v>
      </c>
      <c r="G228" s="12"/>
      <c r="H228" s="12"/>
      <c r="I228" s="12"/>
      <c r="J228" s="12"/>
      <c r="K228" s="12"/>
      <c r="L228" s="12"/>
      <c r="M228" s="12"/>
      <c r="N228" s="12" t="s">
        <v>669</v>
      </c>
      <c r="O228" s="12" t="s">
        <v>720</v>
      </c>
      <c r="P228" s="12" t="s">
        <v>721</v>
      </c>
      <c r="Q228" s="13">
        <v>26</v>
      </c>
      <c r="R228" s="12" t="s">
        <v>26</v>
      </c>
      <c r="S228" s="12" t="s">
        <v>27</v>
      </c>
      <c r="T228" s="12" t="s">
        <v>22</v>
      </c>
      <c r="U228" s="12" t="s">
        <v>722</v>
      </c>
      <c r="V228" s="12" t="s">
        <v>723</v>
      </c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</row>
    <row r="229" spans="1:37" ht="15" customHeight="1" thickBot="1" x14ac:dyDescent="0.25">
      <c r="A229" s="10">
        <v>45194.208252314813</v>
      </c>
      <c r="B229" s="19" t="s">
        <v>652</v>
      </c>
      <c r="C229" s="12"/>
      <c r="D229" s="12"/>
      <c r="E229" s="12"/>
      <c r="F229" s="12" t="str">
        <f t="shared" si="4"/>
        <v xml:space="preserve"> </v>
      </c>
      <c r="G229" s="12"/>
      <c r="H229" s="12"/>
      <c r="I229" s="12"/>
      <c r="J229" s="12"/>
      <c r="K229" s="12"/>
      <c r="L229" s="12"/>
      <c r="M229" s="12"/>
      <c r="N229" s="12" t="s">
        <v>689</v>
      </c>
      <c r="O229" s="12" t="s">
        <v>724</v>
      </c>
      <c r="P229" s="12" t="s">
        <v>725</v>
      </c>
      <c r="Q229" s="13">
        <v>20</v>
      </c>
      <c r="R229" s="12" t="s">
        <v>26</v>
      </c>
      <c r="S229" s="12" t="s">
        <v>27</v>
      </c>
      <c r="T229" s="12" t="s">
        <v>28</v>
      </c>
      <c r="U229" s="12" t="s">
        <v>32</v>
      </c>
      <c r="V229" s="12" t="s">
        <v>726</v>
      </c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ht="15" customHeight="1" thickBot="1" x14ac:dyDescent="0.25">
      <c r="A230" s="10">
        <v>45194.506018518521</v>
      </c>
      <c r="B230" s="19" t="s">
        <v>652</v>
      </c>
      <c r="C230" s="12"/>
      <c r="D230" s="12"/>
      <c r="E230" s="12"/>
      <c r="F230" s="12" t="str">
        <f t="shared" si="4"/>
        <v xml:space="preserve"> </v>
      </c>
      <c r="G230" s="12"/>
      <c r="H230" s="12"/>
      <c r="I230" s="12"/>
      <c r="J230" s="12"/>
      <c r="K230" s="12"/>
      <c r="L230" s="12"/>
      <c r="M230" s="12"/>
      <c r="N230" s="12" t="s">
        <v>676</v>
      </c>
      <c r="O230" s="12" t="s">
        <v>727</v>
      </c>
      <c r="P230" s="12" t="s">
        <v>728</v>
      </c>
      <c r="Q230" s="13">
        <v>22</v>
      </c>
      <c r="R230" s="12" t="s">
        <v>26</v>
      </c>
      <c r="S230" s="12" t="s">
        <v>21</v>
      </c>
      <c r="T230" s="12" t="s">
        <v>22</v>
      </c>
      <c r="U230" s="12"/>
      <c r="V230" s="12" t="s">
        <v>729</v>
      </c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</row>
    <row r="231" spans="1:37" ht="15" customHeight="1" thickBot="1" x14ac:dyDescent="0.25">
      <c r="A231" s="10">
        <v>45194.846724537034</v>
      </c>
      <c r="B231" s="19" t="s">
        <v>652</v>
      </c>
      <c r="C231" s="12"/>
      <c r="D231" s="12"/>
      <c r="E231" s="12"/>
      <c r="F231" s="12" t="str">
        <f t="shared" si="4"/>
        <v xml:space="preserve"> </v>
      </c>
      <c r="G231" s="12"/>
      <c r="H231" s="12"/>
      <c r="I231" s="12"/>
      <c r="J231" s="12"/>
      <c r="K231" s="12"/>
      <c r="L231" s="12"/>
      <c r="M231" s="12"/>
      <c r="N231" s="12" t="s">
        <v>669</v>
      </c>
      <c r="O231" s="12" t="s">
        <v>730</v>
      </c>
      <c r="P231" s="12" t="s">
        <v>731</v>
      </c>
      <c r="Q231" s="13">
        <v>27</v>
      </c>
      <c r="R231" s="12" t="s">
        <v>20</v>
      </c>
      <c r="S231" s="12" t="s">
        <v>27</v>
      </c>
      <c r="T231" s="12" t="s">
        <v>22</v>
      </c>
      <c r="U231" s="12" t="s">
        <v>732</v>
      </c>
      <c r="V231" s="12" t="s">
        <v>733</v>
      </c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ht="15" customHeight="1" thickBot="1" x14ac:dyDescent="0.25">
      <c r="A232" s="10">
        <v>45195.374479166669</v>
      </c>
      <c r="B232" s="19" t="s">
        <v>652</v>
      </c>
      <c r="C232" s="12"/>
      <c r="D232" s="12"/>
      <c r="E232" s="12"/>
      <c r="F232" s="12" t="str">
        <f t="shared" si="4"/>
        <v xml:space="preserve"> </v>
      </c>
      <c r="G232" s="12"/>
      <c r="H232" s="12"/>
      <c r="I232" s="12"/>
      <c r="J232" s="12"/>
      <c r="K232" s="12"/>
      <c r="L232" s="12"/>
      <c r="M232" s="12"/>
      <c r="N232" s="12" t="s">
        <v>689</v>
      </c>
      <c r="O232" s="12" t="s">
        <v>734</v>
      </c>
      <c r="P232" s="12" t="s">
        <v>735</v>
      </c>
      <c r="Q232" s="13">
        <v>25</v>
      </c>
      <c r="R232" s="12" t="s">
        <v>20</v>
      </c>
      <c r="S232" s="12" t="s">
        <v>27</v>
      </c>
      <c r="T232" s="12" t="s">
        <v>22</v>
      </c>
      <c r="U232" s="12"/>
      <c r="V232" s="12" t="s">
        <v>736</v>
      </c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</row>
    <row r="233" spans="1:37" ht="15" customHeight="1" thickBot="1" x14ac:dyDescent="0.25">
      <c r="A233" s="10">
        <v>45195.439942129633</v>
      </c>
      <c r="B233" s="19" t="s">
        <v>652</v>
      </c>
      <c r="C233" s="12"/>
      <c r="D233" s="12"/>
      <c r="E233" s="12"/>
      <c r="F233" s="12" t="str">
        <f t="shared" si="4"/>
        <v xml:space="preserve"> </v>
      </c>
      <c r="G233" s="12"/>
      <c r="H233" s="12"/>
      <c r="I233" s="12"/>
      <c r="J233" s="12"/>
      <c r="K233" s="12"/>
      <c r="L233" s="12"/>
      <c r="M233" s="12"/>
      <c r="N233" s="12" t="s">
        <v>657</v>
      </c>
      <c r="O233" s="12" t="s">
        <v>737</v>
      </c>
      <c r="P233" s="12" t="s">
        <v>738</v>
      </c>
      <c r="Q233" s="13">
        <v>24</v>
      </c>
      <c r="R233" s="12" t="s">
        <v>20</v>
      </c>
      <c r="S233" s="12" t="s">
        <v>21</v>
      </c>
      <c r="T233" s="12" t="s">
        <v>28</v>
      </c>
      <c r="U233" s="12" t="s">
        <v>41</v>
      </c>
      <c r="V233" s="12" t="s">
        <v>739</v>
      </c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ht="15" customHeight="1" thickBot="1" x14ac:dyDescent="0.25">
      <c r="A234" s="10">
        <v>45195.475729166668</v>
      </c>
      <c r="B234" s="19" t="s">
        <v>652</v>
      </c>
      <c r="C234" s="12"/>
      <c r="D234" s="12"/>
      <c r="E234" s="12"/>
      <c r="F234" s="12" t="str">
        <f t="shared" si="4"/>
        <v xml:space="preserve"> </v>
      </c>
      <c r="G234" s="12"/>
      <c r="H234" s="12"/>
      <c r="I234" s="12"/>
      <c r="J234" s="12"/>
      <c r="K234" s="12"/>
      <c r="L234" s="12"/>
      <c r="M234" s="12"/>
      <c r="N234" s="12" t="s">
        <v>664</v>
      </c>
      <c r="O234" s="12" t="s">
        <v>740</v>
      </c>
      <c r="P234" s="12" t="s">
        <v>741</v>
      </c>
      <c r="Q234" s="13">
        <v>29</v>
      </c>
      <c r="R234" s="12" t="s">
        <v>20</v>
      </c>
      <c r="S234" s="12" t="s">
        <v>27</v>
      </c>
      <c r="T234" s="12" t="s">
        <v>28</v>
      </c>
      <c r="U234" s="12" t="s">
        <v>742</v>
      </c>
      <c r="V234" s="12" t="s">
        <v>743</v>
      </c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</row>
    <row r="235" spans="1:37" ht="15" customHeight="1" thickBot="1" x14ac:dyDescent="0.25">
      <c r="A235" s="10">
        <v>45195.481712962966</v>
      </c>
      <c r="B235" s="19" t="s">
        <v>652</v>
      </c>
      <c r="C235" s="12"/>
      <c r="D235" s="12"/>
      <c r="E235" s="12"/>
      <c r="F235" s="12" t="str">
        <f t="shared" si="4"/>
        <v xml:space="preserve"> </v>
      </c>
      <c r="G235" s="12"/>
      <c r="H235" s="12"/>
      <c r="I235" s="12"/>
      <c r="J235" s="12"/>
      <c r="K235" s="12"/>
      <c r="L235" s="12"/>
      <c r="M235" s="12"/>
      <c r="N235" s="12" t="s">
        <v>689</v>
      </c>
      <c r="O235" s="12" t="s">
        <v>724</v>
      </c>
      <c r="P235" s="12" t="s">
        <v>744</v>
      </c>
      <c r="Q235" s="13">
        <v>18</v>
      </c>
      <c r="R235" s="12" t="s">
        <v>26</v>
      </c>
      <c r="S235" s="12" t="s">
        <v>27</v>
      </c>
      <c r="T235" s="12" t="s">
        <v>28</v>
      </c>
      <c r="U235" s="12" t="s">
        <v>32</v>
      </c>
      <c r="V235" s="12" t="s">
        <v>745</v>
      </c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ht="15" customHeight="1" thickBot="1" x14ac:dyDescent="0.25">
      <c r="A236" s="10">
        <v>45209.755706018521</v>
      </c>
      <c r="B236" s="19" t="s">
        <v>652</v>
      </c>
      <c r="C236" s="12"/>
      <c r="D236" s="12"/>
      <c r="E236" s="12"/>
      <c r="F236" s="12" t="str">
        <f t="shared" si="4"/>
        <v xml:space="preserve"> </v>
      </c>
      <c r="G236" s="12"/>
      <c r="H236" s="12"/>
      <c r="I236" s="12"/>
      <c r="J236" s="12"/>
      <c r="K236" s="12"/>
      <c r="L236" s="12"/>
      <c r="M236" s="12"/>
      <c r="N236" s="12" t="s">
        <v>676</v>
      </c>
      <c r="O236" s="12" t="s">
        <v>746</v>
      </c>
      <c r="P236" s="12" t="s">
        <v>747</v>
      </c>
      <c r="Q236" s="13">
        <v>23</v>
      </c>
      <c r="R236" s="12" t="s">
        <v>26</v>
      </c>
      <c r="S236" s="12" t="s">
        <v>21</v>
      </c>
      <c r="T236" s="12" t="s">
        <v>28</v>
      </c>
      <c r="U236" s="12" t="s">
        <v>638</v>
      </c>
      <c r="V236" s="12" t="s">
        <v>635</v>
      </c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</row>
    <row r="237" spans="1:37" ht="15" customHeight="1" thickBot="1" x14ac:dyDescent="0.25">
      <c r="A237" s="10">
        <v>45196.552233796298</v>
      </c>
      <c r="B237" s="19" t="s">
        <v>652</v>
      </c>
      <c r="C237" s="12"/>
      <c r="D237" s="12"/>
      <c r="E237" s="12"/>
      <c r="F237" s="12" t="str">
        <f t="shared" si="4"/>
        <v xml:space="preserve"> </v>
      </c>
      <c r="G237" s="12"/>
      <c r="H237" s="12"/>
      <c r="I237" s="12"/>
      <c r="J237" s="12"/>
      <c r="K237" s="12"/>
      <c r="L237" s="12"/>
      <c r="M237" s="12"/>
      <c r="N237" s="12" t="s">
        <v>664</v>
      </c>
      <c r="O237" s="12" t="s">
        <v>748</v>
      </c>
      <c r="P237" s="12" t="s">
        <v>749</v>
      </c>
      <c r="Q237" s="12" t="s">
        <v>750</v>
      </c>
      <c r="R237" s="12" t="s">
        <v>26</v>
      </c>
      <c r="S237" s="12" t="s">
        <v>27</v>
      </c>
      <c r="T237" s="12" t="s">
        <v>22</v>
      </c>
      <c r="U237" s="12" t="s">
        <v>551</v>
      </c>
      <c r="V237" s="12" t="s">
        <v>751</v>
      </c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ht="15" customHeight="1" thickBot="1" x14ac:dyDescent="0.25">
      <c r="A238" s="10">
        <v>45196.598564814813</v>
      </c>
      <c r="B238" s="19" t="s">
        <v>652</v>
      </c>
      <c r="C238" s="12"/>
      <c r="D238" s="12"/>
      <c r="E238" s="12"/>
      <c r="F238" s="12" t="str">
        <f t="shared" si="4"/>
        <v xml:space="preserve"> </v>
      </c>
      <c r="G238" s="12"/>
      <c r="H238" s="12"/>
      <c r="I238" s="12"/>
      <c r="J238" s="12"/>
      <c r="K238" s="12"/>
      <c r="L238" s="12"/>
      <c r="M238" s="12"/>
      <c r="N238" s="12" t="s">
        <v>689</v>
      </c>
      <c r="O238" s="12" t="s">
        <v>752</v>
      </c>
      <c r="P238" s="12" t="s">
        <v>753</v>
      </c>
      <c r="Q238" s="13">
        <v>20</v>
      </c>
      <c r="R238" s="12" t="s">
        <v>26</v>
      </c>
      <c r="S238" s="12" t="s">
        <v>21</v>
      </c>
      <c r="T238" s="12" t="s">
        <v>28</v>
      </c>
      <c r="U238" s="12"/>
      <c r="V238" s="12" t="s">
        <v>754</v>
      </c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</row>
    <row r="239" spans="1:37" ht="15" customHeight="1" thickBot="1" x14ac:dyDescent="0.25">
      <c r="A239" s="10">
        <v>45196.825509259259</v>
      </c>
      <c r="B239" s="19" t="s">
        <v>652</v>
      </c>
      <c r="C239" s="12"/>
      <c r="D239" s="12"/>
      <c r="E239" s="12"/>
      <c r="F239" s="12" t="str">
        <f t="shared" si="4"/>
        <v xml:space="preserve"> </v>
      </c>
      <c r="G239" s="12"/>
      <c r="H239" s="12"/>
      <c r="I239" s="12"/>
      <c r="J239" s="12"/>
      <c r="K239" s="12"/>
      <c r="L239" s="12"/>
      <c r="M239" s="12"/>
      <c r="N239" s="12" t="s">
        <v>664</v>
      </c>
      <c r="O239" s="12" t="s">
        <v>683</v>
      </c>
      <c r="P239" s="12" t="s">
        <v>755</v>
      </c>
      <c r="Q239" s="13">
        <v>29</v>
      </c>
      <c r="R239" s="12" t="s">
        <v>20</v>
      </c>
      <c r="S239" s="12" t="s">
        <v>27</v>
      </c>
      <c r="T239" s="12" t="s">
        <v>22</v>
      </c>
      <c r="U239" s="12" t="s">
        <v>756</v>
      </c>
      <c r="V239" s="12" t="s">
        <v>757</v>
      </c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ht="15" customHeight="1" thickBot="1" x14ac:dyDescent="0.25">
      <c r="A240" s="10">
        <v>45196.827256944445</v>
      </c>
      <c r="B240" s="19" t="s">
        <v>652</v>
      </c>
      <c r="C240" s="12"/>
      <c r="D240" s="12"/>
      <c r="E240" s="12"/>
      <c r="F240" s="12" t="str">
        <f t="shared" si="4"/>
        <v xml:space="preserve"> </v>
      </c>
      <c r="G240" s="12"/>
      <c r="H240" s="12"/>
      <c r="I240" s="12"/>
      <c r="J240" s="12"/>
      <c r="K240" s="12"/>
      <c r="L240" s="12"/>
      <c r="M240" s="12"/>
      <c r="N240" s="12" t="s">
        <v>758</v>
      </c>
      <c r="O240" s="12" t="s">
        <v>759</v>
      </c>
      <c r="P240" s="12" t="s">
        <v>760</v>
      </c>
      <c r="Q240" s="13">
        <v>20</v>
      </c>
      <c r="R240" s="12" t="s">
        <v>20</v>
      </c>
      <c r="S240" s="12" t="s">
        <v>21</v>
      </c>
      <c r="T240" s="12" t="s">
        <v>22</v>
      </c>
      <c r="U240" s="12"/>
      <c r="V240" s="12" t="s">
        <v>761</v>
      </c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</row>
    <row r="241" spans="1:37" ht="15" customHeight="1" thickBot="1" x14ac:dyDescent="0.25">
      <c r="A241" s="10">
        <v>45198.036909722221</v>
      </c>
      <c r="B241" s="19" t="s">
        <v>652</v>
      </c>
      <c r="C241" s="12"/>
      <c r="D241" s="12"/>
      <c r="E241" s="12"/>
      <c r="F241" s="12" t="str">
        <f t="shared" si="4"/>
        <v xml:space="preserve"> </v>
      </c>
      <c r="G241" s="12"/>
      <c r="H241" s="12"/>
      <c r="I241" s="12"/>
      <c r="J241" s="12"/>
      <c r="K241" s="12"/>
      <c r="L241" s="12"/>
      <c r="M241" s="12"/>
      <c r="N241" s="12" t="s">
        <v>657</v>
      </c>
      <c r="O241" s="12" t="s">
        <v>762</v>
      </c>
      <c r="P241" s="12" t="s">
        <v>763</v>
      </c>
      <c r="Q241" s="13">
        <v>22</v>
      </c>
      <c r="R241" s="12" t="s">
        <v>26</v>
      </c>
      <c r="S241" s="12" t="s">
        <v>27</v>
      </c>
      <c r="T241" s="12" t="s">
        <v>22</v>
      </c>
      <c r="U241" s="12"/>
      <c r="V241" s="12" t="s">
        <v>764</v>
      </c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ht="15" customHeight="1" thickBot="1" x14ac:dyDescent="0.25">
      <c r="A242" s="10">
        <v>45198.439988425926</v>
      </c>
      <c r="B242" s="19" t="s">
        <v>652</v>
      </c>
      <c r="C242" s="12"/>
      <c r="D242" s="12"/>
      <c r="E242" s="12"/>
      <c r="F242" s="12" t="str">
        <f t="shared" si="4"/>
        <v xml:space="preserve"> </v>
      </c>
      <c r="G242" s="12"/>
      <c r="H242" s="12"/>
      <c r="I242" s="12"/>
      <c r="J242" s="12"/>
      <c r="K242" s="12"/>
      <c r="L242" s="12"/>
      <c r="M242" s="12"/>
      <c r="N242" s="12" t="s">
        <v>664</v>
      </c>
      <c r="O242" s="12" t="s">
        <v>765</v>
      </c>
      <c r="P242" s="12" t="s">
        <v>766</v>
      </c>
      <c r="Q242" s="13">
        <v>18</v>
      </c>
      <c r="R242" s="12" t="s">
        <v>26</v>
      </c>
      <c r="S242" s="12" t="s">
        <v>21</v>
      </c>
      <c r="T242" s="12" t="s">
        <v>28</v>
      </c>
      <c r="U242" s="12"/>
      <c r="V242" s="12" t="s">
        <v>767</v>
      </c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</row>
    <row r="243" spans="1:37" ht="15" customHeight="1" thickBot="1" x14ac:dyDescent="0.25">
      <c r="A243" s="10">
        <v>45199.396840277775</v>
      </c>
      <c r="B243" s="19" t="s">
        <v>652</v>
      </c>
      <c r="C243" s="12"/>
      <c r="D243" s="12"/>
      <c r="E243" s="12"/>
      <c r="F243" s="12" t="str">
        <f t="shared" si="4"/>
        <v xml:space="preserve"> </v>
      </c>
      <c r="G243" s="12"/>
      <c r="H243" s="12"/>
      <c r="I243" s="12"/>
      <c r="J243" s="12"/>
      <c r="K243" s="12"/>
      <c r="L243" s="12"/>
      <c r="M243" s="12"/>
      <c r="N243" s="12" t="s">
        <v>689</v>
      </c>
      <c r="O243" s="12" t="s">
        <v>768</v>
      </c>
      <c r="P243" s="12" t="s">
        <v>769</v>
      </c>
      <c r="Q243" s="13">
        <v>25</v>
      </c>
      <c r="R243" s="12" t="s">
        <v>20</v>
      </c>
      <c r="S243" s="12" t="s">
        <v>27</v>
      </c>
      <c r="T243" s="12" t="s">
        <v>28</v>
      </c>
      <c r="U243" s="12" t="s">
        <v>54</v>
      </c>
      <c r="V243" s="12" t="s">
        <v>770</v>
      </c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ht="15" customHeight="1" thickBot="1" x14ac:dyDescent="0.25">
      <c r="A244" s="10">
        <v>45199.484363425923</v>
      </c>
      <c r="B244" s="19" t="s">
        <v>652</v>
      </c>
      <c r="C244" s="12"/>
      <c r="D244" s="12"/>
      <c r="E244" s="12"/>
      <c r="F244" s="12" t="str">
        <f t="shared" si="4"/>
        <v xml:space="preserve"> </v>
      </c>
      <c r="G244" s="12"/>
      <c r="H244" s="12"/>
      <c r="I244" s="12"/>
      <c r="J244" s="12"/>
      <c r="K244" s="12"/>
      <c r="L244" s="12"/>
      <c r="M244" s="12"/>
      <c r="N244" s="12" t="s">
        <v>706</v>
      </c>
      <c r="O244" s="12" t="s">
        <v>771</v>
      </c>
      <c r="P244" s="12" t="s">
        <v>772</v>
      </c>
      <c r="Q244" s="13">
        <v>30</v>
      </c>
      <c r="R244" s="12" t="s">
        <v>20</v>
      </c>
      <c r="S244" s="12" t="s">
        <v>27</v>
      </c>
      <c r="T244" s="12" t="s">
        <v>22</v>
      </c>
      <c r="U244" s="12" t="s">
        <v>36</v>
      </c>
      <c r="V244" s="12" t="s">
        <v>773</v>
      </c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</row>
    <row r="245" spans="1:37" ht="15" customHeight="1" thickBot="1" x14ac:dyDescent="0.25">
      <c r="A245" s="10">
        <v>45199.877418981479</v>
      </c>
      <c r="B245" s="19" t="s">
        <v>652</v>
      </c>
      <c r="C245" s="12"/>
      <c r="D245" s="12"/>
      <c r="E245" s="12"/>
      <c r="F245" s="12" t="str">
        <f t="shared" si="4"/>
        <v xml:space="preserve"> </v>
      </c>
      <c r="G245" s="12"/>
      <c r="H245" s="12"/>
      <c r="I245" s="12"/>
      <c r="J245" s="12"/>
      <c r="K245" s="12"/>
      <c r="L245" s="12"/>
      <c r="M245" s="12"/>
      <c r="N245" s="12" t="s">
        <v>701</v>
      </c>
      <c r="O245" s="12" t="s">
        <v>176</v>
      </c>
      <c r="P245" s="12" t="s">
        <v>774</v>
      </c>
      <c r="Q245" s="13">
        <v>22</v>
      </c>
      <c r="R245" s="12" t="s">
        <v>26</v>
      </c>
      <c r="S245" s="12" t="s">
        <v>21</v>
      </c>
      <c r="T245" s="12" t="s">
        <v>22</v>
      </c>
      <c r="U245" s="12" t="s">
        <v>54</v>
      </c>
      <c r="V245" s="15" t="s">
        <v>775</v>
      </c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ht="15" customHeight="1" thickBot="1" x14ac:dyDescent="0.25">
      <c r="A246" s="10">
        <v>45199.898888888885</v>
      </c>
      <c r="B246" s="19" t="s">
        <v>652</v>
      </c>
      <c r="C246" s="12"/>
      <c r="D246" s="12"/>
      <c r="E246" s="12"/>
      <c r="F246" s="12" t="str">
        <f t="shared" si="4"/>
        <v xml:space="preserve"> </v>
      </c>
      <c r="G246" s="12"/>
      <c r="H246" s="12"/>
      <c r="I246" s="12"/>
      <c r="J246" s="12"/>
      <c r="K246" s="12"/>
      <c r="L246" s="12"/>
      <c r="M246" s="12"/>
      <c r="N246" s="12" t="s">
        <v>706</v>
      </c>
      <c r="O246" s="12" t="s">
        <v>776</v>
      </c>
      <c r="P246" s="12" t="s">
        <v>777</v>
      </c>
      <c r="Q246" s="13">
        <v>20</v>
      </c>
      <c r="R246" s="12" t="s">
        <v>20</v>
      </c>
      <c r="S246" s="12" t="s">
        <v>21</v>
      </c>
      <c r="T246" s="12" t="s">
        <v>22</v>
      </c>
      <c r="U246" s="12" t="s">
        <v>778</v>
      </c>
      <c r="V246" s="12" t="s">
        <v>779</v>
      </c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</row>
    <row r="247" spans="1:37" ht="15" customHeight="1" thickBot="1" x14ac:dyDescent="0.25">
      <c r="A247" s="10">
        <v>45199.904618055552</v>
      </c>
      <c r="B247" s="19" t="s">
        <v>652</v>
      </c>
      <c r="C247" s="12"/>
      <c r="D247" s="12"/>
      <c r="E247" s="12"/>
      <c r="F247" s="12" t="str">
        <f t="shared" si="4"/>
        <v xml:space="preserve"> </v>
      </c>
      <c r="G247" s="12"/>
      <c r="H247" s="12"/>
      <c r="I247" s="12"/>
      <c r="J247" s="12"/>
      <c r="K247" s="12"/>
      <c r="L247" s="12"/>
      <c r="M247" s="12"/>
      <c r="N247" s="12" t="s">
        <v>706</v>
      </c>
      <c r="O247" s="12" t="s">
        <v>780</v>
      </c>
      <c r="P247" s="12" t="s">
        <v>781</v>
      </c>
      <c r="Q247" s="13">
        <v>27</v>
      </c>
      <c r="R247" s="12" t="s">
        <v>20</v>
      </c>
      <c r="S247" s="12" t="s">
        <v>27</v>
      </c>
      <c r="T247" s="12" t="s">
        <v>22</v>
      </c>
      <c r="U247" s="12" t="s">
        <v>646</v>
      </c>
      <c r="V247" s="12" t="s">
        <v>782</v>
      </c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ht="15" customHeight="1" thickBot="1" x14ac:dyDescent="0.25">
      <c r="A248" s="10">
        <v>45199.936527777776</v>
      </c>
      <c r="B248" s="19" t="s">
        <v>652</v>
      </c>
      <c r="C248" s="12"/>
      <c r="D248" s="12"/>
      <c r="E248" s="12"/>
      <c r="F248" s="12" t="str">
        <f t="shared" si="4"/>
        <v xml:space="preserve"> </v>
      </c>
      <c r="G248" s="12"/>
      <c r="H248" s="12"/>
      <c r="I248" s="12"/>
      <c r="J248" s="12"/>
      <c r="K248" s="12"/>
      <c r="L248" s="12"/>
      <c r="M248" s="12"/>
      <c r="N248" s="12" t="s">
        <v>701</v>
      </c>
      <c r="O248" s="12" t="s">
        <v>379</v>
      </c>
      <c r="P248" s="12" t="s">
        <v>783</v>
      </c>
      <c r="Q248" s="13">
        <v>26</v>
      </c>
      <c r="R248" s="12" t="s">
        <v>26</v>
      </c>
      <c r="S248" s="12" t="s">
        <v>27</v>
      </c>
      <c r="T248" s="12" t="s">
        <v>28</v>
      </c>
      <c r="U248" s="12" t="s">
        <v>784</v>
      </c>
      <c r="V248" s="12" t="s">
        <v>785</v>
      </c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</row>
    <row r="249" spans="1:37" ht="15" customHeight="1" thickBot="1" x14ac:dyDescent="0.25">
      <c r="A249" s="10">
        <v>45199.961655092593</v>
      </c>
      <c r="B249" s="19" t="s">
        <v>652</v>
      </c>
      <c r="C249" s="12"/>
      <c r="D249" s="12"/>
      <c r="E249" s="12"/>
      <c r="F249" s="12" t="str">
        <f t="shared" si="4"/>
        <v xml:space="preserve"> </v>
      </c>
      <c r="G249" s="12"/>
      <c r="H249" s="12"/>
      <c r="I249" s="12"/>
      <c r="J249" s="12"/>
      <c r="K249" s="12"/>
      <c r="L249" s="12"/>
      <c r="M249" s="12"/>
      <c r="N249" s="12" t="s">
        <v>664</v>
      </c>
      <c r="O249" s="12" t="s">
        <v>786</v>
      </c>
      <c r="P249" s="12" t="s">
        <v>787</v>
      </c>
      <c r="Q249" s="13">
        <v>23</v>
      </c>
      <c r="R249" s="12" t="s">
        <v>20</v>
      </c>
      <c r="S249" s="12" t="s">
        <v>27</v>
      </c>
      <c r="T249" s="12" t="s">
        <v>22</v>
      </c>
      <c r="U249" s="12" t="s">
        <v>36</v>
      </c>
      <c r="V249" s="12" t="s">
        <v>788</v>
      </c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ht="15" customHeight="1" thickBot="1" x14ac:dyDescent="0.25">
      <c r="A250" s="10">
        <v>45200.33792824074</v>
      </c>
      <c r="B250" s="19" t="s">
        <v>652</v>
      </c>
      <c r="C250" s="12"/>
      <c r="D250" s="12"/>
      <c r="E250" s="12"/>
      <c r="F250" s="12" t="str">
        <f t="shared" si="4"/>
        <v xml:space="preserve"> </v>
      </c>
      <c r="G250" s="12"/>
      <c r="H250" s="12"/>
      <c r="I250" s="12"/>
      <c r="J250" s="12"/>
      <c r="K250" s="12"/>
      <c r="L250" s="12"/>
      <c r="M250" s="12"/>
      <c r="N250" s="12" t="s">
        <v>664</v>
      </c>
      <c r="O250" s="12" t="s">
        <v>789</v>
      </c>
      <c r="P250" s="12" t="s">
        <v>790</v>
      </c>
      <c r="Q250" s="13">
        <v>20</v>
      </c>
      <c r="R250" s="12" t="s">
        <v>26</v>
      </c>
      <c r="S250" s="12" t="s">
        <v>27</v>
      </c>
      <c r="T250" s="12" t="s">
        <v>22</v>
      </c>
      <c r="U250" s="12" t="s">
        <v>551</v>
      </c>
      <c r="V250" s="12" t="s">
        <v>791</v>
      </c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</row>
    <row r="251" spans="1:37" ht="15" customHeight="1" thickBot="1" x14ac:dyDescent="0.25">
      <c r="A251" s="10">
        <v>45200.450543981482</v>
      </c>
      <c r="B251" s="19" t="s">
        <v>652</v>
      </c>
      <c r="C251" s="12"/>
      <c r="D251" s="12"/>
      <c r="E251" s="12"/>
      <c r="F251" s="12" t="str">
        <f t="shared" si="4"/>
        <v xml:space="preserve"> </v>
      </c>
      <c r="G251" s="12"/>
      <c r="H251" s="12"/>
      <c r="I251" s="12"/>
      <c r="J251" s="12"/>
      <c r="K251" s="12"/>
      <c r="L251" s="12"/>
      <c r="M251" s="12"/>
      <c r="N251" s="12" t="s">
        <v>653</v>
      </c>
      <c r="O251" s="12" t="s">
        <v>792</v>
      </c>
      <c r="P251" s="12" t="s">
        <v>793</v>
      </c>
      <c r="Q251" s="13">
        <v>18</v>
      </c>
      <c r="R251" s="12" t="s">
        <v>26</v>
      </c>
      <c r="S251" s="12" t="s">
        <v>21</v>
      </c>
      <c r="T251" s="12" t="s">
        <v>28</v>
      </c>
      <c r="U251" s="12"/>
      <c r="V251" s="12" t="s">
        <v>794</v>
      </c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ht="15" customHeight="1" thickBot="1" x14ac:dyDescent="0.25">
      <c r="A252" s="10">
        <v>45200.466851851852</v>
      </c>
      <c r="B252" s="19" t="s">
        <v>652</v>
      </c>
      <c r="C252" s="12"/>
      <c r="D252" s="12"/>
      <c r="E252" s="12"/>
      <c r="F252" s="12" t="str">
        <f t="shared" si="4"/>
        <v xml:space="preserve"> </v>
      </c>
      <c r="G252" s="12"/>
      <c r="H252" s="12"/>
      <c r="I252" s="12"/>
      <c r="J252" s="12"/>
      <c r="K252" s="12"/>
      <c r="L252" s="12"/>
      <c r="M252" s="12"/>
      <c r="N252" s="12" t="s">
        <v>657</v>
      </c>
      <c r="O252" s="12" t="s">
        <v>795</v>
      </c>
      <c r="P252" s="12" t="s">
        <v>796</v>
      </c>
      <c r="Q252" s="13">
        <v>23</v>
      </c>
      <c r="R252" s="12" t="s">
        <v>26</v>
      </c>
      <c r="S252" s="12" t="s">
        <v>21</v>
      </c>
      <c r="T252" s="12" t="s">
        <v>28</v>
      </c>
      <c r="U252" s="12"/>
      <c r="V252" s="12" t="s">
        <v>797</v>
      </c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</row>
    <row r="253" spans="1:37" ht="15" customHeight="1" thickBot="1" x14ac:dyDescent="0.25">
      <c r="A253" s="10">
        <v>45200.471458333333</v>
      </c>
      <c r="B253" s="19" t="s">
        <v>652</v>
      </c>
      <c r="C253" s="12"/>
      <c r="D253" s="12"/>
      <c r="E253" s="12"/>
      <c r="F253" s="12" t="str">
        <f t="shared" si="4"/>
        <v xml:space="preserve"> </v>
      </c>
      <c r="G253" s="12"/>
      <c r="H253" s="12"/>
      <c r="I253" s="12"/>
      <c r="J253" s="12"/>
      <c r="K253" s="12"/>
      <c r="L253" s="12"/>
      <c r="M253" s="12"/>
      <c r="N253" s="12" t="s">
        <v>676</v>
      </c>
      <c r="O253" s="12" t="s">
        <v>798</v>
      </c>
      <c r="P253" s="12" t="s">
        <v>659</v>
      </c>
      <c r="Q253" s="13">
        <v>24</v>
      </c>
      <c r="R253" s="12" t="s">
        <v>26</v>
      </c>
      <c r="S253" s="12" t="s">
        <v>27</v>
      </c>
      <c r="T253" s="12" t="s">
        <v>22</v>
      </c>
      <c r="U253" s="12" t="s">
        <v>54</v>
      </c>
      <c r="V253" s="12" t="s">
        <v>54</v>
      </c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ht="15" customHeight="1" thickBot="1" x14ac:dyDescent="0.25">
      <c r="A254" s="10">
        <v>45200.530324074076</v>
      </c>
      <c r="B254" s="19" t="s">
        <v>652</v>
      </c>
      <c r="C254" s="12"/>
      <c r="D254" s="12"/>
      <c r="E254" s="12"/>
      <c r="F254" s="12" t="str">
        <f t="shared" si="4"/>
        <v xml:space="preserve"> </v>
      </c>
      <c r="G254" s="12"/>
      <c r="H254" s="12"/>
      <c r="I254" s="12"/>
      <c r="J254" s="12"/>
      <c r="K254" s="12"/>
      <c r="L254" s="12"/>
      <c r="M254" s="12"/>
      <c r="N254" s="12" t="s">
        <v>664</v>
      </c>
      <c r="O254" s="12" t="s">
        <v>799</v>
      </c>
      <c r="P254" s="12" t="s">
        <v>800</v>
      </c>
      <c r="Q254" s="13">
        <v>23</v>
      </c>
      <c r="R254" s="12" t="s">
        <v>20</v>
      </c>
      <c r="S254" s="12" t="s">
        <v>21</v>
      </c>
      <c r="T254" s="12" t="s">
        <v>22</v>
      </c>
      <c r="U254" s="12" t="s">
        <v>41</v>
      </c>
      <c r="V254" s="12" t="s">
        <v>226</v>
      </c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</row>
    <row r="255" spans="1:37" ht="15" customHeight="1" thickBot="1" x14ac:dyDescent="0.25">
      <c r="A255" s="10">
        <v>45200.617430555554</v>
      </c>
      <c r="B255" s="19" t="s">
        <v>652</v>
      </c>
      <c r="C255" s="12"/>
      <c r="D255" s="12"/>
      <c r="E255" s="12"/>
      <c r="F255" s="12" t="str">
        <f t="shared" si="4"/>
        <v xml:space="preserve"> </v>
      </c>
      <c r="G255" s="12"/>
      <c r="H255" s="12"/>
      <c r="I255" s="12"/>
      <c r="J255" s="12"/>
      <c r="K255" s="12"/>
      <c r="L255" s="12"/>
      <c r="M255" s="12"/>
      <c r="N255" s="12" t="s">
        <v>689</v>
      </c>
      <c r="O255" s="12" t="s">
        <v>768</v>
      </c>
      <c r="P255" s="12" t="s">
        <v>801</v>
      </c>
      <c r="Q255" s="13">
        <v>22</v>
      </c>
      <c r="R255" s="12" t="s">
        <v>26</v>
      </c>
      <c r="S255" s="12" t="s">
        <v>27</v>
      </c>
      <c r="T255" s="12" t="s">
        <v>28</v>
      </c>
      <c r="U255" s="12" t="s">
        <v>36</v>
      </c>
      <c r="V255" s="12" t="s">
        <v>802</v>
      </c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ht="15" customHeight="1" thickBot="1" x14ac:dyDescent="0.25">
      <c r="A256" s="10">
        <v>45200.62672453704</v>
      </c>
      <c r="B256" s="19" t="s">
        <v>652</v>
      </c>
      <c r="C256" s="12"/>
      <c r="D256" s="12"/>
      <c r="E256" s="12"/>
      <c r="F256" s="12" t="str">
        <f t="shared" si="4"/>
        <v xml:space="preserve"> </v>
      </c>
      <c r="G256" s="12"/>
      <c r="H256" s="12"/>
      <c r="I256" s="12"/>
      <c r="J256" s="12"/>
      <c r="K256" s="12"/>
      <c r="L256" s="12"/>
      <c r="M256" s="12"/>
      <c r="N256" s="12" t="s">
        <v>669</v>
      </c>
      <c r="O256" s="12" t="s">
        <v>803</v>
      </c>
      <c r="P256" s="12" t="s">
        <v>804</v>
      </c>
      <c r="Q256" s="13">
        <v>25</v>
      </c>
      <c r="R256" s="12" t="s">
        <v>20</v>
      </c>
      <c r="S256" s="12" t="s">
        <v>27</v>
      </c>
      <c r="T256" s="12" t="s">
        <v>22</v>
      </c>
      <c r="U256" s="12" t="s">
        <v>41</v>
      </c>
      <c r="V256" s="12" t="s">
        <v>805</v>
      </c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</row>
    <row r="257" spans="1:37" ht="15" customHeight="1" thickBot="1" x14ac:dyDescent="0.25">
      <c r="A257" s="10">
        <v>45200.629803240743</v>
      </c>
      <c r="B257" s="19" t="s">
        <v>652</v>
      </c>
      <c r="C257" s="12"/>
      <c r="D257" s="12"/>
      <c r="E257" s="12"/>
      <c r="F257" s="12" t="str">
        <f t="shared" si="4"/>
        <v xml:space="preserve"> </v>
      </c>
      <c r="G257" s="12"/>
      <c r="H257" s="12"/>
      <c r="I257" s="12"/>
      <c r="J257" s="12"/>
      <c r="K257" s="12"/>
      <c r="L257" s="12"/>
      <c r="M257" s="12"/>
      <c r="N257" s="12" t="s">
        <v>758</v>
      </c>
      <c r="O257" s="12" t="s">
        <v>806</v>
      </c>
      <c r="P257" s="12" t="s">
        <v>807</v>
      </c>
      <c r="Q257" s="13">
        <v>28</v>
      </c>
      <c r="R257" s="12" t="s">
        <v>26</v>
      </c>
      <c r="S257" s="12" t="s">
        <v>27</v>
      </c>
      <c r="T257" s="12" t="s">
        <v>22</v>
      </c>
      <c r="U257" s="12"/>
      <c r="V257" s="12" t="s">
        <v>808</v>
      </c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ht="15" customHeight="1" thickBot="1" x14ac:dyDescent="0.25">
      <c r="A258" s="10">
        <v>45200.638460648152</v>
      </c>
      <c r="B258" s="19" t="s">
        <v>652</v>
      </c>
      <c r="C258" s="12"/>
      <c r="D258" s="12"/>
      <c r="E258" s="12"/>
      <c r="F258" s="12" t="str">
        <f t="shared" si="4"/>
        <v xml:space="preserve"> </v>
      </c>
      <c r="G258" s="12"/>
      <c r="H258" s="12"/>
      <c r="I258" s="12"/>
      <c r="J258" s="12"/>
      <c r="K258" s="12"/>
      <c r="L258" s="12"/>
      <c r="M258" s="12"/>
      <c r="N258" s="12" t="s">
        <v>669</v>
      </c>
      <c r="O258" s="12" t="s">
        <v>809</v>
      </c>
      <c r="P258" s="12" t="s">
        <v>810</v>
      </c>
      <c r="Q258" s="13">
        <v>18</v>
      </c>
      <c r="R258" s="12" t="s">
        <v>26</v>
      </c>
      <c r="S258" s="12" t="s">
        <v>21</v>
      </c>
      <c r="T258" s="12" t="s">
        <v>28</v>
      </c>
      <c r="U258" s="12" t="s">
        <v>54</v>
      </c>
      <c r="V258" s="12" t="s">
        <v>811</v>
      </c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</row>
    <row r="259" spans="1:37" ht="15" customHeight="1" thickBot="1" x14ac:dyDescent="0.25">
      <c r="A259" s="10">
        <v>45200.743657407409</v>
      </c>
      <c r="B259" s="19" t="s">
        <v>652</v>
      </c>
      <c r="C259" s="12"/>
      <c r="D259" s="12"/>
      <c r="E259" s="12"/>
      <c r="F259" s="12" t="str">
        <f t="shared" si="4"/>
        <v xml:space="preserve"> </v>
      </c>
      <c r="G259" s="12"/>
      <c r="H259" s="12"/>
      <c r="I259" s="12"/>
      <c r="J259" s="12"/>
      <c r="K259" s="12"/>
      <c r="L259" s="12"/>
      <c r="M259" s="12"/>
      <c r="N259" s="12" t="s">
        <v>664</v>
      </c>
      <c r="O259" s="12" t="s">
        <v>812</v>
      </c>
      <c r="P259" s="12" t="s">
        <v>813</v>
      </c>
      <c r="Q259" s="13">
        <v>23</v>
      </c>
      <c r="R259" s="12" t="s">
        <v>26</v>
      </c>
      <c r="S259" s="12" t="s">
        <v>21</v>
      </c>
      <c r="T259" s="12" t="s">
        <v>22</v>
      </c>
      <c r="U259" s="12"/>
      <c r="V259" s="12" t="s">
        <v>814</v>
      </c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ht="15" customHeight="1" thickBot="1" x14ac:dyDescent="0.25">
      <c r="A260" s="10">
        <v>45200.812002314815</v>
      </c>
      <c r="B260" s="19" t="s">
        <v>652</v>
      </c>
      <c r="C260" s="12"/>
      <c r="D260" s="12"/>
      <c r="E260" s="12"/>
      <c r="F260" s="12" t="str">
        <f t="shared" si="4"/>
        <v xml:space="preserve"> </v>
      </c>
      <c r="G260" s="12"/>
      <c r="H260" s="12"/>
      <c r="I260" s="12"/>
      <c r="J260" s="12"/>
      <c r="K260" s="12"/>
      <c r="L260" s="12"/>
      <c r="M260" s="12"/>
      <c r="N260" s="12" t="s">
        <v>701</v>
      </c>
      <c r="O260" s="12" t="s">
        <v>815</v>
      </c>
      <c r="P260" s="12" t="s">
        <v>373</v>
      </c>
      <c r="Q260" s="13">
        <v>21</v>
      </c>
      <c r="R260" s="12" t="s">
        <v>26</v>
      </c>
      <c r="S260" s="12" t="s">
        <v>27</v>
      </c>
      <c r="T260" s="12" t="s">
        <v>28</v>
      </c>
      <c r="U260" s="12" t="s">
        <v>140</v>
      </c>
      <c r="V260" s="12" t="s">
        <v>816</v>
      </c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</row>
    <row r="261" spans="1:37" ht="15" customHeight="1" thickBot="1" x14ac:dyDescent="0.25">
      <c r="A261" s="10">
        <v>45200.81722222222</v>
      </c>
      <c r="B261" s="19" t="s">
        <v>652</v>
      </c>
      <c r="C261" s="12"/>
      <c r="D261" s="12"/>
      <c r="E261" s="12"/>
      <c r="F261" s="12" t="str">
        <f t="shared" si="4"/>
        <v xml:space="preserve"> </v>
      </c>
      <c r="G261" s="12"/>
      <c r="H261" s="12"/>
      <c r="I261" s="12"/>
      <c r="J261" s="12"/>
      <c r="K261" s="12"/>
      <c r="L261" s="12"/>
      <c r="M261" s="12"/>
      <c r="N261" s="12" t="s">
        <v>664</v>
      </c>
      <c r="O261" s="12" t="s">
        <v>817</v>
      </c>
      <c r="P261" s="12" t="s">
        <v>818</v>
      </c>
      <c r="Q261" s="13">
        <v>21</v>
      </c>
      <c r="R261" s="12" t="s">
        <v>26</v>
      </c>
      <c r="S261" s="12" t="s">
        <v>27</v>
      </c>
      <c r="T261" s="12" t="s">
        <v>28</v>
      </c>
      <c r="U261" s="12" t="s">
        <v>36</v>
      </c>
      <c r="V261" s="12" t="s">
        <v>819</v>
      </c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ht="15" customHeight="1" thickBot="1" x14ac:dyDescent="0.25">
      <c r="A262" s="10">
        <v>45200.832951388889</v>
      </c>
      <c r="B262" s="19" t="s">
        <v>652</v>
      </c>
      <c r="C262" s="12"/>
      <c r="D262" s="12"/>
      <c r="E262" s="12"/>
      <c r="F262" s="12" t="str">
        <f t="shared" si="4"/>
        <v xml:space="preserve"> </v>
      </c>
      <c r="G262" s="12"/>
      <c r="H262" s="12"/>
      <c r="I262" s="12"/>
      <c r="J262" s="12"/>
      <c r="K262" s="12"/>
      <c r="L262" s="12"/>
      <c r="M262" s="12"/>
      <c r="N262" s="12" t="s">
        <v>758</v>
      </c>
      <c r="O262" s="12" t="s">
        <v>820</v>
      </c>
      <c r="P262" s="12" t="s">
        <v>821</v>
      </c>
      <c r="Q262" s="13">
        <v>18</v>
      </c>
      <c r="R262" s="12" t="s">
        <v>20</v>
      </c>
      <c r="S262" s="12" t="s">
        <v>21</v>
      </c>
      <c r="T262" s="12" t="s">
        <v>22</v>
      </c>
      <c r="U262" s="12"/>
      <c r="V262" s="12" t="s">
        <v>822</v>
      </c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</row>
    <row r="263" spans="1:37" ht="15" customHeight="1" thickBot="1" x14ac:dyDescent="0.25">
      <c r="A263" s="10">
        <v>45200.863391203704</v>
      </c>
      <c r="B263" s="19" t="s">
        <v>652</v>
      </c>
      <c r="C263" s="12"/>
      <c r="D263" s="12"/>
      <c r="E263" s="12"/>
      <c r="F263" s="12" t="str">
        <f t="shared" si="4"/>
        <v xml:space="preserve"> </v>
      </c>
      <c r="G263" s="12"/>
      <c r="H263" s="12"/>
      <c r="I263" s="12"/>
      <c r="J263" s="12"/>
      <c r="K263" s="12"/>
      <c r="L263" s="12"/>
      <c r="M263" s="12"/>
      <c r="N263" s="12" t="s">
        <v>758</v>
      </c>
      <c r="O263" s="12" t="s">
        <v>823</v>
      </c>
      <c r="P263" s="12" t="s">
        <v>824</v>
      </c>
      <c r="Q263" s="13">
        <v>20</v>
      </c>
      <c r="R263" s="12" t="s">
        <v>26</v>
      </c>
      <c r="S263" s="12" t="s">
        <v>21</v>
      </c>
      <c r="T263" s="12" t="s">
        <v>22</v>
      </c>
      <c r="U263" s="12" t="s">
        <v>36</v>
      </c>
      <c r="V263" s="12" t="s">
        <v>36</v>
      </c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ht="15" customHeight="1" thickBot="1" x14ac:dyDescent="0.25">
      <c r="A264" s="10">
        <v>45200.884016203701</v>
      </c>
      <c r="B264" s="19" t="s">
        <v>652</v>
      </c>
      <c r="C264" s="12"/>
      <c r="D264" s="12"/>
      <c r="E264" s="12"/>
      <c r="F264" s="12" t="str">
        <f t="shared" si="4"/>
        <v xml:space="preserve"> </v>
      </c>
      <c r="G264" s="12"/>
      <c r="H264" s="12"/>
      <c r="I264" s="12"/>
      <c r="J264" s="12"/>
      <c r="K264" s="12"/>
      <c r="L264" s="12"/>
      <c r="M264" s="12"/>
      <c r="N264" s="12" t="s">
        <v>758</v>
      </c>
      <c r="O264" s="12" t="s">
        <v>825</v>
      </c>
      <c r="P264" s="12" t="s">
        <v>826</v>
      </c>
      <c r="Q264" s="13">
        <v>19</v>
      </c>
      <c r="R264" s="12" t="s">
        <v>26</v>
      </c>
      <c r="S264" s="12" t="s">
        <v>27</v>
      </c>
      <c r="T264" s="12" t="s">
        <v>22</v>
      </c>
      <c r="U264" s="12"/>
      <c r="V264" s="12" t="s">
        <v>827</v>
      </c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</row>
    <row r="265" spans="1:37" ht="15" customHeight="1" thickBot="1" x14ac:dyDescent="0.25">
      <c r="A265" s="10">
        <v>45200.975949074076</v>
      </c>
      <c r="B265" s="19" t="s">
        <v>652</v>
      </c>
      <c r="C265" s="12"/>
      <c r="D265" s="12"/>
      <c r="E265" s="12"/>
      <c r="F265" s="12" t="str">
        <f t="shared" si="4"/>
        <v xml:space="preserve"> </v>
      </c>
      <c r="G265" s="12"/>
      <c r="H265" s="12"/>
      <c r="I265" s="12"/>
      <c r="J265" s="12"/>
      <c r="K265" s="12"/>
      <c r="L265" s="12"/>
      <c r="M265" s="12"/>
      <c r="N265" s="12" t="s">
        <v>664</v>
      </c>
      <c r="O265" s="12" t="s">
        <v>828</v>
      </c>
      <c r="P265" s="12" t="s">
        <v>829</v>
      </c>
      <c r="Q265" s="13">
        <v>18</v>
      </c>
      <c r="R265" s="12" t="s">
        <v>20</v>
      </c>
      <c r="S265" s="12" t="s">
        <v>21</v>
      </c>
      <c r="T265" s="12" t="s">
        <v>28</v>
      </c>
      <c r="U265" s="12" t="s">
        <v>41</v>
      </c>
      <c r="V265" s="12" t="s">
        <v>830</v>
      </c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ht="15" customHeight="1" thickBot="1" x14ac:dyDescent="0.25">
      <c r="A266" s="10">
        <v>45201.510636574072</v>
      </c>
      <c r="B266" s="19" t="s">
        <v>652</v>
      </c>
      <c r="C266" s="12"/>
      <c r="D266" s="12"/>
      <c r="E266" s="12"/>
      <c r="F266" s="12" t="str">
        <f t="shared" si="4"/>
        <v xml:space="preserve"> </v>
      </c>
      <c r="G266" s="12"/>
      <c r="H266" s="12"/>
      <c r="I266" s="12"/>
      <c r="J266" s="12"/>
      <c r="K266" s="12"/>
      <c r="L266" s="12"/>
      <c r="M266" s="12"/>
      <c r="N266" s="12" t="s">
        <v>706</v>
      </c>
      <c r="O266" s="12" t="s">
        <v>831</v>
      </c>
      <c r="P266" s="12" t="s">
        <v>832</v>
      </c>
      <c r="Q266" s="13">
        <v>19</v>
      </c>
      <c r="R266" s="12" t="s">
        <v>26</v>
      </c>
      <c r="S266" s="12" t="s">
        <v>21</v>
      </c>
      <c r="T266" s="12" t="s">
        <v>22</v>
      </c>
      <c r="U266" s="12" t="s">
        <v>36</v>
      </c>
      <c r="V266" s="12" t="s">
        <v>54</v>
      </c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</row>
    <row r="267" spans="1:37" ht="15" customHeight="1" thickBot="1" x14ac:dyDescent="0.25">
      <c r="A267" s="10">
        <v>45201.553576388891</v>
      </c>
      <c r="B267" s="19" t="s">
        <v>652</v>
      </c>
      <c r="C267" s="12"/>
      <c r="D267" s="12"/>
      <c r="E267" s="12"/>
      <c r="F267" s="12" t="str">
        <f t="shared" si="4"/>
        <v xml:space="preserve"> </v>
      </c>
      <c r="G267" s="12"/>
      <c r="H267" s="12"/>
      <c r="I267" s="12"/>
      <c r="J267" s="12"/>
      <c r="K267" s="12"/>
      <c r="L267" s="12"/>
      <c r="M267" s="12"/>
      <c r="N267" s="12" t="s">
        <v>657</v>
      </c>
      <c r="O267" s="12" t="s">
        <v>833</v>
      </c>
      <c r="P267" s="12" t="s">
        <v>834</v>
      </c>
      <c r="Q267" s="13">
        <v>27</v>
      </c>
      <c r="R267" s="12" t="s">
        <v>20</v>
      </c>
      <c r="S267" s="12" t="s">
        <v>27</v>
      </c>
      <c r="T267" s="12" t="s">
        <v>22</v>
      </c>
      <c r="U267" s="12"/>
      <c r="V267" s="12" t="s">
        <v>835</v>
      </c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ht="15" customHeight="1" thickBot="1" x14ac:dyDescent="0.25">
      <c r="A268" s="10">
        <v>45201.622361111113</v>
      </c>
      <c r="B268" s="19" t="s">
        <v>652</v>
      </c>
      <c r="C268" s="12"/>
      <c r="D268" s="12"/>
      <c r="E268" s="12"/>
      <c r="F268" s="12" t="str">
        <f t="shared" si="4"/>
        <v xml:space="preserve"> </v>
      </c>
      <c r="G268" s="12"/>
      <c r="H268" s="12"/>
      <c r="I268" s="12"/>
      <c r="J268" s="12"/>
      <c r="K268" s="12"/>
      <c r="L268" s="12"/>
      <c r="M268" s="12"/>
      <c r="N268" s="12" t="s">
        <v>758</v>
      </c>
      <c r="O268" s="12" t="s">
        <v>823</v>
      </c>
      <c r="P268" s="12" t="s">
        <v>836</v>
      </c>
      <c r="Q268" s="13">
        <v>22</v>
      </c>
      <c r="R268" s="12" t="s">
        <v>20</v>
      </c>
      <c r="S268" s="12" t="s">
        <v>21</v>
      </c>
      <c r="T268" s="12" t="s">
        <v>22</v>
      </c>
      <c r="U268" s="12"/>
      <c r="V268" s="12" t="s">
        <v>837</v>
      </c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</row>
    <row r="269" spans="1:37" ht="15" customHeight="1" thickBot="1" x14ac:dyDescent="0.25">
      <c r="A269" s="10">
        <v>45202.217870370368</v>
      </c>
      <c r="B269" s="19" t="s">
        <v>652</v>
      </c>
      <c r="C269" s="12"/>
      <c r="D269" s="12"/>
      <c r="E269" s="12"/>
      <c r="F269" s="12" t="str">
        <f t="shared" si="4"/>
        <v xml:space="preserve"> </v>
      </c>
      <c r="G269" s="12"/>
      <c r="H269" s="12"/>
      <c r="I269" s="12"/>
      <c r="J269" s="12"/>
      <c r="K269" s="12"/>
      <c r="L269" s="12"/>
      <c r="M269" s="12"/>
      <c r="N269" s="12" t="s">
        <v>669</v>
      </c>
      <c r="O269" s="12" t="s">
        <v>838</v>
      </c>
      <c r="P269" s="12" t="s">
        <v>839</v>
      </c>
      <c r="Q269" s="13">
        <v>24</v>
      </c>
      <c r="R269" s="12" t="s">
        <v>26</v>
      </c>
      <c r="S269" s="12" t="s">
        <v>21</v>
      </c>
      <c r="T269" s="12" t="s">
        <v>28</v>
      </c>
      <c r="U269" s="12"/>
      <c r="V269" s="12" t="s">
        <v>840</v>
      </c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ht="15" customHeight="1" thickBot="1" x14ac:dyDescent="0.25">
      <c r="A270" s="10">
        <v>45202.493414351855</v>
      </c>
      <c r="B270" s="19" t="s">
        <v>652</v>
      </c>
      <c r="C270" s="12"/>
      <c r="D270" s="12"/>
      <c r="E270" s="12"/>
      <c r="F270" s="12" t="str">
        <f t="shared" si="4"/>
        <v xml:space="preserve"> </v>
      </c>
      <c r="G270" s="12"/>
      <c r="H270" s="12"/>
      <c r="I270" s="12"/>
      <c r="J270" s="12"/>
      <c r="K270" s="12"/>
      <c r="L270" s="12"/>
      <c r="M270" s="12"/>
      <c r="N270" s="12" t="s">
        <v>758</v>
      </c>
      <c r="O270" s="12" t="s">
        <v>841</v>
      </c>
      <c r="P270" s="12" t="s">
        <v>842</v>
      </c>
      <c r="Q270" s="13">
        <v>19</v>
      </c>
      <c r="R270" s="12" t="s">
        <v>26</v>
      </c>
      <c r="S270" s="12" t="s">
        <v>21</v>
      </c>
      <c r="T270" s="12" t="s">
        <v>28</v>
      </c>
      <c r="U270" s="12"/>
      <c r="V270" s="12" t="s">
        <v>843</v>
      </c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</row>
    <row r="271" spans="1:37" ht="15" customHeight="1" thickBot="1" x14ac:dyDescent="0.25">
      <c r="A271" s="10">
        <v>45202.496423611112</v>
      </c>
      <c r="B271" s="19" t="s">
        <v>652</v>
      </c>
      <c r="C271" s="12"/>
      <c r="D271" s="12"/>
      <c r="E271" s="12"/>
      <c r="F271" s="12" t="str">
        <f t="shared" si="4"/>
        <v xml:space="preserve"> </v>
      </c>
      <c r="G271" s="12"/>
      <c r="H271" s="12"/>
      <c r="I271" s="12"/>
      <c r="J271" s="12"/>
      <c r="K271" s="12"/>
      <c r="L271" s="12"/>
      <c r="M271" s="12"/>
      <c r="N271" s="12" t="s">
        <v>653</v>
      </c>
      <c r="O271" s="12" t="s">
        <v>844</v>
      </c>
      <c r="P271" s="12" t="s">
        <v>845</v>
      </c>
      <c r="Q271" s="13">
        <v>18</v>
      </c>
      <c r="R271" s="12" t="s">
        <v>26</v>
      </c>
      <c r="S271" s="12" t="s">
        <v>21</v>
      </c>
      <c r="T271" s="12" t="s">
        <v>28</v>
      </c>
      <c r="U271" s="12"/>
      <c r="V271" s="12" t="s">
        <v>846</v>
      </c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ht="15" customHeight="1" thickBot="1" x14ac:dyDescent="0.25">
      <c r="A272" s="10">
        <v>45203.448807870373</v>
      </c>
      <c r="B272" s="19" t="s">
        <v>652</v>
      </c>
      <c r="C272" s="12"/>
      <c r="D272" s="12"/>
      <c r="E272" s="12"/>
      <c r="F272" s="12" t="str">
        <f t="shared" si="4"/>
        <v xml:space="preserve"> </v>
      </c>
      <c r="G272" s="12"/>
      <c r="H272" s="12"/>
      <c r="I272" s="12"/>
      <c r="J272" s="12"/>
      <c r="K272" s="12"/>
      <c r="L272" s="12"/>
      <c r="M272" s="12"/>
      <c r="N272" s="12" t="s">
        <v>701</v>
      </c>
      <c r="O272" s="12" t="s">
        <v>847</v>
      </c>
      <c r="P272" s="12" t="s">
        <v>848</v>
      </c>
      <c r="Q272" s="13">
        <v>20</v>
      </c>
      <c r="R272" s="12" t="s">
        <v>26</v>
      </c>
      <c r="S272" s="12" t="s">
        <v>27</v>
      </c>
      <c r="T272" s="12" t="s">
        <v>22</v>
      </c>
      <c r="U272" s="12" t="s">
        <v>41</v>
      </c>
      <c r="V272" s="12" t="s">
        <v>849</v>
      </c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</row>
    <row r="273" spans="1:37" ht="15" customHeight="1" thickBot="1" x14ac:dyDescent="0.25">
      <c r="A273" s="10">
        <v>45204.288946759261</v>
      </c>
      <c r="B273" s="19" t="s">
        <v>652</v>
      </c>
      <c r="C273" s="12"/>
      <c r="D273" s="12"/>
      <c r="E273" s="12"/>
      <c r="F273" s="12" t="str">
        <f t="shared" si="4"/>
        <v xml:space="preserve"> </v>
      </c>
      <c r="G273" s="12"/>
      <c r="H273" s="12"/>
      <c r="I273" s="12"/>
      <c r="J273" s="12"/>
      <c r="K273" s="12"/>
      <c r="L273" s="12"/>
      <c r="M273" s="12"/>
      <c r="N273" s="12" t="s">
        <v>706</v>
      </c>
      <c r="O273" s="12" t="s">
        <v>850</v>
      </c>
      <c r="P273" s="12" t="s">
        <v>851</v>
      </c>
      <c r="Q273" s="13">
        <v>24</v>
      </c>
      <c r="R273" s="12" t="s">
        <v>20</v>
      </c>
      <c r="S273" s="12" t="s">
        <v>27</v>
      </c>
      <c r="T273" s="12" t="s">
        <v>22</v>
      </c>
      <c r="U273" s="12" t="s">
        <v>852</v>
      </c>
      <c r="V273" s="12" t="s">
        <v>853</v>
      </c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ht="15" customHeight="1" thickBot="1" x14ac:dyDescent="0.25">
      <c r="A274" s="10">
        <v>45207.864502314813</v>
      </c>
      <c r="B274" s="19" t="s">
        <v>652</v>
      </c>
      <c r="C274" s="12"/>
      <c r="D274" s="12"/>
      <c r="E274" s="12"/>
      <c r="F274" s="12" t="str">
        <f t="shared" si="4"/>
        <v xml:space="preserve"> </v>
      </c>
      <c r="G274" s="12"/>
      <c r="H274" s="12"/>
      <c r="I274" s="12"/>
      <c r="J274" s="12"/>
      <c r="K274" s="12"/>
      <c r="L274" s="12"/>
      <c r="M274" s="12"/>
      <c r="N274" s="12" t="s">
        <v>664</v>
      </c>
      <c r="O274" s="12" t="s">
        <v>854</v>
      </c>
      <c r="P274" s="12" t="s">
        <v>855</v>
      </c>
      <c r="Q274" s="13">
        <v>23</v>
      </c>
      <c r="R274" s="12" t="s">
        <v>20</v>
      </c>
      <c r="S274" s="12" t="s">
        <v>27</v>
      </c>
      <c r="T274" s="12" t="s">
        <v>22</v>
      </c>
      <c r="U274" s="12" t="s">
        <v>564</v>
      </c>
      <c r="V274" s="12" t="s">
        <v>856</v>
      </c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</row>
    <row r="275" spans="1:37" ht="15" customHeight="1" thickBot="1" x14ac:dyDescent="0.25">
      <c r="A275" s="10">
        <v>45204.763229166667</v>
      </c>
      <c r="B275" s="19" t="s">
        <v>652</v>
      </c>
      <c r="C275" s="12"/>
      <c r="D275" s="12"/>
      <c r="E275" s="12"/>
      <c r="F275" s="12" t="str">
        <f t="shared" si="4"/>
        <v xml:space="preserve"> </v>
      </c>
      <c r="G275" s="12"/>
      <c r="H275" s="12"/>
      <c r="I275" s="12"/>
      <c r="J275" s="12"/>
      <c r="K275" s="12"/>
      <c r="L275" s="12"/>
      <c r="M275" s="12"/>
      <c r="N275" s="12" t="s">
        <v>706</v>
      </c>
      <c r="O275" s="12" t="s">
        <v>831</v>
      </c>
      <c r="P275" s="12" t="s">
        <v>857</v>
      </c>
      <c r="Q275" s="13">
        <v>20</v>
      </c>
      <c r="R275" s="12" t="s">
        <v>26</v>
      </c>
      <c r="S275" s="12" t="s">
        <v>21</v>
      </c>
      <c r="T275" s="12" t="s">
        <v>22</v>
      </c>
      <c r="U275" s="12" t="s">
        <v>858</v>
      </c>
      <c r="V275" s="12" t="s">
        <v>859</v>
      </c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ht="15" customHeight="1" thickBot="1" x14ac:dyDescent="0.25">
      <c r="A276" s="10">
        <v>45204.800150462965</v>
      </c>
      <c r="B276" s="19" t="s">
        <v>652</v>
      </c>
      <c r="C276" s="12"/>
      <c r="D276" s="12"/>
      <c r="E276" s="12"/>
      <c r="F276" s="12" t="str">
        <f t="shared" si="4"/>
        <v xml:space="preserve"> </v>
      </c>
      <c r="G276" s="12"/>
      <c r="H276" s="12"/>
      <c r="I276" s="12"/>
      <c r="J276" s="12"/>
      <c r="K276" s="12"/>
      <c r="L276" s="12"/>
      <c r="M276" s="12"/>
      <c r="N276" s="12" t="s">
        <v>706</v>
      </c>
      <c r="O276" s="12" t="s">
        <v>860</v>
      </c>
      <c r="P276" s="12" t="s">
        <v>861</v>
      </c>
      <c r="Q276" s="13">
        <v>20</v>
      </c>
      <c r="R276" s="12" t="s">
        <v>20</v>
      </c>
      <c r="S276" s="12" t="s">
        <v>21</v>
      </c>
      <c r="T276" s="12" t="s">
        <v>28</v>
      </c>
      <c r="U276" s="12"/>
      <c r="V276" s="12" t="s">
        <v>862</v>
      </c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</row>
    <row r="277" spans="1:37" ht="15" customHeight="1" thickBot="1" x14ac:dyDescent="0.25">
      <c r="A277" s="10">
        <v>45206.866886574076</v>
      </c>
      <c r="B277" s="19" t="s">
        <v>652</v>
      </c>
      <c r="C277" s="12"/>
      <c r="D277" s="12"/>
      <c r="E277" s="12"/>
      <c r="F277" s="12" t="str">
        <f t="shared" si="4"/>
        <v xml:space="preserve"> </v>
      </c>
      <c r="G277" s="12"/>
      <c r="H277" s="12"/>
      <c r="I277" s="12"/>
      <c r="J277" s="12"/>
      <c r="K277" s="12"/>
      <c r="L277" s="12"/>
      <c r="M277" s="12"/>
      <c r="N277" s="12" t="s">
        <v>676</v>
      </c>
      <c r="O277" s="12" t="s">
        <v>123</v>
      </c>
      <c r="P277" s="12" t="s">
        <v>863</v>
      </c>
      <c r="Q277" s="13">
        <v>20</v>
      </c>
      <c r="R277" s="12" t="s">
        <v>26</v>
      </c>
      <c r="S277" s="12" t="s">
        <v>21</v>
      </c>
      <c r="T277" s="12" t="s">
        <v>22</v>
      </c>
      <c r="U277" s="12"/>
      <c r="V277" s="12" t="s">
        <v>864</v>
      </c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ht="15" customHeight="1" thickBot="1" x14ac:dyDescent="0.25">
      <c r="A278" s="10">
        <v>45207.282048611109</v>
      </c>
      <c r="B278" s="19" t="s">
        <v>652</v>
      </c>
      <c r="C278" s="12"/>
      <c r="D278" s="12"/>
      <c r="E278" s="12"/>
      <c r="F278" s="12" t="str">
        <f t="shared" si="4"/>
        <v xml:space="preserve"> </v>
      </c>
      <c r="G278" s="12"/>
      <c r="H278" s="12"/>
      <c r="I278" s="12"/>
      <c r="J278" s="12"/>
      <c r="K278" s="12"/>
      <c r="L278" s="12"/>
      <c r="M278" s="12"/>
      <c r="N278" s="12" t="s">
        <v>669</v>
      </c>
      <c r="O278" s="12" t="s">
        <v>865</v>
      </c>
      <c r="P278" s="12" t="s">
        <v>866</v>
      </c>
      <c r="Q278" s="13">
        <v>18</v>
      </c>
      <c r="R278" s="12" t="s">
        <v>26</v>
      </c>
      <c r="S278" s="12" t="s">
        <v>21</v>
      </c>
      <c r="T278" s="12" t="s">
        <v>28</v>
      </c>
      <c r="U278" s="12"/>
      <c r="V278" s="12" t="s">
        <v>867</v>
      </c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</row>
    <row r="279" spans="1:37" ht="15" customHeight="1" thickBot="1" x14ac:dyDescent="0.25">
      <c r="A279" s="10">
        <v>45207.342662037037</v>
      </c>
      <c r="B279" s="19" t="s">
        <v>652</v>
      </c>
      <c r="C279" s="12"/>
      <c r="D279" s="12"/>
      <c r="E279" s="12"/>
      <c r="F279" s="12" t="str">
        <f t="shared" ref="F279:F342" si="5">$D279&amp;" "&amp;$E279</f>
        <v xml:space="preserve"> </v>
      </c>
      <c r="G279" s="12"/>
      <c r="H279" s="12"/>
      <c r="I279" s="12"/>
      <c r="J279" s="12"/>
      <c r="K279" s="12"/>
      <c r="L279" s="12"/>
      <c r="M279" s="12"/>
      <c r="N279" s="12" t="s">
        <v>758</v>
      </c>
      <c r="O279" s="12" t="s">
        <v>686</v>
      </c>
      <c r="P279" s="12" t="s">
        <v>868</v>
      </c>
      <c r="Q279" s="13">
        <v>29</v>
      </c>
      <c r="R279" s="12" t="s">
        <v>20</v>
      </c>
      <c r="S279" s="12" t="s">
        <v>27</v>
      </c>
      <c r="T279" s="12" t="s">
        <v>22</v>
      </c>
      <c r="U279" s="12" t="s">
        <v>428</v>
      </c>
      <c r="V279" s="12" t="s">
        <v>869</v>
      </c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ht="15" customHeight="1" thickBot="1" x14ac:dyDescent="0.25">
      <c r="A280" s="10">
        <v>45207.421273148146</v>
      </c>
      <c r="B280" s="19" t="s">
        <v>652</v>
      </c>
      <c r="C280" s="12"/>
      <c r="D280" s="12"/>
      <c r="E280" s="12"/>
      <c r="F280" s="12" t="str">
        <f t="shared" si="5"/>
        <v xml:space="preserve"> </v>
      </c>
      <c r="G280" s="12"/>
      <c r="H280" s="12"/>
      <c r="I280" s="12"/>
      <c r="J280" s="12"/>
      <c r="K280" s="12"/>
      <c r="L280" s="12"/>
      <c r="M280" s="12"/>
      <c r="N280" s="12" t="s">
        <v>706</v>
      </c>
      <c r="O280" s="12" t="s">
        <v>870</v>
      </c>
      <c r="P280" s="12" t="s">
        <v>871</v>
      </c>
      <c r="Q280" s="13">
        <v>18</v>
      </c>
      <c r="R280" s="12" t="s">
        <v>26</v>
      </c>
      <c r="S280" s="12" t="s">
        <v>21</v>
      </c>
      <c r="T280" s="12" t="s">
        <v>22</v>
      </c>
      <c r="U280" s="12" t="s">
        <v>32</v>
      </c>
      <c r="V280" s="12" t="s">
        <v>872</v>
      </c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</row>
    <row r="281" spans="1:37" ht="15" customHeight="1" thickBot="1" x14ac:dyDescent="0.25">
      <c r="A281" s="10">
        <v>45207.462233796294</v>
      </c>
      <c r="B281" s="19" t="s">
        <v>652</v>
      </c>
      <c r="C281" s="12"/>
      <c r="D281" s="12"/>
      <c r="E281" s="12"/>
      <c r="F281" s="12" t="str">
        <f t="shared" si="5"/>
        <v xml:space="preserve"> </v>
      </c>
      <c r="G281" s="12"/>
      <c r="H281" s="12"/>
      <c r="I281" s="12"/>
      <c r="J281" s="12"/>
      <c r="K281" s="12"/>
      <c r="L281" s="12"/>
      <c r="M281" s="12"/>
      <c r="N281" s="12" t="s">
        <v>669</v>
      </c>
      <c r="O281" s="12" t="s">
        <v>873</v>
      </c>
      <c r="P281" s="12" t="s">
        <v>874</v>
      </c>
      <c r="Q281" s="13">
        <v>22</v>
      </c>
      <c r="R281" s="12" t="s">
        <v>26</v>
      </c>
      <c r="S281" s="12" t="s">
        <v>27</v>
      </c>
      <c r="T281" s="12" t="s">
        <v>22</v>
      </c>
      <c r="U281" s="12" t="s">
        <v>36</v>
      </c>
      <c r="V281" s="12" t="s">
        <v>875</v>
      </c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ht="15" customHeight="1" thickBot="1" x14ac:dyDescent="0.25">
      <c r="A282" s="10">
        <v>45207.598124999997</v>
      </c>
      <c r="B282" s="19" t="s">
        <v>652</v>
      </c>
      <c r="C282" s="12"/>
      <c r="D282" s="12"/>
      <c r="E282" s="12"/>
      <c r="F282" s="12" t="str">
        <f t="shared" si="5"/>
        <v xml:space="preserve"> </v>
      </c>
      <c r="G282" s="12"/>
      <c r="H282" s="12"/>
      <c r="I282" s="12"/>
      <c r="J282" s="12"/>
      <c r="K282" s="12"/>
      <c r="L282" s="12"/>
      <c r="M282" s="12"/>
      <c r="N282" s="12" t="s">
        <v>669</v>
      </c>
      <c r="O282" s="12" t="s">
        <v>876</v>
      </c>
      <c r="P282" s="12" t="s">
        <v>877</v>
      </c>
      <c r="Q282" s="13">
        <v>27</v>
      </c>
      <c r="R282" s="12" t="s">
        <v>20</v>
      </c>
      <c r="S282" s="12" t="s">
        <v>27</v>
      </c>
      <c r="T282" s="12" t="s">
        <v>22</v>
      </c>
      <c r="U282" s="12" t="s">
        <v>54</v>
      </c>
      <c r="V282" s="12" t="s">
        <v>878</v>
      </c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</row>
    <row r="283" spans="1:37" ht="15" customHeight="1" thickBot="1" x14ac:dyDescent="0.25">
      <c r="A283" s="10">
        <v>45207.740312499998</v>
      </c>
      <c r="B283" s="19" t="s">
        <v>652</v>
      </c>
      <c r="C283" s="12"/>
      <c r="D283" s="12"/>
      <c r="E283" s="12"/>
      <c r="F283" s="12" t="str">
        <f t="shared" si="5"/>
        <v xml:space="preserve"> </v>
      </c>
      <c r="G283" s="12"/>
      <c r="H283" s="12"/>
      <c r="I283" s="12"/>
      <c r="J283" s="12"/>
      <c r="K283" s="12"/>
      <c r="L283" s="12"/>
      <c r="M283" s="12"/>
      <c r="N283" s="12" t="s">
        <v>689</v>
      </c>
      <c r="O283" s="12" t="s">
        <v>879</v>
      </c>
      <c r="P283" s="12" t="s">
        <v>880</v>
      </c>
      <c r="Q283" s="13">
        <v>19</v>
      </c>
      <c r="R283" s="12" t="s">
        <v>26</v>
      </c>
      <c r="S283" s="12" t="s">
        <v>21</v>
      </c>
      <c r="T283" s="12" t="s">
        <v>22</v>
      </c>
      <c r="U283" s="12" t="s">
        <v>564</v>
      </c>
      <c r="V283" s="12" t="s">
        <v>881</v>
      </c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ht="15" customHeight="1" thickBot="1" x14ac:dyDescent="0.25">
      <c r="A284" s="10">
        <v>45207.784178240741</v>
      </c>
      <c r="B284" s="19" t="s">
        <v>652</v>
      </c>
      <c r="C284" s="12"/>
      <c r="D284" s="12"/>
      <c r="E284" s="12"/>
      <c r="F284" s="12" t="str">
        <f t="shared" si="5"/>
        <v xml:space="preserve"> </v>
      </c>
      <c r="G284" s="12"/>
      <c r="H284" s="12"/>
      <c r="I284" s="12"/>
      <c r="J284" s="12"/>
      <c r="K284" s="12"/>
      <c r="L284" s="12"/>
      <c r="M284" s="12"/>
      <c r="N284" s="12" t="s">
        <v>657</v>
      </c>
      <c r="O284" s="12" t="s">
        <v>882</v>
      </c>
      <c r="P284" s="12" t="s">
        <v>883</v>
      </c>
      <c r="Q284" s="13">
        <v>18</v>
      </c>
      <c r="R284" s="12" t="s">
        <v>26</v>
      </c>
      <c r="S284" s="12" t="s">
        <v>21</v>
      </c>
      <c r="T284" s="12" t="s">
        <v>22</v>
      </c>
      <c r="U284" s="12" t="s">
        <v>377</v>
      </c>
      <c r="V284" s="12" t="s">
        <v>884</v>
      </c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</row>
    <row r="285" spans="1:37" ht="15" customHeight="1" thickBot="1" x14ac:dyDescent="0.25">
      <c r="A285" s="10">
        <v>45207.810347222221</v>
      </c>
      <c r="B285" s="19" t="s">
        <v>652</v>
      </c>
      <c r="C285" s="12"/>
      <c r="D285" s="12"/>
      <c r="E285" s="12"/>
      <c r="F285" s="12" t="str">
        <f t="shared" si="5"/>
        <v xml:space="preserve"> </v>
      </c>
      <c r="G285" s="12"/>
      <c r="H285" s="12"/>
      <c r="I285" s="12"/>
      <c r="J285" s="12"/>
      <c r="K285" s="12"/>
      <c r="L285" s="12"/>
      <c r="M285" s="12"/>
      <c r="N285" s="12" t="s">
        <v>689</v>
      </c>
      <c r="O285" s="12" t="s">
        <v>885</v>
      </c>
      <c r="P285" s="12" t="s">
        <v>886</v>
      </c>
      <c r="Q285" s="13">
        <v>20</v>
      </c>
      <c r="R285" s="12" t="s">
        <v>20</v>
      </c>
      <c r="S285" s="12" t="s">
        <v>21</v>
      </c>
      <c r="T285" s="12" t="s">
        <v>22</v>
      </c>
      <c r="U285" s="12" t="s">
        <v>36</v>
      </c>
      <c r="V285" s="12" t="s">
        <v>887</v>
      </c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ht="15" customHeight="1" thickBot="1" x14ac:dyDescent="0.25">
      <c r="A286" s="10">
        <v>45214.4612037037</v>
      </c>
      <c r="B286" s="19" t="s">
        <v>652</v>
      </c>
      <c r="C286" s="12"/>
      <c r="D286" s="12"/>
      <c r="E286" s="12"/>
      <c r="F286" s="12" t="str">
        <f t="shared" si="5"/>
        <v xml:space="preserve"> </v>
      </c>
      <c r="G286" s="12"/>
      <c r="H286" s="12"/>
      <c r="I286" s="12"/>
      <c r="J286" s="12"/>
      <c r="K286" s="12"/>
      <c r="L286" s="12"/>
      <c r="M286" s="12"/>
      <c r="N286" s="12" t="s">
        <v>657</v>
      </c>
      <c r="O286" s="12" t="s">
        <v>661</v>
      </c>
      <c r="P286" s="12" t="s">
        <v>888</v>
      </c>
      <c r="Q286" s="13">
        <v>22</v>
      </c>
      <c r="R286" s="12" t="s">
        <v>26</v>
      </c>
      <c r="S286" s="12" t="s">
        <v>21</v>
      </c>
      <c r="T286" s="12" t="s">
        <v>28</v>
      </c>
      <c r="U286" s="12" t="s">
        <v>889</v>
      </c>
      <c r="V286" s="12" t="s">
        <v>890</v>
      </c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</row>
    <row r="287" spans="1:37" ht="15" customHeight="1" thickBot="1" x14ac:dyDescent="0.25">
      <c r="A287" s="10">
        <v>45208.737881944442</v>
      </c>
      <c r="B287" s="19" t="s">
        <v>652</v>
      </c>
      <c r="C287" s="12"/>
      <c r="D287" s="12"/>
      <c r="E287" s="12"/>
      <c r="F287" s="12" t="str">
        <f t="shared" si="5"/>
        <v xml:space="preserve"> </v>
      </c>
      <c r="G287" s="12"/>
      <c r="H287" s="12"/>
      <c r="I287" s="12"/>
      <c r="J287" s="12"/>
      <c r="K287" s="12"/>
      <c r="L287" s="12"/>
      <c r="M287" s="12"/>
      <c r="N287" s="12" t="s">
        <v>758</v>
      </c>
      <c r="O287" s="12" t="s">
        <v>259</v>
      </c>
      <c r="P287" s="12" t="s">
        <v>891</v>
      </c>
      <c r="Q287" s="13">
        <v>19</v>
      </c>
      <c r="R287" s="12" t="s">
        <v>26</v>
      </c>
      <c r="S287" s="12" t="s">
        <v>21</v>
      </c>
      <c r="T287" s="12" t="s">
        <v>28</v>
      </c>
      <c r="U287" s="12"/>
      <c r="V287" s="12" t="s">
        <v>846</v>
      </c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ht="15" customHeight="1" thickBot="1" x14ac:dyDescent="0.25">
      <c r="A288" s="10">
        <v>45208.854930555557</v>
      </c>
      <c r="B288" s="19" t="s">
        <v>652</v>
      </c>
      <c r="C288" s="12"/>
      <c r="D288" s="12"/>
      <c r="E288" s="12"/>
      <c r="F288" s="12" t="str">
        <f t="shared" si="5"/>
        <v xml:space="preserve"> </v>
      </c>
      <c r="G288" s="12"/>
      <c r="H288" s="12"/>
      <c r="I288" s="12"/>
      <c r="J288" s="12"/>
      <c r="K288" s="12"/>
      <c r="L288" s="12"/>
      <c r="M288" s="12"/>
      <c r="N288" s="12" t="s">
        <v>669</v>
      </c>
      <c r="O288" s="12" t="s">
        <v>892</v>
      </c>
      <c r="P288" s="12" t="s">
        <v>893</v>
      </c>
      <c r="Q288" s="13">
        <v>27</v>
      </c>
      <c r="R288" s="12" t="s">
        <v>20</v>
      </c>
      <c r="S288" s="12" t="s">
        <v>27</v>
      </c>
      <c r="T288" s="12" t="s">
        <v>22</v>
      </c>
      <c r="U288" s="12"/>
      <c r="V288" s="12" t="s">
        <v>894</v>
      </c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</row>
    <row r="289" spans="1:37" ht="15" customHeight="1" thickBot="1" x14ac:dyDescent="0.25">
      <c r="A289" s="10">
        <v>45208.884166666663</v>
      </c>
      <c r="B289" s="19" t="s">
        <v>652</v>
      </c>
      <c r="C289" s="12"/>
      <c r="D289" s="12"/>
      <c r="E289" s="12"/>
      <c r="F289" s="12" t="str">
        <f t="shared" si="5"/>
        <v xml:space="preserve"> </v>
      </c>
      <c r="G289" s="12"/>
      <c r="H289" s="12"/>
      <c r="I289" s="12"/>
      <c r="J289" s="12"/>
      <c r="K289" s="12"/>
      <c r="L289" s="12"/>
      <c r="M289" s="12"/>
      <c r="N289" s="12" t="s">
        <v>669</v>
      </c>
      <c r="O289" s="12" t="s">
        <v>895</v>
      </c>
      <c r="P289" s="12" t="s">
        <v>298</v>
      </c>
      <c r="Q289" s="13">
        <v>22</v>
      </c>
      <c r="R289" s="12" t="s">
        <v>26</v>
      </c>
      <c r="S289" s="12" t="s">
        <v>27</v>
      </c>
      <c r="T289" s="12" t="s">
        <v>22</v>
      </c>
      <c r="U289" s="12"/>
      <c r="V289" s="12" t="s">
        <v>896</v>
      </c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ht="15" customHeight="1" thickBot="1" x14ac:dyDescent="0.25">
      <c r="A290" s="10">
        <v>45209.566701388889</v>
      </c>
      <c r="B290" s="19" t="s">
        <v>652</v>
      </c>
      <c r="C290" s="12"/>
      <c r="D290" s="12"/>
      <c r="E290" s="12"/>
      <c r="F290" s="12" t="str">
        <f t="shared" si="5"/>
        <v xml:space="preserve"> </v>
      </c>
      <c r="G290" s="12"/>
      <c r="H290" s="12"/>
      <c r="I290" s="12"/>
      <c r="J290" s="12"/>
      <c r="K290" s="12"/>
      <c r="L290" s="12"/>
      <c r="M290" s="12"/>
      <c r="N290" s="12" t="s">
        <v>653</v>
      </c>
      <c r="O290" s="12" t="s">
        <v>897</v>
      </c>
      <c r="P290" s="12" t="s">
        <v>898</v>
      </c>
      <c r="Q290" s="13">
        <v>18</v>
      </c>
      <c r="R290" s="12" t="s">
        <v>26</v>
      </c>
      <c r="S290" s="12" t="s">
        <v>27</v>
      </c>
      <c r="T290" s="12" t="s">
        <v>28</v>
      </c>
      <c r="U290" s="12"/>
      <c r="V290" s="15" t="s">
        <v>899</v>
      </c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</row>
    <row r="291" spans="1:37" ht="15" customHeight="1" thickBot="1" x14ac:dyDescent="0.25">
      <c r="A291" s="10">
        <v>45209.733761574076</v>
      </c>
      <c r="B291" s="19" t="s">
        <v>652</v>
      </c>
      <c r="C291" s="12"/>
      <c r="D291" s="12"/>
      <c r="E291" s="12"/>
      <c r="F291" s="12" t="str">
        <f t="shared" si="5"/>
        <v xml:space="preserve"> </v>
      </c>
      <c r="G291" s="12"/>
      <c r="H291" s="12"/>
      <c r="I291" s="12"/>
      <c r="J291" s="12"/>
      <c r="K291" s="12"/>
      <c r="L291" s="12"/>
      <c r="M291" s="12"/>
      <c r="N291" s="12" t="s">
        <v>758</v>
      </c>
      <c r="O291" s="20" t="s">
        <v>900</v>
      </c>
      <c r="P291" s="20" t="s">
        <v>901</v>
      </c>
      <c r="Q291" s="13">
        <v>29</v>
      </c>
      <c r="R291" s="12" t="s">
        <v>26</v>
      </c>
      <c r="S291" s="12" t="s">
        <v>27</v>
      </c>
      <c r="T291" s="12" t="s">
        <v>22</v>
      </c>
      <c r="U291" s="12" t="s">
        <v>54</v>
      </c>
      <c r="V291" s="12" t="s">
        <v>902</v>
      </c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ht="15" customHeight="1" thickBot="1" x14ac:dyDescent="0.25">
      <c r="A292" s="10">
        <v>45209.883831018517</v>
      </c>
      <c r="B292" s="19" t="s">
        <v>652</v>
      </c>
      <c r="C292" s="12"/>
      <c r="D292" s="12"/>
      <c r="E292" s="12"/>
      <c r="F292" s="12" t="str">
        <f t="shared" si="5"/>
        <v xml:space="preserve"> </v>
      </c>
      <c r="G292" s="12"/>
      <c r="H292" s="12"/>
      <c r="I292" s="12"/>
      <c r="J292" s="12"/>
      <c r="K292" s="12"/>
      <c r="L292" s="12"/>
      <c r="M292" s="12"/>
      <c r="N292" s="12" t="s">
        <v>706</v>
      </c>
      <c r="O292" s="12" t="s">
        <v>771</v>
      </c>
      <c r="P292" s="12" t="s">
        <v>903</v>
      </c>
      <c r="Q292" s="13">
        <v>26</v>
      </c>
      <c r="R292" s="12" t="s">
        <v>26</v>
      </c>
      <c r="S292" s="12" t="s">
        <v>27</v>
      </c>
      <c r="T292" s="12" t="s">
        <v>22</v>
      </c>
      <c r="U292" s="12" t="s">
        <v>904</v>
      </c>
      <c r="V292" s="15" t="s">
        <v>905</v>
      </c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</row>
    <row r="293" spans="1:37" ht="15" customHeight="1" thickBot="1" x14ac:dyDescent="0.25">
      <c r="A293" s="10">
        <v>45209.904166666667</v>
      </c>
      <c r="B293" s="19" t="s">
        <v>652</v>
      </c>
      <c r="C293" s="12"/>
      <c r="D293" s="12"/>
      <c r="E293" s="12"/>
      <c r="F293" s="12" t="str">
        <f t="shared" si="5"/>
        <v xml:space="preserve"> </v>
      </c>
      <c r="G293" s="12"/>
      <c r="H293" s="12"/>
      <c r="I293" s="12"/>
      <c r="J293" s="12"/>
      <c r="K293" s="12"/>
      <c r="L293" s="12"/>
      <c r="M293" s="12"/>
      <c r="N293" s="12" t="s">
        <v>664</v>
      </c>
      <c r="O293" s="12" t="s">
        <v>717</v>
      </c>
      <c r="P293" s="12" t="s">
        <v>906</v>
      </c>
      <c r="Q293" s="13">
        <v>21</v>
      </c>
      <c r="R293" s="12" t="s">
        <v>20</v>
      </c>
      <c r="S293" s="12" t="s">
        <v>21</v>
      </c>
      <c r="T293" s="12" t="s">
        <v>22</v>
      </c>
      <c r="U293" s="12"/>
      <c r="V293" s="12" t="s">
        <v>907</v>
      </c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ht="15" customHeight="1" thickBot="1" x14ac:dyDescent="0.25">
      <c r="A294" s="10">
        <v>45209.933854166666</v>
      </c>
      <c r="B294" s="19" t="s">
        <v>652</v>
      </c>
      <c r="C294" s="12"/>
      <c r="D294" s="12"/>
      <c r="E294" s="12"/>
      <c r="F294" s="12" t="str">
        <f t="shared" si="5"/>
        <v xml:space="preserve"> </v>
      </c>
      <c r="G294" s="12"/>
      <c r="H294" s="12"/>
      <c r="I294" s="12"/>
      <c r="J294" s="12"/>
      <c r="K294" s="12"/>
      <c r="L294" s="12"/>
      <c r="M294" s="12"/>
      <c r="N294" s="12" t="s">
        <v>657</v>
      </c>
      <c r="O294" s="12" t="s">
        <v>908</v>
      </c>
      <c r="P294" s="12" t="s">
        <v>909</v>
      </c>
      <c r="Q294" s="13">
        <v>25</v>
      </c>
      <c r="R294" s="12" t="s">
        <v>26</v>
      </c>
      <c r="S294" s="12" t="s">
        <v>27</v>
      </c>
      <c r="T294" s="12" t="s">
        <v>22</v>
      </c>
      <c r="U294" s="12" t="s">
        <v>36</v>
      </c>
      <c r="V294" s="12" t="s">
        <v>910</v>
      </c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</row>
    <row r="295" spans="1:37" ht="15" customHeight="1" thickBot="1" x14ac:dyDescent="0.25">
      <c r="A295" s="10">
        <v>45209.945833333331</v>
      </c>
      <c r="B295" s="19" t="s">
        <v>652</v>
      </c>
      <c r="C295" s="12"/>
      <c r="D295" s="12"/>
      <c r="E295" s="12"/>
      <c r="F295" s="12" t="str">
        <f t="shared" si="5"/>
        <v xml:space="preserve"> </v>
      </c>
      <c r="G295" s="12"/>
      <c r="H295" s="12"/>
      <c r="I295" s="12"/>
      <c r="J295" s="12"/>
      <c r="K295" s="12"/>
      <c r="L295" s="12"/>
      <c r="M295" s="12"/>
      <c r="N295" s="12" t="s">
        <v>676</v>
      </c>
      <c r="O295" s="12" t="s">
        <v>911</v>
      </c>
      <c r="P295" s="12" t="s">
        <v>912</v>
      </c>
      <c r="Q295" s="13">
        <v>19</v>
      </c>
      <c r="R295" s="12" t="s">
        <v>20</v>
      </c>
      <c r="S295" s="12" t="s">
        <v>21</v>
      </c>
      <c r="T295" s="12" t="s">
        <v>22</v>
      </c>
      <c r="U295" s="12"/>
      <c r="V295" s="12" t="s">
        <v>913</v>
      </c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ht="15" customHeight="1" thickBot="1" x14ac:dyDescent="0.25">
      <c r="A296" s="10">
        <v>45210.01357638889</v>
      </c>
      <c r="B296" s="19" t="s">
        <v>652</v>
      </c>
      <c r="C296" s="12"/>
      <c r="D296" s="12"/>
      <c r="E296" s="12"/>
      <c r="F296" s="12" t="str">
        <f t="shared" si="5"/>
        <v xml:space="preserve"> </v>
      </c>
      <c r="G296" s="12"/>
      <c r="H296" s="12"/>
      <c r="I296" s="12"/>
      <c r="J296" s="12"/>
      <c r="K296" s="12"/>
      <c r="L296" s="12"/>
      <c r="M296" s="12"/>
      <c r="N296" s="12" t="s">
        <v>706</v>
      </c>
      <c r="O296" s="12" t="s">
        <v>914</v>
      </c>
      <c r="P296" s="12" t="s">
        <v>915</v>
      </c>
      <c r="Q296" s="13">
        <v>18</v>
      </c>
      <c r="R296" s="12" t="s">
        <v>20</v>
      </c>
      <c r="S296" s="12" t="s">
        <v>21</v>
      </c>
      <c r="T296" s="12" t="s">
        <v>22</v>
      </c>
      <c r="U296" s="12"/>
      <c r="V296" s="12" t="s">
        <v>916</v>
      </c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</row>
    <row r="297" spans="1:37" ht="15" customHeight="1" thickBot="1" x14ac:dyDescent="0.25">
      <c r="A297" s="10">
        <v>45210.337233796294</v>
      </c>
      <c r="B297" s="19" t="s">
        <v>652</v>
      </c>
      <c r="C297" s="12"/>
      <c r="D297" s="12"/>
      <c r="E297" s="12"/>
      <c r="F297" s="12" t="str">
        <f t="shared" si="5"/>
        <v xml:space="preserve"> </v>
      </c>
      <c r="G297" s="12"/>
      <c r="H297" s="12"/>
      <c r="I297" s="12"/>
      <c r="J297" s="12"/>
      <c r="K297" s="12"/>
      <c r="L297" s="12"/>
      <c r="M297" s="12"/>
      <c r="N297" s="12" t="s">
        <v>689</v>
      </c>
      <c r="O297" s="12" t="s">
        <v>917</v>
      </c>
      <c r="P297" s="12" t="s">
        <v>918</v>
      </c>
      <c r="Q297" s="13">
        <v>20</v>
      </c>
      <c r="R297" s="12" t="s">
        <v>26</v>
      </c>
      <c r="S297" s="12" t="s">
        <v>21</v>
      </c>
      <c r="T297" s="12" t="s">
        <v>22</v>
      </c>
      <c r="U297" s="12" t="s">
        <v>36</v>
      </c>
      <c r="V297" s="12" t="s">
        <v>919</v>
      </c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ht="15" customHeight="1" thickBot="1" x14ac:dyDescent="0.25">
      <c r="A298" s="10">
        <v>45210.436550925922</v>
      </c>
      <c r="B298" s="19" t="s">
        <v>652</v>
      </c>
      <c r="C298" s="12"/>
      <c r="D298" s="12"/>
      <c r="E298" s="12"/>
      <c r="F298" s="12" t="str">
        <f t="shared" si="5"/>
        <v xml:space="preserve"> </v>
      </c>
      <c r="G298" s="12"/>
      <c r="H298" s="12"/>
      <c r="I298" s="12"/>
      <c r="J298" s="12"/>
      <c r="K298" s="12"/>
      <c r="L298" s="12"/>
      <c r="M298" s="12"/>
      <c r="N298" s="12" t="s">
        <v>689</v>
      </c>
      <c r="O298" s="12" t="s">
        <v>920</v>
      </c>
      <c r="P298" s="12" t="s">
        <v>921</v>
      </c>
      <c r="Q298" s="13">
        <v>18</v>
      </c>
      <c r="R298" s="12" t="s">
        <v>20</v>
      </c>
      <c r="S298" s="12" t="s">
        <v>21</v>
      </c>
      <c r="T298" s="12" t="s">
        <v>22</v>
      </c>
      <c r="U298" s="12" t="s">
        <v>41</v>
      </c>
      <c r="V298" s="12" t="s">
        <v>41</v>
      </c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</row>
    <row r="299" spans="1:37" ht="15" customHeight="1" thickBot="1" x14ac:dyDescent="0.25">
      <c r="A299" s="10">
        <v>45210.451550925929</v>
      </c>
      <c r="B299" s="19" t="s">
        <v>652</v>
      </c>
      <c r="C299" s="12"/>
      <c r="D299" s="12"/>
      <c r="E299" s="12"/>
      <c r="F299" s="12" t="str">
        <f t="shared" si="5"/>
        <v xml:space="preserve"> </v>
      </c>
      <c r="G299" s="12"/>
      <c r="H299" s="12"/>
      <c r="I299" s="12"/>
      <c r="J299" s="12"/>
      <c r="K299" s="12"/>
      <c r="L299" s="12"/>
      <c r="M299" s="12"/>
      <c r="N299" s="12" t="s">
        <v>689</v>
      </c>
      <c r="O299" s="12" t="s">
        <v>922</v>
      </c>
      <c r="P299" s="12" t="s">
        <v>923</v>
      </c>
      <c r="Q299" s="13">
        <v>20</v>
      </c>
      <c r="R299" s="12" t="s">
        <v>26</v>
      </c>
      <c r="S299" s="12" t="s">
        <v>27</v>
      </c>
      <c r="T299" s="12" t="s">
        <v>22</v>
      </c>
      <c r="U299" s="12" t="s">
        <v>924</v>
      </c>
      <c r="V299" s="12" t="s">
        <v>925</v>
      </c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ht="15" customHeight="1" thickBot="1" x14ac:dyDescent="0.25">
      <c r="A300" s="10">
        <v>45210.597962962966</v>
      </c>
      <c r="B300" s="19" t="s">
        <v>652</v>
      </c>
      <c r="C300" s="12"/>
      <c r="D300" s="12"/>
      <c r="E300" s="12"/>
      <c r="F300" s="12" t="str">
        <f t="shared" si="5"/>
        <v xml:space="preserve"> </v>
      </c>
      <c r="G300" s="12"/>
      <c r="H300" s="12"/>
      <c r="I300" s="12"/>
      <c r="J300" s="12"/>
      <c r="K300" s="12"/>
      <c r="L300" s="12"/>
      <c r="M300" s="12"/>
      <c r="N300" s="12" t="s">
        <v>701</v>
      </c>
      <c r="O300" s="12" t="s">
        <v>926</v>
      </c>
      <c r="P300" s="12" t="s">
        <v>927</v>
      </c>
      <c r="Q300" s="13">
        <v>18</v>
      </c>
      <c r="R300" s="12" t="s">
        <v>26</v>
      </c>
      <c r="S300" s="12" t="s">
        <v>27</v>
      </c>
      <c r="T300" s="12" t="s">
        <v>22</v>
      </c>
      <c r="U300" s="12" t="s">
        <v>36</v>
      </c>
      <c r="V300" s="12" t="s">
        <v>928</v>
      </c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</row>
    <row r="301" spans="1:37" ht="15" customHeight="1" thickBot="1" x14ac:dyDescent="0.25">
      <c r="A301" s="10">
        <v>45210.737766203703</v>
      </c>
      <c r="B301" s="19" t="s">
        <v>652</v>
      </c>
      <c r="C301" s="12"/>
      <c r="D301" s="12"/>
      <c r="E301" s="12"/>
      <c r="F301" s="12" t="str">
        <f t="shared" si="5"/>
        <v xml:space="preserve"> </v>
      </c>
      <c r="G301" s="12"/>
      <c r="H301" s="12"/>
      <c r="I301" s="12"/>
      <c r="J301" s="12"/>
      <c r="K301" s="12"/>
      <c r="L301" s="12"/>
      <c r="M301" s="12"/>
      <c r="N301" s="12" t="s">
        <v>706</v>
      </c>
      <c r="O301" s="12" t="s">
        <v>929</v>
      </c>
      <c r="P301" s="12" t="s">
        <v>930</v>
      </c>
      <c r="Q301" s="13">
        <v>27</v>
      </c>
      <c r="R301" s="12" t="s">
        <v>20</v>
      </c>
      <c r="S301" s="12" t="s">
        <v>27</v>
      </c>
      <c r="T301" s="12" t="s">
        <v>22</v>
      </c>
      <c r="U301" s="12" t="s">
        <v>931</v>
      </c>
      <c r="V301" s="12" t="s">
        <v>115</v>
      </c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ht="15" customHeight="1" thickBot="1" x14ac:dyDescent="0.25">
      <c r="A302" s="10">
        <v>45210.773645833331</v>
      </c>
      <c r="B302" s="19" t="s">
        <v>652</v>
      </c>
      <c r="C302" s="12"/>
      <c r="D302" s="12"/>
      <c r="E302" s="12"/>
      <c r="F302" s="12" t="str">
        <f t="shared" si="5"/>
        <v xml:space="preserve"> </v>
      </c>
      <c r="G302" s="12"/>
      <c r="H302" s="12"/>
      <c r="I302" s="12"/>
      <c r="J302" s="12"/>
      <c r="K302" s="12"/>
      <c r="L302" s="12"/>
      <c r="M302" s="12"/>
      <c r="N302" s="12" t="s">
        <v>669</v>
      </c>
      <c r="O302" s="12" t="s">
        <v>932</v>
      </c>
      <c r="P302" s="12" t="s">
        <v>933</v>
      </c>
      <c r="Q302" s="13">
        <v>18</v>
      </c>
      <c r="R302" s="12" t="s">
        <v>20</v>
      </c>
      <c r="S302" s="12" t="s">
        <v>21</v>
      </c>
      <c r="T302" s="12" t="s">
        <v>28</v>
      </c>
      <c r="U302" s="12" t="s">
        <v>32</v>
      </c>
      <c r="V302" s="12" t="s">
        <v>934</v>
      </c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</row>
    <row r="303" spans="1:37" ht="15" customHeight="1" thickBot="1" x14ac:dyDescent="0.25">
      <c r="A303" s="10">
        <v>45210.777256944442</v>
      </c>
      <c r="B303" s="19" t="s">
        <v>652</v>
      </c>
      <c r="C303" s="12"/>
      <c r="D303" s="12"/>
      <c r="E303" s="12"/>
      <c r="F303" s="12" t="str">
        <f t="shared" si="5"/>
        <v xml:space="preserve"> </v>
      </c>
      <c r="G303" s="12"/>
      <c r="H303" s="12"/>
      <c r="I303" s="12"/>
      <c r="J303" s="12"/>
      <c r="K303" s="12"/>
      <c r="L303" s="12"/>
      <c r="M303" s="12"/>
      <c r="N303" s="12" t="s">
        <v>669</v>
      </c>
      <c r="O303" s="12" t="s">
        <v>935</v>
      </c>
      <c r="P303" s="12" t="s">
        <v>936</v>
      </c>
      <c r="Q303" s="13">
        <v>22</v>
      </c>
      <c r="R303" s="12" t="s">
        <v>26</v>
      </c>
      <c r="S303" s="12" t="s">
        <v>27</v>
      </c>
      <c r="T303" s="12" t="s">
        <v>28</v>
      </c>
      <c r="U303" s="12" t="s">
        <v>41</v>
      </c>
      <c r="V303" s="12" t="s">
        <v>723</v>
      </c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ht="15" customHeight="1" thickBot="1" x14ac:dyDescent="0.25">
      <c r="A304" s="10">
        <v>45210.80300925926</v>
      </c>
      <c r="B304" s="19" t="s">
        <v>652</v>
      </c>
      <c r="C304" s="12"/>
      <c r="D304" s="12"/>
      <c r="E304" s="12"/>
      <c r="F304" s="12" t="str">
        <f t="shared" si="5"/>
        <v xml:space="preserve"> </v>
      </c>
      <c r="G304" s="12"/>
      <c r="H304" s="12"/>
      <c r="I304" s="12"/>
      <c r="J304" s="12"/>
      <c r="K304" s="12"/>
      <c r="L304" s="12"/>
      <c r="M304" s="12"/>
      <c r="N304" s="12" t="s">
        <v>669</v>
      </c>
      <c r="O304" s="12" t="s">
        <v>937</v>
      </c>
      <c r="P304" s="12" t="s">
        <v>938</v>
      </c>
      <c r="Q304" s="12" t="s">
        <v>939</v>
      </c>
      <c r="R304" s="12" t="s">
        <v>26</v>
      </c>
      <c r="S304" s="12" t="s">
        <v>27</v>
      </c>
      <c r="T304" s="12" t="s">
        <v>28</v>
      </c>
      <c r="U304" s="12"/>
      <c r="V304" s="12" t="s">
        <v>940</v>
      </c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</row>
    <row r="305" spans="1:37" ht="15" customHeight="1" thickBot="1" x14ac:dyDescent="0.25">
      <c r="A305" s="10">
        <v>45210.84574074074</v>
      </c>
      <c r="B305" s="19" t="s">
        <v>652</v>
      </c>
      <c r="C305" s="12"/>
      <c r="D305" s="12"/>
      <c r="E305" s="12"/>
      <c r="F305" s="12" t="str">
        <f t="shared" si="5"/>
        <v xml:space="preserve"> </v>
      </c>
      <c r="G305" s="12"/>
      <c r="H305" s="12"/>
      <c r="I305" s="12"/>
      <c r="J305" s="12"/>
      <c r="K305" s="12"/>
      <c r="L305" s="12"/>
      <c r="M305" s="12"/>
      <c r="N305" s="12" t="s">
        <v>669</v>
      </c>
      <c r="O305" s="12" t="s">
        <v>698</v>
      </c>
      <c r="P305" s="12" t="s">
        <v>941</v>
      </c>
      <c r="Q305" s="13">
        <v>30</v>
      </c>
      <c r="R305" s="12" t="s">
        <v>26</v>
      </c>
      <c r="S305" s="12" t="s">
        <v>27</v>
      </c>
      <c r="T305" s="12" t="s">
        <v>22</v>
      </c>
      <c r="U305" s="12" t="s">
        <v>564</v>
      </c>
      <c r="V305" s="12" t="s">
        <v>942</v>
      </c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ht="15" customHeight="1" thickBot="1" x14ac:dyDescent="0.25">
      <c r="A306" s="10">
        <v>45211.004293981481</v>
      </c>
      <c r="B306" s="19" t="s">
        <v>652</v>
      </c>
      <c r="C306" s="12"/>
      <c r="D306" s="12"/>
      <c r="E306" s="12"/>
      <c r="F306" s="12" t="str">
        <f t="shared" si="5"/>
        <v xml:space="preserve"> </v>
      </c>
      <c r="G306" s="12"/>
      <c r="H306" s="12"/>
      <c r="I306" s="12"/>
      <c r="J306" s="12"/>
      <c r="K306" s="12"/>
      <c r="L306" s="12"/>
      <c r="M306" s="12"/>
      <c r="N306" s="12" t="s">
        <v>676</v>
      </c>
      <c r="O306" s="12" t="s">
        <v>943</v>
      </c>
      <c r="P306" s="12" t="s">
        <v>944</v>
      </c>
      <c r="Q306" s="13">
        <v>19</v>
      </c>
      <c r="R306" s="12" t="s">
        <v>20</v>
      </c>
      <c r="S306" s="12" t="s">
        <v>21</v>
      </c>
      <c r="T306" s="12" t="s">
        <v>22</v>
      </c>
      <c r="U306" s="12"/>
      <c r="V306" s="12" t="s">
        <v>945</v>
      </c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</row>
    <row r="307" spans="1:37" ht="15" customHeight="1" thickBot="1" x14ac:dyDescent="0.25">
      <c r="A307" s="10">
        <v>45211.331030092595</v>
      </c>
      <c r="B307" s="19" t="s">
        <v>652</v>
      </c>
      <c r="C307" s="12"/>
      <c r="D307" s="12"/>
      <c r="E307" s="12"/>
      <c r="F307" s="12" t="str">
        <f t="shared" si="5"/>
        <v xml:space="preserve"> </v>
      </c>
      <c r="G307" s="12"/>
      <c r="H307" s="12"/>
      <c r="I307" s="12"/>
      <c r="J307" s="12"/>
      <c r="K307" s="12"/>
      <c r="L307" s="12"/>
      <c r="M307" s="12"/>
      <c r="N307" s="12" t="s">
        <v>664</v>
      </c>
      <c r="O307" s="12" t="s">
        <v>946</v>
      </c>
      <c r="P307" s="12" t="s">
        <v>947</v>
      </c>
      <c r="Q307" s="13">
        <v>19</v>
      </c>
      <c r="R307" s="12" t="s">
        <v>26</v>
      </c>
      <c r="S307" s="12" t="s">
        <v>27</v>
      </c>
      <c r="T307" s="12" t="s">
        <v>28</v>
      </c>
      <c r="U307" s="12" t="s">
        <v>115</v>
      </c>
      <c r="V307" s="12" t="s">
        <v>948</v>
      </c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ht="15" customHeight="1" thickBot="1" x14ac:dyDescent="0.25">
      <c r="A308" s="10">
        <v>45211.474849537037</v>
      </c>
      <c r="B308" s="19" t="s">
        <v>652</v>
      </c>
      <c r="C308" s="12"/>
      <c r="D308" s="12"/>
      <c r="E308" s="12"/>
      <c r="F308" s="12" t="str">
        <f t="shared" si="5"/>
        <v xml:space="preserve"> </v>
      </c>
      <c r="G308" s="12"/>
      <c r="H308" s="12"/>
      <c r="I308" s="12"/>
      <c r="J308" s="12"/>
      <c r="K308" s="12"/>
      <c r="L308" s="12"/>
      <c r="M308" s="12"/>
      <c r="N308" s="12" t="s">
        <v>758</v>
      </c>
      <c r="O308" s="12" t="s">
        <v>929</v>
      </c>
      <c r="P308" s="12" t="s">
        <v>949</v>
      </c>
      <c r="Q308" s="13">
        <v>18</v>
      </c>
      <c r="R308" s="12" t="s">
        <v>26</v>
      </c>
      <c r="S308" s="12" t="s">
        <v>27</v>
      </c>
      <c r="T308" s="12" t="s">
        <v>22</v>
      </c>
      <c r="U308" s="12" t="s">
        <v>111</v>
      </c>
      <c r="V308" s="12" t="s">
        <v>950</v>
      </c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</row>
    <row r="309" spans="1:37" ht="15" customHeight="1" thickBot="1" x14ac:dyDescent="0.25">
      <c r="A309" s="10">
        <v>45211.476898148147</v>
      </c>
      <c r="B309" s="19" t="s">
        <v>652</v>
      </c>
      <c r="C309" s="12"/>
      <c r="D309" s="12"/>
      <c r="E309" s="12"/>
      <c r="F309" s="12" t="str">
        <f t="shared" si="5"/>
        <v xml:space="preserve"> </v>
      </c>
      <c r="G309" s="12"/>
      <c r="H309" s="12"/>
      <c r="I309" s="12"/>
      <c r="J309" s="12"/>
      <c r="K309" s="12"/>
      <c r="L309" s="12"/>
      <c r="M309" s="12"/>
      <c r="N309" s="12" t="s">
        <v>657</v>
      </c>
      <c r="O309" s="12" t="s">
        <v>237</v>
      </c>
      <c r="P309" s="12" t="s">
        <v>369</v>
      </c>
      <c r="Q309" s="13">
        <v>23</v>
      </c>
      <c r="R309" s="12" t="s">
        <v>20</v>
      </c>
      <c r="S309" s="12" t="s">
        <v>21</v>
      </c>
      <c r="T309" s="12" t="s">
        <v>22</v>
      </c>
      <c r="U309" s="12" t="s">
        <v>951</v>
      </c>
      <c r="V309" s="12" t="s">
        <v>952</v>
      </c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ht="15" customHeight="1" thickBot="1" x14ac:dyDescent="0.25">
      <c r="A310" s="10">
        <v>45211.487615740742</v>
      </c>
      <c r="B310" s="19" t="s">
        <v>652</v>
      </c>
      <c r="C310" s="12"/>
      <c r="D310" s="12"/>
      <c r="E310" s="12"/>
      <c r="F310" s="12" t="str">
        <f t="shared" si="5"/>
        <v xml:space="preserve"> </v>
      </c>
      <c r="G310" s="12"/>
      <c r="H310" s="12"/>
      <c r="I310" s="12"/>
      <c r="J310" s="12"/>
      <c r="K310" s="12"/>
      <c r="L310" s="12"/>
      <c r="M310" s="12"/>
      <c r="N310" s="12" t="s">
        <v>664</v>
      </c>
      <c r="O310" s="12" t="s">
        <v>953</v>
      </c>
      <c r="P310" s="12" t="s">
        <v>954</v>
      </c>
      <c r="Q310" s="13">
        <v>18</v>
      </c>
      <c r="R310" s="12" t="s">
        <v>26</v>
      </c>
      <c r="S310" s="12" t="s">
        <v>21</v>
      </c>
      <c r="T310" s="12" t="s">
        <v>28</v>
      </c>
      <c r="U310" s="12" t="s">
        <v>54</v>
      </c>
      <c r="V310" s="12" t="s">
        <v>955</v>
      </c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</row>
    <row r="311" spans="1:37" ht="15" customHeight="1" thickBot="1" x14ac:dyDescent="0.25">
      <c r="A311" s="10">
        <v>45211.511724537035</v>
      </c>
      <c r="B311" s="19" t="s">
        <v>652</v>
      </c>
      <c r="C311" s="12"/>
      <c r="D311" s="12"/>
      <c r="E311" s="12"/>
      <c r="F311" s="12" t="str">
        <f t="shared" si="5"/>
        <v xml:space="preserve"> </v>
      </c>
      <c r="G311" s="12"/>
      <c r="H311" s="12"/>
      <c r="I311" s="12"/>
      <c r="J311" s="12"/>
      <c r="K311" s="12"/>
      <c r="L311" s="12"/>
      <c r="M311" s="12"/>
      <c r="N311" s="12" t="s">
        <v>664</v>
      </c>
      <c r="O311" s="12" t="s">
        <v>854</v>
      </c>
      <c r="P311" s="12" t="s">
        <v>956</v>
      </c>
      <c r="Q311" s="13">
        <v>18</v>
      </c>
      <c r="R311" s="12" t="s">
        <v>26</v>
      </c>
      <c r="S311" s="12" t="s">
        <v>21</v>
      </c>
      <c r="T311" s="12" t="s">
        <v>28</v>
      </c>
      <c r="U311" s="12" t="s">
        <v>564</v>
      </c>
      <c r="V311" s="12" t="s">
        <v>957</v>
      </c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ht="15" customHeight="1" thickBot="1" x14ac:dyDescent="0.25">
      <c r="A312" s="10">
        <v>45211.590231481481</v>
      </c>
      <c r="B312" s="19" t="s">
        <v>652</v>
      </c>
      <c r="C312" s="12"/>
      <c r="D312" s="12"/>
      <c r="E312" s="12"/>
      <c r="F312" s="12" t="str">
        <f t="shared" si="5"/>
        <v xml:space="preserve"> </v>
      </c>
      <c r="G312" s="12"/>
      <c r="H312" s="12"/>
      <c r="I312" s="12"/>
      <c r="J312" s="12"/>
      <c r="K312" s="12"/>
      <c r="L312" s="12"/>
      <c r="M312" s="12"/>
      <c r="N312" s="12" t="s">
        <v>664</v>
      </c>
      <c r="O312" s="12" t="s">
        <v>958</v>
      </c>
      <c r="P312" s="12" t="s">
        <v>959</v>
      </c>
      <c r="Q312" s="13">
        <v>18</v>
      </c>
      <c r="R312" s="12" t="s">
        <v>26</v>
      </c>
      <c r="S312" s="12" t="s">
        <v>21</v>
      </c>
      <c r="T312" s="12" t="s">
        <v>22</v>
      </c>
      <c r="U312" s="12" t="s">
        <v>564</v>
      </c>
      <c r="V312" s="12" t="s">
        <v>960</v>
      </c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</row>
    <row r="313" spans="1:37" ht="15" customHeight="1" thickBot="1" x14ac:dyDescent="0.25">
      <c r="A313" s="10">
        <v>45211.594571759262</v>
      </c>
      <c r="B313" s="19" t="s">
        <v>652</v>
      </c>
      <c r="C313" s="12"/>
      <c r="D313" s="12"/>
      <c r="E313" s="12"/>
      <c r="F313" s="12" t="str">
        <f t="shared" si="5"/>
        <v xml:space="preserve"> </v>
      </c>
      <c r="G313" s="12"/>
      <c r="H313" s="12"/>
      <c r="I313" s="12"/>
      <c r="J313" s="12"/>
      <c r="K313" s="12"/>
      <c r="L313" s="12"/>
      <c r="M313" s="12"/>
      <c r="N313" s="12" t="s">
        <v>657</v>
      </c>
      <c r="O313" s="12" t="s">
        <v>961</v>
      </c>
      <c r="P313" s="12" t="s">
        <v>962</v>
      </c>
      <c r="Q313" s="13">
        <v>18</v>
      </c>
      <c r="R313" s="12" t="s">
        <v>26</v>
      </c>
      <c r="S313" s="12" t="s">
        <v>21</v>
      </c>
      <c r="T313" s="12" t="s">
        <v>28</v>
      </c>
      <c r="U313" s="12"/>
      <c r="V313" s="12" t="s">
        <v>963</v>
      </c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ht="15" customHeight="1" thickBot="1" x14ac:dyDescent="0.25">
      <c r="A314" s="10">
        <v>45211.63181712963</v>
      </c>
      <c r="B314" s="19" t="s">
        <v>652</v>
      </c>
      <c r="C314" s="12"/>
      <c r="D314" s="12"/>
      <c r="E314" s="12"/>
      <c r="F314" s="12" t="str">
        <f t="shared" si="5"/>
        <v xml:space="preserve"> </v>
      </c>
      <c r="G314" s="12"/>
      <c r="H314" s="12"/>
      <c r="I314" s="12"/>
      <c r="J314" s="12"/>
      <c r="K314" s="12"/>
      <c r="L314" s="12"/>
      <c r="M314" s="12"/>
      <c r="N314" s="12" t="s">
        <v>653</v>
      </c>
      <c r="O314" s="12" t="s">
        <v>964</v>
      </c>
      <c r="P314" s="12" t="s">
        <v>965</v>
      </c>
      <c r="Q314" s="13">
        <v>19</v>
      </c>
      <c r="R314" s="12" t="s">
        <v>26</v>
      </c>
      <c r="S314" s="12" t="s">
        <v>21</v>
      </c>
      <c r="T314" s="12" t="s">
        <v>22</v>
      </c>
      <c r="U314" s="12" t="s">
        <v>111</v>
      </c>
      <c r="V314" s="12" t="s">
        <v>966</v>
      </c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</row>
    <row r="315" spans="1:37" ht="15" customHeight="1" thickBot="1" x14ac:dyDescent="0.25">
      <c r="A315" s="10">
        <v>45211.662673611114</v>
      </c>
      <c r="B315" s="19" t="s">
        <v>652</v>
      </c>
      <c r="C315" s="12"/>
      <c r="D315" s="12"/>
      <c r="E315" s="12"/>
      <c r="F315" s="12" t="str">
        <f t="shared" si="5"/>
        <v xml:space="preserve"> </v>
      </c>
      <c r="G315" s="12"/>
      <c r="H315" s="12"/>
      <c r="I315" s="12"/>
      <c r="J315" s="12"/>
      <c r="K315" s="12"/>
      <c r="L315" s="12"/>
      <c r="M315" s="12"/>
      <c r="N315" s="12" t="s">
        <v>676</v>
      </c>
      <c r="O315" s="12" t="s">
        <v>967</v>
      </c>
      <c r="P315" s="12" t="s">
        <v>968</v>
      </c>
      <c r="Q315" s="13">
        <v>22</v>
      </c>
      <c r="R315" s="12" t="s">
        <v>20</v>
      </c>
      <c r="S315" s="12" t="s">
        <v>21</v>
      </c>
      <c r="T315" s="12" t="s">
        <v>22</v>
      </c>
      <c r="U315" s="12" t="s">
        <v>36</v>
      </c>
      <c r="V315" s="12" t="s">
        <v>969</v>
      </c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ht="15" customHeight="1" thickBot="1" x14ac:dyDescent="0.25">
      <c r="A316" s="10">
        <v>45211.689062500001</v>
      </c>
      <c r="B316" s="19" t="s">
        <v>652</v>
      </c>
      <c r="C316" s="12"/>
      <c r="D316" s="12"/>
      <c r="E316" s="12"/>
      <c r="F316" s="12" t="str">
        <f t="shared" si="5"/>
        <v xml:space="preserve"> </v>
      </c>
      <c r="G316" s="12"/>
      <c r="H316" s="12"/>
      <c r="I316" s="12"/>
      <c r="J316" s="12"/>
      <c r="K316" s="12"/>
      <c r="L316" s="12"/>
      <c r="M316" s="12"/>
      <c r="N316" s="12" t="s">
        <v>664</v>
      </c>
      <c r="O316" s="12" t="s">
        <v>970</v>
      </c>
      <c r="P316" s="12" t="s">
        <v>971</v>
      </c>
      <c r="Q316" s="13">
        <v>18</v>
      </c>
      <c r="R316" s="12" t="s">
        <v>26</v>
      </c>
      <c r="S316" s="12" t="s">
        <v>21</v>
      </c>
      <c r="T316" s="12" t="s">
        <v>28</v>
      </c>
      <c r="U316" s="12" t="s">
        <v>972</v>
      </c>
      <c r="V316" s="12" t="s">
        <v>973</v>
      </c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</row>
    <row r="317" spans="1:37" ht="15" customHeight="1" thickBot="1" x14ac:dyDescent="0.25">
      <c r="A317" s="10">
        <v>45211.701516203706</v>
      </c>
      <c r="B317" s="19" t="s">
        <v>652</v>
      </c>
      <c r="C317" s="12"/>
      <c r="D317" s="12"/>
      <c r="E317" s="12"/>
      <c r="F317" s="12" t="str">
        <f t="shared" si="5"/>
        <v xml:space="preserve"> </v>
      </c>
      <c r="G317" s="12"/>
      <c r="H317" s="12"/>
      <c r="I317" s="12"/>
      <c r="J317" s="12"/>
      <c r="K317" s="12"/>
      <c r="L317" s="12"/>
      <c r="M317" s="12"/>
      <c r="N317" s="12" t="s">
        <v>689</v>
      </c>
      <c r="O317" s="12" t="s">
        <v>724</v>
      </c>
      <c r="P317" s="12" t="s">
        <v>974</v>
      </c>
      <c r="Q317" s="13">
        <v>19</v>
      </c>
      <c r="R317" s="12" t="s">
        <v>20</v>
      </c>
      <c r="S317" s="12" t="s">
        <v>21</v>
      </c>
      <c r="T317" s="12" t="s">
        <v>28</v>
      </c>
      <c r="U317" s="12"/>
      <c r="V317" s="12" t="s">
        <v>975</v>
      </c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ht="15" customHeight="1" thickBot="1" x14ac:dyDescent="0.25">
      <c r="A318" s="10">
        <v>45211.757187499999</v>
      </c>
      <c r="B318" s="19" t="s">
        <v>652</v>
      </c>
      <c r="C318" s="12"/>
      <c r="D318" s="12"/>
      <c r="E318" s="12"/>
      <c r="F318" s="12" t="str">
        <f t="shared" si="5"/>
        <v xml:space="preserve"> </v>
      </c>
      <c r="G318" s="12"/>
      <c r="H318" s="12"/>
      <c r="I318" s="12"/>
      <c r="J318" s="12"/>
      <c r="K318" s="12"/>
      <c r="L318" s="12"/>
      <c r="M318" s="12"/>
      <c r="N318" s="12" t="s">
        <v>701</v>
      </c>
      <c r="O318" s="12" t="s">
        <v>686</v>
      </c>
      <c r="P318" s="12" t="s">
        <v>976</v>
      </c>
      <c r="Q318" s="13">
        <v>18</v>
      </c>
      <c r="R318" s="12" t="s">
        <v>20</v>
      </c>
      <c r="S318" s="12" t="s">
        <v>21</v>
      </c>
      <c r="T318" s="12" t="s">
        <v>28</v>
      </c>
      <c r="U318" s="12"/>
      <c r="V318" s="12" t="s">
        <v>115</v>
      </c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</row>
    <row r="319" spans="1:37" ht="15" customHeight="1" thickBot="1" x14ac:dyDescent="0.25">
      <c r="A319" s="10">
        <v>45211.793807870374</v>
      </c>
      <c r="B319" s="19" t="s">
        <v>652</v>
      </c>
      <c r="C319" s="12"/>
      <c r="D319" s="12"/>
      <c r="E319" s="12"/>
      <c r="F319" s="12" t="str">
        <f t="shared" si="5"/>
        <v xml:space="preserve"> </v>
      </c>
      <c r="G319" s="12"/>
      <c r="H319" s="12"/>
      <c r="I319" s="12"/>
      <c r="J319" s="12"/>
      <c r="K319" s="12"/>
      <c r="L319" s="12"/>
      <c r="M319" s="12"/>
      <c r="N319" s="12" t="s">
        <v>669</v>
      </c>
      <c r="O319" s="12" t="s">
        <v>977</v>
      </c>
      <c r="P319" s="12" t="s">
        <v>978</v>
      </c>
      <c r="Q319" s="13">
        <v>21</v>
      </c>
      <c r="R319" s="12" t="s">
        <v>26</v>
      </c>
      <c r="S319" s="12" t="s">
        <v>21</v>
      </c>
      <c r="T319" s="12" t="s">
        <v>28</v>
      </c>
      <c r="U319" s="12"/>
      <c r="V319" s="12" t="s">
        <v>359</v>
      </c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ht="15" customHeight="1" thickBot="1" x14ac:dyDescent="0.25">
      <c r="A320" s="10">
        <v>45211.874652777777</v>
      </c>
      <c r="B320" s="19" t="s">
        <v>652</v>
      </c>
      <c r="C320" s="12"/>
      <c r="D320" s="12"/>
      <c r="E320" s="12"/>
      <c r="F320" s="12" t="str">
        <f t="shared" si="5"/>
        <v xml:space="preserve"> </v>
      </c>
      <c r="G320" s="12"/>
      <c r="H320" s="12"/>
      <c r="I320" s="12"/>
      <c r="J320" s="12"/>
      <c r="K320" s="12"/>
      <c r="L320" s="12"/>
      <c r="M320" s="12"/>
      <c r="N320" s="12" t="s">
        <v>664</v>
      </c>
      <c r="O320" s="12" t="s">
        <v>326</v>
      </c>
      <c r="P320" s="12" t="s">
        <v>979</v>
      </c>
      <c r="Q320" s="13">
        <v>23</v>
      </c>
      <c r="R320" s="12" t="s">
        <v>20</v>
      </c>
      <c r="S320" s="12" t="s">
        <v>21</v>
      </c>
      <c r="T320" s="12" t="s">
        <v>22</v>
      </c>
      <c r="U320" s="12"/>
      <c r="V320" s="12" t="s">
        <v>980</v>
      </c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</row>
    <row r="321" spans="1:37" ht="15" customHeight="1" thickBot="1" x14ac:dyDescent="0.25">
      <c r="A321" s="10">
        <v>45211.877662037034</v>
      </c>
      <c r="B321" s="19" t="s">
        <v>652</v>
      </c>
      <c r="C321" s="12"/>
      <c r="D321" s="12"/>
      <c r="E321" s="12"/>
      <c r="F321" s="12" t="str">
        <f t="shared" si="5"/>
        <v xml:space="preserve"> </v>
      </c>
      <c r="G321" s="12"/>
      <c r="H321" s="12"/>
      <c r="I321" s="12"/>
      <c r="J321" s="12"/>
      <c r="K321" s="12"/>
      <c r="L321" s="12"/>
      <c r="M321" s="12"/>
      <c r="N321" s="12" t="s">
        <v>664</v>
      </c>
      <c r="O321" s="12" t="s">
        <v>970</v>
      </c>
      <c r="P321" s="12" t="s">
        <v>981</v>
      </c>
      <c r="Q321" s="13">
        <v>25</v>
      </c>
      <c r="R321" s="12" t="s">
        <v>20</v>
      </c>
      <c r="S321" s="12" t="s">
        <v>21</v>
      </c>
      <c r="T321" s="12" t="s">
        <v>22</v>
      </c>
      <c r="U321" s="12" t="s">
        <v>36</v>
      </c>
      <c r="V321" s="12" t="s">
        <v>982</v>
      </c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ht="15" customHeight="1" thickBot="1" x14ac:dyDescent="0.25">
      <c r="A322" s="10">
        <v>45213.532951388886</v>
      </c>
      <c r="B322" s="19" t="s">
        <v>652</v>
      </c>
      <c r="C322" s="12"/>
      <c r="D322" s="12"/>
      <c r="E322" s="12"/>
      <c r="F322" s="12" t="str">
        <f t="shared" si="5"/>
        <v xml:space="preserve"> </v>
      </c>
      <c r="G322" s="12"/>
      <c r="H322" s="12"/>
      <c r="I322" s="12"/>
      <c r="J322" s="12"/>
      <c r="K322" s="12"/>
      <c r="L322" s="12"/>
      <c r="M322" s="12"/>
      <c r="N322" s="12" t="s">
        <v>664</v>
      </c>
      <c r="O322" s="12" t="s">
        <v>828</v>
      </c>
      <c r="P322" s="12" t="s">
        <v>983</v>
      </c>
      <c r="Q322" s="13">
        <v>21</v>
      </c>
      <c r="R322" s="12" t="s">
        <v>26</v>
      </c>
      <c r="S322" s="12" t="s">
        <v>27</v>
      </c>
      <c r="T322" s="12" t="s">
        <v>22</v>
      </c>
      <c r="U322" s="12"/>
      <c r="V322" s="12" t="s">
        <v>984</v>
      </c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</row>
    <row r="323" spans="1:37" ht="15" customHeight="1" thickBot="1" x14ac:dyDescent="0.25">
      <c r="A323" s="10">
        <v>45211.924062500002</v>
      </c>
      <c r="B323" s="19" t="s">
        <v>652</v>
      </c>
      <c r="C323" s="12"/>
      <c r="D323" s="12"/>
      <c r="E323" s="12"/>
      <c r="F323" s="12" t="str">
        <f t="shared" si="5"/>
        <v xml:space="preserve"> </v>
      </c>
      <c r="G323" s="12"/>
      <c r="H323" s="12"/>
      <c r="I323" s="12"/>
      <c r="J323" s="12"/>
      <c r="K323" s="12"/>
      <c r="L323" s="12"/>
      <c r="M323" s="12"/>
      <c r="N323" s="12" t="s">
        <v>657</v>
      </c>
      <c r="O323" s="12" t="s">
        <v>985</v>
      </c>
      <c r="P323" s="12" t="s">
        <v>986</v>
      </c>
      <c r="Q323" s="13">
        <v>26</v>
      </c>
      <c r="R323" s="12" t="s">
        <v>26</v>
      </c>
      <c r="S323" s="12" t="s">
        <v>27</v>
      </c>
      <c r="T323" s="12" t="s">
        <v>22</v>
      </c>
      <c r="U323" s="12" t="s">
        <v>140</v>
      </c>
      <c r="V323" s="12" t="s">
        <v>987</v>
      </c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ht="15" customHeight="1" thickBot="1" x14ac:dyDescent="0.25">
      <c r="A324" s="10">
        <v>45211.936782407407</v>
      </c>
      <c r="B324" s="19" t="s">
        <v>652</v>
      </c>
      <c r="C324" s="12"/>
      <c r="D324" s="12"/>
      <c r="E324" s="12"/>
      <c r="F324" s="12" t="str">
        <f t="shared" si="5"/>
        <v xml:space="preserve"> </v>
      </c>
      <c r="G324" s="12"/>
      <c r="H324" s="12"/>
      <c r="I324" s="12"/>
      <c r="J324" s="12"/>
      <c r="K324" s="12"/>
      <c r="L324" s="12"/>
      <c r="M324" s="12"/>
      <c r="N324" s="12" t="s">
        <v>758</v>
      </c>
      <c r="O324" s="12" t="s">
        <v>988</v>
      </c>
      <c r="P324" s="12" t="s">
        <v>989</v>
      </c>
      <c r="Q324" s="13">
        <v>28</v>
      </c>
      <c r="R324" s="12" t="s">
        <v>20</v>
      </c>
      <c r="S324" s="12" t="s">
        <v>27</v>
      </c>
      <c r="T324" s="12" t="s">
        <v>22</v>
      </c>
      <c r="U324" s="12" t="s">
        <v>32</v>
      </c>
      <c r="V324" s="12" t="s">
        <v>990</v>
      </c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</row>
    <row r="325" spans="1:37" ht="15" customHeight="1" thickBot="1" x14ac:dyDescent="0.25">
      <c r="A325" s="10">
        <v>45211.9609837963</v>
      </c>
      <c r="B325" s="19" t="s">
        <v>652</v>
      </c>
      <c r="C325" s="12"/>
      <c r="D325" s="12"/>
      <c r="E325" s="12"/>
      <c r="F325" s="12" t="str">
        <f t="shared" si="5"/>
        <v xml:space="preserve"> </v>
      </c>
      <c r="G325" s="12"/>
      <c r="H325" s="12"/>
      <c r="I325" s="12"/>
      <c r="J325" s="12"/>
      <c r="K325" s="12"/>
      <c r="L325" s="12"/>
      <c r="M325" s="12"/>
      <c r="N325" s="12" t="s">
        <v>689</v>
      </c>
      <c r="O325" s="12" t="s">
        <v>991</v>
      </c>
      <c r="P325" s="12" t="s">
        <v>992</v>
      </c>
      <c r="Q325" s="13">
        <v>23</v>
      </c>
      <c r="R325" s="12" t="s">
        <v>20</v>
      </c>
      <c r="S325" s="12" t="s">
        <v>27</v>
      </c>
      <c r="T325" s="12" t="s">
        <v>28</v>
      </c>
      <c r="U325" s="12"/>
      <c r="V325" s="12" t="s">
        <v>223</v>
      </c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ht="15" customHeight="1" thickBot="1" x14ac:dyDescent="0.25">
      <c r="A326" s="10">
        <v>45211.966134259259</v>
      </c>
      <c r="B326" s="19" t="s">
        <v>652</v>
      </c>
      <c r="C326" s="12"/>
      <c r="D326" s="12"/>
      <c r="E326" s="12"/>
      <c r="F326" s="12" t="str">
        <f t="shared" si="5"/>
        <v xml:space="preserve"> </v>
      </c>
      <c r="G326" s="12"/>
      <c r="H326" s="12"/>
      <c r="I326" s="12"/>
      <c r="J326" s="12"/>
      <c r="K326" s="12"/>
      <c r="L326" s="12"/>
      <c r="M326" s="12"/>
      <c r="N326" s="12" t="s">
        <v>689</v>
      </c>
      <c r="O326" s="12" t="s">
        <v>993</v>
      </c>
      <c r="P326" s="12" t="s">
        <v>994</v>
      </c>
      <c r="Q326" s="13">
        <v>23</v>
      </c>
      <c r="R326" s="12" t="s">
        <v>20</v>
      </c>
      <c r="S326" s="12" t="s">
        <v>21</v>
      </c>
      <c r="T326" s="12" t="s">
        <v>22</v>
      </c>
      <c r="U326" s="12" t="s">
        <v>36</v>
      </c>
      <c r="V326" s="12" t="s">
        <v>995</v>
      </c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</row>
    <row r="327" spans="1:37" ht="15" customHeight="1" thickBot="1" x14ac:dyDescent="0.25">
      <c r="A327" s="10">
        <v>45212.436284722222</v>
      </c>
      <c r="B327" s="19" t="s">
        <v>652</v>
      </c>
      <c r="C327" s="12"/>
      <c r="D327" s="12"/>
      <c r="E327" s="12"/>
      <c r="F327" s="12" t="str">
        <f t="shared" si="5"/>
        <v xml:space="preserve"> </v>
      </c>
      <c r="G327" s="12"/>
      <c r="H327" s="12"/>
      <c r="I327" s="12"/>
      <c r="J327" s="12"/>
      <c r="K327" s="12"/>
      <c r="L327" s="12"/>
      <c r="M327" s="12"/>
      <c r="N327" s="12" t="s">
        <v>657</v>
      </c>
      <c r="O327" s="12" t="s">
        <v>996</v>
      </c>
      <c r="P327" s="12" t="s">
        <v>997</v>
      </c>
      <c r="Q327" s="13">
        <v>18</v>
      </c>
      <c r="R327" s="12" t="s">
        <v>20</v>
      </c>
      <c r="S327" s="12" t="s">
        <v>21</v>
      </c>
      <c r="T327" s="12" t="s">
        <v>22</v>
      </c>
      <c r="U327" s="12"/>
      <c r="V327" s="12" t="s">
        <v>270</v>
      </c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ht="15" customHeight="1" thickBot="1" x14ac:dyDescent="0.25">
      <c r="A328" s="10">
        <v>45212.4609375</v>
      </c>
      <c r="B328" s="19" t="s">
        <v>652</v>
      </c>
      <c r="C328" s="12"/>
      <c r="D328" s="12"/>
      <c r="E328" s="12"/>
      <c r="F328" s="12" t="str">
        <f t="shared" si="5"/>
        <v xml:space="preserve"> </v>
      </c>
      <c r="G328" s="12"/>
      <c r="H328" s="12"/>
      <c r="I328" s="12"/>
      <c r="J328" s="12"/>
      <c r="K328" s="12"/>
      <c r="L328" s="12"/>
      <c r="M328" s="12"/>
      <c r="N328" s="12" t="s">
        <v>689</v>
      </c>
      <c r="O328" s="12" t="s">
        <v>998</v>
      </c>
      <c r="P328" s="12" t="s">
        <v>666</v>
      </c>
      <c r="Q328" s="13">
        <v>27</v>
      </c>
      <c r="R328" s="12" t="s">
        <v>20</v>
      </c>
      <c r="S328" s="12" t="s">
        <v>21</v>
      </c>
      <c r="T328" s="12" t="s">
        <v>28</v>
      </c>
      <c r="U328" s="12" t="s">
        <v>54</v>
      </c>
      <c r="V328" s="12" t="s">
        <v>999</v>
      </c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</row>
    <row r="329" spans="1:37" ht="15" customHeight="1" thickBot="1" x14ac:dyDescent="0.25">
      <c r="A329" s="10">
        <v>45212.538645833331</v>
      </c>
      <c r="B329" s="19" t="s">
        <v>652</v>
      </c>
      <c r="C329" s="12"/>
      <c r="D329" s="12"/>
      <c r="E329" s="12"/>
      <c r="F329" s="12" t="str">
        <f t="shared" si="5"/>
        <v xml:space="preserve"> </v>
      </c>
      <c r="G329" s="12"/>
      <c r="H329" s="12"/>
      <c r="I329" s="12"/>
      <c r="J329" s="12"/>
      <c r="K329" s="12"/>
      <c r="L329" s="12"/>
      <c r="M329" s="12"/>
      <c r="N329" s="12" t="s">
        <v>657</v>
      </c>
      <c r="O329" s="12" t="s">
        <v>1000</v>
      </c>
      <c r="P329" s="12" t="s">
        <v>1001</v>
      </c>
      <c r="Q329" s="13">
        <v>22</v>
      </c>
      <c r="R329" s="12" t="s">
        <v>26</v>
      </c>
      <c r="S329" s="12" t="s">
        <v>27</v>
      </c>
      <c r="T329" s="12" t="s">
        <v>22</v>
      </c>
      <c r="U329" s="12"/>
      <c r="V329" s="12" t="s">
        <v>1002</v>
      </c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ht="15" customHeight="1" thickBot="1" x14ac:dyDescent="0.25">
      <c r="A330" s="10">
        <v>45212.882962962962</v>
      </c>
      <c r="B330" s="19" t="s">
        <v>652</v>
      </c>
      <c r="C330" s="12"/>
      <c r="D330" s="12"/>
      <c r="E330" s="12"/>
      <c r="F330" s="12" t="str">
        <f t="shared" si="5"/>
        <v xml:space="preserve"> </v>
      </c>
      <c r="G330" s="12"/>
      <c r="H330" s="12"/>
      <c r="I330" s="12"/>
      <c r="J330" s="12"/>
      <c r="K330" s="12"/>
      <c r="L330" s="12"/>
      <c r="M330" s="12"/>
      <c r="N330" s="12" t="s">
        <v>657</v>
      </c>
      <c r="O330" s="12" t="s">
        <v>1003</v>
      </c>
      <c r="P330" s="12" t="s">
        <v>1004</v>
      </c>
      <c r="Q330" s="13">
        <v>28</v>
      </c>
      <c r="R330" s="12" t="s">
        <v>26</v>
      </c>
      <c r="S330" s="12" t="s">
        <v>27</v>
      </c>
      <c r="T330" s="12" t="s">
        <v>22</v>
      </c>
      <c r="U330" s="12" t="s">
        <v>41</v>
      </c>
      <c r="V330" s="12" t="s">
        <v>1005</v>
      </c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</row>
    <row r="331" spans="1:37" ht="15" customHeight="1" thickBot="1" x14ac:dyDescent="0.25">
      <c r="A331" s="10">
        <v>45212.93172453704</v>
      </c>
      <c r="B331" s="19" t="s">
        <v>652</v>
      </c>
      <c r="C331" s="12"/>
      <c r="D331" s="12"/>
      <c r="E331" s="12"/>
      <c r="F331" s="12" t="str">
        <f t="shared" si="5"/>
        <v xml:space="preserve"> </v>
      </c>
      <c r="G331" s="12"/>
      <c r="H331" s="12"/>
      <c r="I331" s="12"/>
      <c r="J331" s="12"/>
      <c r="K331" s="12"/>
      <c r="L331" s="12"/>
      <c r="M331" s="12"/>
      <c r="N331" s="12" t="s">
        <v>701</v>
      </c>
      <c r="O331" s="12" t="s">
        <v>1006</v>
      </c>
      <c r="P331" s="12" t="s">
        <v>1007</v>
      </c>
      <c r="Q331" s="13">
        <v>25</v>
      </c>
      <c r="R331" s="12" t="s">
        <v>20</v>
      </c>
      <c r="S331" s="12" t="s">
        <v>21</v>
      </c>
      <c r="T331" s="12" t="s">
        <v>28</v>
      </c>
      <c r="U331" s="12" t="s">
        <v>54</v>
      </c>
      <c r="V331" s="12" t="s">
        <v>1008</v>
      </c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ht="15" customHeight="1" thickBot="1" x14ac:dyDescent="0.25">
      <c r="A332" s="10">
        <v>45212.934340277781</v>
      </c>
      <c r="B332" s="19" t="s">
        <v>652</v>
      </c>
      <c r="C332" s="12"/>
      <c r="D332" s="12"/>
      <c r="E332" s="12"/>
      <c r="F332" s="12" t="str">
        <f t="shared" si="5"/>
        <v xml:space="preserve"> </v>
      </c>
      <c r="G332" s="12"/>
      <c r="H332" s="12"/>
      <c r="I332" s="12"/>
      <c r="J332" s="12"/>
      <c r="K332" s="12"/>
      <c r="L332" s="12"/>
      <c r="M332" s="12"/>
      <c r="N332" s="12" t="s">
        <v>676</v>
      </c>
      <c r="O332" s="12" t="s">
        <v>1009</v>
      </c>
      <c r="P332" s="12" t="s">
        <v>1010</v>
      </c>
      <c r="Q332" s="13">
        <v>29</v>
      </c>
      <c r="R332" s="12" t="s">
        <v>26</v>
      </c>
      <c r="S332" s="12" t="s">
        <v>27</v>
      </c>
      <c r="T332" s="12" t="s">
        <v>28</v>
      </c>
      <c r="U332" s="12" t="s">
        <v>646</v>
      </c>
      <c r="V332" s="12" t="s">
        <v>1011</v>
      </c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</row>
    <row r="333" spans="1:37" ht="15" customHeight="1" thickBot="1" x14ac:dyDescent="0.25">
      <c r="A333" s="10">
        <v>45212.945023148146</v>
      </c>
      <c r="B333" s="19" t="s">
        <v>652</v>
      </c>
      <c r="C333" s="12"/>
      <c r="D333" s="12"/>
      <c r="E333" s="12"/>
      <c r="F333" s="12" t="str">
        <f t="shared" si="5"/>
        <v xml:space="preserve"> </v>
      </c>
      <c r="G333" s="12"/>
      <c r="H333" s="12"/>
      <c r="I333" s="12"/>
      <c r="J333" s="12"/>
      <c r="K333" s="12"/>
      <c r="L333" s="12"/>
      <c r="M333" s="12"/>
      <c r="N333" s="12" t="s">
        <v>669</v>
      </c>
      <c r="O333" s="12" t="s">
        <v>1012</v>
      </c>
      <c r="P333" s="12" t="s">
        <v>1013</v>
      </c>
      <c r="Q333" s="13">
        <v>25</v>
      </c>
      <c r="R333" s="12" t="s">
        <v>20</v>
      </c>
      <c r="S333" s="12" t="s">
        <v>27</v>
      </c>
      <c r="T333" s="12" t="s">
        <v>28</v>
      </c>
      <c r="U333" s="12"/>
      <c r="V333" s="12" t="s">
        <v>761</v>
      </c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ht="15" customHeight="1" thickBot="1" x14ac:dyDescent="0.25">
      <c r="A334" s="10">
        <v>45213.276250000003</v>
      </c>
      <c r="B334" s="19" t="s">
        <v>652</v>
      </c>
      <c r="C334" s="12"/>
      <c r="D334" s="12"/>
      <c r="E334" s="12"/>
      <c r="F334" s="12" t="str">
        <f t="shared" si="5"/>
        <v xml:space="preserve"> </v>
      </c>
      <c r="G334" s="12"/>
      <c r="H334" s="12"/>
      <c r="I334" s="12"/>
      <c r="J334" s="12"/>
      <c r="K334" s="12"/>
      <c r="L334" s="12"/>
      <c r="M334" s="12"/>
      <c r="N334" s="12" t="s">
        <v>657</v>
      </c>
      <c r="O334" s="12" t="s">
        <v>1014</v>
      </c>
      <c r="P334" s="12" t="s">
        <v>1015</v>
      </c>
      <c r="Q334" s="13">
        <v>30</v>
      </c>
      <c r="R334" s="12" t="s">
        <v>20</v>
      </c>
      <c r="S334" s="12" t="s">
        <v>27</v>
      </c>
      <c r="T334" s="12" t="s">
        <v>22</v>
      </c>
      <c r="U334" s="12" t="s">
        <v>54</v>
      </c>
      <c r="V334" s="12" t="s">
        <v>1016</v>
      </c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</row>
    <row r="335" spans="1:37" ht="15" customHeight="1" thickBot="1" x14ac:dyDescent="0.25">
      <c r="A335" s="10">
        <v>45213.372141203705</v>
      </c>
      <c r="B335" s="19" t="s">
        <v>652</v>
      </c>
      <c r="C335" s="12"/>
      <c r="D335" s="12"/>
      <c r="E335" s="12"/>
      <c r="F335" s="12" t="str">
        <f t="shared" si="5"/>
        <v xml:space="preserve"> </v>
      </c>
      <c r="G335" s="12"/>
      <c r="H335" s="12"/>
      <c r="I335" s="12"/>
      <c r="J335" s="12"/>
      <c r="K335" s="12"/>
      <c r="L335" s="12"/>
      <c r="M335" s="12"/>
      <c r="N335" s="12" t="s">
        <v>653</v>
      </c>
      <c r="O335" s="12" t="s">
        <v>1017</v>
      </c>
      <c r="P335" s="12" t="s">
        <v>1018</v>
      </c>
      <c r="Q335" s="13">
        <v>21</v>
      </c>
      <c r="R335" s="12" t="s">
        <v>20</v>
      </c>
      <c r="S335" s="12" t="s">
        <v>27</v>
      </c>
      <c r="T335" s="12" t="s">
        <v>22</v>
      </c>
      <c r="U335" s="12"/>
      <c r="V335" s="12" t="s">
        <v>1019</v>
      </c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ht="15" customHeight="1" thickBot="1" x14ac:dyDescent="0.25">
      <c r="A336" s="10">
        <v>45213.402222222219</v>
      </c>
      <c r="B336" s="19" t="s">
        <v>652</v>
      </c>
      <c r="C336" s="12"/>
      <c r="D336" s="12"/>
      <c r="E336" s="12"/>
      <c r="F336" s="12" t="str">
        <f t="shared" si="5"/>
        <v xml:space="preserve"> </v>
      </c>
      <c r="G336" s="12"/>
      <c r="H336" s="12"/>
      <c r="I336" s="12"/>
      <c r="J336" s="12"/>
      <c r="K336" s="12"/>
      <c r="L336" s="12"/>
      <c r="M336" s="12"/>
      <c r="N336" s="12" t="s">
        <v>657</v>
      </c>
      <c r="O336" s="12" t="s">
        <v>1020</v>
      </c>
      <c r="P336" s="12" t="s">
        <v>1021</v>
      </c>
      <c r="Q336" s="13">
        <v>19</v>
      </c>
      <c r="R336" s="12" t="s">
        <v>20</v>
      </c>
      <c r="S336" s="12" t="s">
        <v>21</v>
      </c>
      <c r="T336" s="12" t="s">
        <v>22</v>
      </c>
      <c r="U336" s="12" t="s">
        <v>115</v>
      </c>
      <c r="V336" s="12" t="s">
        <v>1022</v>
      </c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</row>
    <row r="337" spans="1:37" ht="15" customHeight="1" thickBot="1" x14ac:dyDescent="0.25">
      <c r="A337" s="10">
        <v>45213.402974537035</v>
      </c>
      <c r="B337" s="19" t="s">
        <v>652</v>
      </c>
      <c r="C337" s="12"/>
      <c r="D337" s="12"/>
      <c r="E337" s="12"/>
      <c r="F337" s="12" t="str">
        <f t="shared" si="5"/>
        <v xml:space="preserve"> </v>
      </c>
      <c r="G337" s="12"/>
      <c r="H337" s="12"/>
      <c r="I337" s="12"/>
      <c r="J337" s="12"/>
      <c r="K337" s="12"/>
      <c r="L337" s="12"/>
      <c r="M337" s="12"/>
      <c r="N337" s="12" t="s">
        <v>706</v>
      </c>
      <c r="O337" s="12" t="s">
        <v>707</v>
      </c>
      <c r="P337" s="12" t="s">
        <v>708</v>
      </c>
      <c r="Q337" s="13">
        <v>18</v>
      </c>
      <c r="R337" s="12" t="s">
        <v>20</v>
      </c>
      <c r="S337" s="12" t="s">
        <v>21</v>
      </c>
      <c r="T337" s="12" t="s">
        <v>22</v>
      </c>
      <c r="U337" s="12" t="s">
        <v>115</v>
      </c>
      <c r="V337" s="12" t="s">
        <v>1023</v>
      </c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ht="15" customHeight="1" thickBot="1" x14ac:dyDescent="0.25">
      <c r="A338" s="10">
        <v>45213.574895833335</v>
      </c>
      <c r="B338" s="19" t="s">
        <v>652</v>
      </c>
      <c r="C338" s="12"/>
      <c r="D338" s="12"/>
      <c r="E338" s="12"/>
      <c r="F338" s="12" t="str">
        <f t="shared" si="5"/>
        <v xml:space="preserve"> </v>
      </c>
      <c r="G338" s="12"/>
      <c r="H338" s="12"/>
      <c r="I338" s="12"/>
      <c r="J338" s="12"/>
      <c r="K338" s="12"/>
      <c r="L338" s="12"/>
      <c r="M338" s="12"/>
      <c r="N338" s="12" t="s">
        <v>676</v>
      </c>
      <c r="O338" s="12" t="s">
        <v>1024</v>
      </c>
      <c r="P338" s="12" t="s">
        <v>1025</v>
      </c>
      <c r="Q338" s="13">
        <v>29</v>
      </c>
      <c r="R338" s="12" t="s">
        <v>20</v>
      </c>
      <c r="S338" s="12" t="s">
        <v>27</v>
      </c>
      <c r="T338" s="12" t="s">
        <v>22</v>
      </c>
      <c r="U338" s="12" t="s">
        <v>54</v>
      </c>
      <c r="V338" s="12" t="s">
        <v>1026</v>
      </c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</row>
    <row r="339" spans="1:37" ht="15" customHeight="1" thickBot="1" x14ac:dyDescent="0.25">
      <c r="A339" s="10">
        <v>45213.608159722222</v>
      </c>
      <c r="B339" s="19" t="s">
        <v>652</v>
      </c>
      <c r="C339" s="12"/>
      <c r="D339" s="12"/>
      <c r="E339" s="12"/>
      <c r="F339" s="12" t="str">
        <f t="shared" si="5"/>
        <v xml:space="preserve"> </v>
      </c>
      <c r="G339" s="12"/>
      <c r="H339" s="12"/>
      <c r="I339" s="12"/>
      <c r="J339" s="12"/>
      <c r="K339" s="12"/>
      <c r="L339" s="12"/>
      <c r="M339" s="12"/>
      <c r="N339" s="12" t="s">
        <v>676</v>
      </c>
      <c r="O339" s="12" t="s">
        <v>123</v>
      </c>
      <c r="P339" s="12" t="s">
        <v>1027</v>
      </c>
      <c r="Q339" s="13">
        <v>25</v>
      </c>
      <c r="R339" s="12" t="s">
        <v>20</v>
      </c>
      <c r="S339" s="12" t="s">
        <v>27</v>
      </c>
      <c r="T339" s="12" t="s">
        <v>28</v>
      </c>
      <c r="U339" s="12" t="s">
        <v>41</v>
      </c>
      <c r="V339" s="12" t="s">
        <v>1028</v>
      </c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ht="15" customHeight="1" thickBot="1" x14ac:dyDescent="0.25">
      <c r="A340" s="10">
        <v>45213.676608796297</v>
      </c>
      <c r="B340" s="19" t="s">
        <v>652</v>
      </c>
      <c r="C340" s="12"/>
      <c r="D340" s="12"/>
      <c r="E340" s="12"/>
      <c r="F340" s="12" t="str">
        <f t="shared" si="5"/>
        <v xml:space="preserve"> </v>
      </c>
      <c r="G340" s="12"/>
      <c r="H340" s="12"/>
      <c r="I340" s="12"/>
      <c r="J340" s="12"/>
      <c r="K340" s="12"/>
      <c r="L340" s="12"/>
      <c r="M340" s="12"/>
      <c r="N340" s="12" t="s">
        <v>676</v>
      </c>
      <c r="O340" s="12" t="s">
        <v>1029</v>
      </c>
      <c r="P340" s="12" t="s">
        <v>1030</v>
      </c>
      <c r="Q340" s="12" t="s">
        <v>585</v>
      </c>
      <c r="R340" s="12" t="s">
        <v>20</v>
      </c>
      <c r="S340" s="12" t="s">
        <v>21</v>
      </c>
      <c r="T340" s="12" t="s">
        <v>28</v>
      </c>
      <c r="U340" s="12" t="s">
        <v>36</v>
      </c>
      <c r="V340" s="12" t="s">
        <v>1031</v>
      </c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</row>
    <row r="341" spans="1:37" ht="15" customHeight="1" thickBot="1" x14ac:dyDescent="0.25">
      <c r="A341" s="10">
        <v>45213.689687500002</v>
      </c>
      <c r="B341" s="19" t="s">
        <v>652</v>
      </c>
      <c r="C341" s="12"/>
      <c r="D341" s="12"/>
      <c r="E341" s="12"/>
      <c r="F341" s="12" t="str">
        <f t="shared" si="5"/>
        <v xml:space="preserve"> </v>
      </c>
      <c r="G341" s="12"/>
      <c r="H341" s="12"/>
      <c r="I341" s="12"/>
      <c r="J341" s="12"/>
      <c r="K341" s="12"/>
      <c r="L341" s="12"/>
      <c r="M341" s="12"/>
      <c r="N341" s="12" t="s">
        <v>676</v>
      </c>
      <c r="O341" s="12" t="s">
        <v>1029</v>
      </c>
      <c r="P341" s="12" t="s">
        <v>1032</v>
      </c>
      <c r="Q341" s="13">
        <v>24</v>
      </c>
      <c r="R341" s="12" t="s">
        <v>20</v>
      </c>
      <c r="S341" s="12" t="s">
        <v>21</v>
      </c>
      <c r="T341" s="12" t="s">
        <v>28</v>
      </c>
      <c r="U341" s="12" t="s">
        <v>428</v>
      </c>
      <c r="V341" s="12" t="s">
        <v>1033</v>
      </c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ht="15" customHeight="1" thickBot="1" x14ac:dyDescent="0.25">
      <c r="A342" s="10">
        <v>45213.770532407405</v>
      </c>
      <c r="B342" s="19" t="s">
        <v>652</v>
      </c>
      <c r="C342" s="12"/>
      <c r="D342" s="12"/>
      <c r="E342" s="12"/>
      <c r="F342" s="12" t="str">
        <f t="shared" si="5"/>
        <v xml:space="preserve"> </v>
      </c>
      <c r="G342" s="12"/>
      <c r="H342" s="12"/>
      <c r="I342" s="12"/>
      <c r="J342" s="12"/>
      <c r="K342" s="12"/>
      <c r="L342" s="12"/>
      <c r="M342" s="12"/>
      <c r="N342" s="12" t="s">
        <v>657</v>
      </c>
      <c r="O342" s="12" t="s">
        <v>1034</v>
      </c>
      <c r="P342" s="12" t="s">
        <v>1035</v>
      </c>
      <c r="Q342" s="13">
        <v>21</v>
      </c>
      <c r="R342" s="12" t="s">
        <v>20</v>
      </c>
      <c r="S342" s="12" t="s">
        <v>21</v>
      </c>
      <c r="T342" s="12" t="s">
        <v>22</v>
      </c>
      <c r="U342" s="12" t="s">
        <v>1036</v>
      </c>
      <c r="V342" s="12" t="s">
        <v>761</v>
      </c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</row>
    <row r="343" spans="1:37" ht="15" customHeight="1" thickBot="1" x14ac:dyDescent="0.25">
      <c r="A343" s="10">
        <v>45213.90247685185</v>
      </c>
      <c r="B343" s="19" t="s">
        <v>652</v>
      </c>
      <c r="C343" s="12"/>
      <c r="D343" s="12"/>
      <c r="E343" s="12"/>
      <c r="F343" s="12" t="str">
        <f t="shared" ref="F343:F362" si="6">$D343&amp;" "&amp;$E343</f>
        <v xml:space="preserve"> </v>
      </c>
      <c r="G343" s="12"/>
      <c r="H343" s="12"/>
      <c r="I343" s="12"/>
      <c r="J343" s="12"/>
      <c r="K343" s="12"/>
      <c r="L343" s="12"/>
      <c r="M343" s="12"/>
      <c r="N343" s="12" t="s">
        <v>664</v>
      </c>
      <c r="O343" s="12" t="s">
        <v>1037</v>
      </c>
      <c r="P343" s="12" t="s">
        <v>1038</v>
      </c>
      <c r="Q343" s="13">
        <v>21</v>
      </c>
      <c r="R343" s="12" t="s">
        <v>20</v>
      </c>
      <c r="S343" s="12" t="s">
        <v>21</v>
      </c>
      <c r="T343" s="12" t="s">
        <v>22</v>
      </c>
      <c r="U343" s="12" t="s">
        <v>41</v>
      </c>
      <c r="V343" s="12" t="s">
        <v>1039</v>
      </c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ht="15" customHeight="1" thickBot="1" x14ac:dyDescent="0.25">
      <c r="A344" s="10">
        <v>45213.929664351854</v>
      </c>
      <c r="B344" s="19" t="s">
        <v>652</v>
      </c>
      <c r="C344" s="12"/>
      <c r="D344" s="12"/>
      <c r="E344" s="12"/>
      <c r="F344" s="12" t="str">
        <f t="shared" si="6"/>
        <v xml:space="preserve"> </v>
      </c>
      <c r="G344" s="12"/>
      <c r="H344" s="12"/>
      <c r="I344" s="12"/>
      <c r="J344" s="12"/>
      <c r="K344" s="12"/>
      <c r="L344" s="12"/>
      <c r="M344" s="12"/>
      <c r="N344" s="12" t="s">
        <v>689</v>
      </c>
      <c r="O344" s="12" t="s">
        <v>1040</v>
      </c>
      <c r="P344" s="12" t="s">
        <v>1041</v>
      </c>
      <c r="Q344" s="13">
        <v>29</v>
      </c>
      <c r="R344" s="12" t="s">
        <v>20</v>
      </c>
      <c r="S344" s="12" t="s">
        <v>27</v>
      </c>
      <c r="T344" s="12" t="s">
        <v>22</v>
      </c>
      <c r="U344" s="12" t="s">
        <v>36</v>
      </c>
      <c r="V344" s="12" t="s">
        <v>1042</v>
      </c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</row>
    <row r="345" spans="1:37" ht="15" customHeight="1" thickBot="1" x14ac:dyDescent="0.25">
      <c r="A345" s="10">
        <v>45214.29</v>
      </c>
      <c r="B345" s="19" t="s">
        <v>652</v>
      </c>
      <c r="C345" s="12"/>
      <c r="D345" s="12"/>
      <c r="E345" s="12"/>
      <c r="F345" s="12" t="str">
        <f t="shared" si="6"/>
        <v xml:space="preserve"> </v>
      </c>
      <c r="G345" s="12"/>
      <c r="H345" s="12"/>
      <c r="I345" s="12"/>
      <c r="J345" s="12"/>
      <c r="K345" s="12"/>
      <c r="L345" s="12"/>
      <c r="M345" s="12"/>
      <c r="N345" s="12" t="s">
        <v>689</v>
      </c>
      <c r="O345" s="12" t="s">
        <v>920</v>
      </c>
      <c r="P345" s="12" t="s">
        <v>1043</v>
      </c>
      <c r="Q345" s="13">
        <v>36</v>
      </c>
      <c r="R345" s="12" t="s">
        <v>26</v>
      </c>
      <c r="S345" s="12" t="s">
        <v>27</v>
      </c>
      <c r="T345" s="12" t="s">
        <v>28</v>
      </c>
      <c r="U345" s="12" t="s">
        <v>1044</v>
      </c>
      <c r="V345" s="12" t="s">
        <v>36</v>
      </c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ht="15" customHeight="1" thickBot="1" x14ac:dyDescent="0.25">
      <c r="A346" s="10">
        <v>45214.425324074073</v>
      </c>
      <c r="B346" s="19" t="s">
        <v>652</v>
      </c>
      <c r="C346" s="12"/>
      <c r="D346" s="12"/>
      <c r="E346" s="12"/>
      <c r="F346" s="12" t="str">
        <f t="shared" si="6"/>
        <v xml:space="preserve"> </v>
      </c>
      <c r="G346" s="12"/>
      <c r="H346" s="12"/>
      <c r="I346" s="12"/>
      <c r="J346" s="12"/>
      <c r="K346" s="12"/>
      <c r="L346" s="12"/>
      <c r="M346" s="12"/>
      <c r="N346" s="12" t="s">
        <v>664</v>
      </c>
      <c r="O346" s="12" t="s">
        <v>1045</v>
      </c>
      <c r="P346" s="12" t="s">
        <v>855</v>
      </c>
      <c r="Q346" s="13">
        <v>22</v>
      </c>
      <c r="R346" s="12" t="s">
        <v>20</v>
      </c>
      <c r="S346" s="12" t="s">
        <v>21</v>
      </c>
      <c r="T346" s="12" t="s">
        <v>22</v>
      </c>
      <c r="U346" s="12"/>
      <c r="V346" s="12" t="s">
        <v>1046</v>
      </c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</row>
    <row r="347" spans="1:37" ht="15" customHeight="1" thickBot="1" x14ac:dyDescent="0.25">
      <c r="A347" s="10">
        <v>45214.427372685182</v>
      </c>
      <c r="B347" s="19" t="s">
        <v>652</v>
      </c>
      <c r="C347" s="12"/>
      <c r="D347" s="12"/>
      <c r="E347" s="12"/>
      <c r="F347" s="12" t="str">
        <f t="shared" si="6"/>
        <v xml:space="preserve"> </v>
      </c>
      <c r="G347" s="12"/>
      <c r="H347" s="12"/>
      <c r="I347" s="12"/>
      <c r="J347" s="12"/>
      <c r="K347" s="12"/>
      <c r="L347" s="12"/>
      <c r="M347" s="12"/>
      <c r="N347" s="12" t="s">
        <v>689</v>
      </c>
      <c r="O347" s="12" t="s">
        <v>752</v>
      </c>
      <c r="P347" s="12" t="s">
        <v>1047</v>
      </c>
      <c r="Q347" s="13">
        <v>20</v>
      </c>
      <c r="R347" s="12" t="s">
        <v>20</v>
      </c>
      <c r="S347" s="12" t="s">
        <v>21</v>
      </c>
      <c r="T347" s="12" t="s">
        <v>22</v>
      </c>
      <c r="U347" s="12" t="s">
        <v>1048</v>
      </c>
      <c r="V347" s="12" t="s">
        <v>1049</v>
      </c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ht="15" customHeight="1" thickBot="1" x14ac:dyDescent="0.25">
      <c r="A348" s="10">
        <v>45214.43372685185</v>
      </c>
      <c r="B348" s="19" t="s">
        <v>652</v>
      </c>
      <c r="C348" s="12"/>
      <c r="D348" s="12"/>
      <c r="E348" s="12"/>
      <c r="F348" s="12" t="str">
        <f t="shared" si="6"/>
        <v xml:space="preserve"> </v>
      </c>
      <c r="G348" s="12"/>
      <c r="H348" s="12"/>
      <c r="I348" s="12"/>
      <c r="J348" s="12"/>
      <c r="K348" s="12"/>
      <c r="L348" s="12"/>
      <c r="M348" s="12"/>
      <c r="N348" s="12" t="s">
        <v>664</v>
      </c>
      <c r="O348" s="12" t="s">
        <v>259</v>
      </c>
      <c r="P348" s="12" t="s">
        <v>1050</v>
      </c>
      <c r="Q348" s="13">
        <v>20</v>
      </c>
      <c r="R348" s="12" t="s">
        <v>26</v>
      </c>
      <c r="S348" s="12" t="s">
        <v>21</v>
      </c>
      <c r="T348" s="12" t="s">
        <v>22</v>
      </c>
      <c r="U348" s="12"/>
      <c r="V348" s="12" t="s">
        <v>270</v>
      </c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</row>
    <row r="349" spans="1:37" ht="15" customHeight="1" thickBot="1" x14ac:dyDescent="0.25">
      <c r="A349" s="10">
        <v>45214.436655092592</v>
      </c>
      <c r="B349" s="19" t="s">
        <v>652</v>
      </c>
      <c r="C349" s="12"/>
      <c r="D349" s="12"/>
      <c r="E349" s="12"/>
      <c r="F349" s="12" t="str">
        <f t="shared" si="6"/>
        <v xml:space="preserve"> </v>
      </c>
      <c r="G349" s="12"/>
      <c r="H349" s="12"/>
      <c r="I349" s="12"/>
      <c r="J349" s="12"/>
      <c r="K349" s="12"/>
      <c r="L349" s="12"/>
      <c r="M349" s="12"/>
      <c r="N349" s="12" t="s">
        <v>689</v>
      </c>
      <c r="O349" s="12" t="s">
        <v>148</v>
      </c>
      <c r="P349" s="12" t="s">
        <v>1051</v>
      </c>
      <c r="Q349" s="13">
        <v>26</v>
      </c>
      <c r="R349" s="12" t="s">
        <v>20</v>
      </c>
      <c r="S349" s="12" t="s">
        <v>27</v>
      </c>
      <c r="T349" s="12" t="s">
        <v>22</v>
      </c>
      <c r="U349" s="12" t="s">
        <v>36</v>
      </c>
      <c r="V349" s="12" t="s">
        <v>1052</v>
      </c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ht="15" customHeight="1" thickBot="1" x14ac:dyDescent="0.25">
      <c r="A350" s="10">
        <v>45214.440868055557</v>
      </c>
      <c r="B350" s="19" t="s">
        <v>652</v>
      </c>
      <c r="C350" s="12"/>
      <c r="D350" s="12"/>
      <c r="E350" s="12"/>
      <c r="F350" s="12" t="str">
        <f t="shared" si="6"/>
        <v xml:space="preserve"> </v>
      </c>
      <c r="G350" s="12"/>
      <c r="H350" s="12"/>
      <c r="I350" s="12"/>
      <c r="J350" s="12"/>
      <c r="K350" s="12"/>
      <c r="L350" s="12"/>
      <c r="M350" s="12"/>
      <c r="N350" s="12" t="s">
        <v>669</v>
      </c>
      <c r="O350" s="12" t="s">
        <v>1053</v>
      </c>
      <c r="P350" s="12" t="s">
        <v>1054</v>
      </c>
      <c r="Q350" s="13">
        <v>18</v>
      </c>
      <c r="R350" s="12" t="s">
        <v>26</v>
      </c>
      <c r="S350" s="12" t="s">
        <v>21</v>
      </c>
      <c r="T350" s="12" t="s">
        <v>28</v>
      </c>
      <c r="U350" s="12" t="s">
        <v>1055</v>
      </c>
      <c r="V350" s="12" t="s">
        <v>1056</v>
      </c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</row>
    <row r="351" spans="1:37" ht="15" customHeight="1" thickBot="1" x14ac:dyDescent="0.25">
      <c r="A351" s="10">
        <v>45214.449699074074</v>
      </c>
      <c r="B351" s="19" t="s">
        <v>652</v>
      </c>
      <c r="C351" s="12"/>
      <c r="D351" s="12"/>
      <c r="E351" s="12"/>
      <c r="F351" s="12" t="str">
        <f t="shared" si="6"/>
        <v xml:space="preserve"> </v>
      </c>
      <c r="G351" s="12"/>
      <c r="H351" s="12"/>
      <c r="I351" s="12"/>
      <c r="J351" s="12"/>
      <c r="K351" s="12"/>
      <c r="L351" s="12"/>
      <c r="M351" s="12"/>
      <c r="N351" s="12" t="s">
        <v>664</v>
      </c>
      <c r="O351" s="12" t="s">
        <v>1057</v>
      </c>
      <c r="P351" s="12" t="s">
        <v>529</v>
      </c>
      <c r="Q351" s="13">
        <v>21</v>
      </c>
      <c r="R351" s="12" t="s">
        <v>26</v>
      </c>
      <c r="S351" s="12" t="s">
        <v>27</v>
      </c>
      <c r="T351" s="12" t="s">
        <v>28</v>
      </c>
      <c r="U351" s="12"/>
      <c r="V351" s="12" t="s">
        <v>1058</v>
      </c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ht="15" customHeight="1" thickBot="1" x14ac:dyDescent="0.25">
      <c r="A352" s="10">
        <v>45214.450648148151</v>
      </c>
      <c r="B352" s="19" t="s">
        <v>652</v>
      </c>
      <c r="C352" s="12"/>
      <c r="D352" s="12"/>
      <c r="E352" s="12"/>
      <c r="F352" s="12" t="str">
        <f t="shared" si="6"/>
        <v xml:space="preserve"> </v>
      </c>
      <c r="G352" s="12"/>
      <c r="H352" s="12"/>
      <c r="I352" s="12"/>
      <c r="J352" s="12"/>
      <c r="K352" s="12"/>
      <c r="L352" s="12"/>
      <c r="M352" s="12"/>
      <c r="N352" s="12" t="s">
        <v>689</v>
      </c>
      <c r="O352" s="12" t="s">
        <v>1059</v>
      </c>
      <c r="P352" s="12" t="s">
        <v>1060</v>
      </c>
      <c r="Q352" s="13">
        <v>27</v>
      </c>
      <c r="R352" s="12" t="s">
        <v>20</v>
      </c>
      <c r="S352" s="12" t="s">
        <v>27</v>
      </c>
      <c r="T352" s="12" t="s">
        <v>22</v>
      </c>
      <c r="U352" s="12"/>
      <c r="V352" s="12" t="s">
        <v>1061</v>
      </c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</row>
    <row r="353" spans="1:37" ht="15" customHeight="1" thickBot="1" x14ac:dyDescent="0.25">
      <c r="A353" s="10">
        <v>45214.455439814818</v>
      </c>
      <c r="B353" s="19" t="s">
        <v>652</v>
      </c>
      <c r="C353" s="12"/>
      <c r="D353" s="12"/>
      <c r="E353" s="12"/>
      <c r="F353" s="12" t="str">
        <f t="shared" si="6"/>
        <v xml:space="preserve"> </v>
      </c>
      <c r="G353" s="12"/>
      <c r="H353" s="12"/>
      <c r="I353" s="12"/>
      <c r="J353" s="12"/>
      <c r="K353" s="12"/>
      <c r="L353" s="12"/>
      <c r="M353" s="12"/>
      <c r="N353" s="12" t="s">
        <v>664</v>
      </c>
      <c r="O353" s="12" t="s">
        <v>970</v>
      </c>
      <c r="P353" s="12" t="s">
        <v>1062</v>
      </c>
      <c r="Q353" s="13">
        <v>26</v>
      </c>
      <c r="R353" s="12" t="s">
        <v>26</v>
      </c>
      <c r="S353" s="12" t="s">
        <v>27</v>
      </c>
      <c r="T353" s="12" t="s">
        <v>22</v>
      </c>
      <c r="U353" s="12" t="s">
        <v>36</v>
      </c>
      <c r="V353" s="15" t="s">
        <v>1063</v>
      </c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ht="15" customHeight="1" thickBot="1" x14ac:dyDescent="0.25">
      <c r="A354" s="10">
        <v>45214.458553240744</v>
      </c>
      <c r="B354" s="19" t="s">
        <v>652</v>
      </c>
      <c r="C354" s="12"/>
      <c r="D354" s="12"/>
      <c r="E354" s="12"/>
      <c r="F354" s="12" t="str">
        <f t="shared" si="6"/>
        <v xml:space="preserve"> </v>
      </c>
      <c r="G354" s="12"/>
      <c r="H354" s="12"/>
      <c r="I354" s="12"/>
      <c r="J354" s="12"/>
      <c r="K354" s="12"/>
      <c r="L354" s="12"/>
      <c r="M354" s="12"/>
      <c r="N354" s="12" t="s">
        <v>653</v>
      </c>
      <c r="O354" s="12" t="s">
        <v>1064</v>
      </c>
      <c r="P354" s="12" t="s">
        <v>1065</v>
      </c>
      <c r="Q354" s="13">
        <v>23</v>
      </c>
      <c r="R354" s="12" t="s">
        <v>26</v>
      </c>
      <c r="S354" s="12" t="s">
        <v>27</v>
      </c>
      <c r="T354" s="12" t="s">
        <v>22</v>
      </c>
      <c r="U354" s="12" t="s">
        <v>312</v>
      </c>
      <c r="V354" s="12" t="s">
        <v>1066</v>
      </c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</row>
    <row r="355" spans="1:37" ht="15" customHeight="1" thickBot="1" x14ac:dyDescent="0.25">
      <c r="A355" s="10">
        <v>45214.466967592591</v>
      </c>
      <c r="B355" s="19" t="s">
        <v>652</v>
      </c>
      <c r="C355" s="12"/>
      <c r="D355" s="12"/>
      <c r="E355" s="12"/>
      <c r="F355" s="12" t="str">
        <f t="shared" si="6"/>
        <v xml:space="preserve"> </v>
      </c>
      <c r="G355" s="12"/>
      <c r="H355" s="12"/>
      <c r="I355" s="12"/>
      <c r="J355" s="12"/>
      <c r="K355" s="12"/>
      <c r="L355" s="12"/>
      <c r="M355" s="12"/>
      <c r="N355" s="12" t="s">
        <v>657</v>
      </c>
      <c r="O355" s="12" t="s">
        <v>1067</v>
      </c>
      <c r="P355" s="12" t="s">
        <v>1068</v>
      </c>
      <c r="Q355" s="13">
        <v>23</v>
      </c>
      <c r="R355" s="12" t="s">
        <v>26</v>
      </c>
      <c r="S355" s="12" t="s">
        <v>27</v>
      </c>
      <c r="T355" s="12" t="s">
        <v>22</v>
      </c>
      <c r="U355" s="12" t="s">
        <v>54</v>
      </c>
      <c r="V355" s="12" t="s">
        <v>1069</v>
      </c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ht="15" customHeight="1" thickBot="1" x14ac:dyDescent="0.25">
      <c r="A356" s="10">
        <v>45214.46980324074</v>
      </c>
      <c r="B356" s="19" t="s">
        <v>652</v>
      </c>
      <c r="C356" s="12"/>
      <c r="D356" s="12"/>
      <c r="E356" s="12"/>
      <c r="F356" s="12" t="str">
        <f t="shared" si="6"/>
        <v xml:space="preserve"> </v>
      </c>
      <c r="G356" s="12"/>
      <c r="H356" s="12"/>
      <c r="I356" s="12"/>
      <c r="J356" s="12"/>
      <c r="K356" s="12"/>
      <c r="L356" s="12"/>
      <c r="M356" s="12"/>
      <c r="N356" s="12" t="s">
        <v>653</v>
      </c>
      <c r="O356" s="12" t="s">
        <v>1017</v>
      </c>
      <c r="P356" s="12" t="s">
        <v>1018</v>
      </c>
      <c r="Q356" s="13">
        <v>21</v>
      </c>
      <c r="R356" s="12" t="s">
        <v>20</v>
      </c>
      <c r="S356" s="12" t="s">
        <v>27</v>
      </c>
      <c r="T356" s="12" t="s">
        <v>22</v>
      </c>
      <c r="U356" s="12" t="s">
        <v>1070</v>
      </c>
      <c r="V356" s="12" t="s">
        <v>1071</v>
      </c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</row>
    <row r="357" spans="1:37" ht="15" customHeight="1" thickBot="1" x14ac:dyDescent="0.25">
      <c r="A357" s="10">
        <v>45214.473414351851</v>
      </c>
      <c r="B357" s="19" t="s">
        <v>652</v>
      </c>
      <c r="C357" s="12"/>
      <c r="D357" s="12"/>
      <c r="E357" s="12"/>
      <c r="F357" s="12" t="str">
        <f t="shared" si="6"/>
        <v xml:space="preserve"> </v>
      </c>
      <c r="G357" s="12"/>
      <c r="H357" s="12"/>
      <c r="I357" s="12"/>
      <c r="J357" s="12"/>
      <c r="K357" s="12"/>
      <c r="L357" s="12"/>
      <c r="M357" s="12"/>
      <c r="N357" s="12" t="s">
        <v>706</v>
      </c>
      <c r="O357" s="12" t="s">
        <v>259</v>
      </c>
      <c r="P357" s="12" t="s">
        <v>1072</v>
      </c>
      <c r="Q357" s="13">
        <v>25</v>
      </c>
      <c r="R357" s="12" t="s">
        <v>26</v>
      </c>
      <c r="S357" s="12" t="s">
        <v>27</v>
      </c>
      <c r="T357" s="12" t="s">
        <v>22</v>
      </c>
      <c r="U357" s="12" t="s">
        <v>1073</v>
      </c>
      <c r="V357" s="12" t="s">
        <v>1074</v>
      </c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ht="15" customHeight="1" thickBot="1" x14ac:dyDescent="0.25">
      <c r="A358" s="10">
        <v>45214.475011574075</v>
      </c>
      <c r="B358" s="19" t="s">
        <v>652</v>
      </c>
      <c r="C358" s="12"/>
      <c r="D358" s="12"/>
      <c r="E358" s="12"/>
      <c r="F358" s="12" t="str">
        <f t="shared" si="6"/>
        <v xml:space="preserve"> </v>
      </c>
      <c r="G358" s="12"/>
      <c r="H358" s="12"/>
      <c r="I358" s="12"/>
      <c r="J358" s="12"/>
      <c r="K358" s="12"/>
      <c r="L358" s="12"/>
      <c r="M358" s="12"/>
      <c r="N358" s="12" t="s">
        <v>657</v>
      </c>
      <c r="O358" s="12" t="s">
        <v>1075</v>
      </c>
      <c r="P358" s="12" t="s">
        <v>1076</v>
      </c>
      <c r="Q358" s="13">
        <v>33</v>
      </c>
      <c r="R358" s="12" t="s">
        <v>20</v>
      </c>
      <c r="S358" s="12" t="s">
        <v>27</v>
      </c>
      <c r="T358" s="12" t="s">
        <v>28</v>
      </c>
      <c r="U358" s="12"/>
      <c r="V358" s="12" t="s">
        <v>1077</v>
      </c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</row>
    <row r="359" spans="1:37" ht="15" customHeight="1" thickBot="1" x14ac:dyDescent="0.25">
      <c r="A359" s="10">
        <v>45214.485636574071</v>
      </c>
      <c r="B359" s="19" t="s">
        <v>652</v>
      </c>
      <c r="C359" s="12"/>
      <c r="D359" s="12"/>
      <c r="E359" s="12"/>
      <c r="F359" s="12" t="str">
        <f t="shared" si="6"/>
        <v xml:space="preserve"> </v>
      </c>
      <c r="G359" s="12"/>
      <c r="H359" s="12"/>
      <c r="I359" s="12"/>
      <c r="J359" s="12"/>
      <c r="K359" s="12"/>
      <c r="L359" s="12"/>
      <c r="M359" s="12"/>
      <c r="N359" s="12" t="s">
        <v>653</v>
      </c>
      <c r="O359" s="12" t="s">
        <v>1078</v>
      </c>
      <c r="P359" s="12" t="s">
        <v>1079</v>
      </c>
      <c r="Q359" s="13">
        <v>22</v>
      </c>
      <c r="R359" s="12" t="s">
        <v>26</v>
      </c>
      <c r="S359" s="12" t="s">
        <v>27</v>
      </c>
      <c r="T359" s="12" t="s">
        <v>28</v>
      </c>
      <c r="U359" s="12" t="s">
        <v>36</v>
      </c>
      <c r="V359" s="12" t="s">
        <v>1080</v>
      </c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ht="15" customHeight="1" thickBot="1" x14ac:dyDescent="0.25">
      <c r="A360" s="10">
        <v>45214.531435185185</v>
      </c>
      <c r="B360" s="19" t="s">
        <v>652</v>
      </c>
      <c r="C360" s="12"/>
      <c r="D360" s="12"/>
      <c r="E360" s="12"/>
      <c r="F360" s="12" t="str">
        <f t="shared" si="6"/>
        <v xml:space="preserve"> </v>
      </c>
      <c r="G360" s="12"/>
      <c r="H360" s="12"/>
      <c r="I360" s="12"/>
      <c r="J360" s="12"/>
      <c r="K360" s="12"/>
      <c r="L360" s="12"/>
      <c r="M360" s="12"/>
      <c r="N360" s="12" t="s">
        <v>664</v>
      </c>
      <c r="O360" s="12" t="s">
        <v>1081</v>
      </c>
      <c r="P360" s="12" t="s">
        <v>1082</v>
      </c>
      <c r="Q360" s="13">
        <v>20</v>
      </c>
      <c r="R360" s="12" t="s">
        <v>26</v>
      </c>
      <c r="S360" s="12" t="s">
        <v>27</v>
      </c>
      <c r="T360" s="12" t="s">
        <v>22</v>
      </c>
      <c r="U360" s="12" t="s">
        <v>1083</v>
      </c>
      <c r="V360" s="12" t="s">
        <v>1084</v>
      </c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</row>
    <row r="361" spans="1:37" ht="15" customHeight="1" thickBot="1" x14ac:dyDescent="0.25">
      <c r="A361" s="10">
        <v>45214.542847222219</v>
      </c>
      <c r="B361" s="19" t="s">
        <v>652</v>
      </c>
      <c r="C361" s="12"/>
      <c r="D361" s="12"/>
      <c r="E361" s="12"/>
      <c r="F361" s="12" t="str">
        <f t="shared" si="6"/>
        <v xml:space="preserve"> </v>
      </c>
      <c r="G361" s="12"/>
      <c r="H361" s="12"/>
      <c r="I361" s="12"/>
      <c r="J361" s="12"/>
      <c r="K361" s="12"/>
      <c r="L361" s="12"/>
      <c r="M361" s="12"/>
      <c r="N361" s="12" t="s">
        <v>758</v>
      </c>
      <c r="O361" s="12" t="s">
        <v>62</v>
      </c>
      <c r="P361" s="12" t="s">
        <v>1085</v>
      </c>
      <c r="Q361" s="13">
        <v>24</v>
      </c>
      <c r="R361" s="12" t="s">
        <v>20</v>
      </c>
      <c r="S361" s="12" t="s">
        <v>27</v>
      </c>
      <c r="T361" s="12" t="s">
        <v>22</v>
      </c>
      <c r="U361" s="12"/>
      <c r="V361" s="12" t="s">
        <v>1086</v>
      </c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ht="15" customHeight="1" thickBot="1" x14ac:dyDescent="0.25">
      <c r="A362" s="10">
        <v>45214.560196759259</v>
      </c>
      <c r="B362" s="19" t="s">
        <v>652</v>
      </c>
      <c r="C362" s="12"/>
      <c r="D362" s="12"/>
      <c r="E362" s="12"/>
      <c r="F362" s="12" t="str">
        <f t="shared" si="6"/>
        <v xml:space="preserve"> </v>
      </c>
      <c r="G362" s="12"/>
      <c r="H362" s="12"/>
      <c r="I362" s="12"/>
      <c r="J362" s="12"/>
      <c r="K362" s="12"/>
      <c r="L362" s="12"/>
      <c r="M362" s="12"/>
      <c r="N362" s="12" t="s">
        <v>706</v>
      </c>
      <c r="O362" s="12" t="s">
        <v>1087</v>
      </c>
      <c r="P362" s="12" t="s">
        <v>1088</v>
      </c>
      <c r="Q362" s="13">
        <v>27</v>
      </c>
      <c r="R362" s="12" t="s">
        <v>26</v>
      </c>
      <c r="S362" s="12" t="s">
        <v>27</v>
      </c>
      <c r="T362" s="12" t="s">
        <v>22</v>
      </c>
      <c r="U362" s="12" t="s">
        <v>36</v>
      </c>
      <c r="V362" s="12" t="s">
        <v>1089</v>
      </c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</row>
    <row r="363" spans="1:37" ht="15" thickBot="1" x14ac:dyDescent="0.25">
      <c r="A363" s="12"/>
      <c r="B363" s="21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3"/>
      <c r="O363" s="23"/>
      <c r="P363" s="23"/>
      <c r="Q363" s="23"/>
      <c r="R363" s="23"/>
      <c r="S363" s="23"/>
      <c r="T363" s="23"/>
      <c r="U363" s="23"/>
      <c r="V363" s="23"/>
      <c r="W363" s="24"/>
      <c r="X363" s="24"/>
      <c r="Y363" s="24"/>
      <c r="Z363" s="24"/>
      <c r="AA363" s="24"/>
      <c r="AB363" s="24"/>
      <c r="AC363" s="24"/>
      <c r="AD363" s="24"/>
      <c r="AE363" s="24"/>
      <c r="AF363" s="12"/>
      <c r="AG363" s="12"/>
      <c r="AH363" s="12"/>
      <c r="AI363" s="12"/>
      <c r="AJ363" s="12"/>
      <c r="AK363" s="12"/>
    </row>
    <row r="364" spans="1:37" ht="15" thickBot="1" x14ac:dyDescent="0.25">
      <c r="A364" s="12"/>
      <c r="B364" s="21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3"/>
      <c r="O364" s="23"/>
      <c r="P364" s="23"/>
      <c r="Q364" s="23"/>
      <c r="R364" s="23"/>
      <c r="S364" s="23"/>
      <c r="T364" s="23"/>
      <c r="U364" s="23"/>
      <c r="V364" s="23"/>
      <c r="W364" s="24"/>
      <c r="X364" s="24"/>
      <c r="Y364" s="24"/>
      <c r="Z364" s="24"/>
      <c r="AA364" s="24"/>
      <c r="AB364" s="24"/>
      <c r="AC364" s="24"/>
      <c r="AD364" s="24"/>
      <c r="AE364" s="24"/>
      <c r="AF364" s="12"/>
      <c r="AG364" s="12"/>
      <c r="AH364" s="12"/>
      <c r="AI364" s="12"/>
      <c r="AJ364" s="12"/>
      <c r="AK364" s="12"/>
    </row>
    <row r="365" spans="1:37" ht="15" thickBot="1" x14ac:dyDescent="0.25">
      <c r="A365" s="12"/>
      <c r="B365" s="21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3"/>
      <c r="O365" s="23"/>
      <c r="P365" s="23"/>
      <c r="Q365" s="23"/>
      <c r="R365" s="23"/>
      <c r="S365" s="23"/>
      <c r="T365" s="23"/>
      <c r="U365" s="23"/>
      <c r="V365" s="23"/>
      <c r="W365" s="24"/>
      <c r="X365" s="24"/>
      <c r="Y365" s="24"/>
      <c r="Z365" s="24"/>
      <c r="AA365" s="24"/>
      <c r="AB365" s="24"/>
      <c r="AC365" s="24"/>
      <c r="AD365" s="24"/>
      <c r="AE365" s="24"/>
      <c r="AF365" s="12"/>
      <c r="AG365" s="12"/>
      <c r="AH365" s="12"/>
      <c r="AI365" s="12"/>
      <c r="AJ365" s="12"/>
      <c r="AK365" s="12"/>
    </row>
    <row r="366" spans="1:37" ht="15" thickBot="1" x14ac:dyDescent="0.25">
      <c r="A366" s="12"/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3"/>
      <c r="O366" s="23"/>
      <c r="P366" s="23"/>
      <c r="Q366" s="23"/>
      <c r="R366" s="23"/>
      <c r="S366" s="23"/>
      <c r="T366" s="23"/>
      <c r="U366" s="23"/>
      <c r="V366" s="23"/>
      <c r="W366" s="24"/>
      <c r="X366" s="24"/>
      <c r="Y366" s="24"/>
      <c r="Z366" s="24"/>
      <c r="AA366" s="24"/>
      <c r="AB366" s="24"/>
      <c r="AC366" s="24"/>
      <c r="AD366" s="24"/>
      <c r="AE366" s="24"/>
      <c r="AF366" s="12"/>
      <c r="AG366" s="12"/>
      <c r="AH366" s="12"/>
      <c r="AI366" s="12"/>
      <c r="AJ366" s="12"/>
      <c r="AK366" s="12"/>
    </row>
    <row r="367" spans="1:37" ht="15" thickBot="1" x14ac:dyDescent="0.25">
      <c r="A367" s="12"/>
      <c r="B367" s="21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3"/>
      <c r="O367" s="23"/>
      <c r="P367" s="23"/>
      <c r="Q367" s="23"/>
      <c r="R367" s="23"/>
      <c r="S367" s="23"/>
      <c r="T367" s="23"/>
      <c r="U367" s="23"/>
      <c r="V367" s="23"/>
      <c r="W367" s="24"/>
      <c r="X367" s="24"/>
      <c r="Y367" s="24"/>
      <c r="Z367" s="24"/>
      <c r="AA367" s="24"/>
      <c r="AB367" s="24"/>
      <c r="AC367" s="24"/>
      <c r="AD367" s="24"/>
      <c r="AE367" s="24"/>
      <c r="AF367" s="12"/>
      <c r="AG367" s="12"/>
      <c r="AH367" s="12"/>
      <c r="AI367" s="12"/>
      <c r="AJ367" s="12"/>
      <c r="AK367" s="12"/>
    </row>
    <row r="368" spans="1:37" ht="15" thickBot="1" x14ac:dyDescent="0.25">
      <c r="A368" s="12"/>
      <c r="B368" s="21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4"/>
      <c r="X368" s="24"/>
      <c r="Y368" s="24"/>
      <c r="Z368" s="24"/>
      <c r="AA368" s="24"/>
      <c r="AB368" s="24"/>
      <c r="AC368" s="24"/>
      <c r="AD368" s="24"/>
      <c r="AE368" s="24"/>
      <c r="AF368" s="12"/>
      <c r="AG368" s="12"/>
      <c r="AH368" s="12"/>
      <c r="AI368" s="12"/>
      <c r="AJ368" s="12"/>
      <c r="AK368" s="12"/>
    </row>
    <row r="369" spans="1:37" ht="15" thickBot="1" x14ac:dyDescent="0.25">
      <c r="A369" s="12"/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3"/>
      <c r="O369" s="23"/>
      <c r="P369" s="23"/>
      <c r="Q369" s="23"/>
      <c r="R369" s="23"/>
      <c r="S369" s="23"/>
      <c r="T369" s="23"/>
      <c r="U369" s="23"/>
      <c r="V369" s="23"/>
      <c r="W369" s="24"/>
      <c r="X369" s="24"/>
      <c r="Y369" s="24"/>
      <c r="Z369" s="24"/>
      <c r="AA369" s="24"/>
      <c r="AB369" s="24"/>
      <c r="AC369" s="24"/>
      <c r="AD369" s="24"/>
      <c r="AE369" s="24"/>
      <c r="AF369" s="12"/>
      <c r="AG369" s="12"/>
      <c r="AH369" s="12"/>
      <c r="AI369" s="12"/>
      <c r="AJ369" s="12"/>
      <c r="AK369" s="12"/>
    </row>
    <row r="370" spans="1:37" ht="15" thickBot="1" x14ac:dyDescent="0.25">
      <c r="A370" s="12"/>
      <c r="B370" s="21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3"/>
      <c r="O370" s="23"/>
      <c r="P370" s="23"/>
      <c r="Q370" s="23"/>
      <c r="R370" s="23"/>
      <c r="S370" s="23"/>
      <c r="T370" s="23"/>
      <c r="U370" s="23"/>
      <c r="V370" s="23"/>
      <c r="W370" s="24"/>
      <c r="X370" s="24"/>
      <c r="Y370" s="24"/>
      <c r="Z370" s="24"/>
      <c r="AA370" s="24"/>
      <c r="AB370" s="24"/>
      <c r="AC370" s="24"/>
      <c r="AD370" s="24"/>
      <c r="AE370" s="24"/>
      <c r="AF370" s="12"/>
      <c r="AG370" s="12"/>
      <c r="AH370" s="12"/>
      <c r="AI370" s="12"/>
      <c r="AJ370" s="12"/>
      <c r="AK370" s="12"/>
    </row>
    <row r="371" spans="1:37" ht="15" thickBot="1" x14ac:dyDescent="0.25">
      <c r="A371" s="12"/>
      <c r="B371" s="2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3"/>
      <c r="O371" s="23"/>
      <c r="P371" s="23"/>
      <c r="Q371" s="23"/>
      <c r="R371" s="23"/>
      <c r="S371" s="23"/>
      <c r="T371" s="23"/>
      <c r="U371" s="23"/>
      <c r="V371" s="23"/>
      <c r="W371" s="24"/>
      <c r="X371" s="24"/>
      <c r="Y371" s="24"/>
      <c r="Z371" s="24"/>
      <c r="AA371" s="24"/>
      <c r="AB371" s="24"/>
      <c r="AC371" s="24"/>
      <c r="AD371" s="24"/>
      <c r="AE371" s="24"/>
      <c r="AF371" s="12"/>
      <c r="AG371" s="12"/>
      <c r="AH371" s="12"/>
      <c r="AI371" s="12"/>
      <c r="AJ371" s="12"/>
      <c r="AK371" s="12"/>
    </row>
    <row r="372" spans="1:37" ht="15" thickBot="1" x14ac:dyDescent="0.25">
      <c r="A372" s="12"/>
      <c r="B372" s="2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3"/>
      <c r="O372" s="23"/>
      <c r="P372" s="23"/>
      <c r="Q372" s="23"/>
      <c r="R372" s="23"/>
      <c r="S372" s="23"/>
      <c r="T372" s="23"/>
      <c r="U372" s="23"/>
      <c r="V372" s="23"/>
      <c r="W372" s="24"/>
      <c r="X372" s="24"/>
      <c r="Y372" s="24"/>
      <c r="Z372" s="24"/>
      <c r="AA372" s="24"/>
      <c r="AB372" s="24"/>
      <c r="AC372" s="24"/>
      <c r="AD372" s="24"/>
      <c r="AE372" s="24"/>
      <c r="AF372" s="12"/>
      <c r="AG372" s="12"/>
      <c r="AH372" s="12"/>
      <c r="AI372" s="12"/>
      <c r="AJ372" s="12"/>
      <c r="AK372" s="12"/>
    </row>
    <row r="373" spans="1:37" ht="15" thickBot="1" x14ac:dyDescent="0.25">
      <c r="A373" s="12"/>
      <c r="B373" s="21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3"/>
      <c r="O373" s="23"/>
      <c r="P373" s="23"/>
      <c r="Q373" s="23"/>
      <c r="R373" s="23"/>
      <c r="S373" s="23"/>
      <c r="T373" s="23"/>
      <c r="U373" s="23"/>
      <c r="V373" s="23"/>
      <c r="W373" s="24"/>
      <c r="X373" s="24"/>
      <c r="Y373" s="24"/>
      <c r="Z373" s="24"/>
      <c r="AA373" s="24"/>
      <c r="AB373" s="24"/>
      <c r="AC373" s="24"/>
      <c r="AD373" s="24"/>
      <c r="AE373" s="24"/>
      <c r="AF373" s="12"/>
      <c r="AG373" s="12"/>
      <c r="AH373" s="12"/>
      <c r="AI373" s="12"/>
      <c r="AJ373" s="12"/>
      <c r="AK373" s="12"/>
    </row>
    <row r="374" spans="1:37" ht="15" thickBot="1" x14ac:dyDescent="0.25">
      <c r="A374" s="12"/>
      <c r="B374" s="21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3"/>
      <c r="O374" s="23"/>
      <c r="P374" s="23"/>
      <c r="Q374" s="23"/>
      <c r="R374" s="23"/>
      <c r="S374" s="23"/>
      <c r="T374" s="23"/>
      <c r="U374" s="23"/>
      <c r="V374" s="23"/>
      <c r="W374" s="24"/>
      <c r="X374" s="24"/>
      <c r="Y374" s="24"/>
      <c r="Z374" s="24"/>
      <c r="AA374" s="24"/>
      <c r="AB374" s="24"/>
      <c r="AC374" s="24"/>
      <c r="AD374" s="24"/>
      <c r="AE374" s="24"/>
      <c r="AF374" s="12"/>
      <c r="AG374" s="12"/>
      <c r="AH374" s="12"/>
      <c r="AI374" s="12"/>
      <c r="AJ374" s="12"/>
      <c r="AK374" s="12"/>
    </row>
    <row r="375" spans="1:37" ht="15" thickBot="1" x14ac:dyDescent="0.25">
      <c r="A375" s="12"/>
      <c r="B375" s="21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3"/>
      <c r="O375" s="23"/>
      <c r="P375" s="23"/>
      <c r="Q375" s="23"/>
      <c r="R375" s="23"/>
      <c r="S375" s="23"/>
      <c r="T375" s="23"/>
      <c r="U375" s="23"/>
      <c r="V375" s="23"/>
      <c r="W375" s="24"/>
      <c r="X375" s="24"/>
      <c r="Y375" s="24"/>
      <c r="Z375" s="24"/>
      <c r="AA375" s="24"/>
      <c r="AB375" s="24"/>
      <c r="AC375" s="24"/>
      <c r="AD375" s="24"/>
      <c r="AE375" s="24"/>
      <c r="AF375" s="12"/>
      <c r="AG375" s="12"/>
      <c r="AH375" s="12"/>
      <c r="AI375" s="12"/>
      <c r="AJ375" s="12"/>
      <c r="AK375" s="12"/>
    </row>
    <row r="376" spans="1:37" ht="15" thickBot="1" x14ac:dyDescent="0.25">
      <c r="A376" s="12"/>
      <c r="B376" s="21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3"/>
      <c r="O376" s="23"/>
      <c r="P376" s="23"/>
      <c r="Q376" s="23"/>
      <c r="R376" s="23"/>
      <c r="S376" s="23"/>
      <c r="T376" s="23"/>
      <c r="U376" s="23"/>
      <c r="V376" s="23"/>
      <c r="W376" s="24"/>
      <c r="X376" s="24"/>
      <c r="Y376" s="24"/>
      <c r="Z376" s="24"/>
      <c r="AA376" s="24"/>
      <c r="AB376" s="24"/>
      <c r="AC376" s="24"/>
      <c r="AD376" s="24"/>
      <c r="AE376" s="24"/>
      <c r="AF376" s="12"/>
      <c r="AG376" s="12"/>
      <c r="AH376" s="12"/>
      <c r="AI376" s="12"/>
      <c r="AJ376" s="12"/>
      <c r="AK376" s="12"/>
    </row>
    <row r="377" spans="1:37" ht="15" thickBot="1" x14ac:dyDescent="0.25">
      <c r="A377" s="12"/>
      <c r="B377" s="21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3"/>
      <c r="O377" s="23"/>
      <c r="P377" s="23"/>
      <c r="Q377" s="23"/>
      <c r="R377" s="23"/>
      <c r="S377" s="23"/>
      <c r="T377" s="23"/>
      <c r="U377" s="23"/>
      <c r="V377" s="23"/>
      <c r="W377" s="24"/>
      <c r="X377" s="24"/>
      <c r="Y377" s="24"/>
      <c r="Z377" s="24"/>
      <c r="AA377" s="24"/>
      <c r="AB377" s="24"/>
      <c r="AC377" s="24"/>
      <c r="AD377" s="24"/>
      <c r="AE377" s="24"/>
      <c r="AF377" s="12"/>
      <c r="AG377" s="12"/>
      <c r="AH377" s="12"/>
      <c r="AI377" s="12"/>
      <c r="AJ377" s="12"/>
      <c r="AK377" s="12"/>
    </row>
    <row r="378" spans="1:37" ht="15" thickBot="1" x14ac:dyDescent="0.25">
      <c r="A378" s="12"/>
      <c r="B378" s="21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3"/>
      <c r="O378" s="23"/>
      <c r="P378" s="23"/>
      <c r="Q378" s="23"/>
      <c r="R378" s="23"/>
      <c r="S378" s="23"/>
      <c r="T378" s="23"/>
      <c r="U378" s="23"/>
      <c r="V378" s="23"/>
      <c r="W378" s="24"/>
      <c r="X378" s="24"/>
      <c r="Y378" s="24"/>
      <c r="Z378" s="24"/>
      <c r="AA378" s="24"/>
      <c r="AB378" s="24"/>
      <c r="AC378" s="24"/>
      <c r="AD378" s="24"/>
      <c r="AE378" s="24"/>
      <c r="AF378" s="12"/>
      <c r="AG378" s="12"/>
      <c r="AH378" s="12"/>
      <c r="AI378" s="12"/>
      <c r="AJ378" s="12"/>
      <c r="AK378" s="12"/>
    </row>
    <row r="379" spans="1:37" ht="15" thickBot="1" x14ac:dyDescent="0.25">
      <c r="A379" s="12"/>
      <c r="B379" s="21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3"/>
      <c r="O379" s="23"/>
      <c r="P379" s="23"/>
      <c r="Q379" s="23"/>
      <c r="R379" s="23"/>
      <c r="S379" s="23"/>
      <c r="T379" s="23"/>
      <c r="U379" s="23"/>
      <c r="V379" s="23"/>
      <c r="W379" s="24"/>
      <c r="X379" s="24"/>
      <c r="Y379" s="24"/>
      <c r="Z379" s="24"/>
      <c r="AA379" s="24"/>
      <c r="AB379" s="24"/>
      <c r="AC379" s="24"/>
      <c r="AD379" s="24"/>
      <c r="AE379" s="24"/>
      <c r="AF379" s="12"/>
      <c r="AG379" s="12"/>
      <c r="AH379" s="12"/>
      <c r="AI379" s="12"/>
      <c r="AJ379" s="12"/>
      <c r="AK379" s="12"/>
    </row>
    <row r="380" spans="1:37" ht="15" thickBot="1" x14ac:dyDescent="0.25">
      <c r="A380" s="12"/>
      <c r="B380" s="21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3"/>
      <c r="O380" s="23"/>
      <c r="P380" s="23"/>
      <c r="Q380" s="23"/>
      <c r="R380" s="23"/>
      <c r="S380" s="23"/>
      <c r="T380" s="23"/>
      <c r="U380" s="23"/>
      <c r="V380" s="23"/>
      <c r="W380" s="24"/>
      <c r="X380" s="24"/>
      <c r="Y380" s="24"/>
      <c r="Z380" s="24"/>
      <c r="AA380" s="24"/>
      <c r="AB380" s="24"/>
      <c r="AC380" s="24"/>
      <c r="AD380" s="24"/>
      <c r="AE380" s="24"/>
      <c r="AF380" s="12"/>
      <c r="AG380" s="12"/>
      <c r="AH380" s="12"/>
      <c r="AI380" s="12"/>
      <c r="AJ380" s="12"/>
      <c r="AK380" s="12"/>
    </row>
    <row r="381" spans="1:37" ht="15" thickBot="1" x14ac:dyDescent="0.25">
      <c r="A381" s="12"/>
      <c r="B381" s="21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3"/>
      <c r="O381" s="23"/>
      <c r="P381" s="23"/>
      <c r="Q381" s="23"/>
      <c r="R381" s="23"/>
      <c r="S381" s="23"/>
      <c r="T381" s="23"/>
      <c r="U381" s="23"/>
      <c r="V381" s="23"/>
      <c r="W381" s="24"/>
      <c r="X381" s="24"/>
      <c r="Y381" s="24"/>
      <c r="Z381" s="24"/>
      <c r="AA381" s="24"/>
      <c r="AB381" s="24"/>
      <c r="AC381" s="24"/>
      <c r="AD381" s="24"/>
      <c r="AE381" s="24"/>
      <c r="AF381" s="12"/>
      <c r="AG381" s="12"/>
      <c r="AH381" s="12"/>
      <c r="AI381" s="12"/>
      <c r="AJ381" s="12"/>
      <c r="AK381" s="12"/>
    </row>
    <row r="382" spans="1:37" ht="15" thickBot="1" x14ac:dyDescent="0.25">
      <c r="A382" s="12"/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3"/>
      <c r="O382" s="23"/>
      <c r="P382" s="23"/>
      <c r="Q382" s="23"/>
      <c r="R382" s="23"/>
      <c r="S382" s="23"/>
      <c r="T382" s="23"/>
      <c r="U382" s="23"/>
      <c r="V382" s="23"/>
      <c r="W382" s="24"/>
      <c r="X382" s="24"/>
      <c r="Y382" s="24"/>
      <c r="Z382" s="24"/>
      <c r="AA382" s="24"/>
      <c r="AB382" s="24"/>
      <c r="AC382" s="24"/>
      <c r="AD382" s="24"/>
      <c r="AE382" s="24"/>
      <c r="AF382" s="12"/>
      <c r="AG382" s="12"/>
      <c r="AH382" s="12"/>
      <c r="AI382" s="12"/>
      <c r="AJ382" s="12"/>
      <c r="AK382" s="12"/>
    </row>
    <row r="383" spans="1:37" ht="15" thickBot="1" x14ac:dyDescent="0.25">
      <c r="A383" s="12"/>
      <c r="B383" s="2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3"/>
      <c r="O383" s="23"/>
      <c r="P383" s="23"/>
      <c r="Q383" s="23"/>
      <c r="R383" s="23"/>
      <c r="S383" s="23"/>
      <c r="T383" s="23"/>
      <c r="U383" s="23"/>
      <c r="V383" s="23"/>
      <c r="W383" s="24"/>
      <c r="X383" s="24"/>
      <c r="Y383" s="24"/>
      <c r="Z383" s="24"/>
      <c r="AA383" s="24"/>
      <c r="AB383" s="24"/>
      <c r="AC383" s="24"/>
      <c r="AD383" s="24"/>
      <c r="AE383" s="24"/>
      <c r="AF383" s="12"/>
      <c r="AG383" s="12"/>
      <c r="AH383" s="12"/>
      <c r="AI383" s="12"/>
      <c r="AJ383" s="12"/>
      <c r="AK383" s="12"/>
    </row>
    <row r="384" spans="1:37" ht="15" thickBot="1" x14ac:dyDescent="0.25">
      <c r="A384" s="12"/>
      <c r="B384" s="2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3"/>
      <c r="O384" s="23"/>
      <c r="P384" s="23"/>
      <c r="Q384" s="23"/>
      <c r="R384" s="23"/>
      <c r="S384" s="23"/>
      <c r="T384" s="23"/>
      <c r="U384" s="23"/>
      <c r="V384" s="23"/>
      <c r="W384" s="24"/>
      <c r="X384" s="24"/>
      <c r="Y384" s="24"/>
      <c r="Z384" s="24"/>
      <c r="AA384" s="24"/>
      <c r="AB384" s="24"/>
      <c r="AC384" s="24"/>
      <c r="AD384" s="24"/>
      <c r="AE384" s="24"/>
      <c r="AF384" s="12"/>
      <c r="AG384" s="12"/>
      <c r="AH384" s="12"/>
      <c r="AI384" s="12"/>
      <c r="AJ384" s="12"/>
      <c r="AK384" s="12"/>
    </row>
    <row r="385" spans="1:37" ht="15" thickBot="1" x14ac:dyDescent="0.25">
      <c r="A385" s="12"/>
      <c r="B385" s="21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3"/>
      <c r="O385" s="23"/>
      <c r="P385" s="23"/>
      <c r="Q385" s="23"/>
      <c r="R385" s="23"/>
      <c r="S385" s="23"/>
      <c r="T385" s="23"/>
      <c r="U385" s="23"/>
      <c r="V385" s="23"/>
      <c r="W385" s="24"/>
      <c r="X385" s="24"/>
      <c r="Y385" s="24"/>
      <c r="Z385" s="24"/>
      <c r="AA385" s="24"/>
      <c r="AB385" s="24"/>
      <c r="AC385" s="24"/>
      <c r="AD385" s="24"/>
      <c r="AE385" s="24"/>
      <c r="AF385" s="12"/>
      <c r="AG385" s="12"/>
      <c r="AH385" s="12"/>
      <c r="AI385" s="12"/>
      <c r="AJ385" s="12"/>
      <c r="AK385" s="12"/>
    </row>
    <row r="386" spans="1:37" ht="15" thickBot="1" x14ac:dyDescent="0.25">
      <c r="A386" s="12"/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3"/>
      <c r="O386" s="23"/>
      <c r="P386" s="23"/>
      <c r="Q386" s="23"/>
      <c r="R386" s="23"/>
      <c r="S386" s="23"/>
      <c r="T386" s="23"/>
      <c r="U386" s="23"/>
      <c r="V386" s="23"/>
      <c r="W386" s="24"/>
      <c r="X386" s="24"/>
      <c r="Y386" s="24"/>
      <c r="Z386" s="24"/>
      <c r="AA386" s="24"/>
      <c r="AB386" s="24"/>
      <c r="AC386" s="24"/>
      <c r="AD386" s="24"/>
      <c r="AE386" s="24"/>
      <c r="AF386" s="12"/>
      <c r="AG386" s="12"/>
      <c r="AH386" s="12"/>
      <c r="AI386" s="12"/>
      <c r="AJ386" s="12"/>
      <c r="AK386" s="12"/>
    </row>
    <row r="387" spans="1:37" ht="15" thickBot="1" x14ac:dyDescent="0.25">
      <c r="A387" s="12"/>
      <c r="B387" s="21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3"/>
      <c r="O387" s="23"/>
      <c r="P387" s="23"/>
      <c r="Q387" s="23"/>
      <c r="R387" s="23"/>
      <c r="S387" s="23"/>
      <c r="T387" s="23"/>
      <c r="U387" s="23"/>
      <c r="V387" s="23"/>
      <c r="W387" s="24"/>
      <c r="X387" s="24"/>
      <c r="Y387" s="24"/>
      <c r="Z387" s="24"/>
      <c r="AA387" s="24"/>
      <c r="AB387" s="24"/>
      <c r="AC387" s="24"/>
      <c r="AD387" s="24"/>
      <c r="AE387" s="24"/>
      <c r="AF387" s="12"/>
      <c r="AG387" s="12"/>
      <c r="AH387" s="12"/>
      <c r="AI387" s="12"/>
      <c r="AJ387" s="12"/>
      <c r="AK387" s="12"/>
    </row>
    <row r="388" spans="1:37" ht="15" thickBot="1" x14ac:dyDescent="0.25">
      <c r="A388" s="12"/>
      <c r="B388" s="21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3"/>
      <c r="O388" s="23"/>
      <c r="P388" s="23"/>
      <c r="Q388" s="23"/>
      <c r="R388" s="23"/>
      <c r="S388" s="23"/>
      <c r="T388" s="23"/>
      <c r="U388" s="23"/>
      <c r="V388" s="23"/>
      <c r="W388" s="24"/>
      <c r="X388" s="24"/>
      <c r="Y388" s="24"/>
      <c r="Z388" s="24"/>
      <c r="AA388" s="24"/>
      <c r="AB388" s="24"/>
      <c r="AC388" s="24"/>
      <c r="AD388" s="24"/>
      <c r="AE388" s="24"/>
      <c r="AF388" s="12"/>
      <c r="AG388" s="12"/>
      <c r="AH388" s="12"/>
      <c r="AI388" s="12"/>
      <c r="AJ388" s="12"/>
      <c r="AK388" s="12"/>
    </row>
    <row r="389" spans="1:37" ht="15" thickBot="1" x14ac:dyDescent="0.25">
      <c r="A389" s="12"/>
      <c r="B389" s="21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3"/>
      <c r="O389" s="23"/>
      <c r="P389" s="23"/>
      <c r="Q389" s="23"/>
      <c r="R389" s="23"/>
      <c r="S389" s="23"/>
      <c r="T389" s="23"/>
      <c r="U389" s="23"/>
      <c r="V389" s="23"/>
      <c r="W389" s="24"/>
      <c r="X389" s="24"/>
      <c r="Y389" s="24"/>
      <c r="Z389" s="24"/>
      <c r="AA389" s="24"/>
      <c r="AB389" s="24"/>
      <c r="AC389" s="24"/>
      <c r="AD389" s="24"/>
      <c r="AE389" s="24"/>
      <c r="AF389" s="12"/>
      <c r="AG389" s="12"/>
      <c r="AH389" s="12"/>
      <c r="AI389" s="12"/>
      <c r="AJ389" s="12"/>
      <c r="AK389" s="12"/>
    </row>
    <row r="390" spans="1:37" ht="15" thickBot="1" x14ac:dyDescent="0.25">
      <c r="A390" s="12"/>
      <c r="B390" s="21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3"/>
      <c r="O390" s="23"/>
      <c r="P390" s="23"/>
      <c r="Q390" s="23"/>
      <c r="R390" s="23"/>
      <c r="S390" s="23"/>
      <c r="T390" s="23"/>
      <c r="U390" s="23"/>
      <c r="V390" s="23"/>
      <c r="W390" s="24"/>
      <c r="X390" s="24"/>
      <c r="Y390" s="24"/>
      <c r="Z390" s="24"/>
      <c r="AA390" s="24"/>
      <c r="AB390" s="24"/>
      <c r="AC390" s="24"/>
      <c r="AD390" s="24"/>
      <c r="AE390" s="24"/>
      <c r="AF390" s="12"/>
      <c r="AG390" s="12"/>
      <c r="AH390" s="12"/>
      <c r="AI390" s="12"/>
      <c r="AJ390" s="12"/>
      <c r="AK390" s="12"/>
    </row>
    <row r="391" spans="1:37" ht="15" thickBot="1" x14ac:dyDescent="0.25">
      <c r="A391" s="12"/>
      <c r="B391" s="21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3"/>
      <c r="O391" s="23"/>
      <c r="P391" s="23"/>
      <c r="Q391" s="23"/>
      <c r="R391" s="23"/>
      <c r="S391" s="23"/>
      <c r="T391" s="23"/>
      <c r="U391" s="23"/>
      <c r="V391" s="23"/>
      <c r="W391" s="24"/>
      <c r="X391" s="24"/>
      <c r="Y391" s="24"/>
      <c r="Z391" s="24"/>
      <c r="AA391" s="24"/>
      <c r="AB391" s="24"/>
      <c r="AC391" s="24"/>
      <c r="AD391" s="24"/>
      <c r="AE391" s="24"/>
      <c r="AF391" s="12"/>
      <c r="AG391" s="12"/>
      <c r="AH391" s="12"/>
      <c r="AI391" s="12"/>
      <c r="AJ391" s="12"/>
      <c r="AK391" s="12"/>
    </row>
    <row r="392" spans="1:37" ht="15" thickBot="1" x14ac:dyDescent="0.25">
      <c r="A392" s="12"/>
      <c r="B392" s="21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3"/>
      <c r="O392" s="23"/>
      <c r="P392" s="23"/>
      <c r="Q392" s="23"/>
      <c r="R392" s="23"/>
      <c r="S392" s="23"/>
      <c r="T392" s="23"/>
      <c r="U392" s="23"/>
      <c r="V392" s="23"/>
      <c r="W392" s="24"/>
      <c r="X392" s="24"/>
      <c r="Y392" s="24"/>
      <c r="Z392" s="24"/>
      <c r="AA392" s="24"/>
      <c r="AB392" s="24"/>
      <c r="AC392" s="24"/>
      <c r="AD392" s="24"/>
      <c r="AE392" s="24"/>
      <c r="AF392" s="12"/>
      <c r="AG392" s="12"/>
      <c r="AH392" s="12"/>
      <c r="AI392" s="12"/>
      <c r="AJ392" s="12"/>
      <c r="AK392" s="12"/>
    </row>
    <row r="393" spans="1:37" ht="15" thickBot="1" x14ac:dyDescent="0.25">
      <c r="A393" s="12"/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3"/>
      <c r="O393" s="23"/>
      <c r="P393" s="23"/>
      <c r="Q393" s="23"/>
      <c r="R393" s="23"/>
      <c r="S393" s="23"/>
      <c r="T393" s="23"/>
      <c r="U393" s="23"/>
      <c r="V393" s="23"/>
      <c r="W393" s="24"/>
      <c r="X393" s="24"/>
      <c r="Y393" s="24"/>
      <c r="Z393" s="24"/>
      <c r="AA393" s="24"/>
      <c r="AB393" s="24"/>
      <c r="AC393" s="24"/>
      <c r="AD393" s="24"/>
      <c r="AE393" s="24"/>
      <c r="AF393" s="12"/>
      <c r="AG393" s="12"/>
      <c r="AH393" s="12"/>
      <c r="AI393" s="12"/>
      <c r="AJ393" s="12"/>
      <c r="AK393" s="12"/>
    </row>
    <row r="394" spans="1:37" ht="15" thickBot="1" x14ac:dyDescent="0.25">
      <c r="A394" s="12"/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3"/>
      <c r="O394" s="23"/>
      <c r="P394" s="23"/>
      <c r="Q394" s="23"/>
      <c r="R394" s="23"/>
      <c r="S394" s="23"/>
      <c r="T394" s="23"/>
      <c r="U394" s="23"/>
      <c r="V394" s="23"/>
      <c r="W394" s="24"/>
      <c r="X394" s="24"/>
      <c r="Y394" s="24"/>
      <c r="Z394" s="24"/>
      <c r="AA394" s="24"/>
      <c r="AB394" s="24"/>
      <c r="AC394" s="24"/>
      <c r="AD394" s="24"/>
      <c r="AE394" s="24"/>
      <c r="AF394" s="12"/>
      <c r="AG394" s="12"/>
      <c r="AH394" s="12"/>
      <c r="AI394" s="12"/>
      <c r="AJ394" s="12"/>
      <c r="AK394" s="12"/>
    </row>
    <row r="395" spans="1:37" ht="15" thickBot="1" x14ac:dyDescent="0.25">
      <c r="A395" s="12"/>
      <c r="B395" s="2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3"/>
      <c r="O395" s="23"/>
      <c r="P395" s="23"/>
      <c r="Q395" s="23"/>
      <c r="R395" s="23"/>
      <c r="S395" s="23"/>
      <c r="T395" s="23"/>
      <c r="U395" s="23"/>
      <c r="V395" s="23"/>
      <c r="W395" s="24"/>
      <c r="X395" s="24"/>
      <c r="Y395" s="24"/>
      <c r="Z395" s="24"/>
      <c r="AA395" s="24"/>
      <c r="AB395" s="24"/>
      <c r="AC395" s="24"/>
      <c r="AD395" s="24"/>
      <c r="AE395" s="24"/>
      <c r="AF395" s="12"/>
      <c r="AG395" s="12"/>
      <c r="AH395" s="12"/>
      <c r="AI395" s="12"/>
      <c r="AJ395" s="12"/>
      <c r="AK395" s="12"/>
    </row>
    <row r="396" spans="1:37" ht="15" thickBot="1" x14ac:dyDescent="0.25">
      <c r="A396" s="12"/>
      <c r="B396" s="2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3"/>
      <c r="O396" s="23"/>
      <c r="P396" s="23"/>
      <c r="Q396" s="23"/>
      <c r="R396" s="23"/>
      <c r="S396" s="23"/>
      <c r="T396" s="23"/>
      <c r="U396" s="23"/>
      <c r="V396" s="23"/>
      <c r="W396" s="24"/>
      <c r="X396" s="24"/>
      <c r="Y396" s="24"/>
      <c r="Z396" s="24"/>
      <c r="AA396" s="24"/>
      <c r="AB396" s="24"/>
      <c r="AC396" s="24"/>
      <c r="AD396" s="24"/>
      <c r="AE396" s="24"/>
      <c r="AF396" s="12"/>
      <c r="AG396" s="12"/>
      <c r="AH396" s="12"/>
      <c r="AI396" s="12"/>
      <c r="AJ396" s="12"/>
      <c r="AK396" s="12"/>
    </row>
    <row r="397" spans="1:37" ht="15" thickBot="1" x14ac:dyDescent="0.25">
      <c r="A397" s="12"/>
      <c r="B397" s="21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3"/>
      <c r="O397" s="23"/>
      <c r="P397" s="23"/>
      <c r="Q397" s="23"/>
      <c r="R397" s="23"/>
      <c r="S397" s="23"/>
      <c r="T397" s="23"/>
      <c r="U397" s="23"/>
      <c r="V397" s="23"/>
      <c r="W397" s="24"/>
      <c r="X397" s="24"/>
      <c r="Y397" s="24"/>
      <c r="Z397" s="24"/>
      <c r="AA397" s="24"/>
      <c r="AB397" s="24"/>
      <c r="AC397" s="24"/>
      <c r="AD397" s="24"/>
      <c r="AE397" s="24"/>
      <c r="AF397" s="12"/>
      <c r="AG397" s="12"/>
      <c r="AH397" s="12"/>
      <c r="AI397" s="12"/>
      <c r="AJ397" s="12"/>
      <c r="AK397" s="12"/>
    </row>
    <row r="398" spans="1:37" ht="15" thickBot="1" x14ac:dyDescent="0.25">
      <c r="A398" s="12"/>
      <c r="B398" s="21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3"/>
      <c r="O398" s="23"/>
      <c r="P398" s="23"/>
      <c r="Q398" s="23"/>
      <c r="R398" s="23"/>
      <c r="S398" s="23"/>
      <c r="T398" s="23"/>
      <c r="U398" s="23"/>
      <c r="V398" s="23"/>
      <c r="W398" s="24"/>
      <c r="X398" s="24"/>
      <c r="Y398" s="24"/>
      <c r="Z398" s="24"/>
      <c r="AA398" s="24"/>
      <c r="AB398" s="24"/>
      <c r="AC398" s="24"/>
      <c r="AD398" s="24"/>
      <c r="AE398" s="24"/>
      <c r="AF398" s="12"/>
      <c r="AG398" s="12"/>
      <c r="AH398" s="12"/>
      <c r="AI398" s="12"/>
      <c r="AJ398" s="12"/>
      <c r="AK398" s="12"/>
    </row>
    <row r="399" spans="1:37" ht="15" thickBot="1" x14ac:dyDescent="0.25">
      <c r="A399" s="12"/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3"/>
      <c r="O399" s="23"/>
      <c r="P399" s="23"/>
      <c r="Q399" s="23"/>
      <c r="R399" s="23"/>
      <c r="S399" s="23"/>
      <c r="T399" s="23"/>
      <c r="U399" s="23"/>
      <c r="V399" s="23"/>
      <c r="W399" s="24"/>
      <c r="X399" s="24"/>
      <c r="Y399" s="24"/>
      <c r="Z399" s="24"/>
      <c r="AA399" s="24"/>
      <c r="AB399" s="24"/>
      <c r="AC399" s="24"/>
      <c r="AD399" s="24"/>
      <c r="AE399" s="24"/>
      <c r="AF399" s="12"/>
      <c r="AG399" s="12"/>
      <c r="AH399" s="12"/>
      <c r="AI399" s="12"/>
      <c r="AJ399" s="12"/>
      <c r="AK399" s="12"/>
    </row>
    <row r="400" spans="1:37" ht="15" thickBot="1" x14ac:dyDescent="0.25">
      <c r="A400" s="12"/>
      <c r="B400" s="21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3"/>
      <c r="O400" s="23"/>
      <c r="P400" s="23"/>
      <c r="Q400" s="23"/>
      <c r="R400" s="23"/>
      <c r="S400" s="23"/>
      <c r="T400" s="23"/>
      <c r="U400" s="23"/>
      <c r="V400" s="23"/>
      <c r="W400" s="24"/>
      <c r="X400" s="24"/>
      <c r="Y400" s="24"/>
      <c r="Z400" s="24"/>
      <c r="AA400" s="24"/>
      <c r="AB400" s="24"/>
      <c r="AC400" s="24"/>
      <c r="AD400" s="24"/>
      <c r="AE400" s="24"/>
      <c r="AF400" s="12"/>
      <c r="AG400" s="12"/>
      <c r="AH400" s="12"/>
      <c r="AI400" s="12"/>
      <c r="AJ400" s="12"/>
      <c r="AK400" s="12"/>
    </row>
    <row r="401" spans="1:37" ht="15" thickBot="1" x14ac:dyDescent="0.25">
      <c r="A401" s="12"/>
      <c r="B401" s="21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3"/>
      <c r="O401" s="23"/>
      <c r="P401" s="23"/>
      <c r="Q401" s="23"/>
      <c r="R401" s="23"/>
      <c r="S401" s="23"/>
      <c r="T401" s="23"/>
      <c r="U401" s="23"/>
      <c r="V401" s="23"/>
      <c r="W401" s="24"/>
      <c r="X401" s="24"/>
      <c r="Y401" s="24"/>
      <c r="Z401" s="24"/>
      <c r="AA401" s="24"/>
      <c r="AB401" s="24"/>
      <c r="AC401" s="24"/>
      <c r="AD401" s="24"/>
      <c r="AE401" s="24"/>
      <c r="AF401" s="12"/>
      <c r="AG401" s="12"/>
      <c r="AH401" s="12"/>
      <c r="AI401" s="12"/>
      <c r="AJ401" s="12"/>
      <c r="AK401" s="12"/>
    </row>
    <row r="402" spans="1:37" ht="15" thickBot="1" x14ac:dyDescent="0.25">
      <c r="A402" s="12"/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3"/>
      <c r="O402" s="23"/>
      <c r="P402" s="23"/>
      <c r="Q402" s="23"/>
      <c r="R402" s="23"/>
      <c r="S402" s="23"/>
      <c r="T402" s="23"/>
      <c r="U402" s="23"/>
      <c r="V402" s="23"/>
      <c r="W402" s="24"/>
      <c r="X402" s="24"/>
      <c r="Y402" s="24"/>
      <c r="Z402" s="24"/>
      <c r="AA402" s="24"/>
      <c r="AB402" s="24"/>
      <c r="AC402" s="24"/>
      <c r="AD402" s="24"/>
      <c r="AE402" s="24"/>
      <c r="AF402" s="12"/>
      <c r="AG402" s="12"/>
      <c r="AH402" s="12"/>
      <c r="AI402" s="12"/>
      <c r="AJ402" s="12"/>
      <c r="AK402" s="12"/>
    </row>
    <row r="403" spans="1:37" ht="15" thickBot="1" x14ac:dyDescent="0.25">
      <c r="A403" s="12"/>
      <c r="B403" s="21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3"/>
      <c r="O403" s="23"/>
      <c r="P403" s="23"/>
      <c r="Q403" s="23"/>
      <c r="R403" s="23"/>
      <c r="S403" s="23"/>
      <c r="T403" s="23"/>
      <c r="U403" s="23"/>
      <c r="V403" s="23"/>
      <c r="W403" s="24"/>
      <c r="X403" s="24"/>
      <c r="Y403" s="24"/>
      <c r="Z403" s="24"/>
      <c r="AA403" s="24"/>
      <c r="AB403" s="24"/>
      <c r="AC403" s="24"/>
      <c r="AD403" s="24"/>
      <c r="AE403" s="24"/>
      <c r="AF403" s="12"/>
      <c r="AG403" s="12"/>
      <c r="AH403" s="12"/>
      <c r="AI403" s="12"/>
      <c r="AJ403" s="12"/>
      <c r="AK403" s="12"/>
    </row>
    <row r="404" spans="1:37" ht="15" thickBot="1" x14ac:dyDescent="0.25">
      <c r="A404" s="12"/>
      <c r="B404" s="21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3"/>
      <c r="O404" s="23"/>
      <c r="P404" s="23"/>
      <c r="Q404" s="23"/>
      <c r="R404" s="23"/>
      <c r="S404" s="23"/>
      <c r="T404" s="23"/>
      <c r="U404" s="23"/>
      <c r="V404" s="23"/>
      <c r="W404" s="24"/>
      <c r="X404" s="24"/>
      <c r="Y404" s="24"/>
      <c r="Z404" s="24"/>
      <c r="AA404" s="24"/>
      <c r="AB404" s="24"/>
      <c r="AC404" s="24"/>
      <c r="AD404" s="24"/>
      <c r="AE404" s="24"/>
      <c r="AF404" s="12"/>
      <c r="AG404" s="12"/>
      <c r="AH404" s="12"/>
      <c r="AI404" s="12"/>
      <c r="AJ404" s="12"/>
      <c r="AK404" s="12"/>
    </row>
    <row r="405" spans="1:37" ht="15" thickBot="1" x14ac:dyDescent="0.25">
      <c r="A405" s="12"/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3"/>
      <c r="O405" s="23"/>
      <c r="P405" s="23"/>
      <c r="Q405" s="23"/>
      <c r="R405" s="23"/>
      <c r="S405" s="23"/>
      <c r="T405" s="23"/>
      <c r="U405" s="23"/>
      <c r="V405" s="23"/>
      <c r="W405" s="24"/>
      <c r="X405" s="24"/>
      <c r="Y405" s="24"/>
      <c r="Z405" s="24"/>
      <c r="AA405" s="24"/>
      <c r="AB405" s="24"/>
      <c r="AC405" s="24"/>
      <c r="AD405" s="24"/>
      <c r="AE405" s="24"/>
      <c r="AF405" s="12"/>
      <c r="AG405" s="12"/>
      <c r="AH405" s="12"/>
      <c r="AI405" s="12"/>
      <c r="AJ405" s="12"/>
      <c r="AK405" s="12"/>
    </row>
    <row r="406" spans="1:37" ht="15" thickBot="1" x14ac:dyDescent="0.25">
      <c r="A406" s="12"/>
      <c r="B406" s="21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3"/>
      <c r="O406" s="23"/>
      <c r="P406" s="23"/>
      <c r="Q406" s="23"/>
      <c r="R406" s="23"/>
      <c r="S406" s="23"/>
      <c r="T406" s="23"/>
      <c r="U406" s="23"/>
      <c r="V406" s="23"/>
      <c r="W406" s="24"/>
      <c r="X406" s="24"/>
      <c r="Y406" s="24"/>
      <c r="Z406" s="24"/>
      <c r="AA406" s="24"/>
      <c r="AB406" s="24"/>
      <c r="AC406" s="24"/>
      <c r="AD406" s="24"/>
      <c r="AE406" s="24"/>
      <c r="AF406" s="12"/>
      <c r="AG406" s="12"/>
      <c r="AH406" s="12"/>
      <c r="AI406" s="12"/>
      <c r="AJ406" s="12"/>
      <c r="AK406" s="12"/>
    </row>
    <row r="407" spans="1:37" ht="15" thickBot="1" x14ac:dyDescent="0.25">
      <c r="A407" s="12"/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3"/>
      <c r="O407" s="23"/>
      <c r="P407" s="23"/>
      <c r="Q407" s="23"/>
      <c r="R407" s="23"/>
      <c r="S407" s="23"/>
      <c r="T407" s="23"/>
      <c r="U407" s="23"/>
      <c r="V407" s="23"/>
      <c r="W407" s="24"/>
      <c r="X407" s="24"/>
      <c r="Y407" s="24"/>
      <c r="Z407" s="24"/>
      <c r="AA407" s="24"/>
      <c r="AB407" s="24"/>
      <c r="AC407" s="24"/>
      <c r="AD407" s="24"/>
      <c r="AE407" s="24"/>
      <c r="AF407" s="12"/>
      <c r="AG407" s="12"/>
      <c r="AH407" s="12"/>
      <c r="AI407" s="12"/>
      <c r="AJ407" s="12"/>
      <c r="AK407" s="12"/>
    </row>
    <row r="408" spans="1:37" ht="15" thickBot="1" x14ac:dyDescent="0.25">
      <c r="A408" s="12"/>
      <c r="B408" s="2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3"/>
      <c r="O408" s="23"/>
      <c r="P408" s="23"/>
      <c r="Q408" s="23"/>
      <c r="R408" s="23"/>
      <c r="S408" s="23"/>
      <c r="T408" s="23"/>
      <c r="U408" s="23"/>
      <c r="V408" s="23"/>
      <c r="W408" s="24"/>
      <c r="X408" s="24"/>
      <c r="Y408" s="24"/>
      <c r="Z408" s="24"/>
      <c r="AA408" s="24"/>
      <c r="AB408" s="24"/>
      <c r="AC408" s="24"/>
      <c r="AD408" s="24"/>
      <c r="AE408" s="24"/>
      <c r="AF408" s="12"/>
      <c r="AG408" s="12"/>
      <c r="AH408" s="12"/>
      <c r="AI408" s="12"/>
      <c r="AJ408" s="12"/>
      <c r="AK408" s="12"/>
    </row>
    <row r="409" spans="1:37" ht="15" thickBot="1" x14ac:dyDescent="0.25">
      <c r="A409" s="12"/>
      <c r="B409" s="21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3"/>
      <c r="O409" s="23"/>
      <c r="P409" s="23"/>
      <c r="Q409" s="23"/>
      <c r="R409" s="23"/>
      <c r="S409" s="23"/>
      <c r="T409" s="23"/>
      <c r="U409" s="23"/>
      <c r="V409" s="23"/>
      <c r="W409" s="24"/>
      <c r="X409" s="24"/>
      <c r="Y409" s="24"/>
      <c r="Z409" s="24"/>
      <c r="AA409" s="24"/>
      <c r="AB409" s="24"/>
      <c r="AC409" s="24"/>
      <c r="AD409" s="24"/>
      <c r="AE409" s="24"/>
      <c r="AF409" s="12"/>
      <c r="AG409" s="12"/>
      <c r="AH409" s="12"/>
      <c r="AI409" s="12"/>
      <c r="AJ409" s="12"/>
      <c r="AK409" s="12"/>
    </row>
    <row r="410" spans="1:37" ht="15" thickBot="1" x14ac:dyDescent="0.25">
      <c r="A410" s="12"/>
      <c r="B410" s="21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3"/>
      <c r="O410" s="23"/>
      <c r="P410" s="23"/>
      <c r="Q410" s="23"/>
      <c r="R410" s="23"/>
      <c r="S410" s="23"/>
      <c r="T410" s="23"/>
      <c r="U410" s="23"/>
      <c r="V410" s="23"/>
      <c r="W410" s="24"/>
      <c r="X410" s="24"/>
      <c r="Y410" s="24"/>
      <c r="Z410" s="24"/>
      <c r="AA410" s="24"/>
      <c r="AB410" s="24"/>
      <c r="AC410" s="24"/>
      <c r="AD410" s="24"/>
      <c r="AE410" s="24"/>
      <c r="AF410" s="12"/>
      <c r="AG410" s="12"/>
      <c r="AH410" s="12"/>
      <c r="AI410" s="12"/>
      <c r="AJ410" s="12"/>
      <c r="AK410" s="12"/>
    </row>
    <row r="411" spans="1:37" ht="15" thickBot="1" x14ac:dyDescent="0.25">
      <c r="A411" s="12"/>
      <c r="B411" s="21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3"/>
      <c r="O411" s="23"/>
      <c r="P411" s="23"/>
      <c r="Q411" s="23"/>
      <c r="R411" s="23"/>
      <c r="S411" s="23"/>
      <c r="T411" s="23"/>
      <c r="U411" s="23"/>
      <c r="V411" s="23"/>
      <c r="W411" s="24"/>
      <c r="X411" s="24"/>
      <c r="Y411" s="24"/>
      <c r="Z411" s="24"/>
      <c r="AA411" s="24"/>
      <c r="AB411" s="24"/>
      <c r="AC411" s="24"/>
      <c r="AD411" s="24"/>
      <c r="AE411" s="24"/>
      <c r="AF411" s="12"/>
      <c r="AG411" s="12"/>
      <c r="AH411" s="12"/>
      <c r="AI411" s="12"/>
      <c r="AJ411" s="12"/>
      <c r="AK411" s="12"/>
    </row>
    <row r="412" spans="1:37" ht="15" thickBot="1" x14ac:dyDescent="0.25">
      <c r="A412" s="12"/>
      <c r="B412" s="21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3"/>
      <c r="O412" s="23"/>
      <c r="P412" s="23"/>
      <c r="Q412" s="23"/>
      <c r="R412" s="23"/>
      <c r="S412" s="23"/>
      <c r="T412" s="23"/>
      <c r="U412" s="23"/>
      <c r="V412" s="23"/>
      <c r="W412" s="24"/>
      <c r="X412" s="24"/>
      <c r="Y412" s="24"/>
      <c r="Z412" s="24"/>
      <c r="AA412" s="24"/>
      <c r="AB412" s="24"/>
      <c r="AC412" s="24"/>
      <c r="AD412" s="24"/>
      <c r="AE412" s="24"/>
      <c r="AF412" s="12"/>
      <c r="AG412" s="12"/>
      <c r="AH412" s="12"/>
      <c r="AI412" s="12"/>
      <c r="AJ412" s="12"/>
      <c r="AK412" s="12"/>
    </row>
    <row r="413" spans="1:37" ht="15" thickBot="1" x14ac:dyDescent="0.25">
      <c r="A413" s="12"/>
      <c r="B413" s="21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3"/>
      <c r="O413" s="23"/>
      <c r="P413" s="23"/>
      <c r="Q413" s="23"/>
      <c r="R413" s="23"/>
      <c r="S413" s="23"/>
      <c r="T413" s="23"/>
      <c r="U413" s="23"/>
      <c r="V413" s="23"/>
      <c r="W413" s="24"/>
      <c r="X413" s="24"/>
      <c r="Y413" s="24"/>
      <c r="Z413" s="24"/>
      <c r="AA413" s="24"/>
      <c r="AB413" s="24"/>
      <c r="AC413" s="24"/>
      <c r="AD413" s="24"/>
      <c r="AE413" s="24"/>
      <c r="AF413" s="12"/>
      <c r="AG413" s="12"/>
      <c r="AH413" s="12"/>
      <c r="AI413" s="12"/>
      <c r="AJ413" s="12"/>
      <c r="AK413" s="12"/>
    </row>
    <row r="414" spans="1:37" ht="15" thickBot="1" x14ac:dyDescent="0.25">
      <c r="A414" s="12"/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3"/>
      <c r="O414" s="23"/>
      <c r="P414" s="23"/>
      <c r="Q414" s="23"/>
      <c r="R414" s="23"/>
      <c r="S414" s="23"/>
      <c r="T414" s="23"/>
      <c r="U414" s="23"/>
      <c r="V414" s="23"/>
      <c r="W414" s="24"/>
      <c r="X414" s="24"/>
      <c r="Y414" s="24"/>
      <c r="Z414" s="24"/>
      <c r="AA414" s="24"/>
      <c r="AB414" s="24"/>
      <c r="AC414" s="24"/>
      <c r="AD414" s="24"/>
      <c r="AE414" s="24"/>
      <c r="AF414" s="12"/>
      <c r="AG414" s="12"/>
      <c r="AH414" s="12"/>
      <c r="AI414" s="12"/>
      <c r="AJ414" s="12"/>
      <c r="AK414" s="12"/>
    </row>
    <row r="415" spans="1:37" ht="15" thickBot="1" x14ac:dyDescent="0.25">
      <c r="A415" s="12"/>
      <c r="B415" s="21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3"/>
      <c r="O415" s="23"/>
      <c r="P415" s="23"/>
      <c r="Q415" s="23"/>
      <c r="R415" s="23"/>
      <c r="S415" s="23"/>
      <c r="T415" s="23"/>
      <c r="U415" s="23"/>
      <c r="V415" s="23"/>
      <c r="W415" s="24"/>
      <c r="X415" s="24"/>
      <c r="Y415" s="24"/>
      <c r="Z415" s="24"/>
      <c r="AA415" s="24"/>
      <c r="AB415" s="24"/>
      <c r="AC415" s="24"/>
      <c r="AD415" s="24"/>
      <c r="AE415" s="24"/>
      <c r="AF415" s="12"/>
      <c r="AG415" s="12"/>
      <c r="AH415" s="12"/>
      <c r="AI415" s="12"/>
      <c r="AJ415" s="12"/>
      <c r="AK415" s="12"/>
    </row>
    <row r="416" spans="1:37" ht="15" thickBot="1" x14ac:dyDescent="0.25">
      <c r="A416" s="12"/>
      <c r="B416" s="21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3"/>
      <c r="O416" s="23"/>
      <c r="P416" s="23"/>
      <c r="Q416" s="23"/>
      <c r="R416" s="23"/>
      <c r="S416" s="23"/>
      <c r="T416" s="23"/>
      <c r="U416" s="23"/>
      <c r="V416" s="23"/>
      <c r="W416" s="24"/>
      <c r="X416" s="24"/>
      <c r="Y416" s="24"/>
      <c r="Z416" s="24"/>
      <c r="AA416" s="24"/>
      <c r="AB416" s="24"/>
      <c r="AC416" s="24"/>
      <c r="AD416" s="24"/>
      <c r="AE416" s="24"/>
      <c r="AF416" s="12"/>
      <c r="AG416" s="12"/>
      <c r="AH416" s="12"/>
      <c r="AI416" s="12"/>
      <c r="AJ416" s="12"/>
      <c r="AK416" s="12"/>
    </row>
    <row r="417" spans="1:37" ht="15" thickBot="1" x14ac:dyDescent="0.25">
      <c r="A417" s="12"/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3"/>
      <c r="O417" s="23"/>
      <c r="P417" s="23"/>
      <c r="Q417" s="23"/>
      <c r="R417" s="23"/>
      <c r="S417" s="23"/>
      <c r="T417" s="23"/>
      <c r="U417" s="23"/>
      <c r="V417" s="23"/>
      <c r="W417" s="24"/>
      <c r="X417" s="24"/>
      <c r="Y417" s="24"/>
      <c r="Z417" s="24"/>
      <c r="AA417" s="24"/>
      <c r="AB417" s="24"/>
      <c r="AC417" s="24"/>
      <c r="AD417" s="24"/>
      <c r="AE417" s="24"/>
      <c r="AF417" s="12"/>
      <c r="AG417" s="12"/>
      <c r="AH417" s="12"/>
      <c r="AI417" s="12"/>
      <c r="AJ417" s="12"/>
      <c r="AK417" s="12"/>
    </row>
    <row r="418" spans="1:37" ht="15" thickBot="1" x14ac:dyDescent="0.25">
      <c r="A418" s="12"/>
      <c r="B418" s="21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3"/>
      <c r="O418" s="23"/>
      <c r="P418" s="23"/>
      <c r="Q418" s="23"/>
      <c r="R418" s="23"/>
      <c r="S418" s="23"/>
      <c r="T418" s="23"/>
      <c r="U418" s="23"/>
      <c r="V418" s="23"/>
      <c r="W418" s="24"/>
      <c r="X418" s="24"/>
      <c r="Y418" s="24"/>
      <c r="Z418" s="24"/>
      <c r="AA418" s="24"/>
      <c r="AB418" s="24"/>
      <c r="AC418" s="24"/>
      <c r="AD418" s="24"/>
      <c r="AE418" s="24"/>
      <c r="AF418" s="12"/>
      <c r="AG418" s="12"/>
      <c r="AH418" s="12"/>
      <c r="AI418" s="12"/>
      <c r="AJ418" s="12"/>
      <c r="AK418" s="12"/>
    </row>
    <row r="419" spans="1:37" ht="15" thickBot="1" x14ac:dyDescent="0.25">
      <c r="A419" s="12"/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3"/>
      <c r="O419" s="23"/>
      <c r="P419" s="23"/>
      <c r="Q419" s="23"/>
      <c r="R419" s="23"/>
      <c r="S419" s="23"/>
      <c r="T419" s="23"/>
      <c r="U419" s="23"/>
      <c r="V419" s="23"/>
      <c r="W419" s="24"/>
      <c r="X419" s="24"/>
      <c r="Y419" s="24"/>
      <c r="Z419" s="24"/>
      <c r="AA419" s="24"/>
      <c r="AB419" s="24"/>
      <c r="AC419" s="24"/>
      <c r="AD419" s="24"/>
      <c r="AE419" s="24"/>
      <c r="AF419" s="12"/>
      <c r="AG419" s="12"/>
      <c r="AH419" s="12"/>
      <c r="AI419" s="12"/>
      <c r="AJ419" s="12"/>
      <c r="AK419" s="12"/>
    </row>
    <row r="420" spans="1:37" ht="15" thickBot="1" x14ac:dyDescent="0.25">
      <c r="A420" s="12"/>
      <c r="B420" s="2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3"/>
      <c r="O420" s="23"/>
      <c r="P420" s="23"/>
      <c r="Q420" s="23"/>
      <c r="R420" s="23"/>
      <c r="S420" s="23"/>
      <c r="T420" s="23"/>
      <c r="U420" s="23"/>
      <c r="V420" s="23"/>
      <c r="W420" s="24"/>
      <c r="X420" s="24"/>
      <c r="Y420" s="24"/>
      <c r="Z420" s="24"/>
      <c r="AA420" s="24"/>
      <c r="AB420" s="24"/>
      <c r="AC420" s="24"/>
      <c r="AD420" s="24"/>
      <c r="AE420" s="24"/>
      <c r="AF420" s="12"/>
      <c r="AG420" s="12"/>
      <c r="AH420" s="12"/>
      <c r="AI420" s="12"/>
      <c r="AJ420" s="12"/>
      <c r="AK420" s="12"/>
    </row>
    <row r="421" spans="1:37" ht="15" thickBot="1" x14ac:dyDescent="0.25">
      <c r="A421" s="12"/>
      <c r="B421" s="21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3"/>
      <c r="O421" s="23"/>
      <c r="P421" s="23"/>
      <c r="Q421" s="23"/>
      <c r="R421" s="23"/>
      <c r="S421" s="23"/>
      <c r="T421" s="23"/>
      <c r="U421" s="23"/>
      <c r="V421" s="23"/>
      <c r="W421" s="24"/>
      <c r="X421" s="24"/>
      <c r="Y421" s="24"/>
      <c r="Z421" s="24"/>
      <c r="AA421" s="24"/>
      <c r="AB421" s="24"/>
      <c r="AC421" s="24"/>
      <c r="AD421" s="24"/>
      <c r="AE421" s="24"/>
      <c r="AF421" s="12"/>
      <c r="AG421" s="12"/>
      <c r="AH421" s="12"/>
      <c r="AI421" s="12"/>
      <c r="AJ421" s="12"/>
      <c r="AK421" s="12"/>
    </row>
    <row r="422" spans="1:37" ht="15" thickBot="1" x14ac:dyDescent="0.25">
      <c r="A422" s="12"/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3"/>
      <c r="O422" s="23"/>
      <c r="P422" s="23"/>
      <c r="Q422" s="23"/>
      <c r="R422" s="23"/>
      <c r="S422" s="23"/>
      <c r="T422" s="23"/>
      <c r="U422" s="23"/>
      <c r="V422" s="23"/>
      <c r="W422" s="24"/>
      <c r="X422" s="24"/>
      <c r="Y422" s="24"/>
      <c r="Z422" s="24"/>
      <c r="AA422" s="24"/>
      <c r="AB422" s="24"/>
      <c r="AC422" s="24"/>
      <c r="AD422" s="24"/>
      <c r="AE422" s="24"/>
      <c r="AF422" s="12"/>
      <c r="AG422" s="12"/>
      <c r="AH422" s="12"/>
      <c r="AI422" s="12"/>
      <c r="AJ422" s="12"/>
      <c r="AK422" s="12"/>
    </row>
    <row r="423" spans="1:37" ht="15" thickBot="1" x14ac:dyDescent="0.25">
      <c r="A423" s="12"/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3"/>
      <c r="O423" s="23"/>
      <c r="P423" s="23"/>
      <c r="Q423" s="23"/>
      <c r="R423" s="23"/>
      <c r="S423" s="23"/>
      <c r="T423" s="23"/>
      <c r="U423" s="23"/>
      <c r="V423" s="23"/>
      <c r="W423" s="24"/>
      <c r="X423" s="24"/>
      <c r="Y423" s="24"/>
      <c r="Z423" s="24"/>
      <c r="AA423" s="24"/>
      <c r="AB423" s="24"/>
      <c r="AC423" s="24"/>
      <c r="AD423" s="24"/>
      <c r="AE423" s="24"/>
      <c r="AF423" s="12"/>
      <c r="AG423" s="12"/>
      <c r="AH423" s="12"/>
      <c r="AI423" s="12"/>
      <c r="AJ423" s="12"/>
      <c r="AK423" s="12"/>
    </row>
    <row r="424" spans="1:37" ht="15" thickBot="1" x14ac:dyDescent="0.25">
      <c r="A424" s="12"/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3"/>
      <c r="O424" s="23"/>
      <c r="P424" s="23"/>
      <c r="Q424" s="23"/>
      <c r="R424" s="23"/>
      <c r="S424" s="23"/>
      <c r="T424" s="23"/>
      <c r="U424" s="23"/>
      <c r="V424" s="23"/>
      <c r="W424" s="24"/>
      <c r="X424" s="24"/>
      <c r="Y424" s="24"/>
      <c r="Z424" s="24"/>
      <c r="AA424" s="24"/>
      <c r="AB424" s="24"/>
      <c r="AC424" s="24"/>
      <c r="AD424" s="24"/>
      <c r="AE424" s="24"/>
      <c r="AF424" s="12"/>
      <c r="AG424" s="12"/>
      <c r="AH424" s="12"/>
      <c r="AI424" s="12"/>
      <c r="AJ424" s="12"/>
      <c r="AK424" s="12"/>
    </row>
    <row r="425" spans="1:37" ht="15" thickBot="1" x14ac:dyDescent="0.25">
      <c r="A425" s="12"/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3"/>
      <c r="O425" s="23"/>
      <c r="P425" s="23"/>
      <c r="Q425" s="23"/>
      <c r="R425" s="23"/>
      <c r="S425" s="23"/>
      <c r="T425" s="23"/>
      <c r="U425" s="23"/>
      <c r="V425" s="23"/>
      <c r="W425" s="24"/>
      <c r="X425" s="24"/>
      <c r="Y425" s="24"/>
      <c r="Z425" s="24"/>
      <c r="AA425" s="24"/>
      <c r="AB425" s="24"/>
      <c r="AC425" s="24"/>
      <c r="AD425" s="24"/>
      <c r="AE425" s="24"/>
      <c r="AF425" s="12"/>
      <c r="AG425" s="12"/>
      <c r="AH425" s="12"/>
      <c r="AI425" s="12"/>
      <c r="AJ425" s="12"/>
      <c r="AK425" s="12"/>
    </row>
    <row r="426" spans="1:37" ht="15" thickBot="1" x14ac:dyDescent="0.25">
      <c r="A426" s="12"/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3"/>
      <c r="O426" s="23"/>
      <c r="P426" s="23"/>
      <c r="Q426" s="23"/>
      <c r="R426" s="23"/>
      <c r="S426" s="23"/>
      <c r="T426" s="23"/>
      <c r="U426" s="23"/>
      <c r="V426" s="23"/>
      <c r="W426" s="24"/>
      <c r="X426" s="24"/>
      <c r="Y426" s="24"/>
      <c r="Z426" s="24"/>
      <c r="AA426" s="24"/>
      <c r="AB426" s="24"/>
      <c r="AC426" s="24"/>
      <c r="AD426" s="24"/>
      <c r="AE426" s="24"/>
      <c r="AF426" s="12"/>
      <c r="AG426" s="12"/>
      <c r="AH426" s="12"/>
      <c r="AI426" s="12"/>
      <c r="AJ426" s="12"/>
      <c r="AK426" s="12"/>
    </row>
    <row r="427" spans="1:37" ht="15" thickBot="1" x14ac:dyDescent="0.25">
      <c r="A427" s="12"/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3"/>
      <c r="O427" s="23"/>
      <c r="P427" s="23"/>
      <c r="Q427" s="23"/>
      <c r="R427" s="23"/>
      <c r="S427" s="23"/>
      <c r="T427" s="23"/>
      <c r="U427" s="23"/>
      <c r="V427" s="23"/>
      <c r="W427" s="24"/>
      <c r="X427" s="24"/>
      <c r="Y427" s="24"/>
      <c r="Z427" s="24"/>
      <c r="AA427" s="24"/>
      <c r="AB427" s="24"/>
      <c r="AC427" s="24"/>
      <c r="AD427" s="24"/>
      <c r="AE427" s="24"/>
      <c r="AF427" s="12"/>
      <c r="AG427" s="12"/>
      <c r="AH427" s="12"/>
      <c r="AI427" s="12"/>
      <c r="AJ427" s="12"/>
      <c r="AK427" s="12"/>
    </row>
    <row r="428" spans="1:37" ht="15" thickBot="1" x14ac:dyDescent="0.25">
      <c r="A428" s="12"/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3"/>
      <c r="O428" s="23"/>
      <c r="P428" s="23"/>
      <c r="Q428" s="23"/>
      <c r="R428" s="23"/>
      <c r="S428" s="23"/>
      <c r="T428" s="23"/>
      <c r="U428" s="23"/>
      <c r="V428" s="23"/>
      <c r="W428" s="24"/>
      <c r="X428" s="24"/>
      <c r="Y428" s="24"/>
      <c r="Z428" s="24"/>
      <c r="AA428" s="24"/>
      <c r="AB428" s="24"/>
      <c r="AC428" s="24"/>
      <c r="AD428" s="24"/>
      <c r="AE428" s="24"/>
      <c r="AF428" s="12"/>
      <c r="AG428" s="12"/>
      <c r="AH428" s="12"/>
      <c r="AI428" s="12"/>
      <c r="AJ428" s="12"/>
      <c r="AK428" s="12"/>
    </row>
    <row r="429" spans="1:37" ht="15" thickBot="1" x14ac:dyDescent="0.25">
      <c r="A429" s="12"/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3"/>
      <c r="O429" s="23"/>
      <c r="P429" s="23"/>
      <c r="Q429" s="23"/>
      <c r="R429" s="23"/>
      <c r="S429" s="23"/>
      <c r="T429" s="23"/>
      <c r="U429" s="23"/>
      <c r="V429" s="23"/>
      <c r="W429" s="24"/>
      <c r="X429" s="24"/>
      <c r="Y429" s="24"/>
      <c r="Z429" s="24"/>
      <c r="AA429" s="24"/>
      <c r="AB429" s="24"/>
      <c r="AC429" s="24"/>
      <c r="AD429" s="24"/>
      <c r="AE429" s="24"/>
      <c r="AF429" s="12"/>
      <c r="AG429" s="12"/>
      <c r="AH429" s="12"/>
      <c r="AI429" s="12"/>
      <c r="AJ429" s="12"/>
      <c r="AK429" s="12"/>
    </row>
    <row r="430" spans="1:37" ht="15" thickBot="1" x14ac:dyDescent="0.25">
      <c r="A430" s="12"/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3"/>
      <c r="O430" s="23"/>
      <c r="P430" s="23"/>
      <c r="Q430" s="23"/>
      <c r="R430" s="23"/>
      <c r="S430" s="23"/>
      <c r="T430" s="23"/>
      <c r="U430" s="23"/>
      <c r="V430" s="23"/>
      <c r="W430" s="24"/>
      <c r="X430" s="24"/>
      <c r="Y430" s="24"/>
      <c r="Z430" s="24"/>
      <c r="AA430" s="24"/>
      <c r="AB430" s="24"/>
      <c r="AC430" s="24"/>
      <c r="AD430" s="24"/>
      <c r="AE430" s="24"/>
      <c r="AF430" s="12"/>
      <c r="AG430" s="12"/>
      <c r="AH430" s="12"/>
      <c r="AI430" s="12"/>
      <c r="AJ430" s="12"/>
      <c r="AK430" s="12"/>
    </row>
    <row r="431" spans="1:37" ht="15" thickBot="1" x14ac:dyDescent="0.25">
      <c r="A431" s="12"/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3"/>
      <c r="O431" s="23"/>
      <c r="P431" s="23"/>
      <c r="Q431" s="23"/>
      <c r="R431" s="23"/>
      <c r="S431" s="23"/>
      <c r="T431" s="23"/>
      <c r="U431" s="23"/>
      <c r="V431" s="23"/>
      <c r="W431" s="24"/>
      <c r="X431" s="24"/>
      <c r="Y431" s="24"/>
      <c r="Z431" s="24"/>
      <c r="AA431" s="24"/>
      <c r="AB431" s="24"/>
      <c r="AC431" s="24"/>
      <c r="AD431" s="24"/>
      <c r="AE431" s="24"/>
      <c r="AF431" s="12"/>
      <c r="AG431" s="12"/>
      <c r="AH431" s="12"/>
      <c r="AI431" s="12"/>
      <c r="AJ431" s="12"/>
      <c r="AK431" s="12"/>
    </row>
    <row r="432" spans="1:37" ht="15" thickBot="1" x14ac:dyDescent="0.25">
      <c r="A432" s="12"/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3"/>
      <c r="O432" s="23"/>
      <c r="P432" s="23"/>
      <c r="Q432" s="23"/>
      <c r="R432" s="23"/>
      <c r="S432" s="23"/>
      <c r="T432" s="23"/>
      <c r="U432" s="23"/>
      <c r="V432" s="23"/>
      <c r="W432" s="24"/>
      <c r="X432" s="24"/>
      <c r="Y432" s="24"/>
      <c r="Z432" s="24"/>
      <c r="AA432" s="24"/>
      <c r="AB432" s="24"/>
      <c r="AC432" s="24"/>
      <c r="AD432" s="24"/>
      <c r="AE432" s="24"/>
      <c r="AF432" s="12"/>
      <c r="AG432" s="12"/>
      <c r="AH432" s="12"/>
      <c r="AI432" s="12"/>
      <c r="AJ432" s="12"/>
      <c r="AK432" s="12"/>
    </row>
    <row r="433" spans="1:37" ht="15" thickBot="1" x14ac:dyDescent="0.25">
      <c r="A433" s="12"/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3"/>
      <c r="O433" s="23"/>
      <c r="P433" s="23"/>
      <c r="Q433" s="23"/>
      <c r="R433" s="23"/>
      <c r="S433" s="23"/>
      <c r="T433" s="23"/>
      <c r="U433" s="23"/>
      <c r="V433" s="23"/>
      <c r="W433" s="24"/>
      <c r="X433" s="24"/>
      <c r="Y433" s="24"/>
      <c r="Z433" s="24"/>
      <c r="AA433" s="24"/>
      <c r="AB433" s="24"/>
      <c r="AC433" s="24"/>
      <c r="AD433" s="24"/>
      <c r="AE433" s="24"/>
      <c r="AF433" s="12"/>
      <c r="AG433" s="12"/>
      <c r="AH433" s="12"/>
      <c r="AI433" s="12"/>
      <c r="AJ433" s="12"/>
      <c r="AK433" s="12"/>
    </row>
    <row r="434" spans="1:37" ht="15" thickBot="1" x14ac:dyDescent="0.25">
      <c r="A434" s="12"/>
      <c r="B434" s="21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3"/>
      <c r="O434" s="23"/>
      <c r="P434" s="23"/>
      <c r="Q434" s="23"/>
      <c r="R434" s="23"/>
      <c r="S434" s="23"/>
      <c r="T434" s="23"/>
      <c r="U434" s="23"/>
      <c r="V434" s="23"/>
      <c r="W434" s="24"/>
      <c r="X434" s="24"/>
      <c r="Y434" s="24"/>
      <c r="Z434" s="24"/>
      <c r="AA434" s="24"/>
      <c r="AB434" s="24"/>
      <c r="AC434" s="24"/>
      <c r="AD434" s="24"/>
      <c r="AE434" s="24"/>
      <c r="AF434" s="12"/>
      <c r="AG434" s="12"/>
      <c r="AH434" s="12"/>
      <c r="AI434" s="12"/>
      <c r="AJ434" s="12"/>
      <c r="AK434" s="12"/>
    </row>
    <row r="435" spans="1:37" ht="15" thickBot="1" x14ac:dyDescent="0.25">
      <c r="A435" s="12"/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3"/>
      <c r="O435" s="23"/>
      <c r="P435" s="23"/>
      <c r="Q435" s="23"/>
      <c r="R435" s="23"/>
      <c r="S435" s="23"/>
      <c r="T435" s="23"/>
      <c r="U435" s="23"/>
      <c r="V435" s="23"/>
      <c r="W435" s="24"/>
      <c r="X435" s="24"/>
      <c r="Y435" s="24"/>
      <c r="Z435" s="24"/>
      <c r="AA435" s="24"/>
      <c r="AB435" s="24"/>
      <c r="AC435" s="24"/>
      <c r="AD435" s="24"/>
      <c r="AE435" s="24"/>
      <c r="AF435" s="12"/>
      <c r="AG435" s="12"/>
      <c r="AH435" s="12"/>
      <c r="AI435" s="12"/>
      <c r="AJ435" s="12"/>
      <c r="AK435" s="12"/>
    </row>
    <row r="436" spans="1:37" ht="15" thickBot="1" x14ac:dyDescent="0.25">
      <c r="A436" s="12"/>
      <c r="B436" s="21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3"/>
      <c r="O436" s="23"/>
      <c r="P436" s="23"/>
      <c r="Q436" s="23"/>
      <c r="R436" s="23"/>
      <c r="S436" s="23"/>
      <c r="T436" s="23"/>
      <c r="U436" s="23"/>
      <c r="V436" s="23"/>
      <c r="W436" s="24"/>
      <c r="X436" s="24"/>
      <c r="Y436" s="24"/>
      <c r="Z436" s="24"/>
      <c r="AA436" s="24"/>
      <c r="AB436" s="24"/>
      <c r="AC436" s="24"/>
      <c r="AD436" s="24"/>
      <c r="AE436" s="24"/>
      <c r="AF436" s="12"/>
      <c r="AG436" s="12"/>
      <c r="AH436" s="12"/>
      <c r="AI436" s="12"/>
      <c r="AJ436" s="12"/>
      <c r="AK436" s="12"/>
    </row>
    <row r="437" spans="1:37" ht="15" thickBot="1" x14ac:dyDescent="0.25">
      <c r="A437" s="12"/>
      <c r="B437" s="21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3"/>
      <c r="O437" s="23"/>
      <c r="P437" s="23"/>
      <c r="Q437" s="23"/>
      <c r="R437" s="23"/>
      <c r="S437" s="23"/>
      <c r="T437" s="23"/>
      <c r="U437" s="23"/>
      <c r="V437" s="23"/>
      <c r="W437" s="24"/>
      <c r="X437" s="24"/>
      <c r="Y437" s="24"/>
      <c r="Z437" s="24"/>
      <c r="AA437" s="24"/>
      <c r="AB437" s="24"/>
      <c r="AC437" s="24"/>
      <c r="AD437" s="24"/>
      <c r="AE437" s="24"/>
      <c r="AF437" s="12"/>
      <c r="AG437" s="12"/>
      <c r="AH437" s="12"/>
      <c r="AI437" s="12"/>
      <c r="AJ437" s="12"/>
      <c r="AK437" s="12"/>
    </row>
    <row r="438" spans="1:37" ht="15" thickBot="1" x14ac:dyDescent="0.25">
      <c r="A438" s="12"/>
      <c r="B438" s="21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3"/>
      <c r="O438" s="23"/>
      <c r="P438" s="23"/>
      <c r="Q438" s="23"/>
      <c r="R438" s="23"/>
      <c r="S438" s="23"/>
      <c r="T438" s="23"/>
      <c r="U438" s="23"/>
      <c r="V438" s="23"/>
      <c r="W438" s="24"/>
      <c r="X438" s="24"/>
      <c r="Y438" s="24"/>
      <c r="Z438" s="24"/>
      <c r="AA438" s="24"/>
      <c r="AB438" s="24"/>
      <c r="AC438" s="24"/>
      <c r="AD438" s="24"/>
      <c r="AE438" s="24"/>
      <c r="AF438" s="12"/>
      <c r="AG438" s="12"/>
      <c r="AH438" s="12"/>
      <c r="AI438" s="12"/>
      <c r="AJ438" s="12"/>
      <c r="AK438" s="12"/>
    </row>
    <row r="439" spans="1:37" ht="15" thickBot="1" x14ac:dyDescent="0.25">
      <c r="A439" s="12"/>
      <c r="B439" s="21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3"/>
      <c r="O439" s="23"/>
      <c r="P439" s="23"/>
      <c r="Q439" s="23"/>
      <c r="R439" s="23"/>
      <c r="S439" s="23"/>
      <c r="T439" s="23"/>
      <c r="U439" s="23"/>
      <c r="V439" s="23"/>
      <c r="W439" s="24"/>
      <c r="X439" s="24"/>
      <c r="Y439" s="24"/>
      <c r="Z439" s="24"/>
      <c r="AA439" s="24"/>
      <c r="AB439" s="24"/>
      <c r="AC439" s="24"/>
      <c r="AD439" s="24"/>
      <c r="AE439" s="24"/>
      <c r="AF439" s="12"/>
      <c r="AG439" s="12"/>
      <c r="AH439" s="12"/>
      <c r="AI439" s="12"/>
      <c r="AJ439" s="12"/>
      <c r="AK439" s="12"/>
    </row>
    <row r="440" spans="1:37" ht="15" thickBot="1" x14ac:dyDescent="0.25">
      <c r="A440" s="12"/>
      <c r="B440" s="21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3"/>
      <c r="O440" s="23"/>
      <c r="P440" s="23"/>
      <c r="Q440" s="23"/>
      <c r="R440" s="23"/>
      <c r="S440" s="23"/>
      <c r="T440" s="23"/>
      <c r="U440" s="23"/>
      <c r="V440" s="23"/>
      <c r="W440" s="24"/>
      <c r="X440" s="24"/>
      <c r="Y440" s="24"/>
      <c r="Z440" s="24"/>
      <c r="AA440" s="24"/>
      <c r="AB440" s="24"/>
      <c r="AC440" s="24"/>
      <c r="AD440" s="24"/>
      <c r="AE440" s="24"/>
      <c r="AF440" s="12"/>
      <c r="AG440" s="12"/>
      <c r="AH440" s="12"/>
      <c r="AI440" s="12"/>
      <c r="AJ440" s="12"/>
      <c r="AK440" s="12"/>
    </row>
    <row r="441" spans="1:37" ht="15" thickBot="1" x14ac:dyDescent="0.25">
      <c r="A441" s="12"/>
      <c r="B441" s="21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3"/>
      <c r="O441" s="23"/>
      <c r="P441" s="23"/>
      <c r="Q441" s="23"/>
      <c r="R441" s="23"/>
      <c r="S441" s="23"/>
      <c r="T441" s="23"/>
      <c r="U441" s="23"/>
      <c r="V441" s="23"/>
      <c r="W441" s="24"/>
      <c r="X441" s="24"/>
      <c r="Y441" s="24"/>
      <c r="Z441" s="24"/>
      <c r="AA441" s="24"/>
      <c r="AB441" s="24"/>
      <c r="AC441" s="24"/>
      <c r="AD441" s="24"/>
      <c r="AE441" s="24"/>
      <c r="AF441" s="12"/>
      <c r="AG441" s="12"/>
      <c r="AH441" s="12"/>
      <c r="AI441" s="12"/>
      <c r="AJ441" s="12"/>
      <c r="AK441" s="12"/>
    </row>
    <row r="442" spans="1:37" ht="15" thickBot="1" x14ac:dyDescent="0.25">
      <c r="A442" s="12"/>
      <c r="B442" s="21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3"/>
      <c r="O442" s="23"/>
      <c r="P442" s="23"/>
      <c r="Q442" s="23"/>
      <c r="R442" s="23"/>
      <c r="S442" s="23"/>
      <c r="T442" s="23"/>
      <c r="U442" s="23"/>
      <c r="V442" s="23"/>
      <c r="W442" s="24"/>
      <c r="X442" s="24"/>
      <c r="Y442" s="24"/>
      <c r="Z442" s="24"/>
      <c r="AA442" s="24"/>
      <c r="AB442" s="24"/>
      <c r="AC442" s="24"/>
      <c r="AD442" s="24"/>
      <c r="AE442" s="24"/>
      <c r="AF442" s="12"/>
      <c r="AG442" s="12"/>
      <c r="AH442" s="12"/>
      <c r="AI442" s="12"/>
      <c r="AJ442" s="12"/>
      <c r="AK442" s="12"/>
    </row>
    <row r="443" spans="1:37" ht="15" thickBot="1" x14ac:dyDescent="0.25">
      <c r="A443" s="12"/>
      <c r="B443" s="2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3"/>
      <c r="O443" s="23"/>
      <c r="P443" s="23"/>
      <c r="Q443" s="23"/>
      <c r="R443" s="23"/>
      <c r="S443" s="23"/>
      <c r="T443" s="23"/>
      <c r="U443" s="23"/>
      <c r="V443" s="23"/>
      <c r="W443" s="24"/>
      <c r="X443" s="24"/>
      <c r="Y443" s="24"/>
      <c r="Z443" s="24"/>
      <c r="AA443" s="24"/>
      <c r="AB443" s="24"/>
      <c r="AC443" s="24"/>
      <c r="AD443" s="24"/>
      <c r="AE443" s="24"/>
      <c r="AF443" s="12"/>
      <c r="AG443" s="12"/>
      <c r="AH443" s="12"/>
      <c r="AI443" s="12"/>
      <c r="AJ443" s="12"/>
      <c r="AK443" s="12"/>
    </row>
    <row r="444" spans="1:37" ht="15" thickBot="1" x14ac:dyDescent="0.25">
      <c r="A444" s="12"/>
      <c r="B444" s="2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3"/>
      <c r="O444" s="23"/>
      <c r="P444" s="23"/>
      <c r="Q444" s="23"/>
      <c r="R444" s="23"/>
      <c r="S444" s="23"/>
      <c r="T444" s="23"/>
      <c r="U444" s="23"/>
      <c r="V444" s="23"/>
      <c r="W444" s="24"/>
      <c r="X444" s="24"/>
      <c r="Y444" s="24"/>
      <c r="Z444" s="24"/>
      <c r="AA444" s="24"/>
      <c r="AB444" s="24"/>
      <c r="AC444" s="24"/>
      <c r="AD444" s="24"/>
      <c r="AE444" s="24"/>
      <c r="AF444" s="12"/>
      <c r="AG444" s="12"/>
      <c r="AH444" s="12"/>
      <c r="AI444" s="12"/>
      <c r="AJ444" s="12"/>
      <c r="AK444" s="12"/>
    </row>
    <row r="445" spans="1:37" ht="15" thickBot="1" x14ac:dyDescent="0.25">
      <c r="A445" s="12"/>
      <c r="B445" s="21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3"/>
      <c r="O445" s="23"/>
      <c r="P445" s="23"/>
      <c r="Q445" s="23"/>
      <c r="R445" s="23"/>
      <c r="S445" s="23"/>
      <c r="T445" s="23"/>
      <c r="U445" s="23"/>
      <c r="V445" s="23"/>
      <c r="W445" s="24"/>
      <c r="X445" s="24"/>
      <c r="Y445" s="24"/>
      <c r="Z445" s="24"/>
      <c r="AA445" s="24"/>
      <c r="AB445" s="24"/>
      <c r="AC445" s="24"/>
      <c r="AD445" s="24"/>
      <c r="AE445" s="24"/>
      <c r="AF445" s="12"/>
      <c r="AG445" s="12"/>
      <c r="AH445" s="12"/>
      <c r="AI445" s="12"/>
      <c r="AJ445" s="12"/>
      <c r="AK445" s="12"/>
    </row>
    <row r="446" spans="1:37" ht="15" thickBot="1" x14ac:dyDescent="0.25">
      <c r="A446" s="12"/>
      <c r="B446" s="21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3"/>
      <c r="O446" s="23"/>
      <c r="P446" s="23"/>
      <c r="Q446" s="23"/>
      <c r="R446" s="23"/>
      <c r="S446" s="23"/>
      <c r="T446" s="23"/>
      <c r="U446" s="23"/>
      <c r="V446" s="23"/>
      <c r="W446" s="24"/>
      <c r="X446" s="24"/>
      <c r="Y446" s="24"/>
      <c r="Z446" s="24"/>
      <c r="AA446" s="24"/>
      <c r="AB446" s="24"/>
      <c r="AC446" s="24"/>
      <c r="AD446" s="24"/>
      <c r="AE446" s="24"/>
      <c r="AF446" s="12"/>
      <c r="AG446" s="12"/>
      <c r="AH446" s="12"/>
      <c r="AI446" s="12"/>
      <c r="AJ446" s="12"/>
      <c r="AK446" s="12"/>
    </row>
    <row r="447" spans="1:37" ht="15" thickBot="1" x14ac:dyDescent="0.25">
      <c r="A447" s="12"/>
      <c r="B447" s="21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3"/>
      <c r="O447" s="23"/>
      <c r="P447" s="23"/>
      <c r="Q447" s="23"/>
      <c r="R447" s="23"/>
      <c r="S447" s="23"/>
      <c r="T447" s="23"/>
      <c r="U447" s="23"/>
      <c r="V447" s="23"/>
      <c r="W447" s="24"/>
      <c r="X447" s="24"/>
      <c r="Y447" s="24"/>
      <c r="Z447" s="24"/>
      <c r="AA447" s="24"/>
      <c r="AB447" s="24"/>
      <c r="AC447" s="24"/>
      <c r="AD447" s="24"/>
      <c r="AE447" s="24"/>
      <c r="AF447" s="12"/>
      <c r="AG447" s="12"/>
      <c r="AH447" s="12"/>
      <c r="AI447" s="12"/>
      <c r="AJ447" s="12"/>
      <c r="AK447" s="12"/>
    </row>
    <row r="448" spans="1:37" ht="15" thickBot="1" x14ac:dyDescent="0.25">
      <c r="A448" s="12"/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3"/>
      <c r="O448" s="23"/>
      <c r="P448" s="23"/>
      <c r="Q448" s="23"/>
      <c r="R448" s="23"/>
      <c r="S448" s="23"/>
      <c r="T448" s="23"/>
      <c r="U448" s="23"/>
      <c r="V448" s="23"/>
      <c r="W448" s="24"/>
      <c r="X448" s="24"/>
      <c r="Y448" s="24"/>
      <c r="Z448" s="24"/>
      <c r="AA448" s="24"/>
      <c r="AB448" s="24"/>
      <c r="AC448" s="24"/>
      <c r="AD448" s="24"/>
      <c r="AE448" s="24"/>
      <c r="AF448" s="12"/>
      <c r="AG448" s="12"/>
      <c r="AH448" s="12"/>
      <c r="AI448" s="12"/>
      <c r="AJ448" s="12"/>
      <c r="AK448" s="12"/>
    </row>
    <row r="449" spans="1:37" ht="15" thickBot="1" x14ac:dyDescent="0.25">
      <c r="A449" s="12"/>
      <c r="B449" s="21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3"/>
      <c r="O449" s="23"/>
      <c r="P449" s="23"/>
      <c r="Q449" s="23"/>
      <c r="R449" s="23"/>
      <c r="S449" s="23"/>
      <c r="T449" s="23"/>
      <c r="U449" s="23"/>
      <c r="V449" s="23"/>
      <c r="W449" s="24"/>
      <c r="X449" s="24"/>
      <c r="Y449" s="24"/>
      <c r="Z449" s="24"/>
      <c r="AA449" s="24"/>
      <c r="AB449" s="24"/>
      <c r="AC449" s="24"/>
      <c r="AD449" s="24"/>
      <c r="AE449" s="24"/>
      <c r="AF449" s="12"/>
      <c r="AG449" s="12"/>
      <c r="AH449" s="12"/>
      <c r="AI449" s="12"/>
      <c r="AJ449" s="12"/>
      <c r="AK449" s="12"/>
    </row>
    <row r="450" spans="1:37" ht="15" thickBot="1" x14ac:dyDescent="0.25">
      <c r="A450" s="12"/>
      <c r="B450" s="21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3"/>
      <c r="O450" s="23"/>
      <c r="P450" s="23"/>
      <c r="Q450" s="23"/>
      <c r="R450" s="23"/>
      <c r="S450" s="23"/>
      <c r="T450" s="23"/>
      <c r="U450" s="23"/>
      <c r="V450" s="23"/>
      <c r="W450" s="24"/>
      <c r="X450" s="24"/>
      <c r="Y450" s="24"/>
      <c r="Z450" s="24"/>
      <c r="AA450" s="24"/>
      <c r="AB450" s="24"/>
      <c r="AC450" s="24"/>
      <c r="AD450" s="24"/>
      <c r="AE450" s="24"/>
      <c r="AF450" s="12"/>
      <c r="AG450" s="12"/>
      <c r="AH450" s="12"/>
      <c r="AI450" s="12"/>
      <c r="AJ450" s="12"/>
      <c r="AK450" s="12"/>
    </row>
    <row r="451" spans="1:37" ht="15" thickBot="1" x14ac:dyDescent="0.25">
      <c r="A451" s="12"/>
      <c r="B451" s="21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3"/>
      <c r="O451" s="23"/>
      <c r="P451" s="23"/>
      <c r="Q451" s="23"/>
      <c r="R451" s="23"/>
      <c r="S451" s="23"/>
      <c r="T451" s="23"/>
      <c r="U451" s="23"/>
      <c r="V451" s="23"/>
      <c r="W451" s="24"/>
      <c r="X451" s="24"/>
      <c r="Y451" s="24"/>
      <c r="Z451" s="24"/>
      <c r="AA451" s="24"/>
      <c r="AB451" s="24"/>
      <c r="AC451" s="24"/>
      <c r="AD451" s="24"/>
      <c r="AE451" s="24"/>
      <c r="AF451" s="12"/>
      <c r="AG451" s="12"/>
      <c r="AH451" s="12"/>
      <c r="AI451" s="12"/>
      <c r="AJ451" s="12"/>
      <c r="AK451" s="12"/>
    </row>
    <row r="452" spans="1:37" ht="15" thickBot="1" x14ac:dyDescent="0.25">
      <c r="A452" s="12"/>
      <c r="B452" s="21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3"/>
      <c r="O452" s="23"/>
      <c r="P452" s="23"/>
      <c r="Q452" s="23"/>
      <c r="R452" s="23"/>
      <c r="S452" s="23"/>
      <c r="T452" s="23"/>
      <c r="U452" s="23"/>
      <c r="V452" s="23"/>
      <c r="W452" s="24"/>
      <c r="X452" s="24"/>
      <c r="Y452" s="24"/>
      <c r="Z452" s="24"/>
      <c r="AA452" s="24"/>
      <c r="AB452" s="24"/>
      <c r="AC452" s="24"/>
      <c r="AD452" s="24"/>
      <c r="AE452" s="24"/>
      <c r="AF452" s="12"/>
      <c r="AG452" s="12"/>
      <c r="AH452" s="12"/>
      <c r="AI452" s="12"/>
      <c r="AJ452" s="12"/>
      <c r="AK452" s="12"/>
    </row>
    <row r="453" spans="1:37" ht="15" thickBot="1" x14ac:dyDescent="0.25">
      <c r="A453" s="12"/>
      <c r="B453" s="21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3"/>
      <c r="O453" s="23"/>
      <c r="P453" s="23"/>
      <c r="Q453" s="23"/>
      <c r="R453" s="23"/>
      <c r="S453" s="23"/>
      <c r="T453" s="23"/>
      <c r="U453" s="23"/>
      <c r="V453" s="23"/>
      <c r="W453" s="24"/>
      <c r="X453" s="24"/>
      <c r="Y453" s="24"/>
      <c r="Z453" s="24"/>
      <c r="AA453" s="24"/>
      <c r="AB453" s="24"/>
      <c r="AC453" s="24"/>
      <c r="AD453" s="24"/>
      <c r="AE453" s="24"/>
      <c r="AF453" s="12"/>
      <c r="AG453" s="12"/>
      <c r="AH453" s="12"/>
      <c r="AI453" s="12"/>
      <c r="AJ453" s="12"/>
      <c r="AK453" s="12"/>
    </row>
    <row r="454" spans="1:37" ht="15" thickBot="1" x14ac:dyDescent="0.25">
      <c r="A454" s="12"/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3"/>
      <c r="O454" s="23"/>
      <c r="P454" s="23"/>
      <c r="Q454" s="23"/>
      <c r="R454" s="23"/>
      <c r="S454" s="23"/>
      <c r="T454" s="23"/>
      <c r="U454" s="23"/>
      <c r="V454" s="23"/>
      <c r="W454" s="24"/>
      <c r="X454" s="24"/>
      <c r="Y454" s="24"/>
      <c r="Z454" s="24"/>
      <c r="AA454" s="24"/>
      <c r="AB454" s="24"/>
      <c r="AC454" s="24"/>
      <c r="AD454" s="24"/>
      <c r="AE454" s="24"/>
      <c r="AF454" s="12"/>
      <c r="AG454" s="12"/>
      <c r="AH454" s="12"/>
      <c r="AI454" s="12"/>
      <c r="AJ454" s="12"/>
      <c r="AK454" s="12"/>
    </row>
    <row r="455" spans="1:37" ht="15" thickBot="1" x14ac:dyDescent="0.25">
      <c r="A455" s="12"/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3"/>
      <c r="O455" s="23"/>
      <c r="P455" s="23"/>
      <c r="Q455" s="23"/>
      <c r="R455" s="23"/>
      <c r="S455" s="23"/>
      <c r="T455" s="23"/>
      <c r="U455" s="23"/>
      <c r="V455" s="23"/>
      <c r="W455" s="24"/>
      <c r="X455" s="24"/>
      <c r="Y455" s="24"/>
      <c r="Z455" s="24"/>
      <c r="AA455" s="24"/>
      <c r="AB455" s="24"/>
      <c r="AC455" s="24"/>
      <c r="AD455" s="24"/>
      <c r="AE455" s="24"/>
      <c r="AF455" s="12"/>
      <c r="AG455" s="12"/>
      <c r="AH455" s="12"/>
      <c r="AI455" s="12"/>
      <c r="AJ455" s="12"/>
      <c r="AK455" s="12"/>
    </row>
    <row r="456" spans="1:37" ht="15" thickBot="1" x14ac:dyDescent="0.25">
      <c r="A456" s="12"/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3"/>
      <c r="O456" s="23"/>
      <c r="P456" s="23"/>
      <c r="Q456" s="23"/>
      <c r="R456" s="23"/>
      <c r="S456" s="23"/>
      <c r="T456" s="23"/>
      <c r="U456" s="23"/>
      <c r="V456" s="23"/>
      <c r="W456" s="24"/>
      <c r="X456" s="24"/>
      <c r="Y456" s="24"/>
      <c r="Z456" s="24"/>
      <c r="AA456" s="24"/>
      <c r="AB456" s="24"/>
      <c r="AC456" s="24"/>
      <c r="AD456" s="24"/>
      <c r="AE456" s="24"/>
      <c r="AF456" s="12"/>
      <c r="AG456" s="12"/>
      <c r="AH456" s="12"/>
      <c r="AI456" s="12"/>
      <c r="AJ456" s="12"/>
      <c r="AK456" s="12"/>
    </row>
    <row r="457" spans="1:37" ht="15" thickBot="1" x14ac:dyDescent="0.25">
      <c r="A457" s="12"/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3"/>
      <c r="O457" s="23"/>
      <c r="P457" s="23"/>
      <c r="Q457" s="23"/>
      <c r="R457" s="23"/>
      <c r="S457" s="23"/>
      <c r="T457" s="23"/>
      <c r="U457" s="23"/>
      <c r="V457" s="23"/>
      <c r="W457" s="24"/>
      <c r="X457" s="24"/>
      <c r="Y457" s="24"/>
      <c r="Z457" s="24"/>
      <c r="AA457" s="24"/>
      <c r="AB457" s="24"/>
      <c r="AC457" s="24"/>
      <c r="AD457" s="24"/>
      <c r="AE457" s="24"/>
      <c r="AF457" s="12"/>
      <c r="AG457" s="12"/>
      <c r="AH457" s="12"/>
      <c r="AI457" s="12"/>
      <c r="AJ457" s="12"/>
      <c r="AK457" s="12"/>
    </row>
    <row r="458" spans="1:37" ht="15" thickBot="1" x14ac:dyDescent="0.25">
      <c r="A458" s="12"/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3"/>
      <c r="O458" s="23"/>
      <c r="P458" s="23"/>
      <c r="Q458" s="23"/>
      <c r="R458" s="23"/>
      <c r="S458" s="23"/>
      <c r="T458" s="23"/>
      <c r="U458" s="23"/>
      <c r="V458" s="23"/>
      <c r="W458" s="24"/>
      <c r="X458" s="24"/>
      <c r="Y458" s="24"/>
      <c r="Z458" s="24"/>
      <c r="AA458" s="24"/>
      <c r="AB458" s="24"/>
      <c r="AC458" s="24"/>
      <c r="AD458" s="24"/>
      <c r="AE458" s="24"/>
      <c r="AF458" s="12"/>
      <c r="AG458" s="12"/>
      <c r="AH458" s="12"/>
      <c r="AI458" s="12"/>
      <c r="AJ458" s="12"/>
      <c r="AK458" s="12"/>
    </row>
    <row r="459" spans="1:37" ht="15" thickBot="1" x14ac:dyDescent="0.25">
      <c r="A459" s="12"/>
      <c r="B459" s="21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3"/>
      <c r="O459" s="23"/>
      <c r="P459" s="23"/>
      <c r="Q459" s="23"/>
      <c r="R459" s="23"/>
      <c r="S459" s="23"/>
      <c r="T459" s="23"/>
      <c r="U459" s="23"/>
      <c r="V459" s="23"/>
      <c r="W459" s="24"/>
      <c r="X459" s="24"/>
      <c r="Y459" s="24"/>
      <c r="Z459" s="24"/>
      <c r="AA459" s="24"/>
      <c r="AB459" s="24"/>
      <c r="AC459" s="24"/>
      <c r="AD459" s="24"/>
      <c r="AE459" s="24"/>
      <c r="AF459" s="12"/>
      <c r="AG459" s="12"/>
      <c r="AH459" s="12"/>
      <c r="AI459" s="12"/>
      <c r="AJ459" s="12"/>
      <c r="AK459" s="12"/>
    </row>
    <row r="460" spans="1:37" ht="15" thickBot="1" x14ac:dyDescent="0.25">
      <c r="A460" s="12"/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3"/>
      <c r="O460" s="23"/>
      <c r="P460" s="23"/>
      <c r="Q460" s="23"/>
      <c r="R460" s="23"/>
      <c r="S460" s="23"/>
      <c r="T460" s="23"/>
      <c r="U460" s="23"/>
      <c r="V460" s="23"/>
      <c r="W460" s="24"/>
      <c r="X460" s="24"/>
      <c r="Y460" s="24"/>
      <c r="Z460" s="24"/>
      <c r="AA460" s="24"/>
      <c r="AB460" s="24"/>
      <c r="AC460" s="24"/>
      <c r="AD460" s="24"/>
      <c r="AE460" s="24"/>
      <c r="AF460" s="12"/>
      <c r="AG460" s="12"/>
      <c r="AH460" s="12"/>
      <c r="AI460" s="12"/>
      <c r="AJ460" s="12"/>
      <c r="AK460" s="12"/>
    </row>
    <row r="461" spans="1:37" ht="15" thickBot="1" x14ac:dyDescent="0.25">
      <c r="A461" s="12"/>
      <c r="B461" s="21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3"/>
      <c r="O461" s="23"/>
      <c r="P461" s="23"/>
      <c r="Q461" s="23"/>
      <c r="R461" s="23"/>
      <c r="S461" s="23"/>
      <c r="T461" s="23"/>
      <c r="U461" s="23"/>
      <c r="V461" s="23"/>
      <c r="W461" s="24"/>
      <c r="X461" s="24"/>
      <c r="Y461" s="24"/>
      <c r="Z461" s="24"/>
      <c r="AA461" s="24"/>
      <c r="AB461" s="24"/>
      <c r="AC461" s="24"/>
      <c r="AD461" s="24"/>
      <c r="AE461" s="24"/>
      <c r="AF461" s="12"/>
      <c r="AG461" s="12"/>
      <c r="AH461" s="12"/>
      <c r="AI461" s="12"/>
      <c r="AJ461" s="12"/>
      <c r="AK461" s="12"/>
    </row>
    <row r="462" spans="1:37" ht="15" thickBot="1" x14ac:dyDescent="0.25">
      <c r="A462" s="12"/>
      <c r="B462" s="21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3"/>
      <c r="O462" s="23"/>
      <c r="P462" s="23"/>
      <c r="Q462" s="23"/>
      <c r="R462" s="23"/>
      <c r="S462" s="23"/>
      <c r="T462" s="23"/>
      <c r="U462" s="23"/>
      <c r="V462" s="23"/>
      <c r="W462" s="24"/>
      <c r="X462" s="24"/>
      <c r="Y462" s="24"/>
      <c r="Z462" s="24"/>
      <c r="AA462" s="24"/>
      <c r="AB462" s="24"/>
      <c r="AC462" s="24"/>
      <c r="AD462" s="24"/>
      <c r="AE462" s="24"/>
      <c r="AF462" s="12"/>
      <c r="AG462" s="12"/>
      <c r="AH462" s="12"/>
      <c r="AI462" s="12"/>
      <c r="AJ462" s="12"/>
      <c r="AK462" s="12"/>
    </row>
    <row r="463" spans="1:37" ht="15" thickBot="1" x14ac:dyDescent="0.25">
      <c r="A463" s="12"/>
      <c r="B463" s="21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3"/>
      <c r="O463" s="23"/>
      <c r="P463" s="23"/>
      <c r="Q463" s="23"/>
      <c r="R463" s="23"/>
      <c r="S463" s="23"/>
      <c r="T463" s="23"/>
      <c r="U463" s="23"/>
      <c r="V463" s="23"/>
      <c r="W463" s="24"/>
      <c r="X463" s="24"/>
      <c r="Y463" s="24"/>
      <c r="Z463" s="24"/>
      <c r="AA463" s="24"/>
      <c r="AB463" s="24"/>
      <c r="AC463" s="24"/>
      <c r="AD463" s="24"/>
      <c r="AE463" s="24"/>
      <c r="AF463" s="12"/>
      <c r="AG463" s="12"/>
      <c r="AH463" s="12"/>
      <c r="AI463" s="12"/>
      <c r="AJ463" s="12"/>
      <c r="AK463" s="12"/>
    </row>
    <row r="464" spans="1:37" ht="15" thickBot="1" x14ac:dyDescent="0.25">
      <c r="A464" s="12"/>
      <c r="B464" s="21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3"/>
      <c r="O464" s="23"/>
      <c r="P464" s="23"/>
      <c r="Q464" s="23"/>
      <c r="R464" s="23"/>
      <c r="S464" s="23"/>
      <c r="T464" s="23"/>
      <c r="U464" s="23"/>
      <c r="V464" s="23"/>
      <c r="W464" s="24"/>
      <c r="X464" s="24"/>
      <c r="Y464" s="24"/>
      <c r="Z464" s="24"/>
      <c r="AA464" s="24"/>
      <c r="AB464" s="24"/>
      <c r="AC464" s="24"/>
      <c r="AD464" s="24"/>
      <c r="AE464" s="24"/>
      <c r="AF464" s="12"/>
      <c r="AG464" s="12"/>
      <c r="AH464" s="12"/>
      <c r="AI464" s="12"/>
      <c r="AJ464" s="12"/>
      <c r="AK464" s="12"/>
    </row>
    <row r="465" spans="1:37" ht="15" thickBot="1" x14ac:dyDescent="0.25">
      <c r="A465" s="12"/>
      <c r="B465" s="21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3"/>
      <c r="O465" s="23"/>
      <c r="P465" s="23"/>
      <c r="Q465" s="23"/>
      <c r="R465" s="23"/>
      <c r="S465" s="23"/>
      <c r="T465" s="23"/>
      <c r="U465" s="23"/>
      <c r="V465" s="23"/>
      <c r="W465" s="24"/>
      <c r="X465" s="24"/>
      <c r="Y465" s="24"/>
      <c r="Z465" s="24"/>
      <c r="AA465" s="24"/>
      <c r="AB465" s="24"/>
      <c r="AC465" s="24"/>
      <c r="AD465" s="24"/>
      <c r="AE465" s="24"/>
      <c r="AF465" s="12"/>
      <c r="AG465" s="12"/>
      <c r="AH465" s="12"/>
      <c r="AI465" s="12"/>
      <c r="AJ465" s="12"/>
      <c r="AK465" s="12"/>
    </row>
    <row r="466" spans="1:37" ht="15" thickBot="1" x14ac:dyDescent="0.25">
      <c r="A466" s="12"/>
      <c r="B466" s="21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3"/>
      <c r="O466" s="23"/>
      <c r="P466" s="23"/>
      <c r="Q466" s="23"/>
      <c r="R466" s="23"/>
      <c r="S466" s="23"/>
      <c r="T466" s="23"/>
      <c r="U466" s="23"/>
      <c r="V466" s="23"/>
      <c r="W466" s="24"/>
      <c r="X466" s="24"/>
      <c r="Y466" s="24"/>
      <c r="Z466" s="24"/>
      <c r="AA466" s="24"/>
      <c r="AB466" s="24"/>
      <c r="AC466" s="24"/>
      <c r="AD466" s="24"/>
      <c r="AE466" s="24"/>
      <c r="AF466" s="12"/>
      <c r="AG466" s="12"/>
      <c r="AH466" s="12"/>
      <c r="AI466" s="12"/>
      <c r="AJ466" s="12"/>
      <c r="AK466" s="12"/>
    </row>
    <row r="467" spans="1:37" ht="15" thickBot="1" x14ac:dyDescent="0.25">
      <c r="A467" s="12"/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3"/>
      <c r="O467" s="23"/>
      <c r="P467" s="23"/>
      <c r="Q467" s="23"/>
      <c r="R467" s="23"/>
      <c r="S467" s="23"/>
      <c r="T467" s="23"/>
      <c r="U467" s="23"/>
      <c r="V467" s="23"/>
      <c r="W467" s="24"/>
      <c r="X467" s="24"/>
      <c r="Y467" s="24"/>
      <c r="Z467" s="24"/>
      <c r="AA467" s="24"/>
      <c r="AB467" s="24"/>
      <c r="AC467" s="24"/>
      <c r="AD467" s="24"/>
      <c r="AE467" s="24"/>
      <c r="AF467" s="12"/>
      <c r="AG467" s="12"/>
      <c r="AH467" s="12"/>
      <c r="AI467" s="12"/>
      <c r="AJ467" s="12"/>
      <c r="AK467" s="12"/>
    </row>
    <row r="468" spans="1:37" ht="15" thickBot="1" x14ac:dyDescent="0.25">
      <c r="A468" s="12"/>
      <c r="B468" s="2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3"/>
      <c r="O468" s="23"/>
      <c r="P468" s="23"/>
      <c r="Q468" s="23"/>
      <c r="R468" s="23"/>
      <c r="S468" s="23"/>
      <c r="T468" s="23"/>
      <c r="U468" s="23"/>
      <c r="V468" s="23"/>
      <c r="W468" s="24"/>
      <c r="X468" s="24"/>
      <c r="Y468" s="24"/>
      <c r="Z468" s="24"/>
      <c r="AA468" s="24"/>
      <c r="AB468" s="24"/>
      <c r="AC468" s="24"/>
      <c r="AD468" s="24"/>
      <c r="AE468" s="24"/>
      <c r="AF468" s="12"/>
      <c r="AG468" s="12"/>
      <c r="AH468" s="12"/>
      <c r="AI468" s="12"/>
      <c r="AJ468" s="12"/>
      <c r="AK468" s="12"/>
    </row>
    <row r="469" spans="1:37" ht="15" thickBot="1" x14ac:dyDescent="0.25">
      <c r="A469" s="12"/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3"/>
      <c r="O469" s="23"/>
      <c r="P469" s="23"/>
      <c r="Q469" s="23"/>
      <c r="R469" s="23"/>
      <c r="S469" s="23"/>
      <c r="T469" s="23"/>
      <c r="U469" s="23"/>
      <c r="V469" s="23"/>
      <c r="W469" s="24"/>
      <c r="X469" s="24"/>
      <c r="Y469" s="24"/>
      <c r="Z469" s="24"/>
      <c r="AA469" s="24"/>
      <c r="AB469" s="24"/>
      <c r="AC469" s="24"/>
      <c r="AD469" s="24"/>
      <c r="AE469" s="24"/>
      <c r="AF469" s="12"/>
      <c r="AG469" s="12"/>
      <c r="AH469" s="12"/>
      <c r="AI469" s="12"/>
      <c r="AJ469" s="12"/>
      <c r="AK469" s="12"/>
    </row>
    <row r="470" spans="1:37" ht="15" thickBot="1" x14ac:dyDescent="0.25">
      <c r="A470" s="12"/>
      <c r="B470" s="21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3"/>
      <c r="O470" s="23"/>
      <c r="P470" s="23"/>
      <c r="Q470" s="23"/>
      <c r="R470" s="23"/>
      <c r="S470" s="23"/>
      <c r="T470" s="23"/>
      <c r="U470" s="23"/>
      <c r="V470" s="23"/>
      <c r="W470" s="24"/>
      <c r="X470" s="24"/>
      <c r="Y470" s="24"/>
      <c r="Z470" s="24"/>
      <c r="AA470" s="24"/>
      <c r="AB470" s="24"/>
      <c r="AC470" s="24"/>
      <c r="AD470" s="24"/>
      <c r="AE470" s="24"/>
      <c r="AF470" s="12"/>
      <c r="AG470" s="12"/>
      <c r="AH470" s="12"/>
      <c r="AI470" s="12"/>
      <c r="AJ470" s="12"/>
      <c r="AK470" s="12"/>
    </row>
    <row r="471" spans="1:37" ht="15" thickBot="1" x14ac:dyDescent="0.25">
      <c r="A471" s="12"/>
      <c r="B471" s="21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3"/>
      <c r="O471" s="23"/>
      <c r="P471" s="23"/>
      <c r="Q471" s="23"/>
      <c r="R471" s="23"/>
      <c r="S471" s="23"/>
      <c r="T471" s="23"/>
      <c r="U471" s="23"/>
      <c r="V471" s="23"/>
      <c r="W471" s="24"/>
      <c r="X471" s="24"/>
      <c r="Y471" s="24"/>
      <c r="Z471" s="24"/>
      <c r="AA471" s="24"/>
      <c r="AB471" s="24"/>
      <c r="AC471" s="24"/>
      <c r="AD471" s="24"/>
      <c r="AE471" s="24"/>
      <c r="AF471" s="12"/>
      <c r="AG471" s="12"/>
      <c r="AH471" s="12"/>
      <c r="AI471" s="12"/>
      <c r="AJ471" s="12"/>
      <c r="AK471" s="12"/>
    </row>
    <row r="472" spans="1:37" ht="15" thickBot="1" x14ac:dyDescent="0.25">
      <c r="A472" s="12"/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3"/>
      <c r="O472" s="23"/>
      <c r="P472" s="23"/>
      <c r="Q472" s="23"/>
      <c r="R472" s="23"/>
      <c r="S472" s="23"/>
      <c r="T472" s="23"/>
      <c r="U472" s="23"/>
      <c r="V472" s="23"/>
      <c r="W472" s="24"/>
      <c r="X472" s="24"/>
      <c r="Y472" s="24"/>
      <c r="Z472" s="24"/>
      <c r="AA472" s="24"/>
      <c r="AB472" s="24"/>
      <c r="AC472" s="24"/>
      <c r="AD472" s="24"/>
      <c r="AE472" s="24"/>
      <c r="AF472" s="12"/>
      <c r="AG472" s="12"/>
      <c r="AH472" s="12"/>
      <c r="AI472" s="12"/>
      <c r="AJ472" s="12"/>
      <c r="AK472" s="12"/>
    </row>
    <row r="473" spans="1:37" ht="15" thickBot="1" x14ac:dyDescent="0.25">
      <c r="A473" s="12"/>
      <c r="B473" s="21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3"/>
      <c r="O473" s="23"/>
      <c r="P473" s="23"/>
      <c r="Q473" s="23"/>
      <c r="R473" s="23"/>
      <c r="S473" s="23"/>
      <c r="T473" s="23"/>
      <c r="U473" s="23"/>
      <c r="V473" s="23"/>
      <c r="W473" s="24"/>
      <c r="X473" s="24"/>
      <c r="Y473" s="24"/>
      <c r="Z473" s="24"/>
      <c r="AA473" s="24"/>
      <c r="AB473" s="24"/>
      <c r="AC473" s="24"/>
      <c r="AD473" s="24"/>
      <c r="AE473" s="24"/>
      <c r="AF473" s="12"/>
      <c r="AG473" s="12"/>
      <c r="AH473" s="12"/>
      <c r="AI473" s="12"/>
      <c r="AJ473" s="12"/>
      <c r="AK473" s="12"/>
    </row>
    <row r="474" spans="1:37" ht="15" thickBot="1" x14ac:dyDescent="0.25">
      <c r="A474" s="12"/>
      <c r="B474" s="21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3"/>
      <c r="O474" s="23"/>
      <c r="P474" s="23"/>
      <c r="Q474" s="23"/>
      <c r="R474" s="23"/>
      <c r="S474" s="23"/>
      <c r="T474" s="23"/>
      <c r="U474" s="23"/>
      <c r="V474" s="23"/>
      <c r="W474" s="24"/>
      <c r="X474" s="24"/>
      <c r="Y474" s="24"/>
      <c r="Z474" s="24"/>
      <c r="AA474" s="24"/>
      <c r="AB474" s="24"/>
      <c r="AC474" s="24"/>
      <c r="AD474" s="24"/>
      <c r="AE474" s="24"/>
      <c r="AF474" s="12"/>
      <c r="AG474" s="12"/>
      <c r="AH474" s="12"/>
      <c r="AI474" s="12"/>
      <c r="AJ474" s="12"/>
      <c r="AK474" s="12"/>
    </row>
    <row r="475" spans="1:37" ht="15" thickBot="1" x14ac:dyDescent="0.25">
      <c r="A475" s="12"/>
      <c r="B475" s="21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3"/>
      <c r="O475" s="23"/>
      <c r="P475" s="23"/>
      <c r="Q475" s="23"/>
      <c r="R475" s="23"/>
      <c r="S475" s="23"/>
      <c r="T475" s="23"/>
      <c r="U475" s="23"/>
      <c r="V475" s="23"/>
      <c r="W475" s="24"/>
      <c r="X475" s="24"/>
      <c r="Y475" s="24"/>
      <c r="Z475" s="24"/>
      <c r="AA475" s="24"/>
      <c r="AB475" s="24"/>
      <c r="AC475" s="24"/>
      <c r="AD475" s="24"/>
      <c r="AE475" s="24"/>
      <c r="AF475" s="12"/>
      <c r="AG475" s="12"/>
      <c r="AH475" s="12"/>
      <c r="AI475" s="12"/>
      <c r="AJ475" s="12"/>
      <c r="AK475" s="12"/>
    </row>
    <row r="476" spans="1:37" ht="15" thickBot="1" x14ac:dyDescent="0.25">
      <c r="A476" s="12"/>
      <c r="B476" s="21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3"/>
      <c r="O476" s="23"/>
      <c r="P476" s="23"/>
      <c r="Q476" s="23"/>
      <c r="R476" s="23"/>
      <c r="S476" s="23"/>
      <c r="T476" s="23"/>
      <c r="U476" s="23"/>
      <c r="V476" s="23"/>
      <c r="W476" s="24"/>
      <c r="X476" s="24"/>
      <c r="Y476" s="24"/>
      <c r="Z476" s="24"/>
      <c r="AA476" s="24"/>
      <c r="AB476" s="24"/>
      <c r="AC476" s="24"/>
      <c r="AD476" s="24"/>
      <c r="AE476" s="24"/>
      <c r="AF476" s="12"/>
      <c r="AG476" s="12"/>
      <c r="AH476" s="12"/>
      <c r="AI476" s="12"/>
      <c r="AJ476" s="12"/>
      <c r="AK476" s="12"/>
    </row>
    <row r="477" spans="1:37" ht="15" thickBot="1" x14ac:dyDescent="0.25">
      <c r="A477" s="12"/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O477" s="23"/>
      <c r="P477" s="23"/>
      <c r="Q477" s="23"/>
      <c r="R477" s="23"/>
      <c r="S477" s="23"/>
      <c r="T477" s="23"/>
      <c r="U477" s="23"/>
      <c r="V477" s="23"/>
      <c r="W477" s="24"/>
      <c r="X477" s="24"/>
      <c r="Y477" s="24"/>
      <c r="Z477" s="24"/>
      <c r="AA477" s="24"/>
      <c r="AB477" s="24"/>
      <c r="AC477" s="24"/>
      <c r="AD477" s="24"/>
      <c r="AE477" s="24"/>
      <c r="AF477" s="12"/>
      <c r="AG477" s="12"/>
      <c r="AH477" s="12"/>
      <c r="AI477" s="12"/>
      <c r="AJ477" s="12"/>
      <c r="AK477" s="12"/>
    </row>
    <row r="478" spans="1:37" ht="15" thickBot="1" x14ac:dyDescent="0.25">
      <c r="A478" s="12"/>
      <c r="B478" s="21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3"/>
      <c r="O478" s="23"/>
      <c r="P478" s="23"/>
      <c r="Q478" s="23"/>
      <c r="R478" s="23"/>
      <c r="S478" s="23"/>
      <c r="T478" s="23"/>
      <c r="U478" s="23"/>
      <c r="V478" s="23"/>
      <c r="W478" s="24"/>
      <c r="X478" s="24"/>
      <c r="Y478" s="24"/>
      <c r="Z478" s="24"/>
      <c r="AA478" s="24"/>
      <c r="AB478" s="24"/>
      <c r="AC478" s="24"/>
      <c r="AD478" s="24"/>
      <c r="AE478" s="24"/>
      <c r="AF478" s="12"/>
      <c r="AG478" s="12"/>
      <c r="AH478" s="12"/>
      <c r="AI478" s="12"/>
      <c r="AJ478" s="12"/>
      <c r="AK478" s="12"/>
    </row>
    <row r="479" spans="1:37" ht="15" thickBot="1" x14ac:dyDescent="0.25">
      <c r="A479" s="12"/>
      <c r="B479" s="2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3"/>
      <c r="O479" s="23"/>
      <c r="P479" s="23"/>
      <c r="Q479" s="23"/>
      <c r="R479" s="23"/>
      <c r="S479" s="23"/>
      <c r="T479" s="23"/>
      <c r="U479" s="23"/>
      <c r="V479" s="23"/>
      <c r="W479" s="24"/>
      <c r="X479" s="24"/>
      <c r="Y479" s="24"/>
      <c r="Z479" s="24"/>
      <c r="AA479" s="24"/>
      <c r="AB479" s="24"/>
      <c r="AC479" s="24"/>
      <c r="AD479" s="24"/>
      <c r="AE479" s="24"/>
      <c r="AF479" s="12"/>
      <c r="AG479" s="12"/>
      <c r="AH479" s="12"/>
      <c r="AI479" s="12"/>
      <c r="AJ479" s="12"/>
      <c r="AK479" s="12"/>
    </row>
    <row r="480" spans="1:37" ht="15" thickBot="1" x14ac:dyDescent="0.25">
      <c r="A480" s="12"/>
      <c r="B480" s="2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3"/>
      <c r="O480" s="23"/>
      <c r="P480" s="23"/>
      <c r="Q480" s="23"/>
      <c r="R480" s="23"/>
      <c r="S480" s="23"/>
      <c r="T480" s="23"/>
      <c r="U480" s="23"/>
      <c r="V480" s="23"/>
      <c r="W480" s="24"/>
      <c r="X480" s="24"/>
      <c r="Y480" s="24"/>
      <c r="Z480" s="24"/>
      <c r="AA480" s="24"/>
      <c r="AB480" s="24"/>
      <c r="AC480" s="24"/>
      <c r="AD480" s="24"/>
      <c r="AE480" s="24"/>
      <c r="AF480" s="12"/>
      <c r="AG480" s="12"/>
      <c r="AH480" s="12"/>
      <c r="AI480" s="12"/>
      <c r="AJ480" s="12"/>
      <c r="AK480" s="12"/>
    </row>
    <row r="481" spans="1:37" ht="15" thickBot="1" x14ac:dyDescent="0.25">
      <c r="A481" s="12"/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3"/>
      <c r="O481" s="23"/>
      <c r="P481" s="23"/>
      <c r="Q481" s="23"/>
      <c r="R481" s="23"/>
      <c r="S481" s="23"/>
      <c r="T481" s="23"/>
      <c r="U481" s="23"/>
      <c r="V481" s="23"/>
      <c r="W481" s="24"/>
      <c r="X481" s="24"/>
      <c r="Y481" s="24"/>
      <c r="Z481" s="24"/>
      <c r="AA481" s="24"/>
      <c r="AB481" s="24"/>
      <c r="AC481" s="24"/>
      <c r="AD481" s="24"/>
      <c r="AE481" s="24"/>
      <c r="AF481" s="12"/>
      <c r="AG481" s="12"/>
      <c r="AH481" s="12"/>
      <c r="AI481" s="12"/>
      <c r="AJ481" s="12"/>
      <c r="AK481" s="12"/>
    </row>
    <row r="482" spans="1:37" ht="15" thickBot="1" x14ac:dyDescent="0.25">
      <c r="A482" s="12"/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3"/>
      <c r="O482" s="23"/>
      <c r="P482" s="23"/>
      <c r="Q482" s="23"/>
      <c r="R482" s="23"/>
      <c r="S482" s="23"/>
      <c r="T482" s="23"/>
      <c r="U482" s="23"/>
      <c r="V482" s="23"/>
      <c r="W482" s="24"/>
      <c r="X482" s="24"/>
      <c r="Y482" s="24"/>
      <c r="Z482" s="24"/>
      <c r="AA482" s="24"/>
      <c r="AB482" s="24"/>
      <c r="AC482" s="24"/>
      <c r="AD482" s="24"/>
      <c r="AE482" s="24"/>
      <c r="AF482" s="12"/>
      <c r="AG482" s="12"/>
      <c r="AH482" s="12"/>
      <c r="AI482" s="12"/>
      <c r="AJ482" s="12"/>
      <c r="AK482" s="12"/>
    </row>
    <row r="483" spans="1:37" ht="15" thickBot="1" x14ac:dyDescent="0.25">
      <c r="A483" s="12"/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3"/>
      <c r="O483" s="23"/>
      <c r="P483" s="23"/>
      <c r="Q483" s="23"/>
      <c r="R483" s="23"/>
      <c r="S483" s="23"/>
      <c r="T483" s="23"/>
      <c r="U483" s="23"/>
      <c r="V483" s="23"/>
      <c r="W483" s="24"/>
      <c r="X483" s="24"/>
      <c r="Y483" s="24"/>
      <c r="Z483" s="24"/>
      <c r="AA483" s="24"/>
      <c r="AB483" s="24"/>
      <c r="AC483" s="24"/>
      <c r="AD483" s="24"/>
      <c r="AE483" s="24"/>
      <c r="AF483" s="12"/>
      <c r="AG483" s="12"/>
      <c r="AH483" s="12"/>
      <c r="AI483" s="12"/>
      <c r="AJ483" s="12"/>
      <c r="AK483" s="12"/>
    </row>
    <row r="484" spans="1:37" ht="15" thickBot="1" x14ac:dyDescent="0.25">
      <c r="A484" s="12"/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3"/>
      <c r="O484" s="23"/>
      <c r="P484" s="23"/>
      <c r="Q484" s="23"/>
      <c r="R484" s="23"/>
      <c r="S484" s="23"/>
      <c r="T484" s="23"/>
      <c r="U484" s="23"/>
      <c r="V484" s="23"/>
      <c r="W484" s="24"/>
      <c r="X484" s="24"/>
      <c r="Y484" s="24"/>
      <c r="Z484" s="24"/>
      <c r="AA484" s="24"/>
      <c r="AB484" s="24"/>
      <c r="AC484" s="24"/>
      <c r="AD484" s="24"/>
      <c r="AE484" s="24"/>
      <c r="AF484" s="12"/>
      <c r="AG484" s="12"/>
      <c r="AH484" s="12"/>
      <c r="AI484" s="12"/>
      <c r="AJ484" s="12"/>
      <c r="AK484" s="12"/>
    </row>
    <row r="485" spans="1:37" ht="15" thickBot="1" x14ac:dyDescent="0.25">
      <c r="A485" s="12"/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3"/>
      <c r="O485" s="23"/>
      <c r="P485" s="23"/>
      <c r="Q485" s="23"/>
      <c r="R485" s="23"/>
      <c r="S485" s="23"/>
      <c r="T485" s="23"/>
      <c r="U485" s="23"/>
      <c r="V485" s="23"/>
      <c r="W485" s="24"/>
      <c r="X485" s="24"/>
      <c r="Y485" s="24"/>
      <c r="Z485" s="24"/>
      <c r="AA485" s="24"/>
      <c r="AB485" s="24"/>
      <c r="AC485" s="24"/>
      <c r="AD485" s="24"/>
      <c r="AE485" s="24"/>
      <c r="AF485" s="12"/>
      <c r="AG485" s="12"/>
      <c r="AH485" s="12"/>
      <c r="AI485" s="12"/>
      <c r="AJ485" s="12"/>
      <c r="AK485" s="12"/>
    </row>
    <row r="486" spans="1:37" ht="15" thickBot="1" x14ac:dyDescent="0.25">
      <c r="A486" s="12"/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3"/>
      <c r="O486" s="23"/>
      <c r="P486" s="23"/>
      <c r="Q486" s="23"/>
      <c r="R486" s="23"/>
      <c r="S486" s="23"/>
      <c r="T486" s="23"/>
      <c r="U486" s="23"/>
      <c r="V486" s="23"/>
      <c r="W486" s="24"/>
      <c r="X486" s="24"/>
      <c r="Y486" s="24"/>
      <c r="Z486" s="24"/>
      <c r="AA486" s="24"/>
      <c r="AB486" s="24"/>
      <c r="AC486" s="24"/>
      <c r="AD486" s="24"/>
      <c r="AE486" s="24"/>
      <c r="AF486" s="12"/>
      <c r="AG486" s="12"/>
      <c r="AH486" s="12"/>
      <c r="AI486" s="12"/>
      <c r="AJ486" s="12"/>
      <c r="AK486" s="12"/>
    </row>
    <row r="487" spans="1:37" ht="15" thickBot="1" x14ac:dyDescent="0.25">
      <c r="A487" s="12"/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3"/>
      <c r="O487" s="23"/>
      <c r="P487" s="23"/>
      <c r="Q487" s="23"/>
      <c r="R487" s="23"/>
      <c r="S487" s="23"/>
      <c r="T487" s="23"/>
      <c r="U487" s="23"/>
      <c r="V487" s="23"/>
      <c r="W487" s="24"/>
      <c r="X487" s="24"/>
      <c r="Y487" s="24"/>
      <c r="Z487" s="24"/>
      <c r="AA487" s="24"/>
      <c r="AB487" s="24"/>
      <c r="AC487" s="24"/>
      <c r="AD487" s="24"/>
      <c r="AE487" s="24"/>
      <c r="AF487" s="12"/>
      <c r="AG487" s="12"/>
      <c r="AH487" s="12"/>
      <c r="AI487" s="12"/>
      <c r="AJ487" s="12"/>
      <c r="AK487" s="12"/>
    </row>
    <row r="488" spans="1:37" ht="15" thickBot="1" x14ac:dyDescent="0.25">
      <c r="A488" s="12"/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3"/>
      <c r="O488" s="23"/>
      <c r="P488" s="23"/>
      <c r="Q488" s="23"/>
      <c r="R488" s="23"/>
      <c r="S488" s="23"/>
      <c r="T488" s="23"/>
      <c r="U488" s="23"/>
      <c r="V488" s="23"/>
      <c r="W488" s="24"/>
      <c r="X488" s="24"/>
      <c r="Y488" s="24"/>
      <c r="Z488" s="24"/>
      <c r="AA488" s="24"/>
      <c r="AB488" s="24"/>
      <c r="AC488" s="24"/>
      <c r="AD488" s="24"/>
      <c r="AE488" s="24"/>
      <c r="AF488" s="12"/>
      <c r="AG488" s="12"/>
      <c r="AH488" s="12"/>
      <c r="AI488" s="12"/>
      <c r="AJ488" s="12"/>
      <c r="AK488" s="12"/>
    </row>
    <row r="489" spans="1:37" ht="15" thickBot="1" x14ac:dyDescent="0.25">
      <c r="A489" s="12"/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3"/>
      <c r="O489" s="23"/>
      <c r="P489" s="23"/>
      <c r="Q489" s="23"/>
      <c r="R489" s="23"/>
      <c r="S489" s="23"/>
      <c r="T489" s="23"/>
      <c r="U489" s="23"/>
      <c r="V489" s="23"/>
      <c r="W489" s="24"/>
      <c r="X489" s="24"/>
      <c r="Y489" s="24"/>
      <c r="Z489" s="24"/>
      <c r="AA489" s="24"/>
      <c r="AB489" s="24"/>
      <c r="AC489" s="24"/>
      <c r="AD489" s="24"/>
      <c r="AE489" s="24"/>
      <c r="AF489" s="12"/>
      <c r="AG489" s="12"/>
      <c r="AH489" s="12"/>
      <c r="AI489" s="12"/>
      <c r="AJ489" s="12"/>
      <c r="AK489" s="12"/>
    </row>
    <row r="490" spans="1:37" ht="15" thickBot="1" x14ac:dyDescent="0.25">
      <c r="A490" s="12"/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3"/>
      <c r="O490" s="23"/>
      <c r="P490" s="23"/>
      <c r="Q490" s="23"/>
      <c r="R490" s="23"/>
      <c r="S490" s="23"/>
      <c r="T490" s="23"/>
      <c r="U490" s="23"/>
      <c r="V490" s="23"/>
      <c r="W490" s="24"/>
      <c r="X490" s="24"/>
      <c r="Y490" s="24"/>
      <c r="Z490" s="24"/>
      <c r="AA490" s="24"/>
      <c r="AB490" s="24"/>
      <c r="AC490" s="24"/>
      <c r="AD490" s="24"/>
      <c r="AE490" s="24"/>
      <c r="AF490" s="12"/>
      <c r="AG490" s="12"/>
      <c r="AH490" s="12"/>
      <c r="AI490" s="12"/>
      <c r="AJ490" s="12"/>
      <c r="AK490" s="12"/>
    </row>
    <row r="491" spans="1:37" ht="15" thickBot="1" x14ac:dyDescent="0.25">
      <c r="A491" s="12"/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3"/>
      <c r="O491" s="23"/>
      <c r="P491" s="23"/>
      <c r="Q491" s="23"/>
      <c r="R491" s="23"/>
      <c r="S491" s="23"/>
      <c r="T491" s="23"/>
      <c r="U491" s="23"/>
      <c r="V491" s="23"/>
      <c r="W491" s="24"/>
      <c r="X491" s="24"/>
      <c r="Y491" s="24"/>
      <c r="Z491" s="24"/>
      <c r="AA491" s="24"/>
      <c r="AB491" s="24"/>
      <c r="AC491" s="24"/>
      <c r="AD491" s="24"/>
      <c r="AE491" s="24"/>
      <c r="AF491" s="12"/>
      <c r="AG491" s="12"/>
      <c r="AH491" s="12"/>
      <c r="AI491" s="12"/>
      <c r="AJ491" s="12"/>
      <c r="AK491" s="12"/>
    </row>
    <row r="492" spans="1:37" ht="15" thickBot="1" x14ac:dyDescent="0.25">
      <c r="A492" s="12"/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3"/>
      <c r="O492" s="23"/>
      <c r="P492" s="23"/>
      <c r="Q492" s="23"/>
      <c r="R492" s="23"/>
      <c r="S492" s="23"/>
      <c r="T492" s="23"/>
      <c r="U492" s="23"/>
      <c r="V492" s="23"/>
      <c r="W492" s="24"/>
      <c r="X492" s="24"/>
      <c r="Y492" s="24"/>
      <c r="Z492" s="24"/>
      <c r="AA492" s="24"/>
      <c r="AB492" s="24"/>
      <c r="AC492" s="24"/>
      <c r="AD492" s="24"/>
      <c r="AE492" s="24"/>
      <c r="AF492" s="12"/>
      <c r="AG492" s="12"/>
      <c r="AH492" s="12"/>
      <c r="AI492" s="12"/>
      <c r="AJ492" s="12"/>
      <c r="AK492" s="12"/>
    </row>
    <row r="493" spans="1:37" ht="15" thickBot="1" x14ac:dyDescent="0.25">
      <c r="A493" s="12"/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3"/>
      <c r="O493" s="23"/>
      <c r="P493" s="23"/>
      <c r="Q493" s="23"/>
      <c r="R493" s="23"/>
      <c r="S493" s="23"/>
      <c r="T493" s="23"/>
      <c r="U493" s="23"/>
      <c r="V493" s="23"/>
      <c r="W493" s="24"/>
      <c r="X493" s="24"/>
      <c r="Y493" s="24"/>
      <c r="Z493" s="24"/>
      <c r="AA493" s="24"/>
      <c r="AB493" s="24"/>
      <c r="AC493" s="24"/>
      <c r="AD493" s="24"/>
      <c r="AE493" s="24"/>
      <c r="AF493" s="12"/>
      <c r="AG493" s="12"/>
      <c r="AH493" s="12"/>
      <c r="AI493" s="12"/>
      <c r="AJ493" s="12"/>
      <c r="AK493" s="12"/>
    </row>
    <row r="494" spans="1:37" ht="15" thickBot="1" x14ac:dyDescent="0.25">
      <c r="A494" s="12"/>
      <c r="B494" s="21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3"/>
      <c r="O494" s="23"/>
      <c r="P494" s="23"/>
      <c r="Q494" s="23"/>
      <c r="R494" s="23"/>
      <c r="S494" s="23"/>
      <c r="T494" s="23"/>
      <c r="U494" s="23"/>
      <c r="V494" s="23"/>
      <c r="W494" s="24"/>
      <c r="X494" s="24"/>
      <c r="Y494" s="24"/>
      <c r="Z494" s="24"/>
      <c r="AA494" s="24"/>
      <c r="AB494" s="24"/>
      <c r="AC494" s="24"/>
      <c r="AD494" s="24"/>
      <c r="AE494" s="24"/>
      <c r="AF494" s="12"/>
      <c r="AG494" s="12"/>
      <c r="AH494" s="12"/>
      <c r="AI494" s="12"/>
      <c r="AJ494" s="12"/>
      <c r="AK494" s="12"/>
    </row>
    <row r="495" spans="1:37" ht="15" thickBot="1" x14ac:dyDescent="0.25">
      <c r="A495" s="12"/>
      <c r="B495" s="21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3"/>
      <c r="O495" s="23"/>
      <c r="P495" s="23"/>
      <c r="Q495" s="23"/>
      <c r="R495" s="23"/>
      <c r="S495" s="23"/>
      <c r="T495" s="23"/>
      <c r="U495" s="23"/>
      <c r="V495" s="23"/>
      <c r="W495" s="24"/>
      <c r="X495" s="24"/>
      <c r="Y495" s="24"/>
      <c r="Z495" s="24"/>
      <c r="AA495" s="24"/>
      <c r="AB495" s="24"/>
      <c r="AC495" s="24"/>
      <c r="AD495" s="24"/>
      <c r="AE495" s="24"/>
      <c r="AF495" s="12"/>
      <c r="AG495" s="12"/>
      <c r="AH495" s="12"/>
      <c r="AI495" s="12"/>
      <c r="AJ495" s="12"/>
      <c r="AK495" s="12"/>
    </row>
    <row r="496" spans="1:37" ht="15" thickBot="1" x14ac:dyDescent="0.25">
      <c r="A496" s="12"/>
      <c r="B496" s="21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3"/>
      <c r="O496" s="23"/>
      <c r="P496" s="23"/>
      <c r="Q496" s="23"/>
      <c r="R496" s="23"/>
      <c r="S496" s="23"/>
      <c r="T496" s="23"/>
      <c r="U496" s="23"/>
      <c r="V496" s="23"/>
      <c r="W496" s="24"/>
      <c r="X496" s="24"/>
      <c r="Y496" s="24"/>
      <c r="Z496" s="24"/>
      <c r="AA496" s="24"/>
      <c r="AB496" s="24"/>
      <c r="AC496" s="24"/>
      <c r="AD496" s="24"/>
      <c r="AE496" s="24"/>
      <c r="AF496" s="12"/>
      <c r="AG496" s="12"/>
      <c r="AH496" s="12"/>
      <c r="AI496" s="12"/>
      <c r="AJ496" s="12"/>
      <c r="AK496" s="12"/>
    </row>
    <row r="497" spans="1:37" ht="15" thickBot="1" x14ac:dyDescent="0.25">
      <c r="A497" s="12"/>
      <c r="B497" s="21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3"/>
      <c r="O497" s="23"/>
      <c r="P497" s="23"/>
      <c r="Q497" s="23"/>
      <c r="R497" s="23"/>
      <c r="S497" s="23"/>
      <c r="T497" s="23"/>
      <c r="U497" s="23"/>
      <c r="V497" s="23"/>
      <c r="W497" s="24"/>
      <c r="X497" s="24"/>
      <c r="Y497" s="24"/>
      <c r="Z497" s="24"/>
      <c r="AA497" s="24"/>
      <c r="AB497" s="24"/>
      <c r="AC497" s="24"/>
      <c r="AD497" s="24"/>
      <c r="AE497" s="24"/>
      <c r="AF497" s="12"/>
      <c r="AG497" s="12"/>
      <c r="AH497" s="12"/>
      <c r="AI497" s="12"/>
      <c r="AJ497" s="12"/>
      <c r="AK497" s="12"/>
    </row>
    <row r="498" spans="1:37" ht="15" thickBot="1" x14ac:dyDescent="0.25">
      <c r="A498" s="12"/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3"/>
      <c r="O498" s="23"/>
      <c r="P498" s="23"/>
      <c r="Q498" s="23"/>
      <c r="R498" s="23"/>
      <c r="S498" s="23"/>
      <c r="T498" s="23"/>
      <c r="U498" s="23"/>
      <c r="V498" s="23"/>
      <c r="W498" s="24"/>
      <c r="X498" s="24"/>
      <c r="Y498" s="24"/>
      <c r="Z498" s="24"/>
      <c r="AA498" s="24"/>
      <c r="AB498" s="24"/>
      <c r="AC498" s="24"/>
      <c r="AD498" s="24"/>
      <c r="AE498" s="24"/>
      <c r="AF498" s="12"/>
      <c r="AG498" s="12"/>
      <c r="AH498" s="12"/>
      <c r="AI498" s="12"/>
      <c r="AJ498" s="12"/>
      <c r="AK498" s="12"/>
    </row>
    <row r="499" spans="1:37" ht="15" thickBot="1" x14ac:dyDescent="0.25">
      <c r="A499" s="12"/>
      <c r="B499" s="2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3"/>
      <c r="O499" s="23"/>
      <c r="P499" s="23"/>
      <c r="Q499" s="23"/>
      <c r="R499" s="23"/>
      <c r="S499" s="23"/>
      <c r="T499" s="23"/>
      <c r="U499" s="23"/>
      <c r="V499" s="23"/>
      <c r="W499" s="24"/>
      <c r="X499" s="24"/>
      <c r="Y499" s="24"/>
      <c r="Z499" s="24"/>
      <c r="AA499" s="24"/>
      <c r="AB499" s="24"/>
      <c r="AC499" s="24"/>
      <c r="AD499" s="24"/>
      <c r="AE499" s="24"/>
      <c r="AF499" s="12"/>
      <c r="AG499" s="12"/>
      <c r="AH499" s="12"/>
      <c r="AI499" s="12"/>
      <c r="AJ499" s="12"/>
      <c r="AK499" s="12"/>
    </row>
    <row r="500" spans="1:37" ht="15" thickBot="1" x14ac:dyDescent="0.25">
      <c r="A500" s="12"/>
      <c r="B500" s="21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3"/>
      <c r="O500" s="23"/>
      <c r="P500" s="23"/>
      <c r="Q500" s="23"/>
      <c r="R500" s="23"/>
      <c r="S500" s="23"/>
      <c r="T500" s="23"/>
      <c r="U500" s="23"/>
      <c r="V500" s="23"/>
      <c r="W500" s="24"/>
      <c r="X500" s="24"/>
      <c r="Y500" s="24"/>
      <c r="Z500" s="24"/>
      <c r="AA500" s="24"/>
      <c r="AB500" s="24"/>
      <c r="AC500" s="24"/>
      <c r="AD500" s="24"/>
      <c r="AE500" s="24"/>
      <c r="AF500" s="12"/>
      <c r="AG500" s="12"/>
      <c r="AH500" s="12"/>
      <c r="AI500" s="12"/>
      <c r="AJ500" s="12"/>
      <c r="AK500" s="12"/>
    </row>
    <row r="501" spans="1:37" ht="15" thickBot="1" x14ac:dyDescent="0.25">
      <c r="A501" s="12"/>
      <c r="B501" s="21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3"/>
      <c r="O501" s="23"/>
      <c r="P501" s="23"/>
      <c r="Q501" s="23"/>
      <c r="R501" s="23"/>
      <c r="S501" s="23"/>
      <c r="T501" s="23"/>
      <c r="U501" s="23"/>
      <c r="V501" s="23"/>
      <c r="W501" s="24"/>
      <c r="X501" s="24"/>
      <c r="Y501" s="24"/>
      <c r="Z501" s="24"/>
      <c r="AA501" s="24"/>
      <c r="AB501" s="24"/>
      <c r="AC501" s="24"/>
      <c r="AD501" s="24"/>
      <c r="AE501" s="24"/>
      <c r="AF501" s="12"/>
      <c r="AG501" s="12"/>
      <c r="AH501" s="12"/>
      <c r="AI501" s="12"/>
      <c r="AJ501" s="12"/>
      <c r="AK501" s="12"/>
    </row>
    <row r="502" spans="1:37" ht="15" thickBot="1" x14ac:dyDescent="0.25">
      <c r="A502" s="12"/>
      <c r="B502" s="21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3"/>
      <c r="O502" s="23"/>
      <c r="P502" s="23"/>
      <c r="Q502" s="23"/>
      <c r="R502" s="23"/>
      <c r="S502" s="23"/>
      <c r="T502" s="23"/>
      <c r="U502" s="23"/>
      <c r="V502" s="23"/>
      <c r="W502" s="24"/>
      <c r="X502" s="24"/>
      <c r="Y502" s="24"/>
      <c r="Z502" s="24"/>
      <c r="AA502" s="24"/>
      <c r="AB502" s="24"/>
      <c r="AC502" s="24"/>
      <c r="AD502" s="24"/>
      <c r="AE502" s="24"/>
      <c r="AF502" s="12"/>
      <c r="AG502" s="12"/>
      <c r="AH502" s="12"/>
      <c r="AI502" s="12"/>
      <c r="AJ502" s="12"/>
      <c r="AK502" s="12"/>
    </row>
    <row r="503" spans="1:37" ht="15" thickBot="1" x14ac:dyDescent="0.25">
      <c r="A503" s="12"/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3"/>
      <c r="O503" s="23"/>
      <c r="P503" s="23"/>
      <c r="Q503" s="23"/>
      <c r="R503" s="23"/>
      <c r="S503" s="23"/>
      <c r="T503" s="23"/>
      <c r="U503" s="23"/>
      <c r="V503" s="23"/>
      <c r="W503" s="24"/>
      <c r="X503" s="24"/>
      <c r="Y503" s="24"/>
      <c r="Z503" s="24"/>
      <c r="AA503" s="24"/>
      <c r="AB503" s="24"/>
      <c r="AC503" s="24"/>
      <c r="AD503" s="24"/>
      <c r="AE503" s="24"/>
      <c r="AF503" s="12"/>
      <c r="AG503" s="12"/>
      <c r="AH503" s="12"/>
      <c r="AI503" s="12"/>
      <c r="AJ503" s="12"/>
      <c r="AK503" s="12"/>
    </row>
    <row r="504" spans="1:37" ht="15" thickBot="1" x14ac:dyDescent="0.25">
      <c r="A504" s="12"/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3"/>
      <c r="O504" s="23"/>
      <c r="P504" s="23"/>
      <c r="Q504" s="23"/>
      <c r="R504" s="23"/>
      <c r="S504" s="23"/>
      <c r="T504" s="23"/>
      <c r="U504" s="23"/>
      <c r="V504" s="23"/>
      <c r="W504" s="24"/>
      <c r="X504" s="24"/>
      <c r="Y504" s="24"/>
      <c r="Z504" s="24"/>
      <c r="AA504" s="24"/>
      <c r="AB504" s="24"/>
      <c r="AC504" s="24"/>
      <c r="AD504" s="24"/>
      <c r="AE504" s="24"/>
      <c r="AF504" s="12"/>
      <c r="AG504" s="12"/>
      <c r="AH504" s="12"/>
      <c r="AI504" s="12"/>
      <c r="AJ504" s="12"/>
      <c r="AK504" s="12"/>
    </row>
    <row r="505" spans="1:37" ht="15" thickBot="1" x14ac:dyDescent="0.25">
      <c r="A505" s="12"/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3"/>
      <c r="O505" s="23"/>
      <c r="P505" s="23"/>
      <c r="Q505" s="23"/>
      <c r="R505" s="23"/>
      <c r="S505" s="23"/>
      <c r="T505" s="23"/>
      <c r="U505" s="23"/>
      <c r="V505" s="23"/>
      <c r="W505" s="24"/>
      <c r="X505" s="24"/>
      <c r="Y505" s="24"/>
      <c r="Z505" s="24"/>
      <c r="AA505" s="24"/>
      <c r="AB505" s="24"/>
      <c r="AC505" s="24"/>
      <c r="AD505" s="24"/>
      <c r="AE505" s="24"/>
      <c r="AF505" s="12"/>
      <c r="AG505" s="12"/>
      <c r="AH505" s="12"/>
      <c r="AI505" s="12"/>
      <c r="AJ505" s="12"/>
      <c r="AK505" s="12"/>
    </row>
    <row r="506" spans="1:37" ht="15" thickBot="1" x14ac:dyDescent="0.25">
      <c r="A506" s="12"/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3"/>
      <c r="O506" s="23"/>
      <c r="P506" s="23"/>
      <c r="Q506" s="23"/>
      <c r="R506" s="23"/>
      <c r="S506" s="23"/>
      <c r="T506" s="23"/>
      <c r="U506" s="23"/>
      <c r="V506" s="23"/>
      <c r="W506" s="24"/>
      <c r="X506" s="24"/>
      <c r="Y506" s="24"/>
      <c r="Z506" s="24"/>
      <c r="AA506" s="24"/>
      <c r="AB506" s="24"/>
      <c r="AC506" s="24"/>
      <c r="AD506" s="24"/>
      <c r="AE506" s="24"/>
      <c r="AF506" s="12"/>
      <c r="AG506" s="12"/>
      <c r="AH506" s="12"/>
      <c r="AI506" s="12"/>
      <c r="AJ506" s="12"/>
      <c r="AK506" s="12"/>
    </row>
    <row r="507" spans="1:37" ht="15" thickBot="1" x14ac:dyDescent="0.25">
      <c r="A507" s="12"/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3"/>
      <c r="O507" s="23"/>
      <c r="P507" s="23"/>
      <c r="Q507" s="23"/>
      <c r="R507" s="23"/>
      <c r="S507" s="23"/>
      <c r="T507" s="23"/>
      <c r="U507" s="23"/>
      <c r="V507" s="23"/>
      <c r="W507" s="24"/>
      <c r="X507" s="24"/>
      <c r="Y507" s="24"/>
      <c r="Z507" s="24"/>
      <c r="AA507" s="24"/>
      <c r="AB507" s="24"/>
      <c r="AC507" s="24"/>
      <c r="AD507" s="24"/>
      <c r="AE507" s="24"/>
      <c r="AF507" s="12"/>
      <c r="AG507" s="12"/>
      <c r="AH507" s="12"/>
      <c r="AI507" s="12"/>
      <c r="AJ507" s="12"/>
      <c r="AK507" s="12"/>
    </row>
    <row r="508" spans="1:37" ht="15" thickBot="1" x14ac:dyDescent="0.25">
      <c r="A508" s="12"/>
      <c r="B508" s="21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3"/>
      <c r="O508" s="23"/>
      <c r="P508" s="23"/>
      <c r="Q508" s="23"/>
      <c r="R508" s="23"/>
      <c r="S508" s="23"/>
      <c r="T508" s="23"/>
      <c r="U508" s="23"/>
      <c r="V508" s="23"/>
      <c r="W508" s="24"/>
      <c r="X508" s="24"/>
      <c r="Y508" s="24"/>
      <c r="Z508" s="24"/>
      <c r="AA508" s="24"/>
      <c r="AB508" s="24"/>
      <c r="AC508" s="24"/>
      <c r="AD508" s="24"/>
      <c r="AE508" s="24"/>
      <c r="AF508" s="12"/>
      <c r="AG508" s="12"/>
      <c r="AH508" s="12"/>
      <c r="AI508" s="12"/>
      <c r="AJ508" s="12"/>
      <c r="AK508" s="12"/>
    </row>
    <row r="509" spans="1:37" ht="15" thickBot="1" x14ac:dyDescent="0.25">
      <c r="A509" s="12"/>
      <c r="B509" s="21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3"/>
      <c r="O509" s="23"/>
      <c r="P509" s="23"/>
      <c r="Q509" s="23"/>
      <c r="R509" s="23"/>
      <c r="S509" s="23"/>
      <c r="T509" s="23"/>
      <c r="U509" s="23"/>
      <c r="V509" s="23"/>
      <c r="W509" s="24"/>
      <c r="X509" s="24"/>
      <c r="Y509" s="24"/>
      <c r="Z509" s="24"/>
      <c r="AA509" s="24"/>
      <c r="AB509" s="24"/>
      <c r="AC509" s="24"/>
      <c r="AD509" s="24"/>
      <c r="AE509" s="24"/>
      <c r="AF509" s="12"/>
      <c r="AG509" s="12"/>
      <c r="AH509" s="12"/>
      <c r="AI509" s="12"/>
      <c r="AJ509" s="12"/>
      <c r="AK509" s="12"/>
    </row>
    <row r="510" spans="1:37" ht="15" thickBot="1" x14ac:dyDescent="0.25">
      <c r="A510" s="12"/>
      <c r="B510" s="21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3"/>
      <c r="O510" s="23"/>
      <c r="P510" s="23"/>
      <c r="Q510" s="23"/>
      <c r="R510" s="23"/>
      <c r="S510" s="23"/>
      <c r="T510" s="23"/>
      <c r="U510" s="23"/>
      <c r="V510" s="23"/>
      <c r="W510" s="24"/>
      <c r="X510" s="24"/>
      <c r="Y510" s="24"/>
      <c r="Z510" s="24"/>
      <c r="AA510" s="24"/>
      <c r="AB510" s="24"/>
      <c r="AC510" s="24"/>
      <c r="AD510" s="24"/>
      <c r="AE510" s="24"/>
      <c r="AF510" s="12"/>
      <c r="AG510" s="12"/>
      <c r="AH510" s="12"/>
      <c r="AI510" s="12"/>
      <c r="AJ510" s="12"/>
      <c r="AK510" s="12"/>
    </row>
    <row r="511" spans="1:37" ht="15" thickBot="1" x14ac:dyDescent="0.25">
      <c r="A511" s="12"/>
      <c r="B511" s="21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3"/>
      <c r="O511" s="23"/>
      <c r="P511" s="23"/>
      <c r="Q511" s="23"/>
      <c r="R511" s="23"/>
      <c r="S511" s="23"/>
      <c r="T511" s="23"/>
      <c r="U511" s="23"/>
      <c r="V511" s="23"/>
      <c r="W511" s="24"/>
      <c r="X511" s="24"/>
      <c r="Y511" s="24"/>
      <c r="Z511" s="24"/>
      <c r="AA511" s="24"/>
      <c r="AB511" s="24"/>
      <c r="AC511" s="24"/>
      <c r="AD511" s="24"/>
      <c r="AE511" s="24"/>
      <c r="AF511" s="12"/>
      <c r="AG511" s="12"/>
      <c r="AH511" s="12"/>
      <c r="AI511" s="12"/>
      <c r="AJ511" s="12"/>
      <c r="AK511" s="12"/>
    </row>
    <row r="512" spans="1:37" ht="15" thickBot="1" x14ac:dyDescent="0.25">
      <c r="A512" s="12"/>
      <c r="B512" s="21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3"/>
      <c r="O512" s="23"/>
      <c r="P512" s="23"/>
      <c r="Q512" s="23"/>
      <c r="R512" s="23"/>
      <c r="S512" s="23"/>
      <c r="T512" s="23"/>
      <c r="U512" s="23"/>
      <c r="V512" s="23"/>
      <c r="W512" s="24"/>
      <c r="X512" s="24"/>
      <c r="Y512" s="24"/>
      <c r="Z512" s="24"/>
      <c r="AA512" s="24"/>
      <c r="AB512" s="24"/>
      <c r="AC512" s="24"/>
      <c r="AD512" s="24"/>
      <c r="AE512" s="24"/>
      <c r="AF512" s="12"/>
      <c r="AG512" s="12"/>
      <c r="AH512" s="12"/>
      <c r="AI512" s="12"/>
      <c r="AJ512" s="12"/>
      <c r="AK512" s="12"/>
    </row>
    <row r="513" spans="1:37" ht="15" thickBot="1" x14ac:dyDescent="0.25">
      <c r="A513" s="12"/>
      <c r="B513" s="21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3"/>
      <c r="O513" s="23"/>
      <c r="P513" s="23"/>
      <c r="Q513" s="23"/>
      <c r="R513" s="23"/>
      <c r="S513" s="23"/>
      <c r="T513" s="23"/>
      <c r="U513" s="23"/>
      <c r="V513" s="23"/>
      <c r="W513" s="24"/>
      <c r="X513" s="24"/>
      <c r="Y513" s="24"/>
      <c r="Z513" s="24"/>
      <c r="AA513" s="24"/>
      <c r="AB513" s="24"/>
      <c r="AC513" s="24"/>
      <c r="AD513" s="24"/>
      <c r="AE513" s="24"/>
      <c r="AF513" s="12"/>
      <c r="AG513" s="12"/>
      <c r="AH513" s="12"/>
      <c r="AI513" s="12"/>
      <c r="AJ513" s="12"/>
      <c r="AK513" s="12"/>
    </row>
    <row r="514" spans="1:37" ht="15" thickBot="1" x14ac:dyDescent="0.25">
      <c r="A514" s="12"/>
      <c r="B514" s="21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3"/>
      <c r="O514" s="23"/>
      <c r="P514" s="23"/>
      <c r="Q514" s="23"/>
      <c r="R514" s="23"/>
      <c r="S514" s="23"/>
      <c r="T514" s="23"/>
      <c r="U514" s="23"/>
      <c r="V514" s="23"/>
      <c r="W514" s="24"/>
      <c r="X514" s="24"/>
      <c r="Y514" s="24"/>
      <c r="Z514" s="24"/>
      <c r="AA514" s="24"/>
      <c r="AB514" s="24"/>
      <c r="AC514" s="24"/>
      <c r="AD514" s="24"/>
      <c r="AE514" s="24"/>
      <c r="AF514" s="12"/>
      <c r="AG514" s="12"/>
      <c r="AH514" s="12"/>
      <c r="AI514" s="12"/>
      <c r="AJ514" s="12"/>
      <c r="AK514" s="12"/>
    </row>
    <row r="515" spans="1:37" ht="15" thickBot="1" x14ac:dyDescent="0.25">
      <c r="A515" s="12"/>
      <c r="B515" s="2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3"/>
      <c r="O515" s="23"/>
      <c r="P515" s="23"/>
      <c r="Q515" s="23"/>
      <c r="R515" s="23"/>
      <c r="S515" s="23"/>
      <c r="T515" s="23"/>
      <c r="U515" s="23"/>
      <c r="V515" s="23"/>
      <c r="W515" s="24"/>
      <c r="X515" s="24"/>
      <c r="Y515" s="24"/>
      <c r="Z515" s="24"/>
      <c r="AA515" s="24"/>
      <c r="AB515" s="24"/>
      <c r="AC515" s="24"/>
      <c r="AD515" s="24"/>
      <c r="AE515" s="24"/>
      <c r="AF515" s="12"/>
      <c r="AG515" s="12"/>
      <c r="AH515" s="12"/>
      <c r="AI515" s="12"/>
      <c r="AJ515" s="12"/>
      <c r="AK515" s="12"/>
    </row>
    <row r="516" spans="1:37" ht="15" thickBot="1" x14ac:dyDescent="0.25">
      <c r="A516" s="12"/>
      <c r="B516" s="2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3"/>
      <c r="O516" s="23"/>
      <c r="P516" s="23"/>
      <c r="Q516" s="23"/>
      <c r="R516" s="23"/>
      <c r="S516" s="23"/>
      <c r="T516" s="23"/>
      <c r="U516" s="23"/>
      <c r="V516" s="23"/>
      <c r="W516" s="24"/>
      <c r="X516" s="24"/>
      <c r="Y516" s="24"/>
      <c r="Z516" s="24"/>
      <c r="AA516" s="24"/>
      <c r="AB516" s="24"/>
      <c r="AC516" s="24"/>
      <c r="AD516" s="24"/>
      <c r="AE516" s="24"/>
      <c r="AF516" s="12"/>
      <c r="AG516" s="12"/>
      <c r="AH516" s="12"/>
      <c r="AI516" s="12"/>
      <c r="AJ516" s="12"/>
      <c r="AK516" s="12"/>
    </row>
    <row r="517" spans="1:37" ht="15" thickBot="1" x14ac:dyDescent="0.25">
      <c r="A517" s="12"/>
      <c r="B517" s="21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3"/>
      <c r="O517" s="23"/>
      <c r="P517" s="23"/>
      <c r="Q517" s="23"/>
      <c r="R517" s="23"/>
      <c r="S517" s="23"/>
      <c r="T517" s="23"/>
      <c r="U517" s="23"/>
      <c r="V517" s="23"/>
      <c r="W517" s="24"/>
      <c r="X517" s="24"/>
      <c r="Y517" s="24"/>
      <c r="Z517" s="24"/>
      <c r="AA517" s="24"/>
      <c r="AB517" s="24"/>
      <c r="AC517" s="24"/>
      <c r="AD517" s="24"/>
      <c r="AE517" s="24"/>
      <c r="AF517" s="12"/>
      <c r="AG517" s="12"/>
      <c r="AH517" s="12"/>
      <c r="AI517" s="12"/>
      <c r="AJ517" s="12"/>
      <c r="AK517" s="12"/>
    </row>
    <row r="518" spans="1:37" ht="15" thickBot="1" x14ac:dyDescent="0.25">
      <c r="A518" s="12"/>
      <c r="B518" s="21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3"/>
      <c r="O518" s="23"/>
      <c r="P518" s="23"/>
      <c r="Q518" s="23"/>
      <c r="R518" s="23"/>
      <c r="S518" s="23"/>
      <c r="T518" s="23"/>
      <c r="U518" s="23"/>
      <c r="V518" s="23"/>
      <c r="W518" s="24"/>
      <c r="X518" s="24"/>
      <c r="Y518" s="24"/>
      <c r="Z518" s="24"/>
      <c r="AA518" s="24"/>
      <c r="AB518" s="24"/>
      <c r="AC518" s="24"/>
      <c r="AD518" s="24"/>
      <c r="AE518" s="24"/>
      <c r="AF518" s="12"/>
      <c r="AG518" s="12"/>
      <c r="AH518" s="12"/>
      <c r="AI518" s="12"/>
      <c r="AJ518" s="12"/>
      <c r="AK518" s="12"/>
    </row>
    <row r="519" spans="1:37" ht="15" thickBot="1" x14ac:dyDescent="0.25">
      <c r="A519" s="12"/>
      <c r="B519" s="21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3"/>
      <c r="O519" s="23"/>
      <c r="P519" s="23"/>
      <c r="Q519" s="23"/>
      <c r="R519" s="23"/>
      <c r="S519" s="23"/>
      <c r="T519" s="23"/>
      <c r="U519" s="23"/>
      <c r="V519" s="23"/>
      <c r="W519" s="24"/>
      <c r="X519" s="24"/>
      <c r="Y519" s="24"/>
      <c r="Z519" s="24"/>
      <c r="AA519" s="24"/>
      <c r="AB519" s="24"/>
      <c r="AC519" s="24"/>
      <c r="AD519" s="24"/>
      <c r="AE519" s="24"/>
      <c r="AF519" s="12"/>
      <c r="AG519" s="12"/>
      <c r="AH519" s="12"/>
      <c r="AI519" s="12"/>
      <c r="AJ519" s="12"/>
      <c r="AK519" s="12"/>
    </row>
    <row r="520" spans="1:37" ht="15" thickBot="1" x14ac:dyDescent="0.25">
      <c r="A520" s="12"/>
      <c r="B520" s="21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3"/>
      <c r="O520" s="23"/>
      <c r="P520" s="23"/>
      <c r="Q520" s="23"/>
      <c r="R520" s="23"/>
      <c r="S520" s="23"/>
      <c r="T520" s="23"/>
      <c r="U520" s="23"/>
      <c r="V520" s="23"/>
      <c r="W520" s="24"/>
      <c r="X520" s="24"/>
      <c r="Y520" s="24"/>
      <c r="Z520" s="24"/>
      <c r="AA520" s="24"/>
      <c r="AB520" s="24"/>
      <c r="AC520" s="24"/>
      <c r="AD520" s="24"/>
      <c r="AE520" s="24"/>
      <c r="AF520" s="12"/>
      <c r="AG520" s="12"/>
      <c r="AH520" s="12"/>
      <c r="AI520" s="12"/>
      <c r="AJ520" s="12"/>
      <c r="AK520" s="12"/>
    </row>
    <row r="521" spans="1:37" ht="15" thickBot="1" x14ac:dyDescent="0.25">
      <c r="A521" s="12"/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3"/>
      <c r="O521" s="23"/>
      <c r="P521" s="23"/>
      <c r="Q521" s="23"/>
      <c r="R521" s="23"/>
      <c r="S521" s="23"/>
      <c r="T521" s="23"/>
      <c r="U521" s="23"/>
      <c r="V521" s="23"/>
      <c r="W521" s="24"/>
      <c r="X521" s="24"/>
      <c r="Y521" s="24"/>
      <c r="Z521" s="24"/>
      <c r="AA521" s="24"/>
      <c r="AB521" s="24"/>
      <c r="AC521" s="24"/>
      <c r="AD521" s="24"/>
      <c r="AE521" s="24"/>
      <c r="AF521" s="12"/>
      <c r="AG521" s="12"/>
      <c r="AH521" s="12"/>
      <c r="AI521" s="12"/>
      <c r="AJ521" s="12"/>
      <c r="AK521" s="12"/>
    </row>
    <row r="522" spans="1:37" ht="15" thickBot="1" x14ac:dyDescent="0.25">
      <c r="A522" s="12"/>
      <c r="B522" s="21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3"/>
      <c r="O522" s="23"/>
      <c r="P522" s="23"/>
      <c r="Q522" s="23"/>
      <c r="R522" s="23"/>
      <c r="S522" s="23"/>
      <c r="T522" s="23"/>
      <c r="U522" s="23"/>
      <c r="V522" s="23"/>
      <c r="W522" s="24"/>
      <c r="X522" s="24"/>
      <c r="Y522" s="24"/>
      <c r="Z522" s="24"/>
      <c r="AA522" s="24"/>
      <c r="AB522" s="24"/>
      <c r="AC522" s="24"/>
      <c r="AD522" s="24"/>
      <c r="AE522" s="24"/>
      <c r="AF522" s="12"/>
      <c r="AG522" s="12"/>
      <c r="AH522" s="12"/>
      <c r="AI522" s="12"/>
      <c r="AJ522" s="12"/>
      <c r="AK522" s="12"/>
    </row>
    <row r="523" spans="1:37" ht="15" thickBot="1" x14ac:dyDescent="0.25">
      <c r="A523" s="12"/>
      <c r="B523" s="21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3"/>
      <c r="O523" s="23"/>
      <c r="P523" s="23"/>
      <c r="Q523" s="23"/>
      <c r="R523" s="23"/>
      <c r="S523" s="23"/>
      <c r="T523" s="23"/>
      <c r="U523" s="23"/>
      <c r="V523" s="23"/>
      <c r="W523" s="24"/>
      <c r="X523" s="24"/>
      <c r="Y523" s="24"/>
      <c r="Z523" s="24"/>
      <c r="AA523" s="24"/>
      <c r="AB523" s="24"/>
      <c r="AC523" s="24"/>
      <c r="AD523" s="24"/>
      <c r="AE523" s="24"/>
      <c r="AF523" s="12"/>
      <c r="AG523" s="12"/>
      <c r="AH523" s="12"/>
      <c r="AI523" s="12"/>
      <c r="AJ523" s="12"/>
      <c r="AK523" s="12"/>
    </row>
    <row r="524" spans="1:37" ht="15" thickBot="1" x14ac:dyDescent="0.25">
      <c r="A524" s="12"/>
      <c r="B524" s="21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3"/>
      <c r="O524" s="23"/>
      <c r="P524" s="23"/>
      <c r="Q524" s="23"/>
      <c r="R524" s="23"/>
      <c r="S524" s="23"/>
      <c r="T524" s="23"/>
      <c r="U524" s="23"/>
      <c r="V524" s="23"/>
      <c r="W524" s="24"/>
      <c r="X524" s="24"/>
      <c r="Y524" s="24"/>
      <c r="Z524" s="24"/>
      <c r="AA524" s="24"/>
      <c r="AB524" s="24"/>
      <c r="AC524" s="24"/>
      <c r="AD524" s="24"/>
      <c r="AE524" s="24"/>
      <c r="AF524" s="12"/>
      <c r="AG524" s="12"/>
      <c r="AH524" s="12"/>
      <c r="AI524" s="12"/>
      <c r="AJ524" s="12"/>
      <c r="AK524" s="12"/>
    </row>
    <row r="525" spans="1:37" ht="15" thickBot="1" x14ac:dyDescent="0.25">
      <c r="A525" s="12"/>
      <c r="B525" s="21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3"/>
      <c r="O525" s="23"/>
      <c r="P525" s="23"/>
      <c r="Q525" s="23"/>
      <c r="R525" s="23"/>
      <c r="S525" s="23"/>
      <c r="T525" s="23"/>
      <c r="U525" s="23"/>
      <c r="V525" s="23"/>
      <c r="W525" s="24"/>
      <c r="X525" s="24"/>
      <c r="Y525" s="24"/>
      <c r="Z525" s="24"/>
      <c r="AA525" s="24"/>
      <c r="AB525" s="24"/>
      <c r="AC525" s="24"/>
      <c r="AD525" s="24"/>
      <c r="AE525" s="24"/>
      <c r="AF525" s="12"/>
      <c r="AG525" s="12"/>
      <c r="AH525" s="12"/>
      <c r="AI525" s="12"/>
      <c r="AJ525" s="12"/>
      <c r="AK525" s="12"/>
    </row>
    <row r="526" spans="1:37" ht="15" thickBot="1" x14ac:dyDescent="0.25">
      <c r="A526" s="12"/>
      <c r="B526" s="21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3"/>
      <c r="O526" s="23"/>
      <c r="P526" s="23"/>
      <c r="Q526" s="23"/>
      <c r="R526" s="23"/>
      <c r="S526" s="23"/>
      <c r="T526" s="23"/>
      <c r="U526" s="23"/>
      <c r="V526" s="23"/>
      <c r="W526" s="24"/>
      <c r="X526" s="24"/>
      <c r="Y526" s="24"/>
      <c r="Z526" s="24"/>
      <c r="AA526" s="24"/>
      <c r="AB526" s="24"/>
      <c r="AC526" s="24"/>
      <c r="AD526" s="24"/>
      <c r="AE526" s="24"/>
      <c r="AF526" s="12"/>
      <c r="AG526" s="12"/>
      <c r="AH526" s="12"/>
      <c r="AI526" s="12"/>
      <c r="AJ526" s="12"/>
      <c r="AK526" s="12"/>
    </row>
    <row r="527" spans="1:37" ht="15" thickBot="1" x14ac:dyDescent="0.25">
      <c r="A527" s="12"/>
      <c r="B527" s="2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3"/>
      <c r="O527" s="23"/>
      <c r="P527" s="23"/>
      <c r="Q527" s="23"/>
      <c r="R527" s="23"/>
      <c r="S527" s="23"/>
      <c r="T527" s="23"/>
      <c r="U527" s="23"/>
      <c r="V527" s="23"/>
      <c r="W527" s="24"/>
      <c r="X527" s="24"/>
      <c r="Y527" s="24"/>
      <c r="Z527" s="24"/>
      <c r="AA527" s="24"/>
      <c r="AB527" s="24"/>
      <c r="AC527" s="24"/>
      <c r="AD527" s="24"/>
      <c r="AE527" s="24"/>
      <c r="AF527" s="12"/>
      <c r="AG527" s="12"/>
      <c r="AH527" s="12"/>
      <c r="AI527" s="12"/>
      <c r="AJ527" s="12"/>
      <c r="AK527" s="12"/>
    </row>
    <row r="528" spans="1:37" ht="15" thickBot="1" x14ac:dyDescent="0.25">
      <c r="A528" s="12"/>
      <c r="B528" s="2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3"/>
      <c r="O528" s="23"/>
      <c r="P528" s="23"/>
      <c r="Q528" s="23"/>
      <c r="R528" s="23"/>
      <c r="S528" s="23"/>
      <c r="T528" s="23"/>
      <c r="U528" s="23"/>
      <c r="V528" s="23"/>
      <c r="W528" s="24"/>
      <c r="X528" s="24"/>
      <c r="Y528" s="24"/>
      <c r="Z528" s="24"/>
      <c r="AA528" s="24"/>
      <c r="AB528" s="24"/>
      <c r="AC528" s="24"/>
      <c r="AD528" s="24"/>
      <c r="AE528" s="24"/>
      <c r="AF528" s="12"/>
      <c r="AG528" s="12"/>
      <c r="AH528" s="12"/>
      <c r="AI528" s="12"/>
      <c r="AJ528" s="12"/>
      <c r="AK528" s="12"/>
    </row>
    <row r="529" spans="1:37" ht="15" thickBot="1" x14ac:dyDescent="0.25">
      <c r="A529" s="12"/>
      <c r="B529" s="21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3"/>
      <c r="O529" s="23"/>
      <c r="P529" s="23"/>
      <c r="Q529" s="23"/>
      <c r="R529" s="23"/>
      <c r="S529" s="23"/>
      <c r="T529" s="23"/>
      <c r="U529" s="23"/>
      <c r="V529" s="23"/>
      <c r="W529" s="24"/>
      <c r="X529" s="24"/>
      <c r="Y529" s="24"/>
      <c r="Z529" s="24"/>
      <c r="AA529" s="24"/>
      <c r="AB529" s="24"/>
      <c r="AC529" s="24"/>
      <c r="AD529" s="24"/>
      <c r="AE529" s="24"/>
      <c r="AF529" s="12"/>
      <c r="AG529" s="12"/>
      <c r="AH529" s="12"/>
      <c r="AI529" s="12"/>
      <c r="AJ529" s="12"/>
      <c r="AK529" s="12"/>
    </row>
    <row r="530" spans="1:37" ht="15" thickBot="1" x14ac:dyDescent="0.25">
      <c r="A530" s="12"/>
      <c r="B530" s="21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3"/>
      <c r="O530" s="23"/>
      <c r="P530" s="23"/>
      <c r="Q530" s="23"/>
      <c r="R530" s="23"/>
      <c r="S530" s="23"/>
      <c r="T530" s="23"/>
      <c r="U530" s="23"/>
      <c r="V530" s="23"/>
      <c r="W530" s="24"/>
      <c r="X530" s="24"/>
      <c r="Y530" s="24"/>
      <c r="Z530" s="24"/>
      <c r="AA530" s="24"/>
      <c r="AB530" s="24"/>
      <c r="AC530" s="24"/>
      <c r="AD530" s="24"/>
      <c r="AE530" s="24"/>
      <c r="AF530" s="12"/>
      <c r="AG530" s="12"/>
      <c r="AH530" s="12"/>
      <c r="AI530" s="12"/>
      <c r="AJ530" s="12"/>
      <c r="AK530" s="12"/>
    </row>
    <row r="531" spans="1:37" ht="15" thickBot="1" x14ac:dyDescent="0.25">
      <c r="A531" s="12"/>
      <c r="B531" s="21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3"/>
      <c r="O531" s="23"/>
      <c r="P531" s="23"/>
      <c r="Q531" s="23"/>
      <c r="R531" s="23"/>
      <c r="S531" s="23"/>
      <c r="T531" s="23"/>
      <c r="U531" s="23"/>
      <c r="V531" s="23"/>
      <c r="W531" s="24"/>
      <c r="X531" s="24"/>
      <c r="Y531" s="24"/>
      <c r="Z531" s="24"/>
      <c r="AA531" s="24"/>
      <c r="AB531" s="24"/>
      <c r="AC531" s="24"/>
      <c r="AD531" s="24"/>
      <c r="AE531" s="24"/>
      <c r="AF531" s="12"/>
      <c r="AG531" s="12"/>
      <c r="AH531" s="12"/>
      <c r="AI531" s="12"/>
      <c r="AJ531" s="12"/>
      <c r="AK531" s="12"/>
    </row>
    <row r="532" spans="1:37" ht="15" thickBot="1" x14ac:dyDescent="0.25">
      <c r="A532" s="12"/>
      <c r="B532" s="21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3"/>
      <c r="O532" s="23"/>
      <c r="P532" s="23"/>
      <c r="Q532" s="23"/>
      <c r="R532" s="23"/>
      <c r="S532" s="23"/>
      <c r="T532" s="23"/>
      <c r="U532" s="23"/>
      <c r="V532" s="23"/>
      <c r="W532" s="24"/>
      <c r="X532" s="24"/>
      <c r="Y532" s="24"/>
      <c r="Z532" s="24"/>
      <c r="AA532" s="24"/>
      <c r="AB532" s="24"/>
      <c r="AC532" s="24"/>
      <c r="AD532" s="24"/>
      <c r="AE532" s="24"/>
      <c r="AF532" s="12"/>
      <c r="AG532" s="12"/>
      <c r="AH532" s="12"/>
      <c r="AI532" s="12"/>
      <c r="AJ532" s="12"/>
      <c r="AK532" s="12"/>
    </row>
    <row r="533" spans="1:37" ht="15" thickBot="1" x14ac:dyDescent="0.25">
      <c r="A533" s="12"/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3"/>
      <c r="O533" s="23"/>
      <c r="P533" s="23"/>
      <c r="Q533" s="23"/>
      <c r="R533" s="23"/>
      <c r="S533" s="23"/>
      <c r="T533" s="23"/>
      <c r="U533" s="23"/>
      <c r="V533" s="23"/>
      <c r="W533" s="24"/>
      <c r="X533" s="24"/>
      <c r="Y533" s="24"/>
      <c r="Z533" s="24"/>
      <c r="AA533" s="24"/>
      <c r="AB533" s="24"/>
      <c r="AC533" s="24"/>
      <c r="AD533" s="24"/>
      <c r="AE533" s="24"/>
      <c r="AF533" s="12"/>
      <c r="AG533" s="12"/>
      <c r="AH533" s="12"/>
      <c r="AI533" s="12"/>
      <c r="AJ533" s="12"/>
      <c r="AK533" s="12"/>
    </row>
    <row r="534" spans="1:37" ht="15" thickBot="1" x14ac:dyDescent="0.25">
      <c r="A534" s="12"/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3"/>
      <c r="O534" s="23"/>
      <c r="P534" s="23"/>
      <c r="Q534" s="23"/>
      <c r="R534" s="23"/>
      <c r="S534" s="23"/>
      <c r="T534" s="23"/>
      <c r="U534" s="23"/>
      <c r="V534" s="23"/>
      <c r="W534" s="24"/>
      <c r="X534" s="24"/>
      <c r="Y534" s="24"/>
      <c r="Z534" s="24"/>
      <c r="AA534" s="24"/>
      <c r="AB534" s="24"/>
      <c r="AC534" s="24"/>
      <c r="AD534" s="24"/>
      <c r="AE534" s="24"/>
      <c r="AF534" s="12"/>
      <c r="AG534" s="12"/>
      <c r="AH534" s="12"/>
      <c r="AI534" s="12"/>
      <c r="AJ534" s="12"/>
      <c r="AK534" s="12"/>
    </row>
    <row r="535" spans="1:37" ht="15" thickBot="1" x14ac:dyDescent="0.25">
      <c r="A535" s="12"/>
      <c r="B535" s="21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3"/>
      <c r="O535" s="23"/>
      <c r="P535" s="23"/>
      <c r="Q535" s="23"/>
      <c r="R535" s="23"/>
      <c r="S535" s="23"/>
      <c r="T535" s="23"/>
      <c r="U535" s="23"/>
      <c r="V535" s="23"/>
      <c r="W535" s="24"/>
      <c r="X535" s="24"/>
      <c r="Y535" s="24"/>
      <c r="Z535" s="24"/>
      <c r="AA535" s="24"/>
      <c r="AB535" s="24"/>
      <c r="AC535" s="24"/>
      <c r="AD535" s="24"/>
      <c r="AE535" s="24"/>
      <c r="AF535" s="12"/>
      <c r="AG535" s="12"/>
      <c r="AH535" s="12"/>
      <c r="AI535" s="12"/>
      <c r="AJ535" s="12"/>
      <c r="AK535" s="12"/>
    </row>
    <row r="536" spans="1:37" ht="15" thickBot="1" x14ac:dyDescent="0.25">
      <c r="A536" s="12"/>
      <c r="B536" s="21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3"/>
      <c r="O536" s="23"/>
      <c r="P536" s="23"/>
      <c r="Q536" s="23"/>
      <c r="R536" s="23"/>
      <c r="S536" s="23"/>
      <c r="T536" s="23"/>
      <c r="U536" s="23"/>
      <c r="V536" s="23"/>
      <c r="W536" s="24"/>
      <c r="X536" s="24"/>
      <c r="Y536" s="24"/>
      <c r="Z536" s="24"/>
      <c r="AA536" s="24"/>
      <c r="AB536" s="24"/>
      <c r="AC536" s="24"/>
      <c r="AD536" s="24"/>
      <c r="AE536" s="24"/>
      <c r="AF536" s="12"/>
      <c r="AG536" s="12"/>
      <c r="AH536" s="12"/>
      <c r="AI536" s="12"/>
      <c r="AJ536" s="12"/>
      <c r="AK536" s="12"/>
    </row>
    <row r="537" spans="1:37" ht="15" thickBot="1" x14ac:dyDescent="0.25">
      <c r="A537" s="12"/>
      <c r="B537" s="21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3"/>
      <c r="O537" s="23"/>
      <c r="P537" s="23"/>
      <c r="Q537" s="23"/>
      <c r="R537" s="23"/>
      <c r="S537" s="23"/>
      <c r="T537" s="23"/>
      <c r="U537" s="23"/>
      <c r="V537" s="23"/>
      <c r="W537" s="24"/>
      <c r="X537" s="24"/>
      <c r="Y537" s="24"/>
      <c r="Z537" s="24"/>
      <c r="AA537" s="24"/>
      <c r="AB537" s="24"/>
      <c r="AC537" s="24"/>
      <c r="AD537" s="24"/>
      <c r="AE537" s="24"/>
      <c r="AF537" s="12"/>
      <c r="AG537" s="12"/>
      <c r="AH537" s="12"/>
      <c r="AI537" s="12"/>
      <c r="AJ537" s="12"/>
      <c r="AK537" s="12"/>
    </row>
    <row r="538" spans="1:37" ht="15" thickBot="1" x14ac:dyDescent="0.25">
      <c r="A538" s="12"/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3"/>
      <c r="O538" s="23"/>
      <c r="P538" s="23"/>
      <c r="Q538" s="23"/>
      <c r="R538" s="23"/>
      <c r="S538" s="23"/>
      <c r="T538" s="23"/>
      <c r="U538" s="23"/>
      <c r="V538" s="23"/>
      <c r="W538" s="24"/>
      <c r="X538" s="24"/>
      <c r="Y538" s="24"/>
      <c r="Z538" s="24"/>
      <c r="AA538" s="24"/>
      <c r="AB538" s="24"/>
      <c r="AC538" s="24"/>
      <c r="AD538" s="24"/>
      <c r="AE538" s="24"/>
      <c r="AF538" s="12"/>
      <c r="AG538" s="12"/>
      <c r="AH538" s="12"/>
      <c r="AI538" s="12"/>
      <c r="AJ538" s="12"/>
      <c r="AK538" s="12"/>
    </row>
    <row r="539" spans="1:37" ht="15" thickBot="1" x14ac:dyDescent="0.25">
      <c r="A539" s="12"/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3"/>
      <c r="O539" s="23"/>
      <c r="P539" s="23"/>
      <c r="Q539" s="23"/>
      <c r="R539" s="23"/>
      <c r="S539" s="23"/>
      <c r="T539" s="23"/>
      <c r="U539" s="23"/>
      <c r="V539" s="23"/>
      <c r="W539" s="24"/>
      <c r="X539" s="24"/>
      <c r="Y539" s="24"/>
      <c r="Z539" s="24"/>
      <c r="AA539" s="24"/>
      <c r="AB539" s="24"/>
      <c r="AC539" s="24"/>
      <c r="AD539" s="24"/>
      <c r="AE539" s="24"/>
      <c r="AF539" s="12"/>
      <c r="AG539" s="12"/>
      <c r="AH539" s="12"/>
      <c r="AI539" s="12"/>
      <c r="AJ539" s="12"/>
      <c r="AK539" s="12"/>
    </row>
    <row r="540" spans="1:37" ht="15" thickBot="1" x14ac:dyDescent="0.25">
      <c r="A540" s="12"/>
      <c r="B540" s="2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3"/>
      <c r="O540" s="23"/>
      <c r="P540" s="23"/>
      <c r="Q540" s="23"/>
      <c r="R540" s="23"/>
      <c r="S540" s="23"/>
      <c r="T540" s="23"/>
      <c r="U540" s="23"/>
      <c r="V540" s="23"/>
      <c r="W540" s="24"/>
      <c r="X540" s="24"/>
      <c r="Y540" s="24"/>
      <c r="Z540" s="24"/>
      <c r="AA540" s="24"/>
      <c r="AB540" s="24"/>
      <c r="AC540" s="24"/>
      <c r="AD540" s="24"/>
      <c r="AE540" s="24"/>
      <c r="AF540" s="12"/>
      <c r="AG540" s="12"/>
      <c r="AH540" s="12"/>
      <c r="AI540" s="12"/>
      <c r="AJ540" s="12"/>
      <c r="AK540" s="12"/>
    </row>
    <row r="541" spans="1:37" ht="15" thickBot="1" x14ac:dyDescent="0.25">
      <c r="A541" s="12"/>
      <c r="B541" s="21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3"/>
      <c r="O541" s="23"/>
      <c r="P541" s="23"/>
      <c r="Q541" s="23"/>
      <c r="R541" s="23"/>
      <c r="S541" s="23"/>
      <c r="T541" s="23"/>
      <c r="U541" s="23"/>
      <c r="V541" s="23"/>
      <c r="W541" s="24"/>
      <c r="X541" s="24"/>
      <c r="Y541" s="24"/>
      <c r="Z541" s="24"/>
      <c r="AA541" s="24"/>
      <c r="AB541" s="24"/>
      <c r="AC541" s="24"/>
      <c r="AD541" s="24"/>
      <c r="AE541" s="24"/>
      <c r="AF541" s="12"/>
      <c r="AG541" s="12"/>
      <c r="AH541" s="12"/>
      <c r="AI541" s="12"/>
      <c r="AJ541" s="12"/>
      <c r="AK541" s="12"/>
    </row>
    <row r="542" spans="1:37" ht="15" thickBot="1" x14ac:dyDescent="0.25">
      <c r="A542" s="12"/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3"/>
      <c r="O542" s="23"/>
      <c r="P542" s="23"/>
      <c r="Q542" s="23"/>
      <c r="R542" s="23"/>
      <c r="S542" s="23"/>
      <c r="T542" s="23"/>
      <c r="U542" s="23"/>
      <c r="V542" s="23"/>
      <c r="W542" s="24"/>
      <c r="X542" s="24"/>
      <c r="Y542" s="24"/>
      <c r="Z542" s="24"/>
      <c r="AA542" s="24"/>
      <c r="AB542" s="24"/>
      <c r="AC542" s="24"/>
      <c r="AD542" s="24"/>
      <c r="AE542" s="24"/>
      <c r="AF542" s="12"/>
      <c r="AG542" s="12"/>
      <c r="AH542" s="12"/>
      <c r="AI542" s="12"/>
      <c r="AJ542" s="12"/>
      <c r="AK542" s="12"/>
    </row>
    <row r="543" spans="1:37" ht="15" thickBot="1" x14ac:dyDescent="0.25">
      <c r="A543" s="12"/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3"/>
      <c r="O543" s="23"/>
      <c r="P543" s="23"/>
      <c r="Q543" s="23"/>
      <c r="R543" s="23"/>
      <c r="S543" s="23"/>
      <c r="T543" s="23"/>
      <c r="U543" s="23"/>
      <c r="V543" s="23"/>
      <c r="W543" s="24"/>
      <c r="X543" s="24"/>
      <c r="Y543" s="24"/>
      <c r="Z543" s="24"/>
      <c r="AA543" s="24"/>
      <c r="AB543" s="24"/>
      <c r="AC543" s="24"/>
      <c r="AD543" s="24"/>
      <c r="AE543" s="24"/>
      <c r="AF543" s="12"/>
      <c r="AG543" s="12"/>
      <c r="AH543" s="12"/>
      <c r="AI543" s="12"/>
      <c r="AJ543" s="12"/>
      <c r="AK543" s="12"/>
    </row>
    <row r="544" spans="1:37" ht="15" thickBot="1" x14ac:dyDescent="0.25">
      <c r="A544" s="12"/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3"/>
      <c r="O544" s="23"/>
      <c r="P544" s="23"/>
      <c r="Q544" s="23"/>
      <c r="R544" s="23"/>
      <c r="S544" s="23"/>
      <c r="T544" s="23"/>
      <c r="U544" s="23"/>
      <c r="V544" s="23"/>
      <c r="W544" s="24"/>
      <c r="X544" s="24"/>
      <c r="Y544" s="24"/>
      <c r="Z544" s="24"/>
      <c r="AA544" s="24"/>
      <c r="AB544" s="24"/>
      <c r="AC544" s="24"/>
      <c r="AD544" s="24"/>
      <c r="AE544" s="24"/>
      <c r="AF544" s="12"/>
      <c r="AG544" s="12"/>
      <c r="AH544" s="12"/>
      <c r="AI544" s="12"/>
      <c r="AJ544" s="12"/>
      <c r="AK544" s="12"/>
    </row>
    <row r="545" spans="1:37" ht="15" thickBot="1" x14ac:dyDescent="0.25">
      <c r="A545" s="12"/>
      <c r="B545" s="21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3"/>
      <c r="O545" s="23"/>
      <c r="P545" s="23"/>
      <c r="Q545" s="23"/>
      <c r="R545" s="23"/>
      <c r="S545" s="23"/>
      <c r="T545" s="23"/>
      <c r="U545" s="23"/>
      <c r="V545" s="23"/>
      <c r="W545" s="24"/>
      <c r="X545" s="24"/>
      <c r="Y545" s="24"/>
      <c r="Z545" s="24"/>
      <c r="AA545" s="24"/>
      <c r="AB545" s="24"/>
      <c r="AC545" s="24"/>
      <c r="AD545" s="24"/>
      <c r="AE545" s="24"/>
      <c r="AF545" s="12"/>
      <c r="AG545" s="12"/>
      <c r="AH545" s="12"/>
      <c r="AI545" s="12"/>
      <c r="AJ545" s="12"/>
      <c r="AK545" s="12"/>
    </row>
    <row r="546" spans="1:37" ht="15" thickBot="1" x14ac:dyDescent="0.25">
      <c r="A546" s="12"/>
      <c r="B546" s="21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3"/>
      <c r="O546" s="23"/>
      <c r="P546" s="23"/>
      <c r="Q546" s="23"/>
      <c r="R546" s="23"/>
      <c r="S546" s="23"/>
      <c r="T546" s="23"/>
      <c r="U546" s="23"/>
      <c r="V546" s="23"/>
      <c r="W546" s="24"/>
      <c r="X546" s="24"/>
      <c r="Y546" s="24"/>
      <c r="Z546" s="24"/>
      <c r="AA546" s="24"/>
      <c r="AB546" s="24"/>
      <c r="AC546" s="24"/>
      <c r="AD546" s="24"/>
      <c r="AE546" s="24"/>
      <c r="AF546" s="12"/>
      <c r="AG546" s="12"/>
      <c r="AH546" s="12"/>
      <c r="AI546" s="12"/>
      <c r="AJ546" s="12"/>
      <c r="AK546" s="12"/>
    </row>
    <row r="547" spans="1:37" ht="15" thickBot="1" x14ac:dyDescent="0.25">
      <c r="A547" s="12"/>
      <c r="B547" s="21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3"/>
      <c r="O547" s="23"/>
      <c r="P547" s="23"/>
      <c r="Q547" s="23"/>
      <c r="R547" s="23"/>
      <c r="S547" s="23"/>
      <c r="T547" s="23"/>
      <c r="U547" s="23"/>
      <c r="V547" s="23"/>
      <c r="W547" s="24"/>
      <c r="X547" s="24"/>
      <c r="Y547" s="24"/>
      <c r="Z547" s="24"/>
      <c r="AA547" s="24"/>
      <c r="AB547" s="24"/>
      <c r="AC547" s="24"/>
      <c r="AD547" s="24"/>
      <c r="AE547" s="24"/>
      <c r="AF547" s="12"/>
      <c r="AG547" s="12"/>
      <c r="AH547" s="12"/>
      <c r="AI547" s="12"/>
      <c r="AJ547" s="12"/>
      <c r="AK547" s="12"/>
    </row>
    <row r="548" spans="1:37" ht="15" thickBot="1" x14ac:dyDescent="0.25">
      <c r="A548" s="12"/>
      <c r="B548" s="21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3"/>
      <c r="O548" s="23"/>
      <c r="P548" s="23"/>
      <c r="Q548" s="23"/>
      <c r="R548" s="23"/>
      <c r="S548" s="23"/>
      <c r="T548" s="23"/>
      <c r="U548" s="23"/>
      <c r="V548" s="23"/>
      <c r="W548" s="24"/>
      <c r="X548" s="24"/>
      <c r="Y548" s="24"/>
      <c r="Z548" s="24"/>
      <c r="AA548" s="24"/>
      <c r="AB548" s="24"/>
      <c r="AC548" s="24"/>
      <c r="AD548" s="24"/>
      <c r="AE548" s="24"/>
      <c r="AF548" s="12"/>
      <c r="AG548" s="12"/>
      <c r="AH548" s="12"/>
      <c r="AI548" s="12"/>
      <c r="AJ548" s="12"/>
      <c r="AK548" s="12"/>
    </row>
    <row r="549" spans="1:37" ht="15" thickBot="1" x14ac:dyDescent="0.25">
      <c r="A549" s="12"/>
      <c r="B549" s="21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3"/>
      <c r="O549" s="23"/>
      <c r="P549" s="23"/>
      <c r="Q549" s="23"/>
      <c r="R549" s="23"/>
      <c r="S549" s="23"/>
      <c r="T549" s="23"/>
      <c r="U549" s="23"/>
      <c r="V549" s="23"/>
      <c r="W549" s="24"/>
      <c r="X549" s="24"/>
      <c r="Y549" s="24"/>
      <c r="Z549" s="24"/>
      <c r="AA549" s="24"/>
      <c r="AB549" s="24"/>
      <c r="AC549" s="24"/>
      <c r="AD549" s="24"/>
      <c r="AE549" s="24"/>
      <c r="AF549" s="12"/>
      <c r="AG549" s="12"/>
      <c r="AH549" s="12"/>
      <c r="AI549" s="12"/>
      <c r="AJ549" s="12"/>
      <c r="AK549" s="12"/>
    </row>
    <row r="550" spans="1:37" ht="15" thickBot="1" x14ac:dyDescent="0.25">
      <c r="A550" s="12"/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3"/>
      <c r="O550" s="23"/>
      <c r="P550" s="23"/>
      <c r="Q550" s="23"/>
      <c r="R550" s="23"/>
      <c r="S550" s="23"/>
      <c r="T550" s="23"/>
      <c r="U550" s="23"/>
      <c r="V550" s="23"/>
      <c r="W550" s="24"/>
      <c r="X550" s="24"/>
      <c r="Y550" s="24"/>
      <c r="Z550" s="24"/>
      <c r="AA550" s="24"/>
      <c r="AB550" s="24"/>
      <c r="AC550" s="24"/>
      <c r="AD550" s="24"/>
      <c r="AE550" s="24"/>
      <c r="AF550" s="12"/>
      <c r="AG550" s="12"/>
      <c r="AH550" s="12"/>
      <c r="AI550" s="12"/>
      <c r="AJ550" s="12"/>
      <c r="AK550" s="12"/>
    </row>
    <row r="551" spans="1:37" ht="15" thickBot="1" x14ac:dyDescent="0.25">
      <c r="A551" s="12"/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3"/>
      <c r="O551" s="23"/>
      <c r="P551" s="23"/>
      <c r="Q551" s="23"/>
      <c r="R551" s="23"/>
      <c r="S551" s="23"/>
      <c r="T551" s="23"/>
      <c r="U551" s="23"/>
      <c r="V551" s="23"/>
      <c r="W551" s="24"/>
      <c r="X551" s="24"/>
      <c r="Y551" s="24"/>
      <c r="Z551" s="24"/>
      <c r="AA551" s="24"/>
      <c r="AB551" s="24"/>
      <c r="AC551" s="24"/>
      <c r="AD551" s="24"/>
      <c r="AE551" s="24"/>
      <c r="AF551" s="12"/>
      <c r="AG551" s="12"/>
      <c r="AH551" s="12"/>
      <c r="AI551" s="12"/>
      <c r="AJ551" s="12"/>
      <c r="AK551" s="12"/>
    </row>
    <row r="552" spans="1:37" ht="15" thickBot="1" x14ac:dyDescent="0.25">
      <c r="A552" s="12"/>
      <c r="B552" s="2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3"/>
      <c r="O552" s="23"/>
      <c r="P552" s="23"/>
      <c r="Q552" s="23"/>
      <c r="R552" s="23"/>
      <c r="S552" s="23"/>
      <c r="T552" s="23"/>
      <c r="U552" s="23"/>
      <c r="V552" s="23"/>
      <c r="W552" s="24"/>
      <c r="X552" s="24"/>
      <c r="Y552" s="24"/>
      <c r="Z552" s="24"/>
      <c r="AA552" s="24"/>
      <c r="AB552" s="24"/>
      <c r="AC552" s="24"/>
      <c r="AD552" s="24"/>
      <c r="AE552" s="24"/>
      <c r="AF552" s="12"/>
      <c r="AG552" s="12"/>
      <c r="AH552" s="12"/>
      <c r="AI552" s="12"/>
      <c r="AJ552" s="12"/>
      <c r="AK552" s="12"/>
    </row>
    <row r="553" spans="1:37" ht="15" thickBot="1" x14ac:dyDescent="0.25">
      <c r="A553" s="12"/>
      <c r="B553" s="21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3"/>
      <c r="O553" s="23"/>
      <c r="P553" s="23"/>
      <c r="Q553" s="23"/>
      <c r="R553" s="23"/>
      <c r="S553" s="23"/>
      <c r="T553" s="23"/>
      <c r="U553" s="23"/>
      <c r="V553" s="23"/>
      <c r="W553" s="24"/>
      <c r="X553" s="24"/>
      <c r="Y553" s="24"/>
      <c r="Z553" s="24"/>
      <c r="AA553" s="24"/>
      <c r="AB553" s="24"/>
      <c r="AC553" s="24"/>
      <c r="AD553" s="24"/>
      <c r="AE553" s="24"/>
      <c r="AF553" s="12"/>
      <c r="AG553" s="12"/>
      <c r="AH553" s="12"/>
      <c r="AI553" s="12"/>
      <c r="AJ553" s="12"/>
      <c r="AK553" s="12"/>
    </row>
    <row r="554" spans="1:37" ht="15" thickBot="1" x14ac:dyDescent="0.25">
      <c r="A554" s="12"/>
      <c r="B554" s="21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3"/>
      <c r="O554" s="23"/>
      <c r="P554" s="23"/>
      <c r="Q554" s="23"/>
      <c r="R554" s="23"/>
      <c r="S554" s="23"/>
      <c r="T554" s="23"/>
      <c r="U554" s="23"/>
      <c r="V554" s="23"/>
      <c r="W554" s="24"/>
      <c r="X554" s="24"/>
      <c r="Y554" s="24"/>
      <c r="Z554" s="24"/>
      <c r="AA554" s="24"/>
      <c r="AB554" s="24"/>
      <c r="AC554" s="24"/>
      <c r="AD554" s="24"/>
      <c r="AE554" s="24"/>
      <c r="AF554" s="12"/>
      <c r="AG554" s="12"/>
      <c r="AH554" s="12"/>
      <c r="AI554" s="12"/>
      <c r="AJ554" s="12"/>
      <c r="AK554" s="12"/>
    </row>
    <row r="555" spans="1:37" ht="15" thickBot="1" x14ac:dyDescent="0.25">
      <c r="A555" s="12"/>
      <c r="B555" s="21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3"/>
      <c r="O555" s="23"/>
      <c r="P555" s="23"/>
      <c r="Q555" s="23"/>
      <c r="R555" s="23"/>
      <c r="S555" s="23"/>
      <c r="T555" s="23"/>
      <c r="U555" s="23"/>
      <c r="V555" s="23"/>
      <c r="W555" s="24"/>
      <c r="X555" s="24"/>
      <c r="Y555" s="24"/>
      <c r="Z555" s="24"/>
      <c r="AA555" s="24"/>
      <c r="AB555" s="24"/>
      <c r="AC555" s="24"/>
      <c r="AD555" s="24"/>
      <c r="AE555" s="24"/>
      <c r="AF555" s="12"/>
      <c r="AG555" s="12"/>
      <c r="AH555" s="12"/>
      <c r="AI555" s="12"/>
      <c r="AJ555" s="12"/>
      <c r="AK555" s="12"/>
    </row>
    <row r="556" spans="1:37" ht="15" thickBot="1" x14ac:dyDescent="0.25">
      <c r="A556" s="12"/>
      <c r="B556" s="21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3"/>
      <c r="O556" s="23"/>
      <c r="P556" s="23"/>
      <c r="Q556" s="23"/>
      <c r="R556" s="23"/>
      <c r="S556" s="23"/>
      <c r="T556" s="23"/>
      <c r="U556" s="23"/>
      <c r="V556" s="23"/>
      <c r="W556" s="24"/>
      <c r="X556" s="24"/>
      <c r="Y556" s="24"/>
      <c r="Z556" s="24"/>
      <c r="AA556" s="24"/>
      <c r="AB556" s="24"/>
      <c r="AC556" s="24"/>
      <c r="AD556" s="24"/>
      <c r="AE556" s="24"/>
      <c r="AF556" s="12"/>
      <c r="AG556" s="12"/>
      <c r="AH556" s="12"/>
      <c r="AI556" s="12"/>
      <c r="AJ556" s="12"/>
      <c r="AK556" s="12"/>
    </row>
    <row r="557" spans="1:37" ht="15" thickBot="1" x14ac:dyDescent="0.25">
      <c r="A557" s="12"/>
      <c r="B557" s="21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3"/>
      <c r="O557" s="23"/>
      <c r="P557" s="23"/>
      <c r="Q557" s="23"/>
      <c r="R557" s="23"/>
      <c r="S557" s="23"/>
      <c r="T557" s="23"/>
      <c r="U557" s="23"/>
      <c r="V557" s="23"/>
      <c r="W557" s="24"/>
      <c r="X557" s="24"/>
      <c r="Y557" s="24"/>
      <c r="Z557" s="24"/>
      <c r="AA557" s="24"/>
      <c r="AB557" s="24"/>
      <c r="AC557" s="24"/>
      <c r="AD557" s="24"/>
      <c r="AE557" s="24"/>
      <c r="AF557" s="12"/>
      <c r="AG557" s="12"/>
      <c r="AH557" s="12"/>
      <c r="AI557" s="12"/>
      <c r="AJ557" s="12"/>
      <c r="AK557" s="12"/>
    </row>
    <row r="558" spans="1:37" ht="15" thickBot="1" x14ac:dyDescent="0.25">
      <c r="A558" s="12"/>
      <c r="B558" s="21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3"/>
      <c r="O558" s="23"/>
      <c r="P558" s="23"/>
      <c r="Q558" s="23"/>
      <c r="R558" s="23"/>
      <c r="S558" s="23"/>
      <c r="T558" s="23"/>
      <c r="U558" s="23"/>
      <c r="V558" s="23"/>
      <c r="W558" s="24"/>
      <c r="X558" s="24"/>
      <c r="Y558" s="24"/>
      <c r="Z558" s="24"/>
      <c r="AA558" s="24"/>
      <c r="AB558" s="24"/>
      <c r="AC558" s="24"/>
      <c r="AD558" s="24"/>
      <c r="AE558" s="24"/>
      <c r="AF558" s="12"/>
      <c r="AG558" s="12"/>
      <c r="AH558" s="12"/>
      <c r="AI558" s="12"/>
      <c r="AJ558" s="12"/>
      <c r="AK558" s="12"/>
    </row>
    <row r="559" spans="1:37" ht="15" thickBot="1" x14ac:dyDescent="0.25">
      <c r="A559" s="12"/>
      <c r="B559" s="21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3"/>
      <c r="O559" s="23"/>
      <c r="P559" s="23"/>
      <c r="Q559" s="23"/>
      <c r="R559" s="23"/>
      <c r="S559" s="23"/>
      <c r="T559" s="23"/>
      <c r="U559" s="23"/>
      <c r="V559" s="23"/>
      <c r="W559" s="24"/>
      <c r="X559" s="24"/>
      <c r="Y559" s="24"/>
      <c r="Z559" s="24"/>
      <c r="AA559" s="24"/>
      <c r="AB559" s="24"/>
      <c r="AC559" s="24"/>
      <c r="AD559" s="24"/>
      <c r="AE559" s="24"/>
      <c r="AF559" s="12"/>
      <c r="AG559" s="12"/>
      <c r="AH559" s="12"/>
      <c r="AI559" s="12"/>
      <c r="AJ559" s="12"/>
      <c r="AK559" s="12"/>
    </row>
    <row r="560" spans="1:37" ht="15" thickBot="1" x14ac:dyDescent="0.25">
      <c r="A560" s="12"/>
      <c r="B560" s="21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3"/>
      <c r="O560" s="23"/>
      <c r="P560" s="23"/>
      <c r="Q560" s="23"/>
      <c r="R560" s="23"/>
      <c r="S560" s="23"/>
      <c r="T560" s="23"/>
      <c r="U560" s="23"/>
      <c r="V560" s="23"/>
      <c r="W560" s="24"/>
      <c r="X560" s="24"/>
      <c r="Y560" s="24"/>
      <c r="Z560" s="24"/>
      <c r="AA560" s="24"/>
      <c r="AB560" s="24"/>
      <c r="AC560" s="24"/>
      <c r="AD560" s="24"/>
      <c r="AE560" s="24"/>
      <c r="AF560" s="12"/>
      <c r="AG560" s="12"/>
      <c r="AH560" s="12"/>
      <c r="AI560" s="12"/>
      <c r="AJ560" s="12"/>
      <c r="AK560" s="12"/>
    </row>
    <row r="561" spans="1:37" ht="15" thickBot="1" x14ac:dyDescent="0.25">
      <c r="A561" s="12"/>
      <c r="B561" s="21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3"/>
      <c r="O561" s="23"/>
      <c r="P561" s="23"/>
      <c r="Q561" s="23"/>
      <c r="R561" s="23"/>
      <c r="S561" s="23"/>
      <c r="T561" s="23"/>
      <c r="U561" s="23"/>
      <c r="V561" s="23"/>
      <c r="W561" s="24"/>
      <c r="X561" s="24"/>
      <c r="Y561" s="24"/>
      <c r="Z561" s="24"/>
      <c r="AA561" s="24"/>
      <c r="AB561" s="24"/>
      <c r="AC561" s="24"/>
      <c r="AD561" s="24"/>
      <c r="AE561" s="24"/>
      <c r="AF561" s="12"/>
      <c r="AG561" s="12"/>
      <c r="AH561" s="12"/>
      <c r="AI561" s="12"/>
      <c r="AJ561" s="12"/>
      <c r="AK561" s="12"/>
    </row>
    <row r="562" spans="1:37" ht="15" thickBot="1" x14ac:dyDescent="0.25">
      <c r="A562" s="12"/>
      <c r="B562" s="21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3"/>
      <c r="O562" s="23"/>
      <c r="P562" s="23"/>
      <c r="Q562" s="23"/>
      <c r="R562" s="23"/>
      <c r="S562" s="23"/>
      <c r="T562" s="23"/>
      <c r="U562" s="23"/>
      <c r="V562" s="23"/>
      <c r="W562" s="24"/>
      <c r="X562" s="24"/>
      <c r="Y562" s="24"/>
      <c r="Z562" s="24"/>
      <c r="AA562" s="24"/>
      <c r="AB562" s="24"/>
      <c r="AC562" s="24"/>
      <c r="AD562" s="24"/>
      <c r="AE562" s="24"/>
      <c r="AF562" s="12"/>
      <c r="AG562" s="12"/>
      <c r="AH562" s="12"/>
      <c r="AI562" s="12"/>
      <c r="AJ562" s="12"/>
      <c r="AK562" s="12"/>
    </row>
    <row r="563" spans="1:37" ht="15" thickBot="1" x14ac:dyDescent="0.25">
      <c r="A563" s="12"/>
      <c r="B563" s="2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3"/>
      <c r="O563" s="23"/>
      <c r="P563" s="23"/>
      <c r="Q563" s="23"/>
      <c r="R563" s="23"/>
      <c r="S563" s="23"/>
      <c r="T563" s="23"/>
      <c r="U563" s="23"/>
      <c r="V563" s="23"/>
      <c r="W563" s="24"/>
      <c r="X563" s="24"/>
      <c r="Y563" s="24"/>
      <c r="Z563" s="24"/>
      <c r="AA563" s="24"/>
      <c r="AB563" s="24"/>
      <c r="AC563" s="24"/>
      <c r="AD563" s="24"/>
      <c r="AE563" s="24"/>
      <c r="AF563" s="12"/>
      <c r="AG563" s="12"/>
      <c r="AH563" s="12"/>
      <c r="AI563" s="12"/>
      <c r="AJ563" s="12"/>
      <c r="AK563" s="12"/>
    </row>
    <row r="564" spans="1:37" ht="15" thickBot="1" x14ac:dyDescent="0.25">
      <c r="A564" s="12"/>
      <c r="B564" s="2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3"/>
      <c r="O564" s="23"/>
      <c r="P564" s="23"/>
      <c r="Q564" s="23"/>
      <c r="R564" s="23"/>
      <c r="S564" s="23"/>
      <c r="T564" s="23"/>
      <c r="U564" s="23"/>
      <c r="V564" s="23"/>
      <c r="W564" s="24"/>
      <c r="X564" s="24"/>
      <c r="Y564" s="24"/>
      <c r="Z564" s="24"/>
      <c r="AA564" s="24"/>
      <c r="AB564" s="24"/>
      <c r="AC564" s="24"/>
      <c r="AD564" s="24"/>
      <c r="AE564" s="24"/>
      <c r="AF564" s="12"/>
      <c r="AG564" s="12"/>
      <c r="AH564" s="12"/>
      <c r="AI564" s="12"/>
      <c r="AJ564" s="12"/>
      <c r="AK564" s="12"/>
    </row>
    <row r="565" spans="1:37" ht="15" thickBot="1" x14ac:dyDescent="0.25">
      <c r="A565" s="12"/>
      <c r="B565" s="21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3"/>
      <c r="O565" s="23"/>
      <c r="P565" s="23"/>
      <c r="Q565" s="23"/>
      <c r="R565" s="23"/>
      <c r="S565" s="23"/>
      <c r="T565" s="23"/>
      <c r="U565" s="23"/>
      <c r="V565" s="23"/>
      <c r="W565" s="24"/>
      <c r="X565" s="24"/>
      <c r="Y565" s="24"/>
      <c r="Z565" s="24"/>
      <c r="AA565" s="24"/>
      <c r="AB565" s="24"/>
      <c r="AC565" s="24"/>
      <c r="AD565" s="24"/>
      <c r="AE565" s="24"/>
      <c r="AF565" s="12"/>
      <c r="AG565" s="12"/>
      <c r="AH565" s="12"/>
      <c r="AI565" s="12"/>
      <c r="AJ565" s="12"/>
      <c r="AK565" s="12"/>
    </row>
    <row r="566" spans="1:37" ht="15" thickBot="1" x14ac:dyDescent="0.25">
      <c r="A566" s="12"/>
      <c r="B566" s="21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3"/>
      <c r="O566" s="23"/>
      <c r="P566" s="23"/>
      <c r="Q566" s="23"/>
      <c r="R566" s="23"/>
      <c r="S566" s="23"/>
      <c r="T566" s="23"/>
      <c r="U566" s="23"/>
      <c r="V566" s="23"/>
      <c r="W566" s="24"/>
      <c r="X566" s="24"/>
      <c r="Y566" s="24"/>
      <c r="Z566" s="24"/>
      <c r="AA566" s="24"/>
      <c r="AB566" s="24"/>
      <c r="AC566" s="24"/>
      <c r="AD566" s="24"/>
      <c r="AE566" s="24"/>
      <c r="AF566" s="12"/>
      <c r="AG566" s="12"/>
      <c r="AH566" s="12"/>
      <c r="AI566" s="12"/>
      <c r="AJ566" s="12"/>
      <c r="AK566" s="12"/>
    </row>
    <row r="567" spans="1:37" ht="15" thickBot="1" x14ac:dyDescent="0.25">
      <c r="A567" s="12"/>
      <c r="B567" s="21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3"/>
      <c r="O567" s="23"/>
      <c r="P567" s="23"/>
      <c r="Q567" s="23"/>
      <c r="R567" s="23"/>
      <c r="S567" s="23"/>
      <c r="T567" s="23"/>
      <c r="U567" s="23"/>
      <c r="V567" s="23"/>
      <c r="W567" s="24"/>
      <c r="X567" s="24"/>
      <c r="Y567" s="24"/>
      <c r="Z567" s="24"/>
      <c r="AA567" s="24"/>
      <c r="AB567" s="24"/>
      <c r="AC567" s="24"/>
      <c r="AD567" s="24"/>
      <c r="AE567" s="24"/>
      <c r="AF567" s="12"/>
      <c r="AG567" s="12"/>
      <c r="AH567" s="12"/>
      <c r="AI567" s="12"/>
      <c r="AJ567" s="12"/>
      <c r="AK567" s="12"/>
    </row>
    <row r="568" spans="1:37" ht="15" thickBot="1" x14ac:dyDescent="0.25">
      <c r="A568" s="12"/>
      <c r="B568" s="21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3"/>
      <c r="O568" s="23"/>
      <c r="P568" s="23"/>
      <c r="Q568" s="23"/>
      <c r="R568" s="23"/>
      <c r="S568" s="23"/>
      <c r="T568" s="23"/>
      <c r="U568" s="23"/>
      <c r="V568" s="23"/>
      <c r="W568" s="24"/>
      <c r="X568" s="24"/>
      <c r="Y568" s="24"/>
      <c r="Z568" s="24"/>
      <c r="AA568" s="24"/>
      <c r="AB568" s="24"/>
      <c r="AC568" s="24"/>
      <c r="AD568" s="24"/>
      <c r="AE568" s="24"/>
      <c r="AF568" s="12"/>
      <c r="AG568" s="12"/>
      <c r="AH568" s="12"/>
      <c r="AI568" s="12"/>
      <c r="AJ568" s="12"/>
      <c r="AK568" s="12"/>
    </row>
    <row r="569" spans="1:37" ht="15" thickBot="1" x14ac:dyDescent="0.25">
      <c r="A569" s="12"/>
      <c r="B569" s="2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3"/>
      <c r="O569" s="23"/>
      <c r="P569" s="23"/>
      <c r="Q569" s="23"/>
      <c r="R569" s="23"/>
      <c r="S569" s="23"/>
      <c r="T569" s="23"/>
      <c r="U569" s="23"/>
      <c r="V569" s="23"/>
      <c r="W569" s="24"/>
      <c r="X569" s="24"/>
      <c r="Y569" s="24"/>
      <c r="Z569" s="24"/>
      <c r="AA569" s="24"/>
      <c r="AB569" s="24"/>
      <c r="AC569" s="24"/>
      <c r="AD569" s="24"/>
      <c r="AE569" s="24"/>
      <c r="AF569" s="12"/>
      <c r="AG569" s="12"/>
      <c r="AH569" s="12"/>
      <c r="AI569" s="12"/>
      <c r="AJ569" s="12"/>
      <c r="AK569" s="12"/>
    </row>
    <row r="570" spans="1:37" ht="15" thickBot="1" x14ac:dyDescent="0.25">
      <c r="A570" s="12"/>
      <c r="B570" s="21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3"/>
      <c r="O570" s="23"/>
      <c r="P570" s="23"/>
      <c r="Q570" s="23"/>
      <c r="R570" s="23"/>
      <c r="S570" s="23"/>
      <c r="T570" s="23"/>
      <c r="U570" s="23"/>
      <c r="V570" s="23"/>
      <c r="W570" s="24"/>
      <c r="X570" s="24"/>
      <c r="Y570" s="24"/>
      <c r="Z570" s="24"/>
      <c r="AA570" s="24"/>
      <c r="AB570" s="24"/>
      <c r="AC570" s="24"/>
      <c r="AD570" s="24"/>
      <c r="AE570" s="24"/>
      <c r="AF570" s="12"/>
      <c r="AG570" s="12"/>
      <c r="AH570" s="12"/>
      <c r="AI570" s="12"/>
      <c r="AJ570" s="12"/>
      <c r="AK570" s="12"/>
    </row>
    <row r="571" spans="1:37" ht="15" thickBot="1" x14ac:dyDescent="0.25">
      <c r="A571" s="12"/>
      <c r="B571" s="21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3"/>
      <c r="O571" s="23"/>
      <c r="P571" s="23"/>
      <c r="Q571" s="23"/>
      <c r="R571" s="23"/>
      <c r="S571" s="23"/>
      <c r="T571" s="23"/>
      <c r="U571" s="23"/>
      <c r="V571" s="23"/>
      <c r="W571" s="24"/>
      <c r="X571" s="24"/>
      <c r="Y571" s="24"/>
      <c r="Z571" s="24"/>
      <c r="AA571" s="24"/>
      <c r="AB571" s="24"/>
      <c r="AC571" s="24"/>
      <c r="AD571" s="24"/>
      <c r="AE571" s="24"/>
      <c r="AF571" s="12"/>
      <c r="AG571" s="12"/>
      <c r="AH571" s="12"/>
      <c r="AI571" s="12"/>
      <c r="AJ571" s="12"/>
      <c r="AK571" s="12"/>
    </row>
    <row r="572" spans="1:37" ht="15" thickBot="1" x14ac:dyDescent="0.25">
      <c r="A572" s="12"/>
      <c r="B572" s="21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3"/>
      <c r="O572" s="23"/>
      <c r="P572" s="23"/>
      <c r="Q572" s="23"/>
      <c r="R572" s="23"/>
      <c r="S572" s="23"/>
      <c r="T572" s="23"/>
      <c r="U572" s="23"/>
      <c r="V572" s="23"/>
      <c r="W572" s="24"/>
      <c r="X572" s="24"/>
      <c r="Y572" s="24"/>
      <c r="Z572" s="24"/>
      <c r="AA572" s="24"/>
      <c r="AB572" s="24"/>
      <c r="AC572" s="24"/>
      <c r="AD572" s="24"/>
      <c r="AE572" s="24"/>
      <c r="AF572" s="12"/>
      <c r="AG572" s="12"/>
      <c r="AH572" s="12"/>
      <c r="AI572" s="12"/>
      <c r="AJ572" s="12"/>
      <c r="AK572" s="12"/>
    </row>
    <row r="573" spans="1:37" ht="15" thickBot="1" x14ac:dyDescent="0.25">
      <c r="A573" s="12"/>
      <c r="B573" s="21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3"/>
      <c r="O573" s="23"/>
      <c r="P573" s="23"/>
      <c r="Q573" s="23"/>
      <c r="R573" s="23"/>
      <c r="S573" s="23"/>
      <c r="T573" s="23"/>
      <c r="U573" s="23"/>
      <c r="V573" s="23"/>
      <c r="W573" s="24"/>
      <c r="X573" s="24"/>
      <c r="Y573" s="24"/>
      <c r="Z573" s="24"/>
      <c r="AA573" s="24"/>
      <c r="AB573" s="24"/>
      <c r="AC573" s="24"/>
      <c r="AD573" s="24"/>
      <c r="AE573" s="24"/>
      <c r="AF573" s="12"/>
      <c r="AG573" s="12"/>
      <c r="AH573" s="12"/>
      <c r="AI573" s="12"/>
      <c r="AJ573" s="12"/>
      <c r="AK573" s="12"/>
    </row>
    <row r="574" spans="1:37" ht="15" thickBot="1" x14ac:dyDescent="0.25">
      <c r="A574" s="12"/>
      <c r="B574" s="21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3"/>
      <c r="O574" s="23"/>
      <c r="P574" s="23"/>
      <c r="Q574" s="23"/>
      <c r="R574" s="23"/>
      <c r="S574" s="23"/>
      <c r="T574" s="23"/>
      <c r="U574" s="23"/>
      <c r="V574" s="23"/>
      <c r="W574" s="24"/>
      <c r="X574" s="24"/>
      <c r="Y574" s="24"/>
      <c r="Z574" s="24"/>
      <c r="AA574" s="24"/>
      <c r="AB574" s="24"/>
      <c r="AC574" s="24"/>
      <c r="AD574" s="24"/>
      <c r="AE574" s="24"/>
      <c r="AF574" s="12"/>
      <c r="AG574" s="12"/>
      <c r="AH574" s="12"/>
      <c r="AI574" s="12"/>
      <c r="AJ574" s="12"/>
      <c r="AK574" s="12"/>
    </row>
    <row r="575" spans="1:37" ht="15" thickBot="1" x14ac:dyDescent="0.25">
      <c r="A575" s="12"/>
      <c r="B575" s="2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3"/>
      <c r="O575" s="23"/>
      <c r="P575" s="23"/>
      <c r="Q575" s="23"/>
      <c r="R575" s="23"/>
      <c r="S575" s="23"/>
      <c r="T575" s="23"/>
      <c r="U575" s="23"/>
      <c r="V575" s="23"/>
      <c r="W575" s="24"/>
      <c r="X575" s="24"/>
      <c r="Y575" s="24"/>
      <c r="Z575" s="24"/>
      <c r="AA575" s="24"/>
      <c r="AB575" s="24"/>
      <c r="AC575" s="24"/>
      <c r="AD575" s="24"/>
      <c r="AE575" s="24"/>
      <c r="AF575" s="12"/>
      <c r="AG575" s="12"/>
      <c r="AH575" s="12"/>
      <c r="AI575" s="12"/>
      <c r="AJ575" s="12"/>
      <c r="AK575" s="12"/>
    </row>
    <row r="576" spans="1:37" ht="15" thickBot="1" x14ac:dyDescent="0.25">
      <c r="A576" s="12"/>
      <c r="B576" s="2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3"/>
      <c r="O576" s="23"/>
      <c r="P576" s="23"/>
      <c r="Q576" s="23"/>
      <c r="R576" s="23"/>
      <c r="S576" s="23"/>
      <c r="T576" s="23"/>
      <c r="U576" s="23"/>
      <c r="V576" s="23"/>
      <c r="W576" s="24"/>
      <c r="X576" s="24"/>
      <c r="Y576" s="24"/>
      <c r="Z576" s="24"/>
      <c r="AA576" s="24"/>
      <c r="AB576" s="24"/>
      <c r="AC576" s="24"/>
      <c r="AD576" s="24"/>
      <c r="AE576" s="24"/>
      <c r="AF576" s="12"/>
      <c r="AG576" s="12"/>
      <c r="AH576" s="12"/>
      <c r="AI576" s="12"/>
      <c r="AJ576" s="12"/>
      <c r="AK576" s="12"/>
    </row>
    <row r="577" spans="1:37" ht="15" thickBot="1" x14ac:dyDescent="0.25">
      <c r="A577" s="12"/>
      <c r="B577" s="21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3"/>
      <c r="O577" s="23"/>
      <c r="P577" s="23"/>
      <c r="Q577" s="23"/>
      <c r="R577" s="23"/>
      <c r="S577" s="23"/>
      <c r="T577" s="23"/>
      <c r="U577" s="23"/>
      <c r="V577" s="23"/>
      <c r="W577" s="24"/>
      <c r="X577" s="24"/>
      <c r="Y577" s="24"/>
      <c r="Z577" s="24"/>
      <c r="AA577" s="24"/>
      <c r="AB577" s="24"/>
      <c r="AC577" s="24"/>
      <c r="AD577" s="24"/>
      <c r="AE577" s="24"/>
      <c r="AF577" s="12"/>
      <c r="AG577" s="12"/>
      <c r="AH577" s="12"/>
      <c r="AI577" s="12"/>
      <c r="AJ577" s="12"/>
      <c r="AK577" s="12"/>
    </row>
    <row r="578" spans="1:37" ht="15" thickBot="1" x14ac:dyDescent="0.25">
      <c r="A578" s="12"/>
      <c r="B578" s="21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3"/>
      <c r="O578" s="23"/>
      <c r="P578" s="23"/>
      <c r="Q578" s="23"/>
      <c r="R578" s="23"/>
      <c r="S578" s="23"/>
      <c r="T578" s="23"/>
      <c r="U578" s="23"/>
      <c r="V578" s="23"/>
      <c r="W578" s="24"/>
      <c r="X578" s="24"/>
      <c r="Y578" s="24"/>
      <c r="Z578" s="24"/>
      <c r="AA578" s="24"/>
      <c r="AB578" s="24"/>
      <c r="AC578" s="24"/>
      <c r="AD578" s="24"/>
      <c r="AE578" s="24"/>
      <c r="AF578" s="12"/>
      <c r="AG578" s="12"/>
      <c r="AH578" s="12"/>
      <c r="AI578" s="12"/>
      <c r="AJ578" s="12"/>
      <c r="AK578" s="12"/>
    </row>
    <row r="579" spans="1:37" ht="15" thickBot="1" x14ac:dyDescent="0.25">
      <c r="A579" s="12"/>
      <c r="B579" s="21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3"/>
      <c r="O579" s="23"/>
      <c r="P579" s="23"/>
      <c r="Q579" s="23"/>
      <c r="R579" s="23"/>
      <c r="S579" s="23"/>
      <c r="T579" s="23"/>
      <c r="U579" s="23"/>
      <c r="V579" s="23"/>
      <c r="W579" s="24"/>
      <c r="X579" s="24"/>
      <c r="Y579" s="24"/>
      <c r="Z579" s="24"/>
      <c r="AA579" s="24"/>
      <c r="AB579" s="24"/>
      <c r="AC579" s="24"/>
      <c r="AD579" s="24"/>
      <c r="AE579" s="24"/>
      <c r="AF579" s="12"/>
      <c r="AG579" s="12"/>
      <c r="AH579" s="12"/>
      <c r="AI579" s="12"/>
      <c r="AJ579" s="12"/>
      <c r="AK579" s="12"/>
    </row>
    <row r="580" spans="1:37" ht="15" thickBot="1" x14ac:dyDescent="0.25">
      <c r="A580" s="12"/>
      <c r="B580" s="21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3"/>
      <c r="O580" s="23"/>
      <c r="P580" s="23"/>
      <c r="Q580" s="23"/>
      <c r="R580" s="23"/>
      <c r="S580" s="23"/>
      <c r="T580" s="23"/>
      <c r="U580" s="23"/>
      <c r="V580" s="23"/>
      <c r="W580" s="24"/>
      <c r="X580" s="24"/>
      <c r="Y580" s="24"/>
      <c r="Z580" s="24"/>
      <c r="AA580" s="24"/>
      <c r="AB580" s="24"/>
      <c r="AC580" s="24"/>
      <c r="AD580" s="24"/>
      <c r="AE580" s="24"/>
      <c r="AF580" s="12"/>
      <c r="AG580" s="12"/>
      <c r="AH580" s="12"/>
      <c r="AI580" s="12"/>
      <c r="AJ580" s="12"/>
      <c r="AK580" s="12"/>
    </row>
    <row r="581" spans="1:37" ht="15" thickBot="1" x14ac:dyDescent="0.25">
      <c r="A581" s="12"/>
      <c r="B581" s="21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3"/>
      <c r="O581" s="23"/>
      <c r="P581" s="23"/>
      <c r="Q581" s="23"/>
      <c r="R581" s="23"/>
      <c r="S581" s="23"/>
      <c r="T581" s="23"/>
      <c r="U581" s="23"/>
      <c r="V581" s="23"/>
      <c r="W581" s="24"/>
      <c r="X581" s="24"/>
      <c r="Y581" s="24"/>
      <c r="Z581" s="24"/>
      <c r="AA581" s="24"/>
      <c r="AB581" s="24"/>
      <c r="AC581" s="24"/>
      <c r="AD581" s="24"/>
      <c r="AE581" s="24"/>
      <c r="AF581" s="12"/>
      <c r="AG581" s="12"/>
      <c r="AH581" s="12"/>
      <c r="AI581" s="12"/>
      <c r="AJ581" s="12"/>
      <c r="AK581" s="12"/>
    </row>
    <row r="582" spans="1:37" ht="15" thickBot="1" x14ac:dyDescent="0.25">
      <c r="A582" s="12"/>
      <c r="B582" s="21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3"/>
      <c r="O582" s="23"/>
      <c r="P582" s="23"/>
      <c r="Q582" s="23"/>
      <c r="R582" s="23"/>
      <c r="S582" s="23"/>
      <c r="T582" s="23"/>
      <c r="U582" s="23"/>
      <c r="V582" s="23"/>
      <c r="W582" s="24"/>
      <c r="X582" s="24"/>
      <c r="Y582" s="24"/>
      <c r="Z582" s="24"/>
      <c r="AA582" s="24"/>
      <c r="AB582" s="24"/>
      <c r="AC582" s="24"/>
      <c r="AD582" s="24"/>
      <c r="AE582" s="24"/>
      <c r="AF582" s="12"/>
      <c r="AG582" s="12"/>
      <c r="AH582" s="12"/>
      <c r="AI582" s="12"/>
      <c r="AJ582" s="12"/>
      <c r="AK582" s="12"/>
    </row>
    <row r="583" spans="1:37" ht="15" thickBot="1" x14ac:dyDescent="0.25">
      <c r="A583" s="12"/>
      <c r="B583" s="21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3"/>
      <c r="O583" s="23"/>
      <c r="P583" s="23"/>
      <c r="Q583" s="23"/>
      <c r="R583" s="23"/>
      <c r="S583" s="23"/>
      <c r="T583" s="23"/>
      <c r="U583" s="23"/>
      <c r="V583" s="23"/>
      <c r="W583" s="24"/>
      <c r="X583" s="24"/>
      <c r="Y583" s="24"/>
      <c r="Z583" s="24"/>
      <c r="AA583" s="24"/>
      <c r="AB583" s="24"/>
      <c r="AC583" s="24"/>
      <c r="AD583" s="24"/>
      <c r="AE583" s="24"/>
      <c r="AF583" s="12"/>
      <c r="AG583" s="12"/>
      <c r="AH583" s="12"/>
      <c r="AI583" s="12"/>
      <c r="AJ583" s="12"/>
      <c r="AK583" s="12"/>
    </row>
    <row r="584" spans="1:37" ht="15" thickBot="1" x14ac:dyDescent="0.25">
      <c r="A584" s="12"/>
      <c r="B584" s="21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3"/>
      <c r="O584" s="23"/>
      <c r="P584" s="23"/>
      <c r="Q584" s="23"/>
      <c r="R584" s="23"/>
      <c r="S584" s="23"/>
      <c r="T584" s="23"/>
      <c r="U584" s="23"/>
      <c r="V584" s="23"/>
      <c r="W584" s="24"/>
      <c r="X584" s="24"/>
      <c r="Y584" s="24"/>
      <c r="Z584" s="24"/>
      <c r="AA584" s="24"/>
      <c r="AB584" s="24"/>
      <c r="AC584" s="24"/>
      <c r="AD584" s="24"/>
      <c r="AE584" s="24"/>
      <c r="AF584" s="12"/>
      <c r="AG584" s="12"/>
      <c r="AH584" s="12"/>
      <c r="AI584" s="12"/>
      <c r="AJ584" s="12"/>
      <c r="AK584" s="12"/>
    </row>
    <row r="585" spans="1:37" ht="15" thickBot="1" x14ac:dyDescent="0.25">
      <c r="A585" s="12"/>
      <c r="B585" s="21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3"/>
      <c r="O585" s="23"/>
      <c r="P585" s="23"/>
      <c r="Q585" s="23"/>
      <c r="R585" s="23"/>
      <c r="S585" s="23"/>
      <c r="T585" s="23"/>
      <c r="U585" s="23"/>
      <c r="V585" s="23"/>
      <c r="W585" s="24"/>
      <c r="X585" s="24"/>
      <c r="Y585" s="24"/>
      <c r="Z585" s="24"/>
      <c r="AA585" s="24"/>
      <c r="AB585" s="24"/>
      <c r="AC585" s="24"/>
      <c r="AD585" s="24"/>
      <c r="AE585" s="24"/>
      <c r="AF585" s="12"/>
      <c r="AG585" s="12"/>
      <c r="AH585" s="12"/>
      <c r="AI585" s="12"/>
      <c r="AJ585" s="12"/>
      <c r="AK585" s="12"/>
    </row>
    <row r="586" spans="1:37" ht="15" thickBot="1" x14ac:dyDescent="0.25">
      <c r="A586" s="12"/>
      <c r="B586" s="21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3"/>
      <c r="O586" s="23"/>
      <c r="P586" s="23"/>
      <c r="Q586" s="23"/>
      <c r="R586" s="23"/>
      <c r="S586" s="23"/>
      <c r="T586" s="23"/>
      <c r="U586" s="23"/>
      <c r="V586" s="23"/>
      <c r="W586" s="24"/>
      <c r="X586" s="24"/>
      <c r="Y586" s="24"/>
      <c r="Z586" s="24"/>
      <c r="AA586" s="24"/>
      <c r="AB586" s="24"/>
      <c r="AC586" s="24"/>
      <c r="AD586" s="24"/>
      <c r="AE586" s="24"/>
      <c r="AF586" s="12"/>
      <c r="AG586" s="12"/>
      <c r="AH586" s="12"/>
      <c r="AI586" s="12"/>
      <c r="AJ586" s="12"/>
      <c r="AK586" s="12"/>
    </row>
    <row r="587" spans="1:37" ht="15" thickBot="1" x14ac:dyDescent="0.25">
      <c r="A587" s="12"/>
      <c r="B587" s="2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3"/>
      <c r="O587" s="23"/>
      <c r="P587" s="23"/>
      <c r="Q587" s="23"/>
      <c r="R587" s="23"/>
      <c r="S587" s="23"/>
      <c r="T587" s="23"/>
      <c r="U587" s="23"/>
      <c r="V587" s="23"/>
      <c r="W587" s="24"/>
      <c r="X587" s="24"/>
      <c r="Y587" s="24"/>
      <c r="Z587" s="24"/>
      <c r="AA587" s="24"/>
      <c r="AB587" s="24"/>
      <c r="AC587" s="24"/>
      <c r="AD587" s="24"/>
      <c r="AE587" s="24"/>
      <c r="AF587" s="12"/>
      <c r="AG587" s="12"/>
      <c r="AH587" s="12"/>
      <c r="AI587" s="12"/>
      <c r="AJ587" s="12"/>
      <c r="AK587" s="12"/>
    </row>
    <row r="588" spans="1:37" ht="15" thickBot="1" x14ac:dyDescent="0.25">
      <c r="A588" s="12"/>
      <c r="B588" s="2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3"/>
      <c r="O588" s="23"/>
      <c r="P588" s="23"/>
      <c r="Q588" s="23"/>
      <c r="R588" s="23"/>
      <c r="S588" s="23"/>
      <c r="T588" s="23"/>
      <c r="U588" s="23"/>
      <c r="V588" s="23"/>
      <c r="W588" s="24"/>
      <c r="X588" s="24"/>
      <c r="Y588" s="24"/>
      <c r="Z588" s="24"/>
      <c r="AA588" s="24"/>
      <c r="AB588" s="24"/>
      <c r="AC588" s="24"/>
      <c r="AD588" s="24"/>
      <c r="AE588" s="24"/>
      <c r="AF588" s="12"/>
      <c r="AG588" s="12"/>
      <c r="AH588" s="12"/>
      <c r="AI588" s="12"/>
      <c r="AJ588" s="12"/>
      <c r="AK588" s="12"/>
    </row>
    <row r="589" spans="1:37" ht="15" thickBot="1" x14ac:dyDescent="0.25">
      <c r="A589" s="12"/>
      <c r="B589" s="21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3"/>
      <c r="O589" s="23"/>
      <c r="P589" s="23"/>
      <c r="Q589" s="23"/>
      <c r="R589" s="23"/>
      <c r="S589" s="23"/>
      <c r="T589" s="23"/>
      <c r="U589" s="23"/>
      <c r="V589" s="23"/>
      <c r="W589" s="24"/>
      <c r="X589" s="24"/>
      <c r="Y589" s="24"/>
      <c r="Z589" s="24"/>
      <c r="AA589" s="24"/>
      <c r="AB589" s="24"/>
      <c r="AC589" s="24"/>
      <c r="AD589" s="24"/>
      <c r="AE589" s="24"/>
      <c r="AF589" s="12"/>
      <c r="AG589" s="12"/>
      <c r="AH589" s="12"/>
      <c r="AI589" s="12"/>
      <c r="AJ589" s="12"/>
      <c r="AK589" s="12"/>
    </row>
    <row r="590" spans="1:37" ht="15" thickBot="1" x14ac:dyDescent="0.25">
      <c r="A590" s="12"/>
      <c r="B590" s="21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3"/>
      <c r="O590" s="23"/>
      <c r="P590" s="23"/>
      <c r="Q590" s="23"/>
      <c r="R590" s="23"/>
      <c r="S590" s="23"/>
      <c r="T590" s="23"/>
      <c r="U590" s="23"/>
      <c r="V590" s="23"/>
      <c r="W590" s="24"/>
      <c r="X590" s="24"/>
      <c r="Y590" s="24"/>
      <c r="Z590" s="24"/>
      <c r="AA590" s="24"/>
      <c r="AB590" s="24"/>
      <c r="AC590" s="24"/>
      <c r="AD590" s="24"/>
      <c r="AE590" s="24"/>
      <c r="AF590" s="12"/>
      <c r="AG590" s="12"/>
      <c r="AH590" s="12"/>
      <c r="AI590" s="12"/>
      <c r="AJ590" s="12"/>
      <c r="AK590" s="12"/>
    </row>
    <row r="591" spans="1:37" ht="15" thickBot="1" x14ac:dyDescent="0.25">
      <c r="A591" s="12"/>
      <c r="B591" s="21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3"/>
      <c r="O591" s="23"/>
      <c r="P591" s="23"/>
      <c r="Q591" s="23"/>
      <c r="R591" s="23"/>
      <c r="S591" s="23"/>
      <c r="T591" s="23"/>
      <c r="U591" s="23"/>
      <c r="V591" s="23"/>
      <c r="W591" s="24"/>
      <c r="X591" s="24"/>
      <c r="Y591" s="24"/>
      <c r="Z591" s="24"/>
      <c r="AA591" s="24"/>
      <c r="AB591" s="24"/>
      <c r="AC591" s="24"/>
      <c r="AD591" s="24"/>
      <c r="AE591" s="24"/>
      <c r="AF591" s="12"/>
      <c r="AG591" s="12"/>
      <c r="AH591" s="12"/>
      <c r="AI591" s="12"/>
      <c r="AJ591" s="12"/>
      <c r="AK591" s="12"/>
    </row>
    <row r="592" spans="1:37" ht="15" thickBot="1" x14ac:dyDescent="0.25">
      <c r="A592" s="12"/>
      <c r="B592" s="21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3"/>
      <c r="O592" s="23"/>
      <c r="P592" s="23"/>
      <c r="Q592" s="23"/>
      <c r="R592" s="23"/>
      <c r="S592" s="23"/>
      <c r="T592" s="23"/>
      <c r="U592" s="23"/>
      <c r="V592" s="23"/>
      <c r="W592" s="24"/>
      <c r="X592" s="24"/>
      <c r="Y592" s="24"/>
      <c r="Z592" s="24"/>
      <c r="AA592" s="24"/>
      <c r="AB592" s="24"/>
      <c r="AC592" s="24"/>
      <c r="AD592" s="24"/>
      <c r="AE592" s="24"/>
      <c r="AF592" s="12"/>
      <c r="AG592" s="12"/>
      <c r="AH592" s="12"/>
      <c r="AI592" s="12"/>
      <c r="AJ592" s="12"/>
      <c r="AK592" s="12"/>
    </row>
    <row r="593" spans="1:37" ht="15" thickBot="1" x14ac:dyDescent="0.25">
      <c r="A593" s="12"/>
      <c r="B593" s="21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3"/>
      <c r="O593" s="23"/>
      <c r="P593" s="23"/>
      <c r="Q593" s="23"/>
      <c r="R593" s="23"/>
      <c r="S593" s="23"/>
      <c r="T593" s="23"/>
      <c r="U593" s="23"/>
      <c r="V593" s="23"/>
      <c r="W593" s="24"/>
      <c r="X593" s="24"/>
      <c r="Y593" s="24"/>
      <c r="Z593" s="24"/>
      <c r="AA593" s="24"/>
      <c r="AB593" s="24"/>
      <c r="AC593" s="24"/>
      <c r="AD593" s="24"/>
      <c r="AE593" s="24"/>
      <c r="AF593" s="12"/>
      <c r="AG593" s="12"/>
      <c r="AH593" s="12"/>
      <c r="AI593" s="12"/>
      <c r="AJ593" s="12"/>
      <c r="AK593" s="12"/>
    </row>
    <row r="594" spans="1:37" ht="15" thickBot="1" x14ac:dyDescent="0.25">
      <c r="A594" s="12"/>
      <c r="B594" s="21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3"/>
      <c r="O594" s="23"/>
      <c r="P594" s="23"/>
      <c r="Q594" s="23"/>
      <c r="R594" s="23"/>
      <c r="S594" s="23"/>
      <c r="T594" s="23"/>
      <c r="U594" s="23"/>
      <c r="V594" s="23"/>
      <c r="W594" s="24"/>
      <c r="X594" s="24"/>
      <c r="Y594" s="24"/>
      <c r="Z594" s="24"/>
      <c r="AA594" s="24"/>
      <c r="AB594" s="24"/>
      <c r="AC594" s="24"/>
      <c r="AD594" s="24"/>
      <c r="AE594" s="24"/>
      <c r="AF594" s="12"/>
      <c r="AG594" s="12"/>
      <c r="AH594" s="12"/>
      <c r="AI594" s="12"/>
      <c r="AJ594" s="12"/>
      <c r="AK594" s="12"/>
    </row>
    <row r="595" spans="1:37" ht="15" thickBot="1" x14ac:dyDescent="0.25">
      <c r="A595" s="12"/>
      <c r="B595" s="21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3"/>
      <c r="O595" s="23"/>
      <c r="P595" s="23"/>
      <c r="Q595" s="23"/>
      <c r="R595" s="23"/>
      <c r="S595" s="23"/>
      <c r="T595" s="23"/>
      <c r="U595" s="23"/>
      <c r="V595" s="23"/>
      <c r="W595" s="24"/>
      <c r="X595" s="24"/>
      <c r="Y595" s="24"/>
      <c r="Z595" s="24"/>
      <c r="AA595" s="24"/>
      <c r="AB595" s="24"/>
      <c r="AC595" s="24"/>
      <c r="AD595" s="24"/>
      <c r="AE595" s="24"/>
      <c r="AF595" s="12"/>
      <c r="AG595" s="12"/>
      <c r="AH595" s="12"/>
      <c r="AI595" s="12"/>
      <c r="AJ595" s="12"/>
      <c r="AK595" s="12"/>
    </row>
    <row r="596" spans="1:37" ht="15" thickBot="1" x14ac:dyDescent="0.25">
      <c r="A596" s="12"/>
      <c r="B596" s="21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3"/>
      <c r="O596" s="23"/>
      <c r="P596" s="23"/>
      <c r="Q596" s="23"/>
      <c r="R596" s="23"/>
      <c r="S596" s="23"/>
      <c r="T596" s="23"/>
      <c r="U596" s="23"/>
      <c r="V596" s="23"/>
      <c r="W596" s="24"/>
      <c r="X596" s="24"/>
      <c r="Y596" s="24"/>
      <c r="Z596" s="24"/>
      <c r="AA596" s="24"/>
      <c r="AB596" s="24"/>
      <c r="AC596" s="24"/>
      <c r="AD596" s="24"/>
      <c r="AE596" s="24"/>
      <c r="AF596" s="12"/>
      <c r="AG596" s="12"/>
      <c r="AH596" s="12"/>
      <c r="AI596" s="12"/>
      <c r="AJ596" s="12"/>
      <c r="AK596" s="12"/>
    </row>
    <row r="597" spans="1:37" ht="15" thickBot="1" x14ac:dyDescent="0.25">
      <c r="A597" s="12"/>
      <c r="B597" s="21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3"/>
      <c r="O597" s="23"/>
      <c r="P597" s="23"/>
      <c r="Q597" s="23"/>
      <c r="R597" s="23"/>
      <c r="S597" s="23"/>
      <c r="T597" s="23"/>
      <c r="U597" s="23"/>
      <c r="V597" s="23"/>
      <c r="W597" s="24"/>
      <c r="X597" s="24"/>
      <c r="Y597" s="24"/>
      <c r="Z597" s="24"/>
      <c r="AA597" s="24"/>
      <c r="AB597" s="24"/>
      <c r="AC597" s="24"/>
      <c r="AD597" s="24"/>
      <c r="AE597" s="24"/>
      <c r="AF597" s="12"/>
      <c r="AG597" s="12"/>
      <c r="AH597" s="12"/>
      <c r="AI597" s="12"/>
      <c r="AJ597" s="12"/>
      <c r="AK597" s="12"/>
    </row>
    <row r="598" spans="1:37" ht="15" thickBot="1" x14ac:dyDescent="0.25">
      <c r="A598" s="12"/>
      <c r="B598" s="21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3"/>
      <c r="O598" s="23"/>
      <c r="P598" s="23"/>
      <c r="Q598" s="23"/>
      <c r="R598" s="23"/>
      <c r="S598" s="23"/>
      <c r="T598" s="23"/>
      <c r="U598" s="23"/>
      <c r="V598" s="23"/>
      <c r="W598" s="24"/>
      <c r="X598" s="24"/>
      <c r="Y598" s="24"/>
      <c r="Z598" s="24"/>
      <c r="AA598" s="24"/>
      <c r="AB598" s="24"/>
      <c r="AC598" s="24"/>
      <c r="AD598" s="24"/>
      <c r="AE598" s="24"/>
      <c r="AF598" s="12"/>
      <c r="AG598" s="12"/>
      <c r="AH598" s="12"/>
      <c r="AI598" s="12"/>
      <c r="AJ598" s="12"/>
      <c r="AK598" s="12"/>
    </row>
    <row r="599" spans="1:37" ht="15" thickBot="1" x14ac:dyDescent="0.25">
      <c r="A599" s="12"/>
      <c r="B599" s="2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3"/>
      <c r="O599" s="23"/>
      <c r="P599" s="23"/>
      <c r="Q599" s="23"/>
      <c r="R599" s="23"/>
      <c r="S599" s="23"/>
      <c r="T599" s="23"/>
      <c r="U599" s="23"/>
      <c r="V599" s="23"/>
      <c r="W599" s="24"/>
      <c r="X599" s="24"/>
      <c r="Y599" s="24"/>
      <c r="Z599" s="24"/>
      <c r="AA599" s="24"/>
      <c r="AB599" s="24"/>
      <c r="AC599" s="24"/>
      <c r="AD599" s="24"/>
      <c r="AE599" s="24"/>
      <c r="AF599" s="12"/>
      <c r="AG599" s="12"/>
      <c r="AH599" s="12"/>
      <c r="AI599" s="12"/>
      <c r="AJ599" s="12"/>
      <c r="AK599" s="12"/>
    </row>
    <row r="600" spans="1:37" ht="15" thickBot="1" x14ac:dyDescent="0.25">
      <c r="A600" s="12"/>
      <c r="B600" s="2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3"/>
      <c r="O600" s="23"/>
      <c r="P600" s="23"/>
      <c r="Q600" s="23"/>
      <c r="R600" s="23"/>
      <c r="S600" s="23"/>
      <c r="T600" s="23"/>
      <c r="U600" s="23"/>
      <c r="V600" s="23"/>
      <c r="W600" s="24"/>
      <c r="X600" s="24"/>
      <c r="Y600" s="24"/>
      <c r="Z600" s="24"/>
      <c r="AA600" s="24"/>
      <c r="AB600" s="24"/>
      <c r="AC600" s="24"/>
      <c r="AD600" s="24"/>
      <c r="AE600" s="24"/>
      <c r="AF600" s="12"/>
      <c r="AG600" s="12"/>
      <c r="AH600" s="12"/>
      <c r="AI600" s="12"/>
      <c r="AJ600" s="12"/>
      <c r="AK600" s="12"/>
    </row>
    <row r="601" spans="1:37" ht="15" thickBot="1" x14ac:dyDescent="0.25">
      <c r="A601" s="12"/>
      <c r="B601" s="21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3"/>
      <c r="O601" s="23"/>
      <c r="P601" s="23"/>
      <c r="Q601" s="23"/>
      <c r="R601" s="23"/>
      <c r="S601" s="23"/>
      <c r="T601" s="23"/>
      <c r="U601" s="23"/>
      <c r="V601" s="23"/>
      <c r="W601" s="24"/>
      <c r="X601" s="24"/>
      <c r="Y601" s="24"/>
      <c r="Z601" s="24"/>
      <c r="AA601" s="24"/>
      <c r="AB601" s="24"/>
      <c r="AC601" s="24"/>
      <c r="AD601" s="24"/>
      <c r="AE601" s="24"/>
      <c r="AF601" s="12"/>
      <c r="AG601" s="12"/>
      <c r="AH601" s="12"/>
      <c r="AI601" s="12"/>
      <c r="AJ601" s="12"/>
      <c r="AK601" s="12"/>
    </row>
    <row r="602" spans="1:37" ht="15" thickBot="1" x14ac:dyDescent="0.25">
      <c r="A602" s="12"/>
      <c r="B602" s="21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3"/>
      <c r="O602" s="23"/>
      <c r="P602" s="23"/>
      <c r="Q602" s="23"/>
      <c r="R602" s="23"/>
      <c r="S602" s="23"/>
      <c r="T602" s="23"/>
      <c r="U602" s="23"/>
      <c r="V602" s="23"/>
      <c r="W602" s="24"/>
      <c r="X602" s="24"/>
      <c r="Y602" s="24"/>
      <c r="Z602" s="24"/>
      <c r="AA602" s="24"/>
      <c r="AB602" s="24"/>
      <c r="AC602" s="24"/>
      <c r="AD602" s="24"/>
      <c r="AE602" s="24"/>
      <c r="AF602" s="12"/>
      <c r="AG602" s="12"/>
      <c r="AH602" s="12"/>
      <c r="AI602" s="12"/>
      <c r="AJ602" s="12"/>
      <c r="AK602" s="12"/>
    </row>
    <row r="603" spans="1:37" ht="15" thickBot="1" x14ac:dyDescent="0.25">
      <c r="A603" s="12"/>
      <c r="B603" s="21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3"/>
      <c r="O603" s="23"/>
      <c r="P603" s="23"/>
      <c r="Q603" s="23"/>
      <c r="R603" s="23"/>
      <c r="S603" s="23"/>
      <c r="T603" s="23"/>
      <c r="U603" s="23"/>
      <c r="V603" s="23"/>
      <c r="W603" s="24"/>
      <c r="X603" s="24"/>
      <c r="Y603" s="24"/>
      <c r="Z603" s="24"/>
      <c r="AA603" s="24"/>
      <c r="AB603" s="24"/>
      <c r="AC603" s="24"/>
      <c r="AD603" s="24"/>
      <c r="AE603" s="24"/>
      <c r="AF603" s="12"/>
      <c r="AG603" s="12"/>
      <c r="AH603" s="12"/>
      <c r="AI603" s="12"/>
      <c r="AJ603" s="12"/>
      <c r="AK603" s="12"/>
    </row>
    <row r="604" spans="1:37" ht="15" thickBot="1" x14ac:dyDescent="0.25">
      <c r="A604" s="12"/>
      <c r="B604" s="21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3"/>
      <c r="O604" s="23"/>
      <c r="P604" s="23"/>
      <c r="Q604" s="23"/>
      <c r="R604" s="23"/>
      <c r="S604" s="23"/>
      <c r="T604" s="23"/>
      <c r="U604" s="23"/>
      <c r="V604" s="23"/>
      <c r="W604" s="24"/>
      <c r="X604" s="24"/>
      <c r="Y604" s="24"/>
      <c r="Z604" s="24"/>
      <c r="AA604" s="24"/>
      <c r="AB604" s="24"/>
      <c r="AC604" s="24"/>
      <c r="AD604" s="24"/>
      <c r="AE604" s="24"/>
      <c r="AF604" s="12"/>
      <c r="AG604" s="12"/>
      <c r="AH604" s="12"/>
      <c r="AI604" s="12"/>
      <c r="AJ604" s="12"/>
      <c r="AK604" s="12"/>
    </row>
    <row r="605" spans="1:37" ht="15" thickBot="1" x14ac:dyDescent="0.25">
      <c r="A605" s="12"/>
      <c r="B605" s="21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3"/>
      <c r="O605" s="23"/>
      <c r="P605" s="23"/>
      <c r="Q605" s="23"/>
      <c r="R605" s="23"/>
      <c r="S605" s="23"/>
      <c r="T605" s="23"/>
      <c r="U605" s="23"/>
      <c r="V605" s="23"/>
      <c r="W605" s="24"/>
      <c r="X605" s="24"/>
      <c r="Y605" s="24"/>
      <c r="Z605" s="24"/>
      <c r="AA605" s="24"/>
      <c r="AB605" s="24"/>
      <c r="AC605" s="24"/>
      <c r="AD605" s="24"/>
      <c r="AE605" s="24"/>
      <c r="AF605" s="12"/>
      <c r="AG605" s="12"/>
      <c r="AH605" s="12"/>
      <c r="AI605" s="12"/>
      <c r="AJ605" s="12"/>
      <c r="AK605" s="12"/>
    </row>
    <row r="606" spans="1:37" ht="15" thickBot="1" x14ac:dyDescent="0.25">
      <c r="A606" s="12"/>
      <c r="B606" s="21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3"/>
      <c r="O606" s="23"/>
      <c r="P606" s="23"/>
      <c r="Q606" s="23"/>
      <c r="R606" s="23"/>
      <c r="S606" s="23"/>
      <c r="T606" s="23"/>
      <c r="U606" s="23"/>
      <c r="V606" s="23"/>
      <c r="W606" s="24"/>
      <c r="X606" s="24"/>
      <c r="Y606" s="24"/>
      <c r="Z606" s="24"/>
      <c r="AA606" s="24"/>
      <c r="AB606" s="24"/>
      <c r="AC606" s="24"/>
      <c r="AD606" s="24"/>
      <c r="AE606" s="24"/>
      <c r="AF606" s="12"/>
      <c r="AG606" s="12"/>
      <c r="AH606" s="12"/>
      <c r="AI606" s="12"/>
      <c r="AJ606" s="12"/>
      <c r="AK606" s="12"/>
    </row>
    <row r="607" spans="1:37" ht="15" thickBot="1" x14ac:dyDescent="0.25">
      <c r="A607" s="12"/>
      <c r="B607" s="21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3"/>
      <c r="O607" s="23"/>
      <c r="P607" s="23"/>
      <c r="Q607" s="23"/>
      <c r="R607" s="23"/>
      <c r="S607" s="23"/>
      <c r="T607" s="23"/>
      <c r="U607" s="23"/>
      <c r="V607" s="23"/>
      <c r="W607" s="24"/>
      <c r="X607" s="24"/>
      <c r="Y607" s="24"/>
      <c r="Z607" s="24"/>
      <c r="AA607" s="24"/>
      <c r="AB607" s="24"/>
      <c r="AC607" s="24"/>
      <c r="AD607" s="24"/>
      <c r="AE607" s="24"/>
      <c r="AF607" s="12"/>
      <c r="AG607" s="12"/>
      <c r="AH607" s="12"/>
      <c r="AI607" s="12"/>
      <c r="AJ607" s="12"/>
      <c r="AK607" s="12"/>
    </row>
    <row r="608" spans="1:37" ht="15" thickBot="1" x14ac:dyDescent="0.25">
      <c r="A608" s="12"/>
      <c r="B608" s="21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3"/>
      <c r="O608" s="23"/>
      <c r="P608" s="23"/>
      <c r="Q608" s="23"/>
      <c r="R608" s="23"/>
      <c r="S608" s="23"/>
      <c r="T608" s="23"/>
      <c r="U608" s="23"/>
      <c r="V608" s="23"/>
      <c r="W608" s="24"/>
      <c r="X608" s="24"/>
      <c r="Y608" s="24"/>
      <c r="Z608" s="24"/>
      <c r="AA608" s="24"/>
      <c r="AB608" s="24"/>
      <c r="AC608" s="24"/>
      <c r="AD608" s="24"/>
      <c r="AE608" s="24"/>
      <c r="AF608" s="12"/>
      <c r="AG608" s="12"/>
      <c r="AH608" s="12"/>
      <c r="AI608" s="12"/>
      <c r="AJ608" s="12"/>
      <c r="AK608" s="12"/>
    </row>
    <row r="609" spans="1:37" ht="15" thickBot="1" x14ac:dyDescent="0.25">
      <c r="A609" s="12"/>
      <c r="B609" s="21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3"/>
      <c r="O609" s="23"/>
      <c r="P609" s="23"/>
      <c r="Q609" s="23"/>
      <c r="R609" s="23"/>
      <c r="S609" s="23"/>
      <c r="T609" s="23"/>
      <c r="U609" s="23"/>
      <c r="V609" s="23"/>
      <c r="W609" s="24"/>
      <c r="X609" s="24"/>
      <c r="Y609" s="24"/>
      <c r="Z609" s="24"/>
      <c r="AA609" s="24"/>
      <c r="AB609" s="24"/>
      <c r="AC609" s="24"/>
      <c r="AD609" s="24"/>
      <c r="AE609" s="24"/>
      <c r="AF609" s="12"/>
      <c r="AG609" s="12"/>
      <c r="AH609" s="12"/>
      <c r="AI609" s="12"/>
      <c r="AJ609" s="12"/>
      <c r="AK609" s="12"/>
    </row>
    <row r="610" spans="1:37" ht="15" thickBot="1" x14ac:dyDescent="0.25">
      <c r="A610" s="12"/>
      <c r="B610" s="21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3"/>
      <c r="O610" s="23"/>
      <c r="P610" s="23"/>
      <c r="Q610" s="23"/>
      <c r="R610" s="23"/>
      <c r="S610" s="23"/>
      <c r="T610" s="23"/>
      <c r="U610" s="23"/>
      <c r="V610" s="23"/>
      <c r="W610" s="24"/>
      <c r="X610" s="24"/>
      <c r="Y610" s="24"/>
      <c r="Z610" s="24"/>
      <c r="AA610" s="24"/>
      <c r="AB610" s="24"/>
      <c r="AC610" s="24"/>
      <c r="AD610" s="24"/>
      <c r="AE610" s="24"/>
      <c r="AF610" s="12"/>
      <c r="AG610" s="12"/>
      <c r="AH610" s="12"/>
      <c r="AI610" s="12"/>
      <c r="AJ610" s="12"/>
      <c r="AK610" s="12"/>
    </row>
    <row r="611" spans="1:37" ht="15" thickBot="1" x14ac:dyDescent="0.25">
      <c r="A611" s="12"/>
      <c r="B611" s="2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3"/>
      <c r="O611" s="23"/>
      <c r="P611" s="23"/>
      <c r="Q611" s="23"/>
      <c r="R611" s="23"/>
      <c r="S611" s="23"/>
      <c r="T611" s="23"/>
      <c r="U611" s="23"/>
      <c r="V611" s="23"/>
      <c r="W611" s="24"/>
      <c r="X611" s="24"/>
      <c r="Y611" s="24"/>
      <c r="Z611" s="24"/>
      <c r="AA611" s="24"/>
      <c r="AB611" s="24"/>
      <c r="AC611" s="24"/>
      <c r="AD611" s="24"/>
      <c r="AE611" s="24"/>
      <c r="AF611" s="12"/>
      <c r="AG611" s="12"/>
      <c r="AH611" s="12"/>
      <c r="AI611" s="12"/>
      <c r="AJ611" s="12"/>
      <c r="AK611" s="12"/>
    </row>
    <row r="612" spans="1:37" ht="15" thickBot="1" x14ac:dyDescent="0.25">
      <c r="A612" s="12"/>
      <c r="B612" s="2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3"/>
      <c r="O612" s="23"/>
      <c r="P612" s="23"/>
      <c r="Q612" s="23"/>
      <c r="R612" s="23"/>
      <c r="S612" s="23"/>
      <c r="T612" s="23"/>
      <c r="U612" s="23"/>
      <c r="V612" s="23"/>
      <c r="W612" s="24"/>
      <c r="X612" s="24"/>
      <c r="Y612" s="24"/>
      <c r="Z612" s="24"/>
      <c r="AA612" s="24"/>
      <c r="AB612" s="24"/>
      <c r="AC612" s="24"/>
      <c r="AD612" s="24"/>
      <c r="AE612" s="24"/>
      <c r="AF612" s="12"/>
      <c r="AG612" s="12"/>
      <c r="AH612" s="12"/>
      <c r="AI612" s="12"/>
      <c r="AJ612" s="12"/>
      <c r="AK612" s="12"/>
    </row>
    <row r="613" spans="1:37" ht="15" thickBot="1" x14ac:dyDescent="0.25">
      <c r="A613" s="12"/>
      <c r="B613" s="21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3"/>
      <c r="O613" s="23"/>
      <c r="P613" s="23"/>
      <c r="Q613" s="23"/>
      <c r="R613" s="23"/>
      <c r="S613" s="23"/>
      <c r="T613" s="23"/>
      <c r="U613" s="23"/>
      <c r="V613" s="23"/>
      <c r="W613" s="24"/>
      <c r="X613" s="24"/>
      <c r="Y613" s="24"/>
      <c r="Z613" s="24"/>
      <c r="AA613" s="24"/>
      <c r="AB613" s="24"/>
      <c r="AC613" s="24"/>
      <c r="AD613" s="24"/>
      <c r="AE613" s="24"/>
      <c r="AF613" s="12"/>
      <c r="AG613" s="12"/>
      <c r="AH613" s="12"/>
      <c r="AI613" s="12"/>
      <c r="AJ613" s="12"/>
      <c r="AK613" s="12"/>
    </row>
    <row r="614" spans="1:37" ht="15" thickBot="1" x14ac:dyDescent="0.25">
      <c r="A614" s="12"/>
      <c r="B614" s="21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3"/>
      <c r="O614" s="23"/>
      <c r="P614" s="23"/>
      <c r="Q614" s="23"/>
      <c r="R614" s="23"/>
      <c r="S614" s="23"/>
      <c r="T614" s="23"/>
      <c r="U614" s="23"/>
      <c r="V614" s="23"/>
      <c r="W614" s="24"/>
      <c r="X614" s="24"/>
      <c r="Y614" s="24"/>
      <c r="Z614" s="24"/>
      <c r="AA614" s="24"/>
      <c r="AB614" s="24"/>
      <c r="AC614" s="24"/>
      <c r="AD614" s="24"/>
      <c r="AE614" s="24"/>
      <c r="AF614" s="12"/>
      <c r="AG614" s="12"/>
      <c r="AH614" s="12"/>
      <c r="AI614" s="12"/>
      <c r="AJ614" s="12"/>
      <c r="AK614" s="12"/>
    </row>
    <row r="615" spans="1:37" ht="15" thickBot="1" x14ac:dyDescent="0.25">
      <c r="A615" s="12"/>
      <c r="B615" s="21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3"/>
      <c r="O615" s="23"/>
      <c r="P615" s="23"/>
      <c r="Q615" s="23"/>
      <c r="R615" s="23"/>
      <c r="S615" s="23"/>
      <c r="T615" s="23"/>
      <c r="U615" s="23"/>
      <c r="V615" s="23"/>
      <c r="W615" s="24"/>
      <c r="X615" s="24"/>
      <c r="Y615" s="24"/>
      <c r="Z615" s="24"/>
      <c r="AA615" s="24"/>
      <c r="AB615" s="24"/>
      <c r="AC615" s="24"/>
      <c r="AD615" s="24"/>
      <c r="AE615" s="24"/>
      <c r="AF615" s="12"/>
      <c r="AG615" s="12"/>
      <c r="AH615" s="12"/>
      <c r="AI615" s="12"/>
      <c r="AJ615" s="12"/>
      <c r="AK615" s="12"/>
    </row>
    <row r="616" spans="1:37" ht="15" thickBot="1" x14ac:dyDescent="0.25">
      <c r="A616" s="12"/>
      <c r="B616" s="21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3"/>
      <c r="O616" s="23"/>
      <c r="P616" s="23"/>
      <c r="Q616" s="23"/>
      <c r="R616" s="23"/>
      <c r="S616" s="23"/>
      <c r="T616" s="23"/>
      <c r="U616" s="23"/>
      <c r="V616" s="23"/>
      <c r="W616" s="24"/>
      <c r="X616" s="24"/>
      <c r="Y616" s="24"/>
      <c r="Z616" s="24"/>
      <c r="AA616" s="24"/>
      <c r="AB616" s="24"/>
      <c r="AC616" s="24"/>
      <c r="AD616" s="24"/>
      <c r="AE616" s="24"/>
      <c r="AF616" s="12"/>
      <c r="AG616" s="12"/>
      <c r="AH616" s="12"/>
      <c r="AI616" s="12"/>
      <c r="AJ616" s="12"/>
      <c r="AK616" s="12"/>
    </row>
    <row r="617" spans="1:37" ht="15" thickBot="1" x14ac:dyDescent="0.25">
      <c r="A617" s="12"/>
      <c r="B617" s="21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3"/>
      <c r="O617" s="23"/>
      <c r="P617" s="23"/>
      <c r="Q617" s="23"/>
      <c r="R617" s="23"/>
      <c r="S617" s="23"/>
      <c r="T617" s="23"/>
      <c r="U617" s="23"/>
      <c r="V617" s="23"/>
      <c r="W617" s="24"/>
      <c r="X617" s="24"/>
      <c r="Y617" s="24"/>
      <c r="Z617" s="24"/>
      <c r="AA617" s="24"/>
      <c r="AB617" s="24"/>
      <c r="AC617" s="24"/>
      <c r="AD617" s="24"/>
      <c r="AE617" s="24"/>
      <c r="AF617" s="12"/>
      <c r="AG617" s="12"/>
      <c r="AH617" s="12"/>
      <c r="AI617" s="12"/>
      <c r="AJ617" s="12"/>
      <c r="AK617" s="12"/>
    </row>
    <row r="618" spans="1:37" ht="15" thickBot="1" x14ac:dyDescent="0.25">
      <c r="A618" s="12"/>
      <c r="B618" s="21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3"/>
      <c r="O618" s="23"/>
      <c r="P618" s="23"/>
      <c r="Q618" s="23"/>
      <c r="R618" s="23"/>
      <c r="S618" s="23"/>
      <c r="T618" s="23"/>
      <c r="U618" s="23"/>
      <c r="V618" s="23"/>
      <c r="W618" s="24"/>
      <c r="X618" s="24"/>
      <c r="Y618" s="24"/>
      <c r="Z618" s="24"/>
      <c r="AA618" s="24"/>
      <c r="AB618" s="24"/>
      <c r="AC618" s="24"/>
      <c r="AD618" s="24"/>
      <c r="AE618" s="24"/>
      <c r="AF618" s="12"/>
      <c r="AG618" s="12"/>
      <c r="AH618" s="12"/>
      <c r="AI618" s="12"/>
      <c r="AJ618" s="12"/>
      <c r="AK618" s="12"/>
    </row>
    <row r="619" spans="1:37" ht="15" thickBot="1" x14ac:dyDescent="0.25">
      <c r="A619" s="12"/>
      <c r="B619" s="21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3"/>
      <c r="O619" s="23"/>
      <c r="P619" s="23"/>
      <c r="Q619" s="23"/>
      <c r="R619" s="23"/>
      <c r="S619" s="23"/>
      <c r="T619" s="23"/>
      <c r="U619" s="23"/>
      <c r="V619" s="23"/>
      <c r="W619" s="24"/>
      <c r="X619" s="24"/>
      <c r="Y619" s="24"/>
      <c r="Z619" s="24"/>
      <c r="AA619" s="24"/>
      <c r="AB619" s="24"/>
      <c r="AC619" s="24"/>
      <c r="AD619" s="24"/>
      <c r="AE619" s="24"/>
      <c r="AF619" s="12"/>
      <c r="AG619" s="12"/>
      <c r="AH619" s="12"/>
      <c r="AI619" s="12"/>
      <c r="AJ619" s="12"/>
      <c r="AK619" s="12"/>
    </row>
    <row r="620" spans="1:37" ht="15" thickBot="1" x14ac:dyDescent="0.25">
      <c r="A620" s="12"/>
      <c r="B620" s="21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3"/>
      <c r="O620" s="23"/>
      <c r="P620" s="23"/>
      <c r="Q620" s="23"/>
      <c r="R620" s="23"/>
      <c r="S620" s="23"/>
      <c r="T620" s="23"/>
      <c r="U620" s="23"/>
      <c r="V620" s="23"/>
      <c r="W620" s="24"/>
      <c r="X620" s="24"/>
      <c r="Y620" s="24"/>
      <c r="Z620" s="24"/>
      <c r="AA620" s="24"/>
      <c r="AB620" s="24"/>
      <c r="AC620" s="24"/>
      <c r="AD620" s="24"/>
      <c r="AE620" s="24"/>
      <c r="AF620" s="12"/>
      <c r="AG620" s="12"/>
      <c r="AH620" s="12"/>
      <c r="AI620" s="12"/>
      <c r="AJ620" s="12"/>
      <c r="AK620" s="12"/>
    </row>
    <row r="621" spans="1:37" ht="15" thickBot="1" x14ac:dyDescent="0.25">
      <c r="A621" s="12"/>
      <c r="B621" s="21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3"/>
      <c r="O621" s="23"/>
      <c r="P621" s="23"/>
      <c r="Q621" s="23"/>
      <c r="R621" s="23"/>
      <c r="S621" s="23"/>
      <c r="T621" s="23"/>
      <c r="U621" s="23"/>
      <c r="V621" s="23"/>
      <c r="W621" s="24"/>
      <c r="X621" s="24"/>
      <c r="Y621" s="24"/>
      <c r="Z621" s="24"/>
      <c r="AA621" s="24"/>
      <c r="AB621" s="24"/>
      <c r="AC621" s="24"/>
      <c r="AD621" s="24"/>
      <c r="AE621" s="24"/>
      <c r="AF621" s="12"/>
      <c r="AG621" s="12"/>
      <c r="AH621" s="12"/>
      <c r="AI621" s="12"/>
      <c r="AJ621" s="12"/>
      <c r="AK621" s="12"/>
    </row>
    <row r="622" spans="1:37" ht="15" thickBot="1" x14ac:dyDescent="0.25">
      <c r="A622" s="12"/>
      <c r="B622" s="21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3"/>
      <c r="O622" s="23"/>
      <c r="P622" s="23"/>
      <c r="Q622" s="23"/>
      <c r="R622" s="23"/>
      <c r="S622" s="23"/>
      <c r="T622" s="23"/>
      <c r="U622" s="23"/>
      <c r="V622" s="23"/>
      <c r="W622" s="24"/>
      <c r="X622" s="24"/>
      <c r="Y622" s="24"/>
      <c r="Z622" s="24"/>
      <c r="AA622" s="24"/>
      <c r="AB622" s="24"/>
      <c r="AC622" s="24"/>
      <c r="AD622" s="24"/>
      <c r="AE622" s="24"/>
      <c r="AF622" s="12"/>
      <c r="AG622" s="12"/>
      <c r="AH622" s="12"/>
      <c r="AI622" s="12"/>
      <c r="AJ622" s="12"/>
      <c r="AK622" s="12"/>
    </row>
    <row r="623" spans="1:37" ht="15" thickBot="1" x14ac:dyDescent="0.25">
      <c r="A623" s="12"/>
      <c r="B623" s="2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3"/>
      <c r="O623" s="23"/>
      <c r="P623" s="23"/>
      <c r="Q623" s="23"/>
      <c r="R623" s="23"/>
      <c r="S623" s="23"/>
      <c r="T623" s="23"/>
      <c r="U623" s="23"/>
      <c r="V623" s="23"/>
      <c r="W623" s="24"/>
      <c r="X623" s="24"/>
      <c r="Y623" s="24"/>
      <c r="Z623" s="24"/>
      <c r="AA623" s="24"/>
      <c r="AB623" s="24"/>
      <c r="AC623" s="24"/>
      <c r="AD623" s="24"/>
      <c r="AE623" s="24"/>
      <c r="AF623" s="12"/>
      <c r="AG623" s="12"/>
      <c r="AH623" s="12"/>
      <c r="AI623" s="12"/>
      <c r="AJ623" s="12"/>
      <c r="AK623" s="12"/>
    </row>
    <row r="624" spans="1:37" ht="15" thickBot="1" x14ac:dyDescent="0.25">
      <c r="A624" s="12"/>
      <c r="B624" s="2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3"/>
      <c r="O624" s="23"/>
      <c r="P624" s="23"/>
      <c r="Q624" s="23"/>
      <c r="R624" s="23"/>
      <c r="S624" s="23"/>
      <c r="T624" s="23"/>
      <c r="U624" s="23"/>
      <c r="V624" s="23"/>
      <c r="W624" s="24"/>
      <c r="X624" s="24"/>
      <c r="Y624" s="24"/>
      <c r="Z624" s="24"/>
      <c r="AA624" s="24"/>
      <c r="AB624" s="24"/>
      <c r="AC624" s="24"/>
      <c r="AD624" s="24"/>
      <c r="AE624" s="24"/>
      <c r="AF624" s="12"/>
      <c r="AG624" s="12"/>
      <c r="AH624" s="12"/>
      <c r="AI624" s="12"/>
      <c r="AJ624" s="12"/>
      <c r="AK624" s="12"/>
    </row>
    <row r="625" spans="1:37" ht="15" thickBot="1" x14ac:dyDescent="0.25">
      <c r="A625" s="12"/>
      <c r="B625" s="21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3"/>
      <c r="O625" s="23"/>
      <c r="P625" s="23"/>
      <c r="Q625" s="23"/>
      <c r="R625" s="23"/>
      <c r="S625" s="23"/>
      <c r="T625" s="23"/>
      <c r="U625" s="23"/>
      <c r="V625" s="23"/>
      <c r="W625" s="24"/>
      <c r="X625" s="24"/>
      <c r="Y625" s="24"/>
      <c r="Z625" s="24"/>
      <c r="AA625" s="24"/>
      <c r="AB625" s="24"/>
      <c r="AC625" s="24"/>
      <c r="AD625" s="24"/>
      <c r="AE625" s="24"/>
      <c r="AF625" s="12"/>
      <c r="AG625" s="12"/>
      <c r="AH625" s="12"/>
      <c r="AI625" s="12"/>
      <c r="AJ625" s="12"/>
      <c r="AK625" s="12"/>
    </row>
    <row r="626" spans="1:37" ht="15" thickBot="1" x14ac:dyDescent="0.25">
      <c r="A626" s="12"/>
      <c r="B626" s="21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3"/>
      <c r="O626" s="23"/>
      <c r="P626" s="23"/>
      <c r="Q626" s="23"/>
      <c r="R626" s="23"/>
      <c r="S626" s="23"/>
      <c r="T626" s="23"/>
      <c r="U626" s="23"/>
      <c r="V626" s="23"/>
      <c r="W626" s="24"/>
      <c r="X626" s="24"/>
      <c r="Y626" s="24"/>
      <c r="Z626" s="24"/>
      <c r="AA626" s="24"/>
      <c r="AB626" s="24"/>
      <c r="AC626" s="24"/>
      <c r="AD626" s="24"/>
      <c r="AE626" s="24"/>
      <c r="AF626" s="12"/>
      <c r="AG626" s="12"/>
      <c r="AH626" s="12"/>
      <c r="AI626" s="12"/>
      <c r="AJ626" s="12"/>
      <c r="AK626" s="12"/>
    </row>
    <row r="627" spans="1:37" ht="15" thickBot="1" x14ac:dyDescent="0.25">
      <c r="A627" s="12"/>
      <c r="B627" s="21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3"/>
      <c r="O627" s="23"/>
      <c r="P627" s="23"/>
      <c r="Q627" s="23"/>
      <c r="R627" s="23"/>
      <c r="S627" s="23"/>
      <c r="T627" s="23"/>
      <c r="U627" s="23"/>
      <c r="V627" s="23"/>
      <c r="W627" s="24"/>
      <c r="X627" s="24"/>
      <c r="Y627" s="24"/>
      <c r="Z627" s="24"/>
      <c r="AA627" s="24"/>
      <c r="AB627" s="24"/>
      <c r="AC627" s="24"/>
      <c r="AD627" s="24"/>
      <c r="AE627" s="24"/>
      <c r="AF627" s="12"/>
      <c r="AG627" s="12"/>
      <c r="AH627" s="12"/>
      <c r="AI627" s="12"/>
      <c r="AJ627" s="12"/>
      <c r="AK627" s="12"/>
    </row>
    <row r="628" spans="1:37" ht="15" thickBot="1" x14ac:dyDescent="0.25">
      <c r="A628" s="12"/>
      <c r="B628" s="21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3"/>
      <c r="O628" s="23"/>
      <c r="P628" s="23"/>
      <c r="Q628" s="23"/>
      <c r="R628" s="23"/>
      <c r="S628" s="23"/>
      <c r="T628" s="23"/>
      <c r="U628" s="23"/>
      <c r="V628" s="23"/>
      <c r="W628" s="24"/>
      <c r="X628" s="24"/>
      <c r="Y628" s="24"/>
      <c r="Z628" s="24"/>
      <c r="AA628" s="24"/>
      <c r="AB628" s="24"/>
      <c r="AC628" s="24"/>
      <c r="AD628" s="24"/>
      <c r="AE628" s="24"/>
      <c r="AF628" s="12"/>
      <c r="AG628" s="12"/>
      <c r="AH628" s="12"/>
      <c r="AI628" s="12"/>
      <c r="AJ628" s="12"/>
      <c r="AK628" s="12"/>
    </row>
    <row r="629" spans="1:37" ht="15" thickBot="1" x14ac:dyDescent="0.25">
      <c r="A629" s="12"/>
      <c r="B629" s="21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3"/>
      <c r="O629" s="23"/>
      <c r="P629" s="23"/>
      <c r="Q629" s="23"/>
      <c r="R629" s="23"/>
      <c r="S629" s="23"/>
      <c r="T629" s="23"/>
      <c r="U629" s="23"/>
      <c r="V629" s="23"/>
      <c r="W629" s="24"/>
      <c r="X629" s="24"/>
      <c r="Y629" s="24"/>
      <c r="Z629" s="24"/>
      <c r="AA629" s="24"/>
      <c r="AB629" s="24"/>
      <c r="AC629" s="24"/>
      <c r="AD629" s="24"/>
      <c r="AE629" s="24"/>
      <c r="AF629" s="12"/>
      <c r="AG629" s="12"/>
      <c r="AH629" s="12"/>
      <c r="AI629" s="12"/>
      <c r="AJ629" s="12"/>
      <c r="AK629" s="12"/>
    </row>
    <row r="630" spans="1:37" ht="15" thickBot="1" x14ac:dyDescent="0.25">
      <c r="A630" s="12"/>
      <c r="B630" s="21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3"/>
      <c r="O630" s="23"/>
      <c r="P630" s="23"/>
      <c r="Q630" s="23"/>
      <c r="R630" s="23"/>
      <c r="S630" s="23"/>
      <c r="T630" s="23"/>
      <c r="U630" s="23"/>
      <c r="V630" s="23"/>
      <c r="W630" s="24"/>
      <c r="X630" s="24"/>
      <c r="Y630" s="24"/>
      <c r="Z630" s="24"/>
      <c r="AA630" s="24"/>
      <c r="AB630" s="24"/>
      <c r="AC630" s="24"/>
      <c r="AD630" s="24"/>
      <c r="AE630" s="24"/>
      <c r="AF630" s="12"/>
      <c r="AG630" s="12"/>
      <c r="AH630" s="12"/>
      <c r="AI630" s="12"/>
      <c r="AJ630" s="12"/>
      <c r="AK630" s="12"/>
    </row>
    <row r="631" spans="1:37" ht="15" thickBot="1" x14ac:dyDescent="0.25">
      <c r="A631" s="12"/>
      <c r="B631" s="21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3"/>
      <c r="O631" s="23"/>
      <c r="P631" s="23"/>
      <c r="Q631" s="23"/>
      <c r="R631" s="23"/>
      <c r="S631" s="23"/>
      <c r="T631" s="23"/>
      <c r="U631" s="23"/>
      <c r="V631" s="23"/>
      <c r="W631" s="24"/>
      <c r="X631" s="24"/>
      <c r="Y631" s="24"/>
      <c r="Z631" s="24"/>
      <c r="AA631" s="24"/>
      <c r="AB631" s="24"/>
      <c r="AC631" s="24"/>
      <c r="AD631" s="24"/>
      <c r="AE631" s="24"/>
      <c r="AF631" s="12"/>
      <c r="AG631" s="12"/>
      <c r="AH631" s="12"/>
      <c r="AI631" s="12"/>
      <c r="AJ631" s="12"/>
      <c r="AK631" s="12"/>
    </row>
    <row r="632" spans="1:37" ht="15" thickBot="1" x14ac:dyDescent="0.25">
      <c r="A632" s="12"/>
      <c r="B632" s="21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3"/>
      <c r="O632" s="23"/>
      <c r="P632" s="23"/>
      <c r="Q632" s="23"/>
      <c r="R632" s="23"/>
      <c r="S632" s="23"/>
      <c r="T632" s="23"/>
      <c r="U632" s="23"/>
      <c r="V632" s="23"/>
      <c r="W632" s="24"/>
      <c r="X632" s="24"/>
      <c r="Y632" s="24"/>
      <c r="Z632" s="24"/>
      <c r="AA632" s="24"/>
      <c r="AB632" s="24"/>
      <c r="AC632" s="24"/>
      <c r="AD632" s="24"/>
      <c r="AE632" s="24"/>
      <c r="AF632" s="12"/>
      <c r="AG632" s="12"/>
      <c r="AH632" s="12"/>
      <c r="AI632" s="12"/>
      <c r="AJ632" s="12"/>
      <c r="AK632" s="12"/>
    </row>
    <row r="633" spans="1:37" ht="15" thickBot="1" x14ac:dyDescent="0.25">
      <c r="A633" s="12"/>
      <c r="B633" s="21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3"/>
      <c r="O633" s="23"/>
      <c r="P633" s="23"/>
      <c r="Q633" s="23"/>
      <c r="R633" s="23"/>
      <c r="S633" s="23"/>
      <c r="T633" s="23"/>
      <c r="U633" s="23"/>
      <c r="V633" s="23"/>
      <c r="W633" s="24"/>
      <c r="X633" s="24"/>
      <c r="Y633" s="24"/>
      <c r="Z633" s="24"/>
      <c r="AA633" s="24"/>
      <c r="AB633" s="24"/>
      <c r="AC633" s="24"/>
      <c r="AD633" s="24"/>
      <c r="AE633" s="24"/>
      <c r="AF633" s="12"/>
      <c r="AG633" s="12"/>
      <c r="AH633" s="12"/>
      <c r="AI633" s="12"/>
      <c r="AJ633" s="12"/>
      <c r="AK633" s="12"/>
    </row>
    <row r="634" spans="1:37" ht="15" thickBot="1" x14ac:dyDescent="0.25">
      <c r="A634" s="12"/>
      <c r="B634" s="21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3"/>
      <c r="O634" s="23"/>
      <c r="P634" s="23"/>
      <c r="Q634" s="23"/>
      <c r="R634" s="23"/>
      <c r="S634" s="23"/>
      <c r="T634" s="23"/>
      <c r="U634" s="23"/>
      <c r="V634" s="23"/>
      <c r="W634" s="24"/>
      <c r="X634" s="24"/>
      <c r="Y634" s="24"/>
      <c r="Z634" s="24"/>
      <c r="AA634" s="24"/>
      <c r="AB634" s="24"/>
      <c r="AC634" s="24"/>
      <c r="AD634" s="24"/>
      <c r="AE634" s="24"/>
      <c r="AF634" s="12"/>
      <c r="AG634" s="12"/>
      <c r="AH634" s="12"/>
      <c r="AI634" s="12"/>
      <c r="AJ634" s="12"/>
      <c r="AK634" s="12"/>
    </row>
    <row r="635" spans="1:37" ht="15" thickBot="1" x14ac:dyDescent="0.25">
      <c r="A635" s="12"/>
      <c r="B635" s="2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3"/>
      <c r="O635" s="23"/>
      <c r="P635" s="23"/>
      <c r="Q635" s="23"/>
      <c r="R635" s="23"/>
      <c r="S635" s="23"/>
      <c r="T635" s="23"/>
      <c r="U635" s="23"/>
      <c r="V635" s="23"/>
      <c r="W635" s="24"/>
      <c r="X635" s="24"/>
      <c r="Y635" s="24"/>
      <c r="Z635" s="24"/>
      <c r="AA635" s="24"/>
      <c r="AB635" s="24"/>
      <c r="AC635" s="24"/>
      <c r="AD635" s="24"/>
      <c r="AE635" s="24"/>
      <c r="AF635" s="12"/>
      <c r="AG635" s="12"/>
      <c r="AH635" s="12"/>
      <c r="AI635" s="12"/>
      <c r="AJ635" s="12"/>
      <c r="AK635" s="12"/>
    </row>
    <row r="636" spans="1:37" ht="15" thickBot="1" x14ac:dyDescent="0.25">
      <c r="A636" s="12"/>
      <c r="B636" s="2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3"/>
      <c r="O636" s="23"/>
      <c r="P636" s="23"/>
      <c r="Q636" s="23"/>
      <c r="R636" s="23"/>
      <c r="S636" s="23"/>
      <c r="T636" s="23"/>
      <c r="U636" s="23"/>
      <c r="V636" s="23"/>
      <c r="W636" s="24"/>
      <c r="X636" s="24"/>
      <c r="Y636" s="24"/>
      <c r="Z636" s="24"/>
      <c r="AA636" s="24"/>
      <c r="AB636" s="24"/>
      <c r="AC636" s="24"/>
      <c r="AD636" s="24"/>
      <c r="AE636" s="24"/>
      <c r="AF636" s="12"/>
      <c r="AG636" s="12"/>
      <c r="AH636" s="12"/>
      <c r="AI636" s="12"/>
      <c r="AJ636" s="12"/>
      <c r="AK636" s="12"/>
    </row>
    <row r="637" spans="1:37" ht="15" thickBot="1" x14ac:dyDescent="0.25">
      <c r="A637" s="12"/>
      <c r="B637" s="21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3"/>
      <c r="O637" s="23"/>
      <c r="P637" s="23"/>
      <c r="Q637" s="23"/>
      <c r="R637" s="23"/>
      <c r="S637" s="23"/>
      <c r="T637" s="23"/>
      <c r="U637" s="23"/>
      <c r="V637" s="23"/>
      <c r="W637" s="24"/>
      <c r="X637" s="24"/>
      <c r="Y637" s="24"/>
      <c r="Z637" s="24"/>
      <c r="AA637" s="24"/>
      <c r="AB637" s="24"/>
      <c r="AC637" s="24"/>
      <c r="AD637" s="24"/>
      <c r="AE637" s="24"/>
      <c r="AF637" s="12"/>
      <c r="AG637" s="12"/>
      <c r="AH637" s="12"/>
      <c r="AI637" s="12"/>
      <c r="AJ637" s="12"/>
      <c r="AK637" s="12"/>
    </row>
    <row r="638" spans="1:37" ht="15" thickBot="1" x14ac:dyDescent="0.25">
      <c r="A638" s="12"/>
      <c r="B638" s="21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3"/>
      <c r="O638" s="23"/>
      <c r="P638" s="23"/>
      <c r="Q638" s="23"/>
      <c r="R638" s="23"/>
      <c r="S638" s="23"/>
      <c r="T638" s="23"/>
      <c r="U638" s="23"/>
      <c r="V638" s="23"/>
      <c r="W638" s="24"/>
      <c r="X638" s="24"/>
      <c r="Y638" s="24"/>
      <c r="Z638" s="24"/>
      <c r="AA638" s="24"/>
      <c r="AB638" s="24"/>
      <c r="AC638" s="24"/>
      <c r="AD638" s="24"/>
      <c r="AE638" s="24"/>
      <c r="AF638" s="12"/>
      <c r="AG638" s="12"/>
      <c r="AH638" s="12"/>
      <c r="AI638" s="12"/>
      <c r="AJ638" s="12"/>
      <c r="AK638" s="12"/>
    </row>
    <row r="639" spans="1:37" ht="15" thickBot="1" x14ac:dyDescent="0.25">
      <c r="A639" s="12"/>
      <c r="B639" s="21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3"/>
      <c r="O639" s="23"/>
      <c r="P639" s="23"/>
      <c r="Q639" s="23"/>
      <c r="R639" s="23"/>
      <c r="S639" s="23"/>
      <c r="T639" s="23"/>
      <c r="U639" s="23"/>
      <c r="V639" s="23"/>
      <c r="W639" s="24"/>
      <c r="X639" s="24"/>
      <c r="Y639" s="24"/>
      <c r="Z639" s="24"/>
      <c r="AA639" s="24"/>
      <c r="AB639" s="24"/>
      <c r="AC639" s="24"/>
      <c r="AD639" s="24"/>
      <c r="AE639" s="24"/>
      <c r="AF639" s="12"/>
      <c r="AG639" s="12"/>
      <c r="AH639" s="12"/>
      <c r="AI639" s="12"/>
      <c r="AJ639" s="12"/>
      <c r="AK639" s="12"/>
    </row>
    <row r="640" spans="1:37" ht="15" thickBot="1" x14ac:dyDescent="0.25">
      <c r="A640" s="12"/>
      <c r="B640" s="21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3"/>
      <c r="O640" s="23"/>
      <c r="P640" s="23"/>
      <c r="Q640" s="23"/>
      <c r="R640" s="23"/>
      <c r="S640" s="23"/>
      <c r="T640" s="23"/>
      <c r="U640" s="23"/>
      <c r="V640" s="23"/>
      <c r="W640" s="24"/>
      <c r="X640" s="24"/>
      <c r="Y640" s="24"/>
      <c r="Z640" s="24"/>
      <c r="AA640" s="24"/>
      <c r="AB640" s="24"/>
      <c r="AC640" s="24"/>
      <c r="AD640" s="24"/>
      <c r="AE640" s="24"/>
      <c r="AF640" s="12"/>
      <c r="AG640" s="12"/>
      <c r="AH640" s="12"/>
      <c r="AI640" s="12"/>
      <c r="AJ640" s="12"/>
      <c r="AK640" s="12"/>
    </row>
    <row r="641" spans="1:37" ht="15" thickBot="1" x14ac:dyDescent="0.25">
      <c r="A641" s="12"/>
      <c r="B641" s="21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3"/>
      <c r="O641" s="23"/>
      <c r="P641" s="23"/>
      <c r="Q641" s="23"/>
      <c r="R641" s="23"/>
      <c r="S641" s="23"/>
      <c r="T641" s="23"/>
      <c r="U641" s="23"/>
      <c r="V641" s="23"/>
      <c r="W641" s="24"/>
      <c r="X641" s="24"/>
      <c r="Y641" s="24"/>
      <c r="Z641" s="24"/>
      <c r="AA641" s="24"/>
      <c r="AB641" s="24"/>
      <c r="AC641" s="24"/>
      <c r="AD641" s="24"/>
      <c r="AE641" s="24"/>
      <c r="AF641" s="12"/>
      <c r="AG641" s="12"/>
      <c r="AH641" s="12"/>
      <c r="AI641" s="12"/>
      <c r="AJ641" s="12"/>
      <c r="AK641" s="12"/>
    </row>
    <row r="642" spans="1:37" ht="15" thickBot="1" x14ac:dyDescent="0.25">
      <c r="A642" s="12"/>
      <c r="B642" s="21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3"/>
      <c r="O642" s="23"/>
      <c r="P642" s="23"/>
      <c r="Q642" s="23"/>
      <c r="R642" s="23"/>
      <c r="S642" s="23"/>
      <c r="T642" s="23"/>
      <c r="U642" s="23"/>
      <c r="V642" s="23"/>
      <c r="W642" s="24"/>
      <c r="X642" s="24"/>
      <c r="Y642" s="24"/>
      <c r="Z642" s="24"/>
      <c r="AA642" s="24"/>
      <c r="AB642" s="24"/>
      <c r="AC642" s="24"/>
      <c r="AD642" s="24"/>
      <c r="AE642" s="24"/>
      <c r="AF642" s="12"/>
      <c r="AG642" s="12"/>
      <c r="AH642" s="12"/>
      <c r="AI642" s="12"/>
      <c r="AJ642" s="12"/>
      <c r="AK642" s="12"/>
    </row>
    <row r="643" spans="1:37" ht="15" thickBot="1" x14ac:dyDescent="0.25">
      <c r="A643" s="12"/>
      <c r="B643" s="21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3"/>
      <c r="O643" s="23"/>
      <c r="P643" s="23"/>
      <c r="Q643" s="23"/>
      <c r="R643" s="23"/>
      <c r="S643" s="23"/>
      <c r="T643" s="23"/>
      <c r="U643" s="23"/>
      <c r="V643" s="23"/>
      <c r="W643" s="24"/>
      <c r="X643" s="24"/>
      <c r="Y643" s="24"/>
      <c r="Z643" s="24"/>
      <c r="AA643" s="24"/>
      <c r="AB643" s="24"/>
      <c r="AC643" s="24"/>
      <c r="AD643" s="24"/>
      <c r="AE643" s="24"/>
      <c r="AF643" s="12"/>
      <c r="AG643" s="12"/>
      <c r="AH643" s="12"/>
      <c r="AI643" s="12"/>
      <c r="AJ643" s="12"/>
      <c r="AK643" s="12"/>
    </row>
    <row r="644" spans="1:37" ht="15" thickBot="1" x14ac:dyDescent="0.25">
      <c r="A644" s="12"/>
      <c r="B644" s="21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3"/>
      <c r="O644" s="23"/>
      <c r="P644" s="23"/>
      <c r="Q644" s="23"/>
      <c r="R644" s="23"/>
      <c r="S644" s="23"/>
      <c r="T644" s="23"/>
      <c r="U644" s="23"/>
      <c r="V644" s="23"/>
      <c r="W644" s="24"/>
      <c r="X644" s="24"/>
      <c r="Y644" s="24"/>
      <c r="Z644" s="24"/>
      <c r="AA644" s="24"/>
      <c r="AB644" s="24"/>
      <c r="AC644" s="24"/>
      <c r="AD644" s="24"/>
      <c r="AE644" s="24"/>
      <c r="AF644" s="12"/>
      <c r="AG644" s="12"/>
      <c r="AH644" s="12"/>
      <c r="AI644" s="12"/>
      <c r="AJ644" s="12"/>
      <c r="AK644" s="12"/>
    </row>
    <row r="645" spans="1:37" ht="15" thickBot="1" x14ac:dyDescent="0.25">
      <c r="A645" s="12"/>
      <c r="B645" s="21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3"/>
      <c r="O645" s="23"/>
      <c r="P645" s="23"/>
      <c r="Q645" s="23"/>
      <c r="R645" s="23"/>
      <c r="S645" s="23"/>
      <c r="T645" s="23"/>
      <c r="U645" s="23"/>
      <c r="V645" s="23"/>
      <c r="W645" s="24"/>
      <c r="X645" s="24"/>
      <c r="Y645" s="24"/>
      <c r="Z645" s="24"/>
      <c r="AA645" s="24"/>
      <c r="AB645" s="24"/>
      <c r="AC645" s="24"/>
      <c r="AD645" s="24"/>
      <c r="AE645" s="24"/>
      <c r="AF645" s="12"/>
      <c r="AG645" s="12"/>
      <c r="AH645" s="12"/>
      <c r="AI645" s="12"/>
      <c r="AJ645" s="12"/>
      <c r="AK645" s="12"/>
    </row>
    <row r="646" spans="1:37" ht="15" thickBot="1" x14ac:dyDescent="0.25">
      <c r="A646" s="12"/>
      <c r="B646" s="21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3"/>
      <c r="O646" s="23"/>
      <c r="P646" s="23"/>
      <c r="Q646" s="23"/>
      <c r="R646" s="23"/>
      <c r="S646" s="23"/>
      <c r="T646" s="23"/>
      <c r="U646" s="23"/>
      <c r="V646" s="23"/>
      <c r="W646" s="24"/>
      <c r="X646" s="24"/>
      <c r="Y646" s="24"/>
      <c r="Z646" s="24"/>
      <c r="AA646" s="24"/>
      <c r="AB646" s="24"/>
      <c r="AC646" s="24"/>
      <c r="AD646" s="24"/>
      <c r="AE646" s="24"/>
      <c r="AF646" s="12"/>
      <c r="AG646" s="12"/>
      <c r="AH646" s="12"/>
      <c r="AI646" s="12"/>
      <c r="AJ646" s="12"/>
      <c r="AK646" s="12"/>
    </row>
    <row r="647" spans="1:37" ht="15" thickBot="1" x14ac:dyDescent="0.25">
      <c r="A647" s="12"/>
      <c r="B647" s="2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3"/>
      <c r="O647" s="23"/>
      <c r="P647" s="23"/>
      <c r="Q647" s="23"/>
      <c r="R647" s="23"/>
      <c r="S647" s="23"/>
      <c r="T647" s="23"/>
      <c r="U647" s="23"/>
      <c r="V647" s="23"/>
      <c r="W647" s="24"/>
      <c r="X647" s="24"/>
      <c r="Y647" s="24"/>
      <c r="Z647" s="24"/>
      <c r="AA647" s="24"/>
      <c r="AB647" s="24"/>
      <c r="AC647" s="24"/>
      <c r="AD647" s="24"/>
      <c r="AE647" s="24"/>
      <c r="AF647" s="12"/>
      <c r="AG647" s="12"/>
      <c r="AH647" s="12"/>
      <c r="AI647" s="12"/>
      <c r="AJ647" s="12"/>
      <c r="AK647" s="12"/>
    </row>
    <row r="648" spans="1:37" ht="15" thickBot="1" x14ac:dyDescent="0.25">
      <c r="A648" s="12"/>
      <c r="B648" s="2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3"/>
      <c r="O648" s="23"/>
      <c r="P648" s="23"/>
      <c r="Q648" s="23"/>
      <c r="R648" s="23"/>
      <c r="S648" s="23"/>
      <c r="T648" s="23"/>
      <c r="U648" s="23"/>
      <c r="V648" s="23"/>
      <c r="W648" s="24"/>
      <c r="X648" s="24"/>
      <c r="Y648" s="24"/>
      <c r="Z648" s="24"/>
      <c r="AA648" s="24"/>
      <c r="AB648" s="24"/>
      <c r="AC648" s="24"/>
      <c r="AD648" s="24"/>
      <c r="AE648" s="24"/>
      <c r="AF648" s="12"/>
      <c r="AG648" s="12"/>
      <c r="AH648" s="12"/>
      <c r="AI648" s="12"/>
      <c r="AJ648" s="12"/>
      <c r="AK648" s="12"/>
    </row>
    <row r="649" spans="1:37" ht="15" thickBot="1" x14ac:dyDescent="0.25">
      <c r="A649" s="12"/>
      <c r="B649" s="21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3"/>
      <c r="O649" s="23"/>
      <c r="P649" s="23"/>
      <c r="Q649" s="23"/>
      <c r="R649" s="23"/>
      <c r="S649" s="23"/>
      <c r="T649" s="23"/>
      <c r="U649" s="23"/>
      <c r="V649" s="23"/>
      <c r="W649" s="24"/>
      <c r="X649" s="24"/>
      <c r="Y649" s="24"/>
      <c r="Z649" s="24"/>
      <c r="AA649" s="24"/>
      <c r="AB649" s="24"/>
      <c r="AC649" s="24"/>
      <c r="AD649" s="24"/>
      <c r="AE649" s="24"/>
      <c r="AF649" s="12"/>
      <c r="AG649" s="12"/>
      <c r="AH649" s="12"/>
      <c r="AI649" s="12"/>
      <c r="AJ649" s="12"/>
      <c r="AK649" s="12"/>
    </row>
    <row r="650" spans="1:37" ht="15" thickBot="1" x14ac:dyDescent="0.25">
      <c r="A650" s="12"/>
      <c r="B650" s="21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3"/>
      <c r="O650" s="23"/>
      <c r="P650" s="23"/>
      <c r="Q650" s="23"/>
      <c r="R650" s="23"/>
      <c r="S650" s="23"/>
      <c r="T650" s="23"/>
      <c r="U650" s="23"/>
      <c r="V650" s="23"/>
      <c r="W650" s="24"/>
      <c r="X650" s="24"/>
      <c r="Y650" s="24"/>
      <c r="Z650" s="24"/>
      <c r="AA650" s="24"/>
      <c r="AB650" s="24"/>
      <c r="AC650" s="24"/>
      <c r="AD650" s="24"/>
      <c r="AE650" s="24"/>
      <c r="AF650" s="12"/>
      <c r="AG650" s="12"/>
      <c r="AH650" s="12"/>
      <c r="AI650" s="12"/>
      <c r="AJ650" s="12"/>
      <c r="AK650" s="12"/>
    </row>
    <row r="651" spans="1:37" ht="15" thickBot="1" x14ac:dyDescent="0.25">
      <c r="A651" s="12"/>
      <c r="B651" s="21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3"/>
      <c r="O651" s="23"/>
      <c r="P651" s="23"/>
      <c r="Q651" s="23"/>
      <c r="R651" s="23"/>
      <c r="S651" s="23"/>
      <c r="T651" s="23"/>
      <c r="U651" s="23"/>
      <c r="V651" s="23"/>
      <c r="W651" s="24"/>
      <c r="X651" s="24"/>
      <c r="Y651" s="24"/>
      <c r="Z651" s="24"/>
      <c r="AA651" s="24"/>
      <c r="AB651" s="24"/>
      <c r="AC651" s="24"/>
      <c r="AD651" s="24"/>
      <c r="AE651" s="24"/>
      <c r="AF651" s="12"/>
      <c r="AG651" s="12"/>
      <c r="AH651" s="12"/>
      <c r="AI651" s="12"/>
      <c r="AJ651" s="12"/>
      <c r="AK651" s="12"/>
    </row>
    <row r="652" spans="1:37" ht="15" thickBot="1" x14ac:dyDescent="0.25">
      <c r="A652" s="12"/>
      <c r="B652" s="21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3"/>
      <c r="O652" s="23"/>
      <c r="P652" s="23"/>
      <c r="Q652" s="23"/>
      <c r="R652" s="23"/>
      <c r="S652" s="23"/>
      <c r="T652" s="23"/>
      <c r="U652" s="23"/>
      <c r="V652" s="23"/>
      <c r="W652" s="24"/>
      <c r="X652" s="24"/>
      <c r="Y652" s="24"/>
      <c r="Z652" s="24"/>
      <c r="AA652" s="24"/>
      <c r="AB652" s="24"/>
      <c r="AC652" s="24"/>
      <c r="AD652" s="24"/>
      <c r="AE652" s="24"/>
      <c r="AF652" s="12"/>
      <c r="AG652" s="12"/>
      <c r="AH652" s="12"/>
      <c r="AI652" s="12"/>
      <c r="AJ652" s="12"/>
      <c r="AK652" s="12"/>
    </row>
    <row r="653" spans="1:37" ht="15" thickBot="1" x14ac:dyDescent="0.25">
      <c r="A653" s="12"/>
      <c r="B653" s="21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3"/>
      <c r="O653" s="23"/>
      <c r="P653" s="23"/>
      <c r="Q653" s="23"/>
      <c r="R653" s="23"/>
      <c r="S653" s="23"/>
      <c r="T653" s="23"/>
      <c r="U653" s="23"/>
      <c r="V653" s="23"/>
      <c r="W653" s="24"/>
      <c r="X653" s="24"/>
      <c r="Y653" s="24"/>
      <c r="Z653" s="24"/>
      <c r="AA653" s="24"/>
      <c r="AB653" s="24"/>
      <c r="AC653" s="24"/>
      <c r="AD653" s="24"/>
      <c r="AE653" s="24"/>
      <c r="AF653" s="12"/>
      <c r="AG653" s="12"/>
      <c r="AH653" s="12"/>
      <c r="AI653" s="12"/>
      <c r="AJ653" s="12"/>
      <c r="AK653" s="12"/>
    </row>
    <row r="654" spans="1:37" ht="15" thickBot="1" x14ac:dyDescent="0.25">
      <c r="A654" s="12"/>
      <c r="B654" s="21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3"/>
      <c r="O654" s="23"/>
      <c r="P654" s="23"/>
      <c r="Q654" s="23"/>
      <c r="R654" s="23"/>
      <c r="S654" s="23"/>
      <c r="T654" s="23"/>
      <c r="U654" s="23"/>
      <c r="V654" s="23"/>
      <c r="W654" s="24"/>
      <c r="X654" s="24"/>
      <c r="Y654" s="24"/>
      <c r="Z654" s="24"/>
      <c r="AA654" s="24"/>
      <c r="AB654" s="24"/>
      <c r="AC654" s="24"/>
      <c r="AD654" s="24"/>
      <c r="AE654" s="24"/>
      <c r="AF654" s="12"/>
      <c r="AG654" s="12"/>
      <c r="AH654" s="12"/>
      <c r="AI654" s="12"/>
      <c r="AJ654" s="12"/>
      <c r="AK654" s="12"/>
    </row>
    <row r="655" spans="1:37" ht="15" thickBot="1" x14ac:dyDescent="0.25">
      <c r="A655" s="12"/>
      <c r="B655" s="21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3"/>
      <c r="O655" s="23"/>
      <c r="P655" s="23"/>
      <c r="Q655" s="23"/>
      <c r="R655" s="23"/>
      <c r="S655" s="23"/>
      <c r="T655" s="23"/>
      <c r="U655" s="23"/>
      <c r="V655" s="23"/>
      <c r="W655" s="24"/>
      <c r="X655" s="24"/>
      <c r="Y655" s="24"/>
      <c r="Z655" s="24"/>
      <c r="AA655" s="24"/>
      <c r="AB655" s="24"/>
      <c r="AC655" s="24"/>
      <c r="AD655" s="24"/>
      <c r="AE655" s="24"/>
      <c r="AF655" s="12"/>
      <c r="AG655" s="12"/>
      <c r="AH655" s="12"/>
      <c r="AI655" s="12"/>
      <c r="AJ655" s="12"/>
      <c r="AK655" s="12"/>
    </row>
    <row r="656" spans="1:37" ht="15" thickBot="1" x14ac:dyDescent="0.25">
      <c r="A656" s="12"/>
      <c r="B656" s="21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3"/>
      <c r="O656" s="23"/>
      <c r="P656" s="23"/>
      <c r="Q656" s="23"/>
      <c r="R656" s="23"/>
      <c r="S656" s="23"/>
      <c r="T656" s="23"/>
      <c r="U656" s="23"/>
      <c r="V656" s="23"/>
      <c r="W656" s="24"/>
      <c r="X656" s="24"/>
      <c r="Y656" s="24"/>
      <c r="Z656" s="24"/>
      <c r="AA656" s="24"/>
      <c r="AB656" s="24"/>
      <c r="AC656" s="24"/>
      <c r="AD656" s="24"/>
      <c r="AE656" s="24"/>
      <c r="AF656" s="12"/>
      <c r="AG656" s="12"/>
      <c r="AH656" s="12"/>
      <c r="AI656" s="12"/>
      <c r="AJ656" s="12"/>
      <c r="AK656" s="12"/>
    </row>
    <row r="657" spans="1:37" ht="15" thickBot="1" x14ac:dyDescent="0.25">
      <c r="A657" s="12"/>
      <c r="B657" s="21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3"/>
      <c r="O657" s="23"/>
      <c r="P657" s="23"/>
      <c r="Q657" s="23"/>
      <c r="R657" s="23"/>
      <c r="S657" s="23"/>
      <c r="T657" s="23"/>
      <c r="U657" s="23"/>
      <c r="V657" s="23"/>
      <c r="W657" s="24"/>
      <c r="X657" s="24"/>
      <c r="Y657" s="24"/>
      <c r="Z657" s="24"/>
      <c r="AA657" s="24"/>
      <c r="AB657" s="24"/>
      <c r="AC657" s="24"/>
      <c r="AD657" s="24"/>
      <c r="AE657" s="24"/>
      <c r="AF657" s="12"/>
      <c r="AG657" s="12"/>
      <c r="AH657" s="12"/>
      <c r="AI657" s="12"/>
      <c r="AJ657" s="12"/>
      <c r="AK657" s="12"/>
    </row>
    <row r="658" spans="1:37" ht="15" thickBot="1" x14ac:dyDescent="0.25">
      <c r="A658" s="12"/>
      <c r="B658" s="21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3"/>
      <c r="O658" s="23"/>
      <c r="P658" s="23"/>
      <c r="Q658" s="23"/>
      <c r="R658" s="23"/>
      <c r="S658" s="23"/>
      <c r="T658" s="23"/>
      <c r="U658" s="23"/>
      <c r="V658" s="23"/>
      <c r="W658" s="24"/>
      <c r="X658" s="24"/>
      <c r="Y658" s="24"/>
      <c r="Z658" s="24"/>
      <c r="AA658" s="24"/>
      <c r="AB658" s="24"/>
      <c r="AC658" s="24"/>
      <c r="AD658" s="24"/>
      <c r="AE658" s="24"/>
      <c r="AF658" s="12"/>
      <c r="AG658" s="12"/>
      <c r="AH658" s="12"/>
      <c r="AI658" s="12"/>
      <c r="AJ658" s="12"/>
      <c r="AK658" s="12"/>
    </row>
    <row r="659" spans="1:37" ht="15" thickBot="1" x14ac:dyDescent="0.25">
      <c r="A659" s="12"/>
      <c r="B659" s="2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3"/>
      <c r="O659" s="23"/>
      <c r="P659" s="23"/>
      <c r="Q659" s="23"/>
      <c r="R659" s="23"/>
      <c r="S659" s="23"/>
      <c r="T659" s="23"/>
      <c r="U659" s="23"/>
      <c r="V659" s="23"/>
      <c r="W659" s="24"/>
      <c r="X659" s="24"/>
      <c r="Y659" s="24"/>
      <c r="Z659" s="24"/>
      <c r="AA659" s="24"/>
      <c r="AB659" s="24"/>
      <c r="AC659" s="24"/>
      <c r="AD659" s="24"/>
      <c r="AE659" s="24"/>
      <c r="AF659" s="12"/>
      <c r="AG659" s="12"/>
      <c r="AH659" s="12"/>
      <c r="AI659" s="12"/>
      <c r="AJ659" s="12"/>
      <c r="AK659" s="12"/>
    </row>
    <row r="660" spans="1:37" ht="15" thickBot="1" x14ac:dyDescent="0.25">
      <c r="A660" s="12"/>
      <c r="B660" s="2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3"/>
      <c r="O660" s="23"/>
      <c r="P660" s="23"/>
      <c r="Q660" s="23"/>
      <c r="R660" s="23"/>
      <c r="S660" s="23"/>
      <c r="T660" s="23"/>
      <c r="U660" s="23"/>
      <c r="V660" s="23"/>
      <c r="W660" s="24"/>
      <c r="X660" s="24"/>
      <c r="Y660" s="24"/>
      <c r="Z660" s="24"/>
      <c r="AA660" s="24"/>
      <c r="AB660" s="24"/>
      <c r="AC660" s="24"/>
      <c r="AD660" s="24"/>
      <c r="AE660" s="24"/>
      <c r="AF660" s="12"/>
      <c r="AG660" s="12"/>
      <c r="AH660" s="12"/>
      <c r="AI660" s="12"/>
      <c r="AJ660" s="12"/>
      <c r="AK660" s="12"/>
    </row>
    <row r="661" spans="1:37" ht="15" thickBot="1" x14ac:dyDescent="0.25">
      <c r="A661" s="12"/>
      <c r="B661" s="21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3"/>
      <c r="O661" s="23"/>
      <c r="P661" s="23"/>
      <c r="Q661" s="23"/>
      <c r="R661" s="23"/>
      <c r="S661" s="23"/>
      <c r="T661" s="23"/>
      <c r="U661" s="23"/>
      <c r="V661" s="23"/>
      <c r="W661" s="24"/>
      <c r="X661" s="24"/>
      <c r="Y661" s="24"/>
      <c r="Z661" s="24"/>
      <c r="AA661" s="24"/>
      <c r="AB661" s="24"/>
      <c r="AC661" s="24"/>
      <c r="AD661" s="24"/>
      <c r="AE661" s="24"/>
      <c r="AF661" s="12"/>
      <c r="AG661" s="12"/>
      <c r="AH661" s="12"/>
      <c r="AI661" s="12"/>
      <c r="AJ661" s="12"/>
      <c r="AK661" s="12"/>
    </row>
    <row r="662" spans="1:37" ht="15" thickBot="1" x14ac:dyDescent="0.25">
      <c r="A662" s="12"/>
      <c r="B662" s="21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3"/>
      <c r="O662" s="23"/>
      <c r="P662" s="23"/>
      <c r="Q662" s="23"/>
      <c r="R662" s="23"/>
      <c r="S662" s="23"/>
      <c r="T662" s="23"/>
      <c r="U662" s="23"/>
      <c r="V662" s="23"/>
      <c r="W662" s="24"/>
      <c r="X662" s="24"/>
      <c r="Y662" s="24"/>
      <c r="Z662" s="24"/>
      <c r="AA662" s="24"/>
      <c r="AB662" s="24"/>
      <c r="AC662" s="24"/>
      <c r="AD662" s="24"/>
      <c r="AE662" s="24"/>
      <c r="AF662" s="12"/>
      <c r="AG662" s="12"/>
      <c r="AH662" s="12"/>
      <c r="AI662" s="12"/>
      <c r="AJ662" s="12"/>
      <c r="AK662" s="12"/>
    </row>
    <row r="663" spans="1:37" ht="15" thickBot="1" x14ac:dyDescent="0.25">
      <c r="A663" s="12"/>
      <c r="B663" s="21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3"/>
      <c r="O663" s="23"/>
      <c r="P663" s="23"/>
      <c r="Q663" s="23"/>
      <c r="R663" s="23"/>
      <c r="S663" s="23"/>
      <c r="T663" s="23"/>
      <c r="U663" s="23"/>
      <c r="V663" s="23"/>
      <c r="W663" s="24"/>
      <c r="X663" s="24"/>
      <c r="Y663" s="24"/>
      <c r="Z663" s="24"/>
      <c r="AA663" s="24"/>
      <c r="AB663" s="24"/>
      <c r="AC663" s="24"/>
      <c r="AD663" s="24"/>
      <c r="AE663" s="24"/>
      <c r="AF663" s="12"/>
      <c r="AG663" s="12"/>
      <c r="AH663" s="12"/>
      <c r="AI663" s="12"/>
      <c r="AJ663" s="12"/>
      <c r="AK663" s="12"/>
    </row>
    <row r="664" spans="1:37" ht="15" thickBot="1" x14ac:dyDescent="0.25">
      <c r="A664" s="12"/>
      <c r="B664" s="21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3"/>
      <c r="O664" s="23"/>
      <c r="P664" s="23"/>
      <c r="Q664" s="23"/>
      <c r="R664" s="23"/>
      <c r="S664" s="23"/>
      <c r="T664" s="23"/>
      <c r="U664" s="23"/>
      <c r="V664" s="23"/>
      <c r="W664" s="24"/>
      <c r="X664" s="24"/>
      <c r="Y664" s="24"/>
      <c r="Z664" s="24"/>
      <c r="AA664" s="24"/>
      <c r="AB664" s="24"/>
      <c r="AC664" s="24"/>
      <c r="AD664" s="24"/>
      <c r="AE664" s="24"/>
      <c r="AF664" s="12"/>
      <c r="AG664" s="12"/>
      <c r="AH664" s="12"/>
      <c r="AI664" s="12"/>
      <c r="AJ664" s="12"/>
      <c r="AK664" s="12"/>
    </row>
    <row r="665" spans="1:37" ht="15" thickBot="1" x14ac:dyDescent="0.25">
      <c r="A665" s="12"/>
      <c r="B665" s="21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3"/>
      <c r="O665" s="23"/>
      <c r="P665" s="23"/>
      <c r="Q665" s="23"/>
      <c r="R665" s="23"/>
      <c r="S665" s="23"/>
      <c r="T665" s="23"/>
      <c r="U665" s="23"/>
      <c r="V665" s="23"/>
      <c r="W665" s="24"/>
      <c r="X665" s="24"/>
      <c r="Y665" s="24"/>
      <c r="Z665" s="24"/>
      <c r="AA665" s="24"/>
      <c r="AB665" s="24"/>
      <c r="AC665" s="24"/>
      <c r="AD665" s="24"/>
      <c r="AE665" s="24"/>
      <c r="AF665" s="12"/>
      <c r="AG665" s="12"/>
      <c r="AH665" s="12"/>
      <c r="AI665" s="12"/>
      <c r="AJ665" s="12"/>
      <c r="AK665" s="12"/>
    </row>
    <row r="666" spans="1:37" ht="15" thickBot="1" x14ac:dyDescent="0.25">
      <c r="A666" s="12"/>
      <c r="B666" s="21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3"/>
      <c r="O666" s="23"/>
      <c r="P666" s="23"/>
      <c r="Q666" s="23"/>
      <c r="R666" s="23"/>
      <c r="S666" s="23"/>
      <c r="T666" s="23"/>
      <c r="U666" s="23"/>
      <c r="V666" s="23"/>
      <c r="W666" s="24"/>
      <c r="X666" s="24"/>
      <c r="Y666" s="24"/>
      <c r="Z666" s="24"/>
      <c r="AA666" s="24"/>
      <c r="AB666" s="24"/>
      <c r="AC666" s="24"/>
      <c r="AD666" s="24"/>
      <c r="AE666" s="24"/>
      <c r="AF666" s="12"/>
      <c r="AG666" s="12"/>
      <c r="AH666" s="12"/>
      <c r="AI666" s="12"/>
      <c r="AJ666" s="12"/>
      <c r="AK666" s="12"/>
    </row>
    <row r="667" spans="1:37" ht="15" thickBot="1" x14ac:dyDescent="0.25">
      <c r="A667" s="12"/>
      <c r="B667" s="21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3"/>
      <c r="O667" s="23"/>
      <c r="P667" s="23"/>
      <c r="Q667" s="23"/>
      <c r="R667" s="23"/>
      <c r="S667" s="23"/>
      <c r="T667" s="23"/>
      <c r="U667" s="23"/>
      <c r="V667" s="23"/>
      <c r="W667" s="24"/>
      <c r="X667" s="24"/>
      <c r="Y667" s="24"/>
      <c r="Z667" s="24"/>
      <c r="AA667" s="24"/>
      <c r="AB667" s="24"/>
      <c r="AC667" s="24"/>
      <c r="AD667" s="24"/>
      <c r="AE667" s="24"/>
      <c r="AF667" s="12"/>
      <c r="AG667" s="12"/>
      <c r="AH667" s="12"/>
      <c r="AI667" s="12"/>
      <c r="AJ667" s="12"/>
      <c r="AK667" s="12"/>
    </row>
    <row r="668" spans="1:37" ht="15" thickBot="1" x14ac:dyDescent="0.25">
      <c r="A668" s="12"/>
      <c r="B668" s="21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3"/>
      <c r="O668" s="23"/>
      <c r="P668" s="23"/>
      <c r="Q668" s="23"/>
      <c r="R668" s="23"/>
      <c r="S668" s="23"/>
      <c r="T668" s="23"/>
      <c r="U668" s="23"/>
      <c r="V668" s="23"/>
      <c r="W668" s="24"/>
      <c r="X668" s="24"/>
      <c r="Y668" s="24"/>
      <c r="Z668" s="24"/>
      <c r="AA668" s="24"/>
      <c r="AB668" s="24"/>
      <c r="AC668" s="24"/>
      <c r="AD668" s="24"/>
      <c r="AE668" s="24"/>
      <c r="AF668" s="12"/>
      <c r="AG668" s="12"/>
      <c r="AH668" s="12"/>
      <c r="AI668" s="12"/>
      <c r="AJ668" s="12"/>
      <c r="AK668" s="12"/>
    </row>
    <row r="669" spans="1:37" ht="15" thickBot="1" x14ac:dyDescent="0.25">
      <c r="A669" s="12"/>
      <c r="B669" s="21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3"/>
      <c r="O669" s="23"/>
      <c r="P669" s="23"/>
      <c r="Q669" s="23"/>
      <c r="R669" s="23"/>
      <c r="S669" s="23"/>
      <c r="T669" s="23"/>
      <c r="U669" s="23"/>
      <c r="V669" s="23"/>
      <c r="W669" s="24"/>
      <c r="X669" s="24"/>
      <c r="Y669" s="24"/>
      <c r="Z669" s="24"/>
      <c r="AA669" s="24"/>
      <c r="AB669" s="24"/>
      <c r="AC669" s="24"/>
      <c r="AD669" s="24"/>
      <c r="AE669" s="24"/>
      <c r="AF669" s="12"/>
      <c r="AG669" s="12"/>
      <c r="AH669" s="12"/>
      <c r="AI669" s="12"/>
      <c r="AJ669" s="12"/>
      <c r="AK669" s="12"/>
    </row>
    <row r="670" spans="1:37" ht="15" thickBot="1" x14ac:dyDescent="0.25">
      <c r="A670" s="12"/>
      <c r="B670" s="21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3"/>
      <c r="O670" s="23"/>
      <c r="P670" s="23"/>
      <c r="Q670" s="23"/>
      <c r="R670" s="23"/>
      <c r="S670" s="23"/>
      <c r="T670" s="23"/>
      <c r="U670" s="23"/>
      <c r="V670" s="23"/>
      <c r="W670" s="24"/>
      <c r="X670" s="24"/>
      <c r="Y670" s="24"/>
      <c r="Z670" s="24"/>
      <c r="AA670" s="24"/>
      <c r="AB670" s="24"/>
      <c r="AC670" s="24"/>
      <c r="AD670" s="24"/>
      <c r="AE670" s="24"/>
      <c r="AF670" s="12"/>
      <c r="AG670" s="12"/>
      <c r="AH670" s="12"/>
      <c r="AI670" s="12"/>
      <c r="AJ670" s="12"/>
      <c r="AK670" s="12"/>
    </row>
    <row r="671" spans="1:37" ht="15" thickBot="1" x14ac:dyDescent="0.25">
      <c r="A671" s="12"/>
      <c r="B671" s="21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3"/>
      <c r="O671" s="23"/>
      <c r="P671" s="23"/>
      <c r="Q671" s="23"/>
      <c r="R671" s="23"/>
      <c r="S671" s="23"/>
      <c r="T671" s="23"/>
      <c r="U671" s="23"/>
      <c r="V671" s="23"/>
      <c r="W671" s="24"/>
      <c r="X671" s="24"/>
      <c r="Y671" s="24"/>
      <c r="Z671" s="24"/>
      <c r="AA671" s="24"/>
      <c r="AB671" s="24"/>
      <c r="AC671" s="24"/>
      <c r="AD671" s="24"/>
      <c r="AE671" s="24"/>
      <c r="AF671" s="12"/>
      <c r="AG671" s="12"/>
      <c r="AH671" s="12"/>
      <c r="AI671" s="12"/>
      <c r="AJ671" s="12"/>
      <c r="AK671" s="12"/>
    </row>
    <row r="672" spans="1:37" ht="15" thickBot="1" x14ac:dyDescent="0.25">
      <c r="A672" s="12"/>
      <c r="B672" s="2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3"/>
      <c r="O672" s="23"/>
      <c r="P672" s="23"/>
      <c r="Q672" s="23"/>
      <c r="R672" s="23"/>
      <c r="S672" s="23"/>
      <c r="T672" s="23"/>
      <c r="U672" s="23"/>
      <c r="V672" s="23"/>
      <c r="W672" s="24"/>
      <c r="X672" s="24"/>
      <c r="Y672" s="24"/>
      <c r="Z672" s="24"/>
      <c r="AA672" s="24"/>
      <c r="AB672" s="24"/>
      <c r="AC672" s="24"/>
      <c r="AD672" s="24"/>
      <c r="AE672" s="24"/>
      <c r="AF672" s="12"/>
      <c r="AG672" s="12"/>
      <c r="AH672" s="12"/>
      <c r="AI672" s="12"/>
      <c r="AJ672" s="12"/>
      <c r="AK672" s="12"/>
    </row>
    <row r="673" spans="1:37" ht="15" thickBot="1" x14ac:dyDescent="0.25">
      <c r="A673" s="12"/>
      <c r="B673" s="21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3"/>
      <c r="O673" s="23"/>
      <c r="P673" s="23"/>
      <c r="Q673" s="23"/>
      <c r="R673" s="23"/>
      <c r="S673" s="23"/>
      <c r="T673" s="23"/>
      <c r="U673" s="23"/>
      <c r="V673" s="23"/>
      <c r="W673" s="24"/>
      <c r="X673" s="24"/>
      <c r="Y673" s="24"/>
      <c r="Z673" s="24"/>
      <c r="AA673" s="24"/>
      <c r="AB673" s="24"/>
      <c r="AC673" s="24"/>
      <c r="AD673" s="24"/>
      <c r="AE673" s="24"/>
      <c r="AF673" s="12"/>
      <c r="AG673" s="12"/>
      <c r="AH673" s="12"/>
      <c r="AI673" s="12"/>
      <c r="AJ673" s="12"/>
      <c r="AK673" s="12"/>
    </row>
    <row r="674" spans="1:37" ht="15" thickBot="1" x14ac:dyDescent="0.25">
      <c r="A674" s="12"/>
      <c r="B674" s="21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3"/>
      <c r="O674" s="23"/>
      <c r="P674" s="23"/>
      <c r="Q674" s="23"/>
      <c r="R674" s="23"/>
      <c r="S674" s="23"/>
      <c r="T674" s="23"/>
      <c r="U674" s="23"/>
      <c r="V674" s="23"/>
      <c r="W674" s="24"/>
      <c r="X674" s="24"/>
      <c r="Y674" s="24"/>
      <c r="Z674" s="24"/>
      <c r="AA674" s="24"/>
      <c r="AB674" s="24"/>
      <c r="AC674" s="24"/>
      <c r="AD674" s="24"/>
      <c r="AE674" s="24"/>
      <c r="AF674" s="12"/>
      <c r="AG674" s="12"/>
      <c r="AH674" s="12"/>
      <c r="AI674" s="12"/>
      <c r="AJ674" s="12"/>
      <c r="AK674" s="12"/>
    </row>
    <row r="675" spans="1:37" ht="15" thickBot="1" x14ac:dyDescent="0.25">
      <c r="A675" s="12"/>
      <c r="B675" s="21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3"/>
      <c r="O675" s="23"/>
      <c r="P675" s="23"/>
      <c r="Q675" s="23"/>
      <c r="R675" s="23"/>
      <c r="S675" s="23"/>
      <c r="T675" s="23"/>
      <c r="U675" s="23"/>
      <c r="V675" s="23"/>
      <c r="W675" s="24"/>
      <c r="X675" s="24"/>
      <c r="Y675" s="24"/>
      <c r="Z675" s="24"/>
      <c r="AA675" s="24"/>
      <c r="AB675" s="24"/>
      <c r="AC675" s="24"/>
      <c r="AD675" s="24"/>
      <c r="AE675" s="24"/>
      <c r="AF675" s="12"/>
      <c r="AG675" s="12"/>
      <c r="AH675" s="12"/>
      <c r="AI675" s="12"/>
      <c r="AJ675" s="12"/>
      <c r="AK675" s="12"/>
    </row>
    <row r="676" spans="1:37" ht="15" thickBot="1" x14ac:dyDescent="0.25">
      <c r="A676" s="12"/>
      <c r="B676" s="21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3"/>
      <c r="O676" s="23"/>
      <c r="P676" s="23"/>
      <c r="Q676" s="23"/>
      <c r="R676" s="23"/>
      <c r="S676" s="23"/>
      <c r="T676" s="23"/>
      <c r="U676" s="23"/>
      <c r="V676" s="23"/>
      <c r="W676" s="24"/>
      <c r="X676" s="24"/>
      <c r="Y676" s="24"/>
      <c r="Z676" s="24"/>
      <c r="AA676" s="24"/>
      <c r="AB676" s="24"/>
      <c r="AC676" s="24"/>
      <c r="AD676" s="24"/>
      <c r="AE676" s="24"/>
      <c r="AF676" s="12"/>
      <c r="AG676" s="12"/>
      <c r="AH676" s="12"/>
      <c r="AI676" s="12"/>
      <c r="AJ676" s="12"/>
      <c r="AK676" s="12"/>
    </row>
    <row r="677" spans="1:37" ht="15" thickBot="1" x14ac:dyDescent="0.25">
      <c r="A677" s="12"/>
      <c r="B677" s="21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3"/>
      <c r="O677" s="23"/>
      <c r="P677" s="23"/>
      <c r="Q677" s="23"/>
      <c r="R677" s="23"/>
      <c r="S677" s="23"/>
      <c r="T677" s="23"/>
      <c r="U677" s="23"/>
      <c r="V677" s="23"/>
      <c r="W677" s="24"/>
      <c r="X677" s="24"/>
      <c r="Y677" s="24"/>
      <c r="Z677" s="24"/>
      <c r="AA677" s="24"/>
      <c r="AB677" s="24"/>
      <c r="AC677" s="24"/>
      <c r="AD677" s="24"/>
      <c r="AE677" s="24"/>
      <c r="AF677" s="12"/>
      <c r="AG677" s="12"/>
      <c r="AH677" s="12"/>
      <c r="AI677" s="12"/>
      <c r="AJ677" s="12"/>
      <c r="AK677" s="12"/>
    </row>
    <row r="678" spans="1:37" ht="15" thickBot="1" x14ac:dyDescent="0.25">
      <c r="A678" s="12"/>
      <c r="B678" s="21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3"/>
      <c r="O678" s="23"/>
      <c r="P678" s="23"/>
      <c r="Q678" s="23"/>
      <c r="R678" s="23"/>
      <c r="S678" s="23"/>
      <c r="T678" s="23"/>
      <c r="U678" s="23"/>
      <c r="V678" s="23"/>
      <c r="W678" s="24"/>
      <c r="X678" s="24"/>
      <c r="Y678" s="24"/>
      <c r="Z678" s="24"/>
      <c r="AA678" s="24"/>
      <c r="AB678" s="24"/>
      <c r="AC678" s="24"/>
      <c r="AD678" s="24"/>
      <c r="AE678" s="24"/>
      <c r="AF678" s="12"/>
      <c r="AG678" s="12"/>
      <c r="AH678" s="12"/>
      <c r="AI678" s="12"/>
      <c r="AJ678" s="12"/>
      <c r="AK678" s="12"/>
    </row>
    <row r="679" spans="1:37" ht="15" thickBot="1" x14ac:dyDescent="0.25">
      <c r="A679" s="12"/>
      <c r="B679" s="21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3"/>
      <c r="O679" s="23"/>
      <c r="P679" s="23"/>
      <c r="Q679" s="23"/>
      <c r="R679" s="23"/>
      <c r="S679" s="23"/>
      <c r="T679" s="23"/>
      <c r="U679" s="23"/>
      <c r="V679" s="23"/>
      <c r="W679" s="24"/>
      <c r="X679" s="24"/>
      <c r="Y679" s="24"/>
      <c r="Z679" s="24"/>
      <c r="AA679" s="24"/>
      <c r="AB679" s="24"/>
      <c r="AC679" s="24"/>
      <c r="AD679" s="24"/>
      <c r="AE679" s="24"/>
      <c r="AF679" s="12"/>
      <c r="AG679" s="12"/>
      <c r="AH679" s="12"/>
      <c r="AI679" s="12"/>
      <c r="AJ679" s="12"/>
      <c r="AK679" s="12"/>
    </row>
    <row r="680" spans="1:37" ht="15" thickBot="1" x14ac:dyDescent="0.25">
      <c r="A680" s="12"/>
      <c r="B680" s="21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3"/>
      <c r="O680" s="23"/>
      <c r="P680" s="23"/>
      <c r="Q680" s="23"/>
      <c r="R680" s="23"/>
      <c r="S680" s="23"/>
      <c r="T680" s="23"/>
      <c r="U680" s="23"/>
      <c r="V680" s="23"/>
      <c r="W680" s="24"/>
      <c r="X680" s="24"/>
      <c r="Y680" s="24"/>
      <c r="Z680" s="24"/>
      <c r="AA680" s="24"/>
      <c r="AB680" s="24"/>
      <c r="AC680" s="24"/>
      <c r="AD680" s="24"/>
      <c r="AE680" s="24"/>
      <c r="AF680" s="12"/>
      <c r="AG680" s="12"/>
      <c r="AH680" s="12"/>
      <c r="AI680" s="12"/>
      <c r="AJ680" s="12"/>
      <c r="AK680" s="12"/>
    </row>
    <row r="681" spans="1:37" ht="15" thickBot="1" x14ac:dyDescent="0.25">
      <c r="A681" s="12"/>
      <c r="B681" s="21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3"/>
      <c r="O681" s="23"/>
      <c r="P681" s="23"/>
      <c r="Q681" s="23"/>
      <c r="R681" s="23"/>
      <c r="S681" s="23"/>
      <c r="T681" s="23"/>
      <c r="U681" s="23"/>
      <c r="V681" s="23"/>
      <c r="W681" s="24"/>
      <c r="X681" s="24"/>
      <c r="Y681" s="24"/>
      <c r="Z681" s="24"/>
      <c r="AA681" s="24"/>
      <c r="AB681" s="24"/>
      <c r="AC681" s="24"/>
      <c r="AD681" s="24"/>
      <c r="AE681" s="24"/>
      <c r="AF681" s="12"/>
      <c r="AG681" s="12"/>
      <c r="AH681" s="12"/>
      <c r="AI681" s="12"/>
      <c r="AJ681" s="12"/>
      <c r="AK681" s="12"/>
    </row>
    <row r="682" spans="1:37" ht="15" thickBot="1" x14ac:dyDescent="0.25">
      <c r="A682" s="12"/>
      <c r="B682" s="21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3"/>
      <c r="O682" s="23"/>
      <c r="P682" s="23"/>
      <c r="Q682" s="23"/>
      <c r="R682" s="23"/>
      <c r="S682" s="23"/>
      <c r="T682" s="23"/>
      <c r="U682" s="23"/>
      <c r="V682" s="23"/>
      <c r="W682" s="24"/>
      <c r="X682" s="24"/>
      <c r="Y682" s="24"/>
      <c r="Z682" s="24"/>
      <c r="AA682" s="24"/>
      <c r="AB682" s="24"/>
      <c r="AC682" s="24"/>
      <c r="AD682" s="24"/>
      <c r="AE682" s="24"/>
      <c r="AF682" s="12"/>
      <c r="AG682" s="12"/>
      <c r="AH682" s="12"/>
      <c r="AI682" s="12"/>
      <c r="AJ682" s="12"/>
      <c r="AK682" s="12"/>
    </row>
    <row r="683" spans="1:37" ht="15" thickBot="1" x14ac:dyDescent="0.25">
      <c r="A683" s="12"/>
      <c r="B683" s="21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3"/>
      <c r="O683" s="23"/>
      <c r="P683" s="23"/>
      <c r="Q683" s="23"/>
      <c r="R683" s="23"/>
      <c r="S683" s="23"/>
      <c r="T683" s="23"/>
      <c r="U683" s="23"/>
      <c r="V683" s="23"/>
      <c r="W683" s="24"/>
      <c r="X683" s="24"/>
      <c r="Y683" s="24"/>
      <c r="Z683" s="24"/>
      <c r="AA683" s="24"/>
      <c r="AB683" s="24"/>
      <c r="AC683" s="24"/>
      <c r="AD683" s="24"/>
      <c r="AE683" s="24"/>
      <c r="AF683" s="12"/>
      <c r="AG683" s="12"/>
      <c r="AH683" s="12"/>
      <c r="AI683" s="12"/>
      <c r="AJ683" s="12"/>
      <c r="AK683" s="12"/>
    </row>
    <row r="684" spans="1:37" ht="15" thickBot="1" x14ac:dyDescent="0.25">
      <c r="A684" s="12"/>
      <c r="B684" s="2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3"/>
      <c r="O684" s="23"/>
      <c r="P684" s="23"/>
      <c r="Q684" s="23"/>
      <c r="R684" s="23"/>
      <c r="S684" s="23"/>
      <c r="T684" s="23"/>
      <c r="U684" s="23"/>
      <c r="V684" s="23"/>
      <c r="W684" s="24"/>
      <c r="X684" s="24"/>
      <c r="Y684" s="24"/>
      <c r="Z684" s="24"/>
      <c r="AA684" s="24"/>
      <c r="AB684" s="24"/>
      <c r="AC684" s="24"/>
      <c r="AD684" s="24"/>
      <c r="AE684" s="24"/>
      <c r="AF684" s="12"/>
      <c r="AG684" s="12"/>
      <c r="AH684" s="12"/>
      <c r="AI684" s="12"/>
      <c r="AJ684" s="12"/>
      <c r="AK684" s="12"/>
    </row>
    <row r="685" spans="1:37" ht="15" thickBot="1" x14ac:dyDescent="0.25">
      <c r="A685" s="12"/>
      <c r="B685" s="21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3"/>
      <c r="O685" s="23"/>
      <c r="P685" s="23"/>
      <c r="Q685" s="23"/>
      <c r="R685" s="23"/>
      <c r="S685" s="23"/>
      <c r="T685" s="23"/>
      <c r="U685" s="23"/>
      <c r="V685" s="23"/>
      <c r="W685" s="24"/>
      <c r="X685" s="24"/>
      <c r="Y685" s="24"/>
      <c r="Z685" s="24"/>
      <c r="AA685" s="24"/>
      <c r="AB685" s="24"/>
      <c r="AC685" s="24"/>
      <c r="AD685" s="24"/>
      <c r="AE685" s="24"/>
      <c r="AF685" s="12"/>
      <c r="AG685" s="12"/>
      <c r="AH685" s="12"/>
      <c r="AI685" s="12"/>
      <c r="AJ685" s="12"/>
      <c r="AK685" s="12"/>
    </row>
    <row r="686" spans="1:37" ht="15" thickBot="1" x14ac:dyDescent="0.25">
      <c r="A686" s="12"/>
      <c r="B686" s="21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3"/>
      <c r="O686" s="23"/>
      <c r="P686" s="23"/>
      <c r="Q686" s="23"/>
      <c r="R686" s="23"/>
      <c r="S686" s="23"/>
      <c r="T686" s="23"/>
      <c r="U686" s="23"/>
      <c r="V686" s="23"/>
      <c r="W686" s="24"/>
      <c r="X686" s="24"/>
      <c r="Y686" s="24"/>
      <c r="Z686" s="24"/>
      <c r="AA686" s="24"/>
      <c r="AB686" s="24"/>
      <c r="AC686" s="24"/>
      <c r="AD686" s="24"/>
      <c r="AE686" s="24"/>
      <c r="AF686" s="12"/>
      <c r="AG686" s="12"/>
      <c r="AH686" s="12"/>
      <c r="AI686" s="12"/>
      <c r="AJ686" s="12"/>
      <c r="AK686" s="12"/>
    </row>
    <row r="687" spans="1:37" ht="15" thickBot="1" x14ac:dyDescent="0.25">
      <c r="A687" s="12"/>
      <c r="B687" s="21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3"/>
      <c r="O687" s="23"/>
      <c r="P687" s="23"/>
      <c r="Q687" s="23"/>
      <c r="R687" s="23"/>
      <c r="S687" s="23"/>
      <c r="T687" s="23"/>
      <c r="U687" s="23"/>
      <c r="V687" s="23"/>
      <c r="W687" s="24"/>
      <c r="X687" s="24"/>
      <c r="Y687" s="24"/>
      <c r="Z687" s="24"/>
      <c r="AA687" s="24"/>
      <c r="AB687" s="24"/>
      <c r="AC687" s="24"/>
      <c r="AD687" s="24"/>
      <c r="AE687" s="24"/>
      <c r="AF687" s="12"/>
      <c r="AG687" s="12"/>
      <c r="AH687" s="12"/>
      <c r="AI687" s="12"/>
      <c r="AJ687" s="12"/>
      <c r="AK687" s="12"/>
    </row>
    <row r="688" spans="1:37" ht="15" thickBot="1" x14ac:dyDescent="0.25">
      <c r="A688" s="12"/>
      <c r="B688" s="21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3"/>
      <c r="O688" s="23"/>
      <c r="P688" s="23"/>
      <c r="Q688" s="23"/>
      <c r="R688" s="23"/>
      <c r="S688" s="23"/>
      <c r="T688" s="23"/>
      <c r="U688" s="23"/>
      <c r="V688" s="23"/>
      <c r="W688" s="24"/>
      <c r="X688" s="24"/>
      <c r="Y688" s="24"/>
      <c r="Z688" s="24"/>
      <c r="AA688" s="24"/>
      <c r="AB688" s="24"/>
      <c r="AC688" s="24"/>
      <c r="AD688" s="24"/>
      <c r="AE688" s="24"/>
      <c r="AF688" s="12"/>
      <c r="AG688" s="12"/>
      <c r="AH688" s="12"/>
      <c r="AI688" s="12"/>
      <c r="AJ688" s="12"/>
      <c r="AK688" s="12"/>
    </row>
    <row r="689" spans="1:37" ht="15" thickBot="1" x14ac:dyDescent="0.25">
      <c r="A689" s="12"/>
      <c r="B689" s="21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3"/>
      <c r="O689" s="23"/>
      <c r="P689" s="23"/>
      <c r="Q689" s="23"/>
      <c r="R689" s="23"/>
      <c r="S689" s="23"/>
      <c r="T689" s="23"/>
      <c r="U689" s="23"/>
      <c r="V689" s="23"/>
      <c r="W689" s="24"/>
      <c r="X689" s="24"/>
      <c r="Y689" s="24"/>
      <c r="Z689" s="24"/>
      <c r="AA689" s="24"/>
      <c r="AB689" s="24"/>
      <c r="AC689" s="24"/>
      <c r="AD689" s="24"/>
      <c r="AE689" s="24"/>
      <c r="AF689" s="12"/>
      <c r="AG689" s="12"/>
      <c r="AH689" s="12"/>
      <c r="AI689" s="12"/>
      <c r="AJ689" s="12"/>
      <c r="AK689" s="12"/>
    </row>
    <row r="690" spans="1:37" ht="15" thickBot="1" x14ac:dyDescent="0.25">
      <c r="A690" s="12"/>
      <c r="B690" s="21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3"/>
      <c r="O690" s="23"/>
      <c r="P690" s="23"/>
      <c r="Q690" s="23"/>
      <c r="R690" s="23"/>
      <c r="S690" s="23"/>
      <c r="T690" s="23"/>
      <c r="U690" s="23"/>
      <c r="V690" s="23"/>
      <c r="W690" s="24"/>
      <c r="X690" s="24"/>
      <c r="Y690" s="24"/>
      <c r="Z690" s="24"/>
      <c r="AA690" s="24"/>
      <c r="AB690" s="24"/>
      <c r="AC690" s="24"/>
      <c r="AD690" s="24"/>
      <c r="AE690" s="24"/>
      <c r="AF690" s="12"/>
      <c r="AG690" s="12"/>
      <c r="AH690" s="12"/>
      <c r="AI690" s="12"/>
      <c r="AJ690" s="12"/>
      <c r="AK690" s="12"/>
    </row>
    <row r="691" spans="1:37" ht="15" thickBot="1" x14ac:dyDescent="0.25">
      <c r="A691" s="12"/>
      <c r="B691" s="21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3"/>
      <c r="O691" s="23"/>
      <c r="P691" s="23"/>
      <c r="Q691" s="23"/>
      <c r="R691" s="23"/>
      <c r="S691" s="23"/>
      <c r="T691" s="23"/>
      <c r="U691" s="23"/>
      <c r="V691" s="23"/>
      <c r="W691" s="24"/>
      <c r="X691" s="24"/>
      <c r="Y691" s="24"/>
      <c r="Z691" s="24"/>
      <c r="AA691" s="24"/>
      <c r="AB691" s="24"/>
      <c r="AC691" s="24"/>
      <c r="AD691" s="24"/>
      <c r="AE691" s="24"/>
      <c r="AF691" s="12"/>
      <c r="AG691" s="12"/>
      <c r="AH691" s="12"/>
      <c r="AI691" s="12"/>
      <c r="AJ691" s="12"/>
      <c r="AK691" s="12"/>
    </row>
    <row r="692" spans="1:37" ht="15" thickBot="1" x14ac:dyDescent="0.25">
      <c r="A692" s="12"/>
      <c r="B692" s="21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3"/>
      <c r="O692" s="23"/>
      <c r="P692" s="23"/>
      <c r="Q692" s="23"/>
      <c r="R692" s="23"/>
      <c r="S692" s="23"/>
      <c r="T692" s="23"/>
      <c r="U692" s="23"/>
      <c r="V692" s="23"/>
      <c r="W692" s="24"/>
      <c r="X692" s="24"/>
      <c r="Y692" s="24"/>
      <c r="Z692" s="24"/>
      <c r="AA692" s="24"/>
      <c r="AB692" s="24"/>
      <c r="AC692" s="24"/>
      <c r="AD692" s="24"/>
      <c r="AE692" s="24"/>
      <c r="AF692" s="12"/>
      <c r="AG692" s="12"/>
      <c r="AH692" s="12"/>
      <c r="AI692" s="12"/>
      <c r="AJ692" s="12"/>
      <c r="AK692" s="12"/>
    </row>
    <row r="693" spans="1:37" ht="15" thickBot="1" x14ac:dyDescent="0.25">
      <c r="A693" s="12"/>
      <c r="B693" s="21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3"/>
      <c r="O693" s="23"/>
      <c r="P693" s="23"/>
      <c r="Q693" s="23"/>
      <c r="R693" s="23"/>
      <c r="S693" s="23"/>
      <c r="T693" s="23"/>
      <c r="U693" s="23"/>
      <c r="V693" s="23"/>
      <c r="W693" s="24"/>
      <c r="X693" s="24"/>
      <c r="Y693" s="24"/>
      <c r="Z693" s="24"/>
      <c r="AA693" s="24"/>
      <c r="AB693" s="24"/>
      <c r="AC693" s="24"/>
      <c r="AD693" s="24"/>
      <c r="AE693" s="24"/>
      <c r="AF693" s="12"/>
      <c r="AG693" s="12"/>
      <c r="AH693" s="12"/>
      <c r="AI693" s="12"/>
      <c r="AJ693" s="12"/>
      <c r="AK693" s="12"/>
    </row>
    <row r="694" spans="1:37" ht="15" thickBot="1" x14ac:dyDescent="0.25">
      <c r="A694" s="12"/>
      <c r="B694" s="21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3"/>
      <c r="O694" s="23"/>
      <c r="P694" s="23"/>
      <c r="Q694" s="23"/>
      <c r="R694" s="23"/>
      <c r="S694" s="23"/>
      <c r="T694" s="23"/>
      <c r="U694" s="23"/>
      <c r="V694" s="23"/>
      <c r="W694" s="24"/>
      <c r="X694" s="24"/>
      <c r="Y694" s="24"/>
      <c r="Z694" s="24"/>
      <c r="AA694" s="24"/>
      <c r="AB694" s="24"/>
      <c r="AC694" s="24"/>
      <c r="AD694" s="24"/>
      <c r="AE694" s="24"/>
      <c r="AF694" s="12"/>
      <c r="AG694" s="12"/>
      <c r="AH694" s="12"/>
      <c r="AI694" s="12"/>
      <c r="AJ694" s="12"/>
      <c r="AK694" s="12"/>
    </row>
    <row r="695" spans="1:37" ht="15" thickBot="1" x14ac:dyDescent="0.25">
      <c r="A695" s="12"/>
      <c r="B695" s="21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3"/>
      <c r="O695" s="23"/>
      <c r="P695" s="23"/>
      <c r="Q695" s="23"/>
      <c r="R695" s="23"/>
      <c r="S695" s="23"/>
      <c r="T695" s="23"/>
      <c r="U695" s="23"/>
      <c r="V695" s="23"/>
      <c r="W695" s="24"/>
      <c r="X695" s="24"/>
      <c r="Y695" s="24"/>
      <c r="Z695" s="24"/>
      <c r="AA695" s="24"/>
      <c r="AB695" s="24"/>
      <c r="AC695" s="24"/>
      <c r="AD695" s="24"/>
      <c r="AE695" s="24"/>
      <c r="AF695" s="12"/>
      <c r="AG695" s="12"/>
      <c r="AH695" s="12"/>
      <c r="AI695" s="12"/>
      <c r="AJ695" s="12"/>
      <c r="AK695" s="12"/>
    </row>
    <row r="696" spans="1:37" ht="15" thickBot="1" x14ac:dyDescent="0.25">
      <c r="A696" s="12"/>
      <c r="B696" s="2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3"/>
      <c r="O696" s="23"/>
      <c r="P696" s="23"/>
      <c r="Q696" s="23"/>
      <c r="R696" s="23"/>
      <c r="S696" s="23"/>
      <c r="T696" s="23"/>
      <c r="U696" s="23"/>
      <c r="V696" s="23"/>
      <c r="W696" s="24"/>
      <c r="X696" s="24"/>
      <c r="Y696" s="24"/>
      <c r="Z696" s="24"/>
      <c r="AA696" s="24"/>
      <c r="AB696" s="24"/>
      <c r="AC696" s="24"/>
      <c r="AD696" s="24"/>
      <c r="AE696" s="24"/>
      <c r="AF696" s="12"/>
      <c r="AG696" s="12"/>
      <c r="AH696" s="12"/>
      <c r="AI696" s="12"/>
      <c r="AJ696" s="12"/>
      <c r="AK696" s="12"/>
    </row>
    <row r="697" spans="1:37" ht="15" thickBot="1" x14ac:dyDescent="0.25">
      <c r="A697" s="12"/>
      <c r="B697" s="21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3"/>
      <c r="O697" s="23"/>
      <c r="P697" s="23"/>
      <c r="Q697" s="23"/>
      <c r="R697" s="23"/>
      <c r="S697" s="23"/>
      <c r="T697" s="23"/>
      <c r="U697" s="23"/>
      <c r="V697" s="23"/>
      <c r="W697" s="24"/>
      <c r="X697" s="24"/>
      <c r="Y697" s="24"/>
      <c r="Z697" s="24"/>
      <c r="AA697" s="24"/>
      <c r="AB697" s="24"/>
      <c r="AC697" s="24"/>
      <c r="AD697" s="24"/>
      <c r="AE697" s="24"/>
      <c r="AF697" s="12"/>
      <c r="AG697" s="12"/>
      <c r="AH697" s="12"/>
      <c r="AI697" s="12"/>
      <c r="AJ697" s="12"/>
      <c r="AK697" s="12"/>
    </row>
    <row r="698" spans="1:37" ht="15" thickBot="1" x14ac:dyDescent="0.25">
      <c r="A698" s="12"/>
      <c r="B698" s="21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3"/>
      <c r="O698" s="23"/>
      <c r="P698" s="23"/>
      <c r="Q698" s="23"/>
      <c r="R698" s="23"/>
      <c r="S698" s="23"/>
      <c r="T698" s="23"/>
      <c r="U698" s="23"/>
      <c r="V698" s="23"/>
      <c r="W698" s="24"/>
      <c r="X698" s="24"/>
      <c r="Y698" s="24"/>
      <c r="Z698" s="24"/>
      <c r="AA698" s="24"/>
      <c r="AB698" s="24"/>
      <c r="AC698" s="24"/>
      <c r="AD698" s="24"/>
      <c r="AE698" s="24"/>
      <c r="AF698" s="12"/>
      <c r="AG698" s="12"/>
      <c r="AH698" s="12"/>
      <c r="AI698" s="12"/>
      <c r="AJ698" s="12"/>
      <c r="AK698" s="12"/>
    </row>
    <row r="699" spans="1:37" ht="15" thickBot="1" x14ac:dyDescent="0.25">
      <c r="A699" s="12"/>
      <c r="B699" s="21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3"/>
      <c r="O699" s="23"/>
      <c r="P699" s="23"/>
      <c r="Q699" s="23"/>
      <c r="R699" s="23"/>
      <c r="S699" s="23"/>
      <c r="T699" s="23"/>
      <c r="U699" s="23"/>
      <c r="V699" s="23"/>
      <c r="W699" s="24"/>
      <c r="X699" s="24"/>
      <c r="Y699" s="24"/>
      <c r="Z699" s="24"/>
      <c r="AA699" s="24"/>
      <c r="AB699" s="24"/>
      <c r="AC699" s="24"/>
      <c r="AD699" s="24"/>
      <c r="AE699" s="24"/>
      <c r="AF699" s="12"/>
      <c r="AG699" s="12"/>
      <c r="AH699" s="12"/>
      <c r="AI699" s="12"/>
      <c r="AJ699" s="12"/>
      <c r="AK699" s="12"/>
    </row>
    <row r="700" spans="1:37" ht="15" thickBot="1" x14ac:dyDescent="0.25">
      <c r="A700" s="12"/>
      <c r="B700" s="21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3"/>
      <c r="O700" s="23"/>
      <c r="P700" s="23"/>
      <c r="Q700" s="23"/>
      <c r="R700" s="23"/>
      <c r="S700" s="23"/>
      <c r="T700" s="23"/>
      <c r="U700" s="23"/>
      <c r="V700" s="23"/>
      <c r="W700" s="24"/>
      <c r="X700" s="24"/>
      <c r="Y700" s="24"/>
      <c r="Z700" s="24"/>
      <c r="AA700" s="24"/>
      <c r="AB700" s="24"/>
      <c r="AC700" s="24"/>
      <c r="AD700" s="24"/>
      <c r="AE700" s="24"/>
      <c r="AF700" s="12"/>
      <c r="AG700" s="12"/>
      <c r="AH700" s="12"/>
      <c r="AI700" s="12"/>
      <c r="AJ700" s="12"/>
      <c r="AK700" s="12"/>
    </row>
    <row r="701" spans="1:37" ht="15" thickBot="1" x14ac:dyDescent="0.25">
      <c r="A701" s="12"/>
      <c r="B701" s="21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3"/>
      <c r="O701" s="23"/>
      <c r="P701" s="23"/>
      <c r="Q701" s="23"/>
      <c r="R701" s="23"/>
      <c r="S701" s="23"/>
      <c r="T701" s="23"/>
      <c r="U701" s="23"/>
      <c r="V701" s="23"/>
      <c r="W701" s="24"/>
      <c r="X701" s="24"/>
      <c r="Y701" s="24"/>
      <c r="Z701" s="24"/>
      <c r="AA701" s="24"/>
      <c r="AB701" s="24"/>
      <c r="AC701" s="24"/>
      <c r="AD701" s="24"/>
      <c r="AE701" s="24"/>
      <c r="AF701" s="12"/>
      <c r="AG701" s="12"/>
      <c r="AH701" s="12"/>
      <c r="AI701" s="12"/>
      <c r="AJ701" s="12"/>
      <c r="AK701" s="12"/>
    </row>
    <row r="702" spans="1:37" ht="15" thickBot="1" x14ac:dyDescent="0.25">
      <c r="A702" s="12"/>
      <c r="B702" s="21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3"/>
      <c r="O702" s="23"/>
      <c r="P702" s="23"/>
      <c r="Q702" s="23"/>
      <c r="R702" s="23"/>
      <c r="S702" s="23"/>
      <c r="T702" s="23"/>
      <c r="U702" s="23"/>
      <c r="V702" s="23"/>
      <c r="W702" s="24"/>
      <c r="X702" s="24"/>
      <c r="Y702" s="24"/>
      <c r="Z702" s="24"/>
      <c r="AA702" s="24"/>
      <c r="AB702" s="24"/>
      <c r="AC702" s="24"/>
      <c r="AD702" s="24"/>
      <c r="AE702" s="24"/>
      <c r="AF702" s="12"/>
      <c r="AG702" s="12"/>
      <c r="AH702" s="12"/>
      <c r="AI702" s="12"/>
      <c r="AJ702" s="12"/>
      <c r="AK702" s="12"/>
    </row>
    <row r="703" spans="1:37" ht="15" thickBot="1" x14ac:dyDescent="0.25">
      <c r="A703" s="12"/>
      <c r="B703" s="21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3"/>
      <c r="O703" s="23"/>
      <c r="P703" s="23"/>
      <c r="Q703" s="23"/>
      <c r="R703" s="23"/>
      <c r="S703" s="23"/>
      <c r="T703" s="23"/>
      <c r="U703" s="23"/>
      <c r="V703" s="23"/>
      <c r="W703" s="24"/>
      <c r="X703" s="24"/>
      <c r="Y703" s="24"/>
      <c r="Z703" s="24"/>
      <c r="AA703" s="24"/>
      <c r="AB703" s="24"/>
      <c r="AC703" s="24"/>
      <c r="AD703" s="24"/>
      <c r="AE703" s="24"/>
      <c r="AF703" s="12"/>
      <c r="AG703" s="12"/>
      <c r="AH703" s="12"/>
      <c r="AI703" s="12"/>
      <c r="AJ703" s="12"/>
      <c r="AK703" s="12"/>
    </row>
    <row r="704" spans="1:37" ht="15" thickBot="1" x14ac:dyDescent="0.25">
      <c r="A704" s="12"/>
      <c r="B704" s="21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3"/>
      <c r="O704" s="23"/>
      <c r="P704" s="23"/>
      <c r="Q704" s="23"/>
      <c r="R704" s="23"/>
      <c r="S704" s="23"/>
      <c r="T704" s="23"/>
      <c r="U704" s="23"/>
      <c r="V704" s="23"/>
      <c r="W704" s="24"/>
      <c r="X704" s="24"/>
      <c r="Y704" s="24"/>
      <c r="Z704" s="24"/>
      <c r="AA704" s="24"/>
      <c r="AB704" s="24"/>
      <c r="AC704" s="24"/>
      <c r="AD704" s="24"/>
      <c r="AE704" s="24"/>
      <c r="AF704" s="12"/>
      <c r="AG704" s="12"/>
      <c r="AH704" s="12"/>
      <c r="AI704" s="12"/>
      <c r="AJ704" s="12"/>
      <c r="AK704" s="12"/>
    </row>
    <row r="705" spans="1:37" ht="15" thickBot="1" x14ac:dyDescent="0.25">
      <c r="A705" s="12"/>
      <c r="B705" s="21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3"/>
      <c r="O705" s="23"/>
      <c r="P705" s="23"/>
      <c r="Q705" s="23"/>
      <c r="R705" s="23"/>
      <c r="S705" s="23"/>
      <c r="T705" s="23"/>
      <c r="U705" s="23"/>
      <c r="V705" s="23"/>
      <c r="W705" s="24"/>
      <c r="X705" s="24"/>
      <c r="Y705" s="24"/>
      <c r="Z705" s="24"/>
      <c r="AA705" s="24"/>
      <c r="AB705" s="24"/>
      <c r="AC705" s="24"/>
      <c r="AD705" s="24"/>
      <c r="AE705" s="24"/>
      <c r="AF705" s="12"/>
      <c r="AG705" s="12"/>
      <c r="AH705" s="12"/>
      <c r="AI705" s="12"/>
      <c r="AJ705" s="12"/>
      <c r="AK705" s="12"/>
    </row>
    <row r="706" spans="1:37" ht="15" thickBot="1" x14ac:dyDescent="0.25">
      <c r="A706" s="12"/>
      <c r="B706" s="21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3"/>
      <c r="O706" s="23"/>
      <c r="P706" s="23"/>
      <c r="Q706" s="23"/>
      <c r="R706" s="23"/>
      <c r="S706" s="23"/>
      <c r="T706" s="23"/>
      <c r="U706" s="23"/>
      <c r="V706" s="23"/>
      <c r="W706" s="24"/>
      <c r="X706" s="24"/>
      <c r="Y706" s="24"/>
      <c r="Z706" s="24"/>
      <c r="AA706" s="24"/>
      <c r="AB706" s="24"/>
      <c r="AC706" s="24"/>
      <c r="AD706" s="24"/>
      <c r="AE706" s="24"/>
      <c r="AF706" s="12"/>
      <c r="AG706" s="12"/>
      <c r="AH706" s="12"/>
      <c r="AI706" s="12"/>
      <c r="AJ706" s="12"/>
      <c r="AK706" s="12"/>
    </row>
    <row r="707" spans="1:37" ht="15" thickBot="1" x14ac:dyDescent="0.25">
      <c r="A707" s="12"/>
      <c r="B707" s="21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3"/>
      <c r="O707" s="23"/>
      <c r="P707" s="23"/>
      <c r="Q707" s="23"/>
      <c r="R707" s="23"/>
      <c r="S707" s="23"/>
      <c r="T707" s="23"/>
      <c r="U707" s="23"/>
      <c r="V707" s="23"/>
      <c r="W707" s="24"/>
      <c r="X707" s="24"/>
      <c r="Y707" s="24"/>
      <c r="Z707" s="24"/>
      <c r="AA707" s="24"/>
      <c r="AB707" s="24"/>
      <c r="AC707" s="24"/>
      <c r="AD707" s="24"/>
      <c r="AE707" s="24"/>
      <c r="AF707" s="12"/>
      <c r="AG707" s="12"/>
      <c r="AH707" s="12"/>
      <c r="AI707" s="12"/>
      <c r="AJ707" s="12"/>
      <c r="AK707" s="12"/>
    </row>
    <row r="708" spans="1:37" ht="15" thickBot="1" x14ac:dyDescent="0.25">
      <c r="A708" s="12"/>
      <c r="B708" s="2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3"/>
      <c r="O708" s="23"/>
      <c r="P708" s="23"/>
      <c r="Q708" s="23"/>
      <c r="R708" s="23"/>
      <c r="S708" s="23"/>
      <c r="T708" s="23"/>
      <c r="U708" s="23"/>
      <c r="V708" s="23"/>
      <c r="W708" s="24"/>
      <c r="X708" s="24"/>
      <c r="Y708" s="24"/>
      <c r="Z708" s="24"/>
      <c r="AA708" s="24"/>
      <c r="AB708" s="24"/>
      <c r="AC708" s="24"/>
      <c r="AD708" s="24"/>
      <c r="AE708" s="24"/>
      <c r="AF708" s="12"/>
      <c r="AG708" s="12"/>
      <c r="AH708" s="12"/>
      <c r="AI708" s="12"/>
      <c r="AJ708" s="12"/>
      <c r="AK708" s="12"/>
    </row>
    <row r="709" spans="1:37" ht="15" thickBot="1" x14ac:dyDescent="0.25">
      <c r="A709" s="12"/>
      <c r="B709" s="21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3"/>
      <c r="O709" s="23"/>
      <c r="P709" s="23"/>
      <c r="Q709" s="23"/>
      <c r="R709" s="23"/>
      <c r="S709" s="23"/>
      <c r="T709" s="23"/>
      <c r="U709" s="23"/>
      <c r="V709" s="23"/>
      <c r="W709" s="24"/>
      <c r="X709" s="24"/>
      <c r="Y709" s="24"/>
      <c r="Z709" s="24"/>
      <c r="AA709" s="24"/>
      <c r="AB709" s="24"/>
      <c r="AC709" s="24"/>
      <c r="AD709" s="24"/>
      <c r="AE709" s="24"/>
      <c r="AF709" s="12"/>
      <c r="AG709" s="12"/>
      <c r="AH709" s="12"/>
      <c r="AI709" s="12"/>
      <c r="AJ709" s="12"/>
      <c r="AK709" s="12"/>
    </row>
    <row r="710" spans="1:37" ht="15" thickBot="1" x14ac:dyDescent="0.25">
      <c r="A710" s="12"/>
      <c r="B710" s="21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3"/>
      <c r="O710" s="23"/>
      <c r="P710" s="23"/>
      <c r="Q710" s="23"/>
      <c r="R710" s="23"/>
      <c r="S710" s="23"/>
      <c r="T710" s="23"/>
      <c r="U710" s="23"/>
      <c r="V710" s="23"/>
      <c r="W710" s="24"/>
      <c r="X710" s="24"/>
      <c r="Y710" s="24"/>
      <c r="Z710" s="24"/>
      <c r="AA710" s="24"/>
      <c r="AB710" s="24"/>
      <c r="AC710" s="24"/>
      <c r="AD710" s="24"/>
      <c r="AE710" s="24"/>
      <c r="AF710" s="12"/>
      <c r="AG710" s="12"/>
      <c r="AH710" s="12"/>
      <c r="AI710" s="12"/>
      <c r="AJ710" s="12"/>
      <c r="AK710" s="12"/>
    </row>
    <row r="711" spans="1:37" ht="15" thickBot="1" x14ac:dyDescent="0.25">
      <c r="A711" s="12"/>
      <c r="B711" s="21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3"/>
      <c r="O711" s="23"/>
      <c r="P711" s="23"/>
      <c r="Q711" s="23"/>
      <c r="R711" s="23"/>
      <c r="S711" s="23"/>
      <c r="T711" s="23"/>
      <c r="U711" s="23"/>
      <c r="V711" s="23"/>
      <c r="W711" s="24"/>
      <c r="X711" s="24"/>
      <c r="Y711" s="24"/>
      <c r="Z711" s="24"/>
      <c r="AA711" s="24"/>
      <c r="AB711" s="24"/>
      <c r="AC711" s="24"/>
      <c r="AD711" s="24"/>
      <c r="AE711" s="24"/>
      <c r="AF711" s="12"/>
      <c r="AG711" s="12"/>
      <c r="AH711" s="12"/>
      <c r="AI711" s="12"/>
      <c r="AJ711" s="12"/>
      <c r="AK711" s="12"/>
    </row>
    <row r="712" spans="1:37" ht="15" thickBot="1" x14ac:dyDescent="0.25">
      <c r="A712" s="12"/>
      <c r="B712" s="21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3"/>
      <c r="O712" s="23"/>
      <c r="P712" s="23"/>
      <c r="Q712" s="23"/>
      <c r="R712" s="23"/>
      <c r="S712" s="23"/>
      <c r="T712" s="23"/>
      <c r="U712" s="23"/>
      <c r="V712" s="23"/>
      <c r="W712" s="24"/>
      <c r="X712" s="24"/>
      <c r="Y712" s="24"/>
      <c r="Z712" s="24"/>
      <c r="AA712" s="24"/>
      <c r="AB712" s="24"/>
      <c r="AC712" s="24"/>
      <c r="AD712" s="24"/>
      <c r="AE712" s="24"/>
      <c r="AF712" s="12"/>
      <c r="AG712" s="12"/>
      <c r="AH712" s="12"/>
      <c r="AI712" s="12"/>
      <c r="AJ712" s="12"/>
      <c r="AK712" s="12"/>
    </row>
    <row r="713" spans="1:37" ht="15" thickBot="1" x14ac:dyDescent="0.25">
      <c r="A713" s="12"/>
      <c r="B713" s="21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3"/>
      <c r="O713" s="23"/>
      <c r="P713" s="23"/>
      <c r="Q713" s="23"/>
      <c r="R713" s="23"/>
      <c r="S713" s="23"/>
      <c r="T713" s="23"/>
      <c r="U713" s="23"/>
      <c r="V713" s="23"/>
      <c r="W713" s="24"/>
      <c r="X713" s="24"/>
      <c r="Y713" s="24"/>
      <c r="Z713" s="24"/>
      <c r="AA713" s="24"/>
      <c r="AB713" s="24"/>
      <c r="AC713" s="24"/>
      <c r="AD713" s="24"/>
      <c r="AE713" s="24"/>
      <c r="AF713" s="12"/>
      <c r="AG713" s="12"/>
      <c r="AH713" s="12"/>
      <c r="AI713" s="12"/>
      <c r="AJ713" s="12"/>
      <c r="AK713" s="12"/>
    </row>
    <row r="714" spans="1:37" ht="15" thickBot="1" x14ac:dyDescent="0.25">
      <c r="A714" s="12"/>
      <c r="B714" s="21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3"/>
      <c r="O714" s="23"/>
      <c r="P714" s="23"/>
      <c r="Q714" s="23"/>
      <c r="R714" s="23"/>
      <c r="S714" s="23"/>
      <c r="T714" s="23"/>
      <c r="U714" s="23"/>
      <c r="V714" s="23"/>
      <c r="W714" s="24"/>
      <c r="X714" s="24"/>
      <c r="Y714" s="24"/>
      <c r="Z714" s="24"/>
      <c r="AA714" s="24"/>
      <c r="AB714" s="24"/>
      <c r="AC714" s="24"/>
      <c r="AD714" s="24"/>
      <c r="AE714" s="24"/>
      <c r="AF714" s="12"/>
      <c r="AG714" s="12"/>
      <c r="AH714" s="12"/>
      <c r="AI714" s="12"/>
      <c r="AJ714" s="12"/>
      <c r="AK714" s="12"/>
    </row>
    <row r="715" spans="1:37" ht="15" thickBot="1" x14ac:dyDescent="0.25">
      <c r="A715" s="12"/>
      <c r="B715" s="21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3"/>
      <c r="O715" s="23"/>
      <c r="P715" s="23"/>
      <c r="Q715" s="23"/>
      <c r="R715" s="23"/>
      <c r="S715" s="23"/>
      <c r="T715" s="23"/>
      <c r="U715" s="23"/>
      <c r="V715" s="23"/>
      <c r="W715" s="24"/>
      <c r="X715" s="24"/>
      <c r="Y715" s="24"/>
      <c r="Z715" s="24"/>
      <c r="AA715" s="24"/>
      <c r="AB715" s="24"/>
      <c r="AC715" s="24"/>
      <c r="AD715" s="24"/>
      <c r="AE715" s="24"/>
      <c r="AF715" s="12"/>
      <c r="AG715" s="12"/>
      <c r="AH715" s="12"/>
      <c r="AI715" s="12"/>
      <c r="AJ715" s="12"/>
      <c r="AK715" s="12"/>
    </row>
    <row r="716" spans="1:37" ht="15" thickBot="1" x14ac:dyDescent="0.25">
      <c r="A716" s="12"/>
      <c r="B716" s="21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3"/>
      <c r="O716" s="23"/>
      <c r="P716" s="23"/>
      <c r="Q716" s="23"/>
      <c r="R716" s="23"/>
      <c r="S716" s="23"/>
      <c r="T716" s="23"/>
      <c r="U716" s="23"/>
      <c r="V716" s="23"/>
      <c r="W716" s="24"/>
      <c r="X716" s="24"/>
      <c r="Y716" s="24"/>
      <c r="Z716" s="24"/>
      <c r="AA716" s="24"/>
      <c r="AB716" s="24"/>
      <c r="AC716" s="24"/>
      <c r="AD716" s="24"/>
      <c r="AE716" s="24"/>
      <c r="AF716" s="12"/>
      <c r="AG716" s="12"/>
      <c r="AH716" s="12"/>
      <c r="AI716" s="12"/>
      <c r="AJ716" s="12"/>
      <c r="AK716" s="12"/>
    </row>
    <row r="717" spans="1:37" ht="15" thickBot="1" x14ac:dyDescent="0.25">
      <c r="A717" s="12"/>
      <c r="B717" s="21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3"/>
      <c r="O717" s="23"/>
      <c r="P717" s="23"/>
      <c r="Q717" s="23"/>
      <c r="R717" s="23"/>
      <c r="S717" s="23"/>
      <c r="T717" s="23"/>
      <c r="U717" s="23"/>
      <c r="V717" s="23"/>
      <c r="W717" s="24"/>
      <c r="X717" s="24"/>
      <c r="Y717" s="24"/>
      <c r="Z717" s="24"/>
      <c r="AA717" s="24"/>
      <c r="AB717" s="24"/>
      <c r="AC717" s="24"/>
      <c r="AD717" s="24"/>
      <c r="AE717" s="24"/>
      <c r="AF717" s="12"/>
      <c r="AG717" s="12"/>
      <c r="AH717" s="12"/>
      <c r="AI717" s="12"/>
      <c r="AJ717" s="12"/>
      <c r="AK717" s="12"/>
    </row>
    <row r="718" spans="1:37" ht="15" thickBot="1" x14ac:dyDescent="0.25">
      <c r="A718" s="12"/>
      <c r="B718" s="21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3"/>
      <c r="O718" s="23"/>
      <c r="P718" s="23"/>
      <c r="Q718" s="23"/>
      <c r="R718" s="23"/>
      <c r="S718" s="23"/>
      <c r="T718" s="23"/>
      <c r="U718" s="23"/>
      <c r="V718" s="23"/>
      <c r="W718" s="24"/>
      <c r="X718" s="24"/>
      <c r="Y718" s="24"/>
      <c r="Z718" s="24"/>
      <c r="AA718" s="24"/>
      <c r="AB718" s="24"/>
      <c r="AC718" s="24"/>
      <c r="AD718" s="24"/>
      <c r="AE718" s="24"/>
      <c r="AF718" s="12"/>
      <c r="AG718" s="12"/>
      <c r="AH718" s="12"/>
      <c r="AI718" s="12"/>
      <c r="AJ718" s="12"/>
      <c r="AK718" s="12"/>
    </row>
    <row r="719" spans="1:37" ht="15" thickBot="1" x14ac:dyDescent="0.25">
      <c r="A719" s="12"/>
      <c r="B719" s="21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3"/>
      <c r="O719" s="23"/>
      <c r="P719" s="23"/>
      <c r="Q719" s="23"/>
      <c r="R719" s="23"/>
      <c r="S719" s="23"/>
      <c r="T719" s="23"/>
      <c r="U719" s="23"/>
      <c r="V719" s="23"/>
      <c r="W719" s="24"/>
      <c r="X719" s="24"/>
      <c r="Y719" s="24"/>
      <c r="Z719" s="24"/>
      <c r="AA719" s="24"/>
      <c r="AB719" s="24"/>
      <c r="AC719" s="24"/>
      <c r="AD719" s="24"/>
      <c r="AE719" s="24"/>
      <c r="AF719" s="12"/>
      <c r="AG719" s="12"/>
      <c r="AH719" s="12"/>
      <c r="AI719" s="12"/>
      <c r="AJ719" s="12"/>
      <c r="AK719" s="12"/>
    </row>
    <row r="720" spans="1:37" ht="15" thickBot="1" x14ac:dyDescent="0.25">
      <c r="A720" s="12"/>
      <c r="B720" s="2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3"/>
      <c r="O720" s="23"/>
      <c r="P720" s="23"/>
      <c r="Q720" s="23"/>
      <c r="R720" s="23"/>
      <c r="S720" s="23"/>
      <c r="T720" s="23"/>
      <c r="U720" s="23"/>
      <c r="V720" s="23"/>
      <c r="W720" s="24"/>
      <c r="X720" s="24"/>
      <c r="Y720" s="24"/>
      <c r="Z720" s="24"/>
      <c r="AA720" s="24"/>
      <c r="AB720" s="24"/>
      <c r="AC720" s="24"/>
      <c r="AD720" s="24"/>
      <c r="AE720" s="24"/>
      <c r="AF720" s="12"/>
      <c r="AG720" s="12"/>
      <c r="AH720" s="12"/>
      <c r="AI720" s="12"/>
      <c r="AJ720" s="12"/>
      <c r="AK720" s="12"/>
    </row>
    <row r="721" spans="1:37" ht="15" thickBot="1" x14ac:dyDescent="0.25">
      <c r="A721" s="12"/>
      <c r="B721" s="21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3"/>
      <c r="O721" s="23"/>
      <c r="P721" s="23"/>
      <c r="Q721" s="23"/>
      <c r="R721" s="23"/>
      <c r="S721" s="23"/>
      <c r="T721" s="23"/>
      <c r="U721" s="23"/>
      <c r="V721" s="23"/>
      <c r="W721" s="24"/>
      <c r="X721" s="24"/>
      <c r="Y721" s="24"/>
      <c r="Z721" s="24"/>
      <c r="AA721" s="24"/>
      <c r="AB721" s="24"/>
      <c r="AC721" s="24"/>
      <c r="AD721" s="24"/>
      <c r="AE721" s="24"/>
      <c r="AF721" s="12"/>
      <c r="AG721" s="12"/>
      <c r="AH721" s="12"/>
      <c r="AI721" s="12"/>
      <c r="AJ721" s="12"/>
      <c r="AK721" s="12"/>
    </row>
    <row r="722" spans="1:37" ht="15" thickBot="1" x14ac:dyDescent="0.25">
      <c r="A722" s="12"/>
      <c r="B722" s="21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3"/>
      <c r="O722" s="23"/>
      <c r="P722" s="23"/>
      <c r="Q722" s="23"/>
      <c r="R722" s="23"/>
      <c r="S722" s="23"/>
      <c r="T722" s="23"/>
      <c r="U722" s="23"/>
      <c r="V722" s="23"/>
      <c r="W722" s="24"/>
      <c r="X722" s="24"/>
      <c r="Y722" s="24"/>
      <c r="Z722" s="24"/>
      <c r="AA722" s="24"/>
      <c r="AB722" s="24"/>
      <c r="AC722" s="24"/>
      <c r="AD722" s="24"/>
      <c r="AE722" s="24"/>
      <c r="AF722" s="12"/>
      <c r="AG722" s="12"/>
      <c r="AH722" s="12"/>
      <c r="AI722" s="12"/>
      <c r="AJ722" s="12"/>
      <c r="AK722" s="12"/>
    </row>
    <row r="723" spans="1:37" ht="15" thickBot="1" x14ac:dyDescent="0.25">
      <c r="A723" s="12"/>
      <c r="B723" s="21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3"/>
      <c r="O723" s="23"/>
      <c r="P723" s="23"/>
      <c r="Q723" s="23"/>
      <c r="R723" s="23"/>
      <c r="S723" s="23"/>
      <c r="T723" s="23"/>
      <c r="U723" s="23"/>
      <c r="V723" s="23"/>
      <c r="W723" s="24"/>
      <c r="X723" s="24"/>
      <c r="Y723" s="24"/>
      <c r="Z723" s="24"/>
      <c r="AA723" s="24"/>
      <c r="AB723" s="24"/>
      <c r="AC723" s="24"/>
      <c r="AD723" s="24"/>
      <c r="AE723" s="24"/>
      <c r="AF723" s="12"/>
      <c r="AG723" s="12"/>
      <c r="AH723" s="12"/>
      <c r="AI723" s="12"/>
      <c r="AJ723" s="12"/>
      <c r="AK723" s="12"/>
    </row>
    <row r="724" spans="1:37" ht="15" thickBot="1" x14ac:dyDescent="0.25">
      <c r="A724" s="12"/>
      <c r="B724" s="21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3"/>
      <c r="O724" s="23"/>
      <c r="P724" s="23"/>
      <c r="Q724" s="23"/>
      <c r="R724" s="23"/>
      <c r="S724" s="23"/>
      <c r="T724" s="23"/>
      <c r="U724" s="23"/>
      <c r="V724" s="23"/>
      <c r="W724" s="24"/>
      <c r="X724" s="24"/>
      <c r="Y724" s="24"/>
      <c r="Z724" s="24"/>
      <c r="AA724" s="24"/>
      <c r="AB724" s="24"/>
      <c r="AC724" s="24"/>
      <c r="AD724" s="24"/>
      <c r="AE724" s="24"/>
      <c r="AF724" s="12"/>
      <c r="AG724" s="12"/>
      <c r="AH724" s="12"/>
      <c r="AI724" s="12"/>
      <c r="AJ724" s="12"/>
      <c r="AK724" s="12"/>
    </row>
    <row r="725" spans="1:37" ht="15" thickBot="1" x14ac:dyDescent="0.25">
      <c r="A725" s="12"/>
      <c r="B725" s="21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3"/>
      <c r="O725" s="23"/>
      <c r="P725" s="23"/>
      <c r="Q725" s="23"/>
      <c r="R725" s="23"/>
      <c r="S725" s="23"/>
      <c r="T725" s="23"/>
      <c r="U725" s="23"/>
      <c r="V725" s="23"/>
      <c r="W725" s="24"/>
      <c r="X725" s="24"/>
      <c r="Y725" s="24"/>
      <c r="Z725" s="24"/>
      <c r="AA725" s="24"/>
      <c r="AB725" s="24"/>
      <c r="AC725" s="24"/>
      <c r="AD725" s="24"/>
      <c r="AE725" s="24"/>
      <c r="AF725" s="12"/>
      <c r="AG725" s="12"/>
      <c r="AH725" s="12"/>
      <c r="AI725" s="12"/>
      <c r="AJ725" s="12"/>
      <c r="AK725" s="12"/>
    </row>
    <row r="726" spans="1:37" ht="15" thickBot="1" x14ac:dyDescent="0.25">
      <c r="A726" s="12"/>
      <c r="B726" s="21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3"/>
      <c r="O726" s="23"/>
      <c r="P726" s="23"/>
      <c r="Q726" s="23"/>
      <c r="R726" s="23"/>
      <c r="S726" s="23"/>
      <c r="T726" s="23"/>
      <c r="U726" s="23"/>
      <c r="V726" s="23"/>
      <c r="W726" s="24"/>
      <c r="X726" s="24"/>
      <c r="Y726" s="24"/>
      <c r="Z726" s="24"/>
      <c r="AA726" s="24"/>
      <c r="AB726" s="24"/>
      <c r="AC726" s="24"/>
      <c r="AD726" s="24"/>
      <c r="AE726" s="24"/>
      <c r="AF726" s="12"/>
      <c r="AG726" s="12"/>
      <c r="AH726" s="12"/>
      <c r="AI726" s="12"/>
      <c r="AJ726" s="12"/>
      <c r="AK726" s="12"/>
    </row>
    <row r="727" spans="1:37" ht="15" thickBot="1" x14ac:dyDescent="0.25">
      <c r="A727" s="12"/>
      <c r="B727" s="21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3"/>
      <c r="O727" s="23"/>
      <c r="P727" s="23"/>
      <c r="Q727" s="23"/>
      <c r="R727" s="23"/>
      <c r="S727" s="23"/>
      <c r="T727" s="23"/>
      <c r="U727" s="23"/>
      <c r="V727" s="23"/>
      <c r="W727" s="24"/>
      <c r="X727" s="24"/>
      <c r="Y727" s="24"/>
      <c r="Z727" s="24"/>
      <c r="AA727" s="24"/>
      <c r="AB727" s="24"/>
      <c r="AC727" s="24"/>
      <c r="AD727" s="24"/>
      <c r="AE727" s="24"/>
      <c r="AF727" s="12"/>
      <c r="AG727" s="12"/>
      <c r="AH727" s="12"/>
      <c r="AI727" s="12"/>
      <c r="AJ727" s="12"/>
      <c r="AK727" s="12"/>
    </row>
    <row r="728" spans="1:37" ht="15" thickBot="1" x14ac:dyDescent="0.25">
      <c r="A728" s="12"/>
      <c r="B728" s="21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3"/>
      <c r="O728" s="23"/>
      <c r="P728" s="23"/>
      <c r="Q728" s="23"/>
      <c r="R728" s="23"/>
      <c r="S728" s="23"/>
      <c r="T728" s="23"/>
      <c r="U728" s="23"/>
      <c r="V728" s="23"/>
      <c r="W728" s="24"/>
      <c r="X728" s="24"/>
      <c r="Y728" s="24"/>
      <c r="Z728" s="24"/>
      <c r="AA728" s="24"/>
      <c r="AB728" s="24"/>
      <c r="AC728" s="24"/>
      <c r="AD728" s="24"/>
      <c r="AE728" s="24"/>
      <c r="AF728" s="12"/>
      <c r="AG728" s="12"/>
      <c r="AH728" s="12"/>
      <c r="AI728" s="12"/>
      <c r="AJ728" s="12"/>
      <c r="AK728" s="12"/>
    </row>
    <row r="729" spans="1:37" ht="15" thickBot="1" x14ac:dyDescent="0.25">
      <c r="A729" s="12"/>
      <c r="B729" s="21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3"/>
      <c r="O729" s="23"/>
      <c r="P729" s="23"/>
      <c r="Q729" s="23"/>
      <c r="R729" s="23"/>
      <c r="S729" s="23"/>
      <c r="T729" s="23"/>
      <c r="U729" s="23"/>
      <c r="V729" s="23"/>
      <c r="W729" s="24"/>
      <c r="X729" s="24"/>
      <c r="Y729" s="24"/>
      <c r="Z729" s="24"/>
      <c r="AA729" s="24"/>
      <c r="AB729" s="24"/>
      <c r="AC729" s="24"/>
      <c r="AD729" s="24"/>
      <c r="AE729" s="24"/>
      <c r="AF729" s="12"/>
      <c r="AG729" s="12"/>
      <c r="AH729" s="12"/>
      <c r="AI729" s="12"/>
      <c r="AJ729" s="12"/>
      <c r="AK729" s="12"/>
    </row>
    <row r="730" spans="1:37" ht="15" thickBot="1" x14ac:dyDescent="0.25">
      <c r="A730" s="12"/>
      <c r="B730" s="21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3"/>
      <c r="O730" s="23"/>
      <c r="P730" s="23"/>
      <c r="Q730" s="23"/>
      <c r="R730" s="23"/>
      <c r="S730" s="23"/>
      <c r="T730" s="23"/>
      <c r="U730" s="23"/>
      <c r="V730" s="23"/>
      <c r="W730" s="24"/>
      <c r="X730" s="24"/>
      <c r="Y730" s="24"/>
      <c r="Z730" s="24"/>
      <c r="AA730" s="24"/>
      <c r="AB730" s="24"/>
      <c r="AC730" s="24"/>
      <c r="AD730" s="24"/>
      <c r="AE730" s="24"/>
      <c r="AF730" s="12"/>
      <c r="AG730" s="12"/>
      <c r="AH730" s="12"/>
      <c r="AI730" s="12"/>
      <c r="AJ730" s="12"/>
      <c r="AK730" s="12"/>
    </row>
    <row r="731" spans="1:37" ht="15" thickBot="1" x14ac:dyDescent="0.25">
      <c r="A731" s="12"/>
      <c r="B731" s="21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3"/>
      <c r="O731" s="23"/>
      <c r="P731" s="23"/>
      <c r="Q731" s="23"/>
      <c r="R731" s="23"/>
      <c r="S731" s="23"/>
      <c r="T731" s="23"/>
      <c r="U731" s="23"/>
      <c r="V731" s="23"/>
      <c r="W731" s="24"/>
      <c r="X731" s="24"/>
      <c r="Y731" s="24"/>
      <c r="Z731" s="24"/>
      <c r="AA731" s="24"/>
      <c r="AB731" s="24"/>
      <c r="AC731" s="24"/>
      <c r="AD731" s="24"/>
      <c r="AE731" s="24"/>
      <c r="AF731" s="12"/>
      <c r="AG731" s="12"/>
      <c r="AH731" s="12"/>
      <c r="AI731" s="12"/>
      <c r="AJ731" s="12"/>
      <c r="AK731" s="12"/>
    </row>
    <row r="732" spans="1:37" ht="15" thickBot="1" x14ac:dyDescent="0.25">
      <c r="A732" s="12"/>
      <c r="B732" s="2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3"/>
      <c r="O732" s="23"/>
      <c r="P732" s="23"/>
      <c r="Q732" s="23"/>
      <c r="R732" s="23"/>
      <c r="S732" s="23"/>
      <c r="T732" s="23"/>
      <c r="U732" s="23"/>
      <c r="V732" s="23"/>
      <c r="W732" s="24"/>
      <c r="X732" s="24"/>
      <c r="Y732" s="24"/>
      <c r="Z732" s="24"/>
      <c r="AA732" s="24"/>
      <c r="AB732" s="24"/>
      <c r="AC732" s="24"/>
      <c r="AD732" s="24"/>
      <c r="AE732" s="24"/>
      <c r="AF732" s="12"/>
      <c r="AG732" s="12"/>
      <c r="AH732" s="12"/>
      <c r="AI732" s="12"/>
      <c r="AJ732" s="12"/>
      <c r="AK732" s="12"/>
    </row>
    <row r="733" spans="1:37" ht="15" thickBot="1" x14ac:dyDescent="0.25">
      <c r="A733" s="12"/>
      <c r="B733" s="21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3"/>
      <c r="O733" s="23"/>
      <c r="P733" s="23"/>
      <c r="Q733" s="23"/>
      <c r="R733" s="23"/>
      <c r="S733" s="23"/>
      <c r="T733" s="23"/>
      <c r="U733" s="23"/>
      <c r="V733" s="23"/>
      <c r="W733" s="24"/>
      <c r="X733" s="24"/>
      <c r="Y733" s="24"/>
      <c r="Z733" s="24"/>
      <c r="AA733" s="24"/>
      <c r="AB733" s="24"/>
      <c r="AC733" s="24"/>
      <c r="AD733" s="24"/>
      <c r="AE733" s="24"/>
      <c r="AF733" s="12"/>
      <c r="AG733" s="12"/>
      <c r="AH733" s="12"/>
      <c r="AI733" s="12"/>
      <c r="AJ733" s="12"/>
      <c r="AK733" s="12"/>
    </row>
    <row r="734" spans="1:37" ht="15" thickBot="1" x14ac:dyDescent="0.25">
      <c r="A734" s="12"/>
      <c r="B734" s="21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3"/>
      <c r="O734" s="23"/>
      <c r="P734" s="23"/>
      <c r="Q734" s="23"/>
      <c r="R734" s="23"/>
      <c r="S734" s="23"/>
      <c r="T734" s="23"/>
      <c r="U734" s="23"/>
      <c r="V734" s="23"/>
      <c r="W734" s="24"/>
      <c r="X734" s="24"/>
      <c r="Y734" s="24"/>
      <c r="Z734" s="24"/>
      <c r="AA734" s="24"/>
      <c r="AB734" s="24"/>
      <c r="AC734" s="24"/>
      <c r="AD734" s="24"/>
      <c r="AE734" s="24"/>
      <c r="AF734" s="12"/>
      <c r="AG734" s="12"/>
      <c r="AH734" s="12"/>
      <c r="AI734" s="12"/>
      <c r="AJ734" s="12"/>
      <c r="AK734" s="12"/>
    </row>
    <row r="735" spans="1:37" ht="15" thickBot="1" x14ac:dyDescent="0.25">
      <c r="A735" s="12"/>
      <c r="B735" s="21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3"/>
      <c r="O735" s="23"/>
      <c r="P735" s="23"/>
      <c r="Q735" s="23"/>
      <c r="R735" s="23"/>
      <c r="S735" s="23"/>
      <c r="T735" s="23"/>
      <c r="U735" s="23"/>
      <c r="V735" s="23"/>
      <c r="W735" s="24"/>
      <c r="X735" s="24"/>
      <c r="Y735" s="24"/>
      <c r="Z735" s="24"/>
      <c r="AA735" s="24"/>
      <c r="AB735" s="24"/>
      <c r="AC735" s="24"/>
      <c r="AD735" s="24"/>
      <c r="AE735" s="24"/>
      <c r="AF735" s="12"/>
      <c r="AG735" s="12"/>
      <c r="AH735" s="12"/>
      <c r="AI735" s="12"/>
      <c r="AJ735" s="12"/>
      <c r="AK735" s="12"/>
    </row>
    <row r="736" spans="1:37" ht="15" thickBot="1" x14ac:dyDescent="0.25">
      <c r="A736" s="12"/>
      <c r="B736" s="21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3"/>
      <c r="O736" s="23"/>
      <c r="P736" s="23"/>
      <c r="Q736" s="23"/>
      <c r="R736" s="23"/>
      <c r="S736" s="23"/>
      <c r="T736" s="23"/>
      <c r="U736" s="23"/>
      <c r="V736" s="23"/>
      <c r="W736" s="24"/>
      <c r="X736" s="24"/>
      <c r="Y736" s="24"/>
      <c r="Z736" s="24"/>
      <c r="AA736" s="24"/>
      <c r="AB736" s="24"/>
      <c r="AC736" s="24"/>
      <c r="AD736" s="24"/>
      <c r="AE736" s="24"/>
      <c r="AF736" s="12"/>
      <c r="AG736" s="12"/>
      <c r="AH736" s="12"/>
      <c r="AI736" s="12"/>
      <c r="AJ736" s="12"/>
      <c r="AK736" s="12"/>
    </row>
    <row r="737" spans="1:37" ht="15" thickBot="1" x14ac:dyDescent="0.25">
      <c r="A737" s="12"/>
      <c r="B737" s="21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3"/>
      <c r="O737" s="23"/>
      <c r="P737" s="23"/>
      <c r="Q737" s="23"/>
      <c r="R737" s="23"/>
      <c r="S737" s="23"/>
      <c r="T737" s="23"/>
      <c r="U737" s="23"/>
      <c r="V737" s="23"/>
      <c r="W737" s="24"/>
      <c r="X737" s="24"/>
      <c r="Y737" s="24"/>
      <c r="Z737" s="24"/>
      <c r="AA737" s="24"/>
      <c r="AB737" s="24"/>
      <c r="AC737" s="24"/>
      <c r="AD737" s="24"/>
      <c r="AE737" s="24"/>
      <c r="AF737" s="12"/>
      <c r="AG737" s="12"/>
      <c r="AH737" s="12"/>
      <c r="AI737" s="12"/>
      <c r="AJ737" s="12"/>
      <c r="AK737" s="12"/>
    </row>
    <row r="738" spans="1:37" ht="15" thickBot="1" x14ac:dyDescent="0.25">
      <c r="A738" s="12"/>
      <c r="B738" s="21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3"/>
      <c r="O738" s="23"/>
      <c r="P738" s="23"/>
      <c r="Q738" s="23"/>
      <c r="R738" s="23"/>
      <c r="S738" s="23"/>
      <c r="T738" s="23"/>
      <c r="U738" s="23"/>
      <c r="V738" s="23"/>
      <c r="W738" s="24"/>
      <c r="X738" s="24"/>
      <c r="Y738" s="24"/>
      <c r="Z738" s="24"/>
      <c r="AA738" s="24"/>
      <c r="AB738" s="24"/>
      <c r="AC738" s="24"/>
      <c r="AD738" s="24"/>
      <c r="AE738" s="24"/>
      <c r="AF738" s="12"/>
      <c r="AG738" s="12"/>
      <c r="AH738" s="12"/>
      <c r="AI738" s="12"/>
      <c r="AJ738" s="12"/>
      <c r="AK738" s="12"/>
    </row>
    <row r="739" spans="1:37" ht="15" thickBot="1" x14ac:dyDescent="0.25">
      <c r="A739" s="12"/>
      <c r="B739" s="21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3"/>
      <c r="O739" s="23"/>
      <c r="P739" s="23"/>
      <c r="Q739" s="23"/>
      <c r="R739" s="23"/>
      <c r="S739" s="23"/>
      <c r="T739" s="23"/>
      <c r="U739" s="23"/>
      <c r="V739" s="23"/>
      <c r="W739" s="24"/>
      <c r="X739" s="24"/>
      <c r="Y739" s="24"/>
      <c r="Z739" s="24"/>
      <c r="AA739" s="24"/>
      <c r="AB739" s="24"/>
      <c r="AC739" s="24"/>
      <c r="AD739" s="24"/>
      <c r="AE739" s="24"/>
      <c r="AF739" s="12"/>
      <c r="AG739" s="12"/>
      <c r="AH739" s="12"/>
      <c r="AI739" s="12"/>
      <c r="AJ739" s="12"/>
      <c r="AK739" s="12"/>
    </row>
    <row r="740" spans="1:37" ht="15" thickBot="1" x14ac:dyDescent="0.25">
      <c r="A740" s="12"/>
      <c r="B740" s="21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3"/>
      <c r="O740" s="23"/>
      <c r="P740" s="23"/>
      <c r="Q740" s="23"/>
      <c r="R740" s="23"/>
      <c r="S740" s="23"/>
      <c r="T740" s="23"/>
      <c r="U740" s="23"/>
      <c r="V740" s="23"/>
      <c r="W740" s="24"/>
      <c r="X740" s="24"/>
      <c r="Y740" s="24"/>
      <c r="Z740" s="24"/>
      <c r="AA740" s="24"/>
      <c r="AB740" s="24"/>
      <c r="AC740" s="24"/>
      <c r="AD740" s="24"/>
      <c r="AE740" s="24"/>
      <c r="AF740" s="12"/>
      <c r="AG740" s="12"/>
      <c r="AH740" s="12"/>
      <c r="AI740" s="12"/>
      <c r="AJ740" s="12"/>
      <c r="AK740" s="12"/>
    </row>
    <row r="741" spans="1:37" ht="15" thickBot="1" x14ac:dyDescent="0.25">
      <c r="A741" s="12"/>
      <c r="B741" s="21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3"/>
      <c r="O741" s="23"/>
      <c r="P741" s="23"/>
      <c r="Q741" s="23"/>
      <c r="R741" s="23"/>
      <c r="S741" s="23"/>
      <c r="T741" s="23"/>
      <c r="U741" s="23"/>
      <c r="V741" s="23"/>
      <c r="W741" s="24"/>
      <c r="X741" s="24"/>
      <c r="Y741" s="24"/>
      <c r="Z741" s="24"/>
      <c r="AA741" s="24"/>
      <c r="AB741" s="24"/>
      <c r="AC741" s="24"/>
      <c r="AD741" s="24"/>
      <c r="AE741" s="24"/>
      <c r="AF741" s="12"/>
      <c r="AG741" s="12"/>
      <c r="AH741" s="12"/>
      <c r="AI741" s="12"/>
      <c r="AJ741" s="12"/>
      <c r="AK741" s="12"/>
    </row>
    <row r="742" spans="1:37" ht="15" thickBot="1" x14ac:dyDescent="0.25">
      <c r="A742" s="12"/>
      <c r="B742" s="21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3"/>
      <c r="O742" s="23"/>
      <c r="P742" s="23"/>
      <c r="Q742" s="23"/>
      <c r="R742" s="23"/>
      <c r="S742" s="23"/>
      <c r="T742" s="23"/>
      <c r="U742" s="23"/>
      <c r="V742" s="23"/>
      <c r="W742" s="24"/>
      <c r="X742" s="24"/>
      <c r="Y742" s="24"/>
      <c r="Z742" s="24"/>
      <c r="AA742" s="24"/>
      <c r="AB742" s="24"/>
      <c r="AC742" s="24"/>
      <c r="AD742" s="24"/>
      <c r="AE742" s="24"/>
      <c r="AF742" s="12"/>
      <c r="AG742" s="12"/>
      <c r="AH742" s="12"/>
      <c r="AI742" s="12"/>
      <c r="AJ742" s="12"/>
      <c r="AK742" s="12"/>
    </row>
    <row r="743" spans="1:37" ht="15" thickBot="1" x14ac:dyDescent="0.25">
      <c r="A743" s="12"/>
      <c r="B743" s="21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3"/>
      <c r="O743" s="23"/>
      <c r="P743" s="23"/>
      <c r="Q743" s="23"/>
      <c r="R743" s="23"/>
      <c r="S743" s="23"/>
      <c r="T743" s="23"/>
      <c r="U743" s="23"/>
      <c r="V743" s="23"/>
      <c r="W743" s="24"/>
      <c r="X743" s="24"/>
      <c r="Y743" s="24"/>
      <c r="Z743" s="24"/>
      <c r="AA743" s="24"/>
      <c r="AB743" s="24"/>
      <c r="AC743" s="24"/>
      <c r="AD743" s="24"/>
      <c r="AE743" s="24"/>
      <c r="AF743" s="12"/>
      <c r="AG743" s="12"/>
      <c r="AH743" s="12"/>
      <c r="AI743" s="12"/>
      <c r="AJ743" s="12"/>
      <c r="AK743" s="12"/>
    </row>
    <row r="744" spans="1:37" ht="15" thickBot="1" x14ac:dyDescent="0.25">
      <c r="A744" s="12"/>
      <c r="B744" s="2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3"/>
      <c r="O744" s="23"/>
      <c r="P744" s="23"/>
      <c r="Q744" s="23"/>
      <c r="R744" s="23"/>
      <c r="S744" s="23"/>
      <c r="T744" s="23"/>
      <c r="U744" s="23"/>
      <c r="V744" s="23"/>
      <c r="W744" s="24"/>
      <c r="X744" s="24"/>
      <c r="Y744" s="24"/>
      <c r="Z744" s="24"/>
      <c r="AA744" s="24"/>
      <c r="AB744" s="24"/>
      <c r="AC744" s="24"/>
      <c r="AD744" s="24"/>
      <c r="AE744" s="24"/>
      <c r="AF744" s="12"/>
      <c r="AG744" s="12"/>
      <c r="AH744" s="12"/>
      <c r="AI744" s="12"/>
      <c r="AJ744" s="12"/>
      <c r="AK744" s="12"/>
    </row>
    <row r="745" spans="1:37" ht="15" thickBot="1" x14ac:dyDescent="0.25">
      <c r="A745" s="12"/>
      <c r="B745" s="21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3"/>
      <c r="O745" s="23"/>
      <c r="P745" s="23"/>
      <c r="Q745" s="23"/>
      <c r="R745" s="23"/>
      <c r="S745" s="23"/>
      <c r="T745" s="23"/>
      <c r="U745" s="23"/>
      <c r="V745" s="23"/>
      <c r="W745" s="24"/>
      <c r="X745" s="24"/>
      <c r="Y745" s="24"/>
      <c r="Z745" s="24"/>
      <c r="AA745" s="24"/>
      <c r="AB745" s="24"/>
      <c r="AC745" s="24"/>
      <c r="AD745" s="24"/>
      <c r="AE745" s="24"/>
      <c r="AF745" s="12"/>
      <c r="AG745" s="12"/>
      <c r="AH745" s="12"/>
      <c r="AI745" s="12"/>
      <c r="AJ745" s="12"/>
      <c r="AK745" s="12"/>
    </row>
    <row r="746" spans="1:37" ht="15" thickBot="1" x14ac:dyDescent="0.25">
      <c r="A746" s="12"/>
      <c r="B746" s="21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3"/>
      <c r="O746" s="23"/>
      <c r="P746" s="23"/>
      <c r="Q746" s="23"/>
      <c r="R746" s="23"/>
      <c r="S746" s="23"/>
      <c r="T746" s="23"/>
      <c r="U746" s="23"/>
      <c r="V746" s="23"/>
      <c r="W746" s="24"/>
      <c r="X746" s="24"/>
      <c r="Y746" s="24"/>
      <c r="Z746" s="24"/>
      <c r="AA746" s="24"/>
      <c r="AB746" s="24"/>
      <c r="AC746" s="24"/>
      <c r="AD746" s="24"/>
      <c r="AE746" s="24"/>
      <c r="AF746" s="12"/>
      <c r="AG746" s="12"/>
      <c r="AH746" s="12"/>
      <c r="AI746" s="12"/>
      <c r="AJ746" s="12"/>
      <c r="AK746" s="12"/>
    </row>
    <row r="747" spans="1:37" ht="15" thickBot="1" x14ac:dyDescent="0.25">
      <c r="A747" s="12"/>
      <c r="B747" s="21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3"/>
      <c r="O747" s="23"/>
      <c r="P747" s="23"/>
      <c r="Q747" s="23"/>
      <c r="R747" s="23"/>
      <c r="S747" s="23"/>
      <c r="T747" s="23"/>
      <c r="U747" s="23"/>
      <c r="V747" s="23"/>
      <c r="W747" s="24"/>
      <c r="X747" s="24"/>
      <c r="Y747" s="24"/>
      <c r="Z747" s="24"/>
      <c r="AA747" s="24"/>
      <c r="AB747" s="24"/>
      <c r="AC747" s="24"/>
      <c r="AD747" s="24"/>
      <c r="AE747" s="24"/>
      <c r="AF747" s="12"/>
      <c r="AG747" s="12"/>
      <c r="AH747" s="12"/>
      <c r="AI747" s="12"/>
      <c r="AJ747" s="12"/>
      <c r="AK747" s="12"/>
    </row>
    <row r="748" spans="1:37" ht="15" thickBot="1" x14ac:dyDescent="0.25">
      <c r="A748" s="12"/>
      <c r="B748" s="21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3"/>
      <c r="O748" s="23"/>
      <c r="P748" s="23"/>
      <c r="Q748" s="23"/>
      <c r="R748" s="23"/>
      <c r="S748" s="23"/>
      <c r="T748" s="23"/>
      <c r="U748" s="23"/>
      <c r="V748" s="23"/>
      <c r="W748" s="24"/>
      <c r="X748" s="24"/>
      <c r="Y748" s="24"/>
      <c r="Z748" s="24"/>
      <c r="AA748" s="24"/>
      <c r="AB748" s="24"/>
      <c r="AC748" s="24"/>
      <c r="AD748" s="24"/>
      <c r="AE748" s="24"/>
      <c r="AF748" s="12"/>
      <c r="AG748" s="12"/>
      <c r="AH748" s="12"/>
      <c r="AI748" s="12"/>
      <c r="AJ748" s="12"/>
      <c r="AK748" s="12"/>
    </row>
    <row r="749" spans="1:37" ht="15" thickBot="1" x14ac:dyDescent="0.25">
      <c r="A749" s="12"/>
      <c r="B749" s="21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3"/>
      <c r="O749" s="23"/>
      <c r="P749" s="23"/>
      <c r="Q749" s="23"/>
      <c r="R749" s="23"/>
      <c r="S749" s="23"/>
      <c r="T749" s="23"/>
      <c r="U749" s="23"/>
      <c r="V749" s="23"/>
      <c r="W749" s="24"/>
      <c r="X749" s="24"/>
      <c r="Y749" s="24"/>
      <c r="Z749" s="24"/>
      <c r="AA749" s="24"/>
      <c r="AB749" s="24"/>
      <c r="AC749" s="24"/>
      <c r="AD749" s="24"/>
      <c r="AE749" s="24"/>
      <c r="AF749" s="12"/>
      <c r="AG749" s="12"/>
      <c r="AH749" s="12"/>
      <c r="AI749" s="12"/>
      <c r="AJ749" s="12"/>
      <c r="AK749" s="12"/>
    </row>
    <row r="750" spans="1:37" ht="15" thickBot="1" x14ac:dyDescent="0.25">
      <c r="A750" s="12"/>
      <c r="B750" s="21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3"/>
      <c r="O750" s="23"/>
      <c r="P750" s="23"/>
      <c r="Q750" s="23"/>
      <c r="R750" s="23"/>
      <c r="S750" s="23"/>
      <c r="T750" s="23"/>
      <c r="U750" s="23"/>
      <c r="V750" s="23"/>
      <c r="W750" s="24"/>
      <c r="X750" s="24"/>
      <c r="Y750" s="24"/>
      <c r="Z750" s="24"/>
      <c r="AA750" s="24"/>
      <c r="AB750" s="24"/>
      <c r="AC750" s="24"/>
      <c r="AD750" s="24"/>
      <c r="AE750" s="24"/>
      <c r="AF750" s="12"/>
      <c r="AG750" s="12"/>
      <c r="AH750" s="12"/>
      <c r="AI750" s="12"/>
      <c r="AJ750" s="12"/>
      <c r="AK750" s="12"/>
    </row>
    <row r="751" spans="1:37" ht="15" thickBot="1" x14ac:dyDescent="0.25">
      <c r="A751" s="12"/>
      <c r="B751" s="21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3"/>
      <c r="O751" s="23"/>
      <c r="P751" s="23"/>
      <c r="Q751" s="23"/>
      <c r="R751" s="23"/>
      <c r="S751" s="23"/>
      <c r="T751" s="23"/>
      <c r="U751" s="23"/>
      <c r="V751" s="23"/>
      <c r="W751" s="24"/>
      <c r="X751" s="24"/>
      <c r="Y751" s="24"/>
      <c r="Z751" s="24"/>
      <c r="AA751" s="24"/>
      <c r="AB751" s="24"/>
      <c r="AC751" s="24"/>
      <c r="AD751" s="24"/>
      <c r="AE751" s="24"/>
      <c r="AF751" s="12"/>
      <c r="AG751" s="12"/>
      <c r="AH751" s="12"/>
      <c r="AI751" s="12"/>
      <c r="AJ751" s="12"/>
      <c r="AK751" s="12"/>
    </row>
    <row r="752" spans="1:37" ht="15" thickBot="1" x14ac:dyDescent="0.25">
      <c r="A752" s="12"/>
      <c r="B752" s="21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3"/>
      <c r="O752" s="23"/>
      <c r="P752" s="23"/>
      <c r="Q752" s="23"/>
      <c r="R752" s="23"/>
      <c r="S752" s="23"/>
      <c r="T752" s="23"/>
      <c r="U752" s="23"/>
      <c r="V752" s="23"/>
      <c r="W752" s="24"/>
      <c r="X752" s="24"/>
      <c r="Y752" s="24"/>
      <c r="Z752" s="24"/>
      <c r="AA752" s="24"/>
      <c r="AB752" s="24"/>
      <c r="AC752" s="24"/>
      <c r="AD752" s="24"/>
      <c r="AE752" s="24"/>
      <c r="AF752" s="12"/>
      <c r="AG752" s="12"/>
      <c r="AH752" s="12"/>
      <c r="AI752" s="12"/>
      <c r="AJ752" s="12"/>
      <c r="AK752" s="12"/>
    </row>
    <row r="753" spans="1:37" ht="15" thickBot="1" x14ac:dyDescent="0.25">
      <c r="A753" s="12"/>
      <c r="B753" s="21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3"/>
      <c r="O753" s="23"/>
      <c r="P753" s="23"/>
      <c r="Q753" s="23"/>
      <c r="R753" s="23"/>
      <c r="S753" s="23"/>
      <c r="T753" s="23"/>
      <c r="U753" s="23"/>
      <c r="V753" s="23"/>
      <c r="W753" s="24"/>
      <c r="X753" s="24"/>
      <c r="Y753" s="24"/>
      <c r="Z753" s="24"/>
      <c r="AA753" s="24"/>
      <c r="AB753" s="24"/>
      <c r="AC753" s="24"/>
      <c r="AD753" s="24"/>
      <c r="AE753" s="24"/>
      <c r="AF753" s="12"/>
      <c r="AG753" s="12"/>
      <c r="AH753" s="12"/>
      <c r="AI753" s="12"/>
      <c r="AJ753" s="12"/>
      <c r="AK753" s="12"/>
    </row>
    <row r="754" spans="1:37" ht="15" thickBot="1" x14ac:dyDescent="0.25">
      <c r="A754" s="12"/>
      <c r="B754" s="21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3"/>
      <c r="O754" s="23"/>
      <c r="P754" s="23"/>
      <c r="Q754" s="23"/>
      <c r="R754" s="23"/>
      <c r="S754" s="23"/>
      <c r="T754" s="23"/>
      <c r="U754" s="23"/>
      <c r="V754" s="23"/>
      <c r="W754" s="24"/>
      <c r="X754" s="24"/>
      <c r="Y754" s="24"/>
      <c r="Z754" s="24"/>
      <c r="AA754" s="24"/>
      <c r="AB754" s="24"/>
      <c r="AC754" s="24"/>
      <c r="AD754" s="24"/>
      <c r="AE754" s="24"/>
      <c r="AF754" s="12"/>
      <c r="AG754" s="12"/>
      <c r="AH754" s="12"/>
      <c r="AI754" s="12"/>
      <c r="AJ754" s="12"/>
      <c r="AK754" s="12"/>
    </row>
    <row r="755" spans="1:37" ht="15" thickBot="1" x14ac:dyDescent="0.25">
      <c r="A755" s="12"/>
      <c r="B755" s="21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3"/>
      <c r="O755" s="23"/>
      <c r="P755" s="23"/>
      <c r="Q755" s="23"/>
      <c r="R755" s="23"/>
      <c r="S755" s="23"/>
      <c r="T755" s="23"/>
      <c r="U755" s="23"/>
      <c r="V755" s="23"/>
      <c r="W755" s="24"/>
      <c r="X755" s="24"/>
      <c r="Y755" s="24"/>
      <c r="Z755" s="24"/>
      <c r="AA755" s="24"/>
      <c r="AB755" s="24"/>
      <c r="AC755" s="24"/>
      <c r="AD755" s="24"/>
      <c r="AE755" s="24"/>
      <c r="AF755" s="12"/>
      <c r="AG755" s="12"/>
      <c r="AH755" s="12"/>
      <c r="AI755" s="12"/>
      <c r="AJ755" s="12"/>
      <c r="AK755" s="12"/>
    </row>
    <row r="756" spans="1:37" ht="15" thickBot="1" x14ac:dyDescent="0.25">
      <c r="A756" s="12"/>
      <c r="B756" s="21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3"/>
      <c r="O756" s="23"/>
      <c r="P756" s="23"/>
      <c r="Q756" s="23"/>
      <c r="R756" s="23"/>
      <c r="S756" s="23"/>
      <c r="T756" s="23"/>
      <c r="U756" s="23"/>
      <c r="V756" s="23"/>
      <c r="W756" s="24"/>
      <c r="X756" s="24"/>
      <c r="Y756" s="24"/>
      <c r="Z756" s="24"/>
      <c r="AA756" s="24"/>
      <c r="AB756" s="24"/>
      <c r="AC756" s="24"/>
      <c r="AD756" s="24"/>
      <c r="AE756" s="24"/>
      <c r="AF756" s="12"/>
      <c r="AG756" s="12"/>
      <c r="AH756" s="12"/>
      <c r="AI756" s="12"/>
      <c r="AJ756" s="12"/>
      <c r="AK756" s="12"/>
    </row>
    <row r="757" spans="1:37" ht="15" thickBot="1" x14ac:dyDescent="0.25">
      <c r="A757" s="12"/>
      <c r="B757" s="21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3"/>
      <c r="O757" s="23"/>
      <c r="P757" s="23"/>
      <c r="Q757" s="23"/>
      <c r="R757" s="23"/>
      <c r="S757" s="23"/>
      <c r="T757" s="23"/>
      <c r="U757" s="23"/>
      <c r="V757" s="23"/>
      <c r="W757" s="24"/>
      <c r="X757" s="24"/>
      <c r="Y757" s="24"/>
      <c r="Z757" s="24"/>
      <c r="AA757" s="24"/>
      <c r="AB757" s="24"/>
      <c r="AC757" s="24"/>
      <c r="AD757" s="24"/>
      <c r="AE757" s="24"/>
      <c r="AF757" s="12"/>
      <c r="AG757" s="12"/>
      <c r="AH757" s="12"/>
      <c r="AI757" s="12"/>
      <c r="AJ757" s="12"/>
      <c r="AK757" s="12"/>
    </row>
    <row r="758" spans="1:37" ht="15" thickBot="1" x14ac:dyDescent="0.25">
      <c r="A758" s="12"/>
      <c r="B758" s="21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3"/>
      <c r="O758" s="23"/>
      <c r="P758" s="23"/>
      <c r="Q758" s="23"/>
      <c r="R758" s="23"/>
      <c r="S758" s="23"/>
      <c r="T758" s="23"/>
      <c r="U758" s="23"/>
      <c r="V758" s="23"/>
      <c r="W758" s="24"/>
      <c r="X758" s="24"/>
      <c r="Y758" s="24"/>
      <c r="Z758" s="24"/>
      <c r="AA758" s="24"/>
      <c r="AB758" s="24"/>
      <c r="AC758" s="24"/>
      <c r="AD758" s="24"/>
      <c r="AE758" s="24"/>
      <c r="AF758" s="12"/>
      <c r="AG758" s="12"/>
      <c r="AH758" s="12"/>
      <c r="AI758" s="12"/>
      <c r="AJ758" s="12"/>
      <c r="AK758" s="12"/>
    </row>
    <row r="759" spans="1:37" ht="15" thickBot="1" x14ac:dyDescent="0.25">
      <c r="A759" s="12"/>
      <c r="B759" s="21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3"/>
      <c r="O759" s="23"/>
      <c r="P759" s="23"/>
      <c r="Q759" s="23"/>
      <c r="R759" s="23"/>
      <c r="S759" s="23"/>
      <c r="T759" s="23"/>
      <c r="U759" s="23"/>
      <c r="V759" s="23"/>
      <c r="W759" s="24"/>
      <c r="X759" s="24"/>
      <c r="Y759" s="24"/>
      <c r="Z759" s="24"/>
      <c r="AA759" s="24"/>
      <c r="AB759" s="24"/>
      <c r="AC759" s="24"/>
      <c r="AD759" s="24"/>
      <c r="AE759" s="24"/>
      <c r="AF759" s="12"/>
      <c r="AG759" s="12"/>
      <c r="AH759" s="12"/>
      <c r="AI759" s="12"/>
      <c r="AJ759" s="12"/>
      <c r="AK759" s="12"/>
    </row>
    <row r="760" spans="1:37" ht="15" thickBot="1" x14ac:dyDescent="0.25">
      <c r="A760" s="12"/>
      <c r="B760" s="21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3"/>
      <c r="O760" s="23"/>
      <c r="P760" s="23"/>
      <c r="Q760" s="23"/>
      <c r="R760" s="23"/>
      <c r="S760" s="23"/>
      <c r="T760" s="23"/>
      <c r="U760" s="23"/>
      <c r="V760" s="23"/>
      <c r="W760" s="24"/>
      <c r="X760" s="24"/>
      <c r="Y760" s="24"/>
      <c r="Z760" s="24"/>
      <c r="AA760" s="24"/>
      <c r="AB760" s="24"/>
      <c r="AC760" s="24"/>
      <c r="AD760" s="24"/>
      <c r="AE760" s="24"/>
      <c r="AF760" s="12"/>
      <c r="AG760" s="12"/>
      <c r="AH760" s="12"/>
      <c r="AI760" s="12"/>
      <c r="AJ760" s="12"/>
      <c r="AK760" s="12"/>
    </row>
    <row r="761" spans="1:37" ht="15" thickBot="1" x14ac:dyDescent="0.25">
      <c r="A761" s="12"/>
      <c r="B761" s="21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3"/>
      <c r="O761" s="23"/>
      <c r="P761" s="23"/>
      <c r="Q761" s="23"/>
      <c r="R761" s="23"/>
      <c r="S761" s="23"/>
      <c r="T761" s="23"/>
      <c r="U761" s="23"/>
      <c r="V761" s="23"/>
      <c r="W761" s="24"/>
      <c r="X761" s="24"/>
      <c r="Y761" s="24"/>
      <c r="Z761" s="24"/>
      <c r="AA761" s="24"/>
      <c r="AB761" s="24"/>
      <c r="AC761" s="24"/>
      <c r="AD761" s="24"/>
      <c r="AE761" s="24"/>
      <c r="AF761" s="12"/>
      <c r="AG761" s="12"/>
      <c r="AH761" s="12"/>
      <c r="AI761" s="12"/>
      <c r="AJ761" s="12"/>
      <c r="AK761" s="12"/>
    </row>
    <row r="762" spans="1:37" ht="15" thickBot="1" x14ac:dyDescent="0.25">
      <c r="A762" s="12"/>
      <c r="B762" s="21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3"/>
      <c r="O762" s="23"/>
      <c r="P762" s="23"/>
      <c r="Q762" s="23"/>
      <c r="R762" s="23"/>
      <c r="S762" s="23"/>
      <c r="T762" s="23"/>
      <c r="U762" s="23"/>
      <c r="V762" s="23"/>
      <c r="W762" s="24"/>
      <c r="X762" s="24"/>
      <c r="Y762" s="24"/>
      <c r="Z762" s="24"/>
      <c r="AA762" s="24"/>
      <c r="AB762" s="24"/>
      <c r="AC762" s="24"/>
      <c r="AD762" s="24"/>
      <c r="AE762" s="24"/>
      <c r="AF762" s="12"/>
      <c r="AG762" s="12"/>
      <c r="AH762" s="12"/>
      <c r="AI762" s="12"/>
      <c r="AJ762" s="12"/>
      <c r="AK762" s="12"/>
    </row>
    <row r="763" spans="1:37" ht="15" thickBot="1" x14ac:dyDescent="0.25">
      <c r="A763" s="12"/>
      <c r="B763" s="21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3"/>
      <c r="O763" s="23"/>
      <c r="P763" s="23"/>
      <c r="Q763" s="23"/>
      <c r="R763" s="23"/>
      <c r="S763" s="23"/>
      <c r="T763" s="23"/>
      <c r="U763" s="23"/>
      <c r="V763" s="23"/>
      <c r="W763" s="24"/>
      <c r="X763" s="24"/>
      <c r="Y763" s="24"/>
      <c r="Z763" s="24"/>
      <c r="AA763" s="24"/>
      <c r="AB763" s="24"/>
      <c r="AC763" s="24"/>
      <c r="AD763" s="24"/>
      <c r="AE763" s="24"/>
      <c r="AF763" s="12"/>
      <c r="AG763" s="12"/>
      <c r="AH763" s="12"/>
      <c r="AI763" s="12"/>
      <c r="AJ763" s="12"/>
      <c r="AK763" s="12"/>
    </row>
    <row r="764" spans="1:37" ht="15" thickBot="1" x14ac:dyDescent="0.25">
      <c r="A764" s="12"/>
      <c r="B764" s="21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3"/>
      <c r="O764" s="23"/>
      <c r="P764" s="23"/>
      <c r="Q764" s="23"/>
      <c r="R764" s="23"/>
      <c r="S764" s="23"/>
      <c r="T764" s="23"/>
      <c r="U764" s="23"/>
      <c r="V764" s="23"/>
      <c r="W764" s="24"/>
      <c r="X764" s="24"/>
      <c r="Y764" s="24"/>
      <c r="Z764" s="24"/>
      <c r="AA764" s="24"/>
      <c r="AB764" s="24"/>
      <c r="AC764" s="24"/>
      <c r="AD764" s="24"/>
      <c r="AE764" s="24"/>
      <c r="AF764" s="12"/>
      <c r="AG764" s="12"/>
      <c r="AH764" s="12"/>
      <c r="AI764" s="12"/>
      <c r="AJ764" s="12"/>
      <c r="AK764" s="12"/>
    </row>
    <row r="765" spans="1:37" ht="15" thickBot="1" x14ac:dyDescent="0.25">
      <c r="A765" s="12"/>
      <c r="B765" s="21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3"/>
      <c r="O765" s="23"/>
      <c r="P765" s="23"/>
      <c r="Q765" s="23"/>
      <c r="R765" s="23"/>
      <c r="S765" s="23"/>
      <c r="T765" s="23"/>
      <c r="U765" s="23"/>
      <c r="V765" s="23"/>
      <c r="W765" s="24"/>
      <c r="X765" s="24"/>
      <c r="Y765" s="24"/>
      <c r="Z765" s="24"/>
      <c r="AA765" s="24"/>
      <c r="AB765" s="24"/>
      <c r="AC765" s="24"/>
      <c r="AD765" s="24"/>
      <c r="AE765" s="24"/>
      <c r="AF765" s="12"/>
      <c r="AG765" s="12"/>
      <c r="AH765" s="12"/>
      <c r="AI765" s="12"/>
      <c r="AJ765" s="12"/>
      <c r="AK765" s="12"/>
    </row>
    <row r="766" spans="1:37" ht="15" thickBot="1" x14ac:dyDescent="0.25">
      <c r="A766" s="12"/>
      <c r="B766" s="21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3"/>
      <c r="O766" s="23"/>
      <c r="P766" s="23"/>
      <c r="Q766" s="23"/>
      <c r="R766" s="23"/>
      <c r="S766" s="23"/>
      <c r="T766" s="23"/>
      <c r="U766" s="23"/>
      <c r="V766" s="23"/>
      <c r="W766" s="24"/>
      <c r="X766" s="24"/>
      <c r="Y766" s="24"/>
      <c r="Z766" s="24"/>
      <c r="AA766" s="24"/>
      <c r="AB766" s="24"/>
      <c r="AC766" s="24"/>
      <c r="AD766" s="24"/>
      <c r="AE766" s="24"/>
      <c r="AF766" s="12"/>
      <c r="AG766" s="12"/>
      <c r="AH766" s="12"/>
      <c r="AI766" s="12"/>
      <c r="AJ766" s="12"/>
      <c r="AK766" s="12"/>
    </row>
    <row r="767" spans="1:37" ht="15" thickBot="1" x14ac:dyDescent="0.25">
      <c r="A767" s="12"/>
      <c r="B767" s="21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3"/>
      <c r="O767" s="23"/>
      <c r="P767" s="23"/>
      <c r="Q767" s="23"/>
      <c r="R767" s="23"/>
      <c r="S767" s="23"/>
      <c r="T767" s="23"/>
      <c r="U767" s="23"/>
      <c r="V767" s="23"/>
      <c r="W767" s="24"/>
      <c r="X767" s="24"/>
      <c r="Y767" s="24"/>
      <c r="Z767" s="24"/>
      <c r="AA767" s="24"/>
      <c r="AB767" s="24"/>
      <c r="AC767" s="24"/>
      <c r="AD767" s="24"/>
      <c r="AE767" s="24"/>
      <c r="AF767" s="12"/>
      <c r="AG767" s="12"/>
      <c r="AH767" s="12"/>
      <c r="AI767" s="12"/>
      <c r="AJ767" s="12"/>
      <c r="AK767" s="12"/>
    </row>
    <row r="768" spans="1:37" ht="15" thickBot="1" x14ac:dyDescent="0.25">
      <c r="A768" s="12"/>
      <c r="B768" s="21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3"/>
      <c r="O768" s="23"/>
      <c r="P768" s="23"/>
      <c r="Q768" s="23"/>
      <c r="R768" s="23"/>
      <c r="S768" s="23"/>
      <c r="T768" s="23"/>
      <c r="U768" s="23"/>
      <c r="V768" s="23"/>
      <c r="W768" s="24"/>
      <c r="X768" s="24"/>
      <c r="Y768" s="24"/>
      <c r="Z768" s="24"/>
      <c r="AA768" s="24"/>
      <c r="AB768" s="24"/>
      <c r="AC768" s="24"/>
      <c r="AD768" s="24"/>
      <c r="AE768" s="24"/>
      <c r="AF768" s="12"/>
      <c r="AG768" s="12"/>
      <c r="AH768" s="12"/>
      <c r="AI768" s="12"/>
      <c r="AJ768" s="12"/>
      <c r="AK768" s="12"/>
    </row>
    <row r="769" spans="1:37" ht="15" thickBot="1" x14ac:dyDescent="0.25">
      <c r="A769" s="12"/>
      <c r="B769" s="21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3"/>
      <c r="O769" s="23"/>
      <c r="P769" s="23"/>
      <c r="Q769" s="23"/>
      <c r="R769" s="23"/>
      <c r="S769" s="23"/>
      <c r="T769" s="23"/>
      <c r="U769" s="23"/>
      <c r="V769" s="23"/>
      <c r="W769" s="24"/>
      <c r="X769" s="24"/>
      <c r="Y769" s="24"/>
      <c r="Z769" s="24"/>
      <c r="AA769" s="24"/>
      <c r="AB769" s="24"/>
      <c r="AC769" s="24"/>
      <c r="AD769" s="24"/>
      <c r="AE769" s="24"/>
      <c r="AF769" s="12"/>
      <c r="AG769" s="12"/>
      <c r="AH769" s="12"/>
      <c r="AI769" s="12"/>
      <c r="AJ769" s="12"/>
      <c r="AK769" s="12"/>
    </row>
    <row r="770" spans="1:37" ht="15" thickBot="1" x14ac:dyDescent="0.25">
      <c r="A770" s="12"/>
      <c r="B770" s="21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3"/>
      <c r="O770" s="23"/>
      <c r="P770" s="23"/>
      <c r="Q770" s="23"/>
      <c r="R770" s="23"/>
      <c r="S770" s="23"/>
      <c r="T770" s="23"/>
      <c r="U770" s="23"/>
      <c r="V770" s="23"/>
      <c r="W770" s="24"/>
      <c r="X770" s="24"/>
      <c r="Y770" s="24"/>
      <c r="Z770" s="24"/>
      <c r="AA770" s="24"/>
      <c r="AB770" s="24"/>
      <c r="AC770" s="24"/>
      <c r="AD770" s="24"/>
      <c r="AE770" s="24"/>
      <c r="AF770" s="12"/>
      <c r="AG770" s="12"/>
      <c r="AH770" s="12"/>
      <c r="AI770" s="12"/>
      <c r="AJ770" s="12"/>
      <c r="AK770" s="12"/>
    </row>
    <row r="771" spans="1:37" ht="15" thickBot="1" x14ac:dyDescent="0.25">
      <c r="A771" s="12"/>
      <c r="B771" s="21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3"/>
      <c r="O771" s="23"/>
      <c r="P771" s="23"/>
      <c r="Q771" s="23"/>
      <c r="R771" s="23"/>
      <c r="S771" s="23"/>
      <c r="T771" s="23"/>
      <c r="U771" s="23"/>
      <c r="V771" s="23"/>
      <c r="W771" s="24"/>
      <c r="X771" s="24"/>
      <c r="Y771" s="24"/>
      <c r="Z771" s="24"/>
      <c r="AA771" s="24"/>
      <c r="AB771" s="24"/>
      <c r="AC771" s="24"/>
      <c r="AD771" s="24"/>
      <c r="AE771" s="24"/>
      <c r="AF771" s="12"/>
      <c r="AG771" s="12"/>
      <c r="AH771" s="12"/>
      <c r="AI771" s="12"/>
      <c r="AJ771" s="12"/>
      <c r="AK771" s="12"/>
    </row>
    <row r="772" spans="1:37" ht="15" thickBot="1" x14ac:dyDescent="0.25">
      <c r="A772" s="12"/>
      <c r="B772" s="21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3"/>
      <c r="O772" s="23"/>
      <c r="P772" s="23"/>
      <c r="Q772" s="23"/>
      <c r="R772" s="23"/>
      <c r="S772" s="23"/>
      <c r="T772" s="23"/>
      <c r="U772" s="23"/>
      <c r="V772" s="23"/>
      <c r="W772" s="24"/>
      <c r="X772" s="24"/>
      <c r="Y772" s="24"/>
      <c r="Z772" s="24"/>
      <c r="AA772" s="24"/>
      <c r="AB772" s="24"/>
      <c r="AC772" s="24"/>
      <c r="AD772" s="24"/>
      <c r="AE772" s="24"/>
      <c r="AF772" s="12"/>
      <c r="AG772" s="12"/>
      <c r="AH772" s="12"/>
      <c r="AI772" s="12"/>
      <c r="AJ772" s="12"/>
      <c r="AK772" s="12"/>
    </row>
    <row r="773" spans="1:37" ht="15" thickBot="1" x14ac:dyDescent="0.25">
      <c r="A773" s="12"/>
      <c r="B773" s="21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3"/>
      <c r="O773" s="23"/>
      <c r="P773" s="23"/>
      <c r="Q773" s="23"/>
      <c r="R773" s="23"/>
      <c r="S773" s="23"/>
      <c r="T773" s="23"/>
      <c r="U773" s="23"/>
      <c r="V773" s="23"/>
      <c r="W773" s="24"/>
      <c r="X773" s="24"/>
      <c r="Y773" s="24"/>
      <c r="Z773" s="24"/>
      <c r="AA773" s="24"/>
      <c r="AB773" s="24"/>
      <c r="AC773" s="24"/>
      <c r="AD773" s="24"/>
      <c r="AE773" s="24"/>
      <c r="AF773" s="12"/>
      <c r="AG773" s="12"/>
      <c r="AH773" s="12"/>
      <c r="AI773" s="12"/>
      <c r="AJ773" s="12"/>
      <c r="AK773" s="12"/>
    </row>
    <row r="774" spans="1:37" ht="15" thickBot="1" x14ac:dyDescent="0.25">
      <c r="A774" s="12"/>
      <c r="B774" s="21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3"/>
      <c r="O774" s="23"/>
      <c r="P774" s="23"/>
      <c r="Q774" s="23"/>
      <c r="R774" s="23"/>
      <c r="S774" s="23"/>
      <c r="T774" s="23"/>
      <c r="U774" s="23"/>
      <c r="V774" s="23"/>
      <c r="W774" s="24"/>
      <c r="X774" s="24"/>
      <c r="Y774" s="24"/>
      <c r="Z774" s="24"/>
      <c r="AA774" s="24"/>
      <c r="AB774" s="24"/>
      <c r="AC774" s="24"/>
      <c r="AD774" s="24"/>
      <c r="AE774" s="24"/>
      <c r="AF774" s="12"/>
      <c r="AG774" s="12"/>
      <c r="AH774" s="12"/>
      <c r="AI774" s="12"/>
      <c r="AJ774" s="12"/>
      <c r="AK774" s="12"/>
    </row>
    <row r="775" spans="1:37" ht="15" thickBot="1" x14ac:dyDescent="0.25">
      <c r="A775" s="12"/>
      <c r="B775" s="21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3"/>
      <c r="O775" s="23"/>
      <c r="P775" s="23"/>
      <c r="Q775" s="23"/>
      <c r="R775" s="23"/>
      <c r="S775" s="23"/>
      <c r="T775" s="23"/>
      <c r="U775" s="23"/>
      <c r="V775" s="23"/>
      <c r="W775" s="24"/>
      <c r="X775" s="24"/>
      <c r="Y775" s="24"/>
      <c r="Z775" s="24"/>
      <c r="AA775" s="24"/>
      <c r="AB775" s="24"/>
      <c r="AC775" s="24"/>
      <c r="AD775" s="24"/>
      <c r="AE775" s="24"/>
      <c r="AF775" s="12"/>
      <c r="AG775" s="12"/>
      <c r="AH775" s="12"/>
      <c r="AI775" s="12"/>
      <c r="AJ775" s="12"/>
      <c r="AK775" s="12"/>
    </row>
    <row r="776" spans="1:37" ht="15" thickBot="1" x14ac:dyDescent="0.25">
      <c r="A776" s="12"/>
      <c r="B776" s="21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3"/>
      <c r="O776" s="23"/>
      <c r="P776" s="23"/>
      <c r="Q776" s="23"/>
      <c r="R776" s="23"/>
      <c r="S776" s="23"/>
      <c r="T776" s="23"/>
      <c r="U776" s="23"/>
      <c r="V776" s="23"/>
      <c r="W776" s="24"/>
      <c r="X776" s="24"/>
      <c r="Y776" s="24"/>
      <c r="Z776" s="24"/>
      <c r="AA776" s="24"/>
      <c r="AB776" s="24"/>
      <c r="AC776" s="24"/>
      <c r="AD776" s="24"/>
      <c r="AE776" s="24"/>
      <c r="AF776" s="12"/>
      <c r="AG776" s="12"/>
      <c r="AH776" s="12"/>
      <c r="AI776" s="12"/>
      <c r="AJ776" s="12"/>
      <c r="AK776" s="12"/>
    </row>
    <row r="777" spans="1:37" ht="15" thickBot="1" x14ac:dyDescent="0.25">
      <c r="A777" s="12"/>
      <c r="B777" s="21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3"/>
      <c r="O777" s="23"/>
      <c r="P777" s="23"/>
      <c r="Q777" s="23"/>
      <c r="R777" s="23"/>
      <c r="S777" s="23"/>
      <c r="T777" s="23"/>
      <c r="U777" s="23"/>
      <c r="V777" s="23"/>
      <c r="W777" s="24"/>
      <c r="X777" s="24"/>
      <c r="Y777" s="24"/>
      <c r="Z777" s="24"/>
      <c r="AA777" s="24"/>
      <c r="AB777" s="24"/>
      <c r="AC777" s="24"/>
      <c r="AD777" s="24"/>
      <c r="AE777" s="24"/>
      <c r="AF777" s="12"/>
      <c r="AG777" s="12"/>
      <c r="AH777" s="12"/>
      <c r="AI777" s="12"/>
      <c r="AJ777" s="12"/>
      <c r="AK777" s="12"/>
    </row>
    <row r="778" spans="1:37" ht="15" thickBot="1" x14ac:dyDescent="0.25">
      <c r="A778" s="12"/>
      <c r="B778" s="21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3"/>
      <c r="O778" s="23"/>
      <c r="P778" s="23"/>
      <c r="Q778" s="23"/>
      <c r="R778" s="23"/>
      <c r="S778" s="23"/>
      <c r="T778" s="23"/>
      <c r="U778" s="23"/>
      <c r="V778" s="23"/>
      <c r="W778" s="24"/>
      <c r="X778" s="24"/>
      <c r="Y778" s="24"/>
      <c r="Z778" s="24"/>
      <c r="AA778" s="24"/>
      <c r="AB778" s="24"/>
      <c r="AC778" s="24"/>
      <c r="AD778" s="24"/>
      <c r="AE778" s="24"/>
      <c r="AF778" s="12"/>
      <c r="AG778" s="12"/>
      <c r="AH778" s="12"/>
      <c r="AI778" s="12"/>
      <c r="AJ778" s="12"/>
      <c r="AK778" s="12"/>
    </row>
    <row r="779" spans="1:37" ht="15" thickBot="1" x14ac:dyDescent="0.25">
      <c r="A779" s="12"/>
      <c r="B779" s="21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3"/>
      <c r="O779" s="23"/>
      <c r="P779" s="23"/>
      <c r="Q779" s="23"/>
      <c r="R779" s="23"/>
      <c r="S779" s="23"/>
      <c r="T779" s="23"/>
      <c r="U779" s="23"/>
      <c r="V779" s="23"/>
      <c r="W779" s="24"/>
      <c r="X779" s="24"/>
      <c r="Y779" s="24"/>
      <c r="Z779" s="24"/>
      <c r="AA779" s="24"/>
      <c r="AB779" s="24"/>
      <c r="AC779" s="24"/>
      <c r="AD779" s="24"/>
      <c r="AE779" s="24"/>
      <c r="AF779" s="12"/>
      <c r="AG779" s="12"/>
      <c r="AH779" s="12"/>
      <c r="AI779" s="12"/>
      <c r="AJ779" s="12"/>
      <c r="AK779" s="12"/>
    </row>
    <row r="780" spans="1:37" ht="15" thickBot="1" x14ac:dyDescent="0.25">
      <c r="A780" s="12"/>
      <c r="B780" s="21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3"/>
      <c r="O780" s="23"/>
      <c r="P780" s="23"/>
      <c r="Q780" s="23"/>
      <c r="R780" s="23"/>
      <c r="S780" s="23"/>
      <c r="T780" s="23"/>
      <c r="U780" s="23"/>
      <c r="V780" s="23"/>
      <c r="W780" s="24"/>
      <c r="X780" s="24"/>
      <c r="Y780" s="24"/>
      <c r="Z780" s="24"/>
      <c r="AA780" s="24"/>
      <c r="AB780" s="24"/>
      <c r="AC780" s="24"/>
      <c r="AD780" s="24"/>
      <c r="AE780" s="24"/>
      <c r="AF780" s="12"/>
      <c r="AG780" s="12"/>
      <c r="AH780" s="12"/>
      <c r="AI780" s="12"/>
      <c r="AJ780" s="12"/>
      <c r="AK780" s="12"/>
    </row>
    <row r="781" spans="1:37" ht="15" thickBot="1" x14ac:dyDescent="0.25">
      <c r="A781" s="12"/>
      <c r="B781" s="21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3"/>
      <c r="O781" s="23"/>
      <c r="P781" s="23"/>
      <c r="Q781" s="23"/>
      <c r="R781" s="23"/>
      <c r="S781" s="23"/>
      <c r="T781" s="23"/>
      <c r="U781" s="23"/>
      <c r="V781" s="23"/>
      <c r="W781" s="24"/>
      <c r="X781" s="24"/>
      <c r="Y781" s="24"/>
      <c r="Z781" s="24"/>
      <c r="AA781" s="24"/>
      <c r="AB781" s="24"/>
      <c r="AC781" s="24"/>
      <c r="AD781" s="24"/>
      <c r="AE781" s="24"/>
      <c r="AF781" s="12"/>
      <c r="AG781" s="12"/>
      <c r="AH781" s="12"/>
      <c r="AI781" s="12"/>
      <c r="AJ781" s="12"/>
      <c r="AK781" s="12"/>
    </row>
    <row r="782" spans="1:37" ht="15" thickBot="1" x14ac:dyDescent="0.25">
      <c r="A782" s="12"/>
      <c r="B782" s="21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3"/>
      <c r="O782" s="23"/>
      <c r="P782" s="23"/>
      <c r="Q782" s="23"/>
      <c r="R782" s="23"/>
      <c r="S782" s="23"/>
      <c r="T782" s="23"/>
      <c r="U782" s="23"/>
      <c r="V782" s="23"/>
      <c r="W782" s="24"/>
      <c r="X782" s="24"/>
      <c r="Y782" s="24"/>
      <c r="Z782" s="24"/>
      <c r="AA782" s="24"/>
      <c r="AB782" s="24"/>
      <c r="AC782" s="24"/>
      <c r="AD782" s="24"/>
      <c r="AE782" s="24"/>
      <c r="AF782" s="12"/>
      <c r="AG782" s="12"/>
      <c r="AH782" s="12"/>
      <c r="AI782" s="12"/>
      <c r="AJ782" s="12"/>
      <c r="AK782" s="12"/>
    </row>
    <row r="783" spans="1:37" ht="15" thickBot="1" x14ac:dyDescent="0.25">
      <c r="A783" s="12"/>
      <c r="B783" s="21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3"/>
      <c r="O783" s="23"/>
      <c r="P783" s="23"/>
      <c r="Q783" s="23"/>
      <c r="R783" s="23"/>
      <c r="S783" s="23"/>
      <c r="T783" s="23"/>
      <c r="U783" s="23"/>
      <c r="V783" s="23"/>
      <c r="W783" s="24"/>
      <c r="X783" s="24"/>
      <c r="Y783" s="24"/>
      <c r="Z783" s="24"/>
      <c r="AA783" s="24"/>
      <c r="AB783" s="24"/>
      <c r="AC783" s="24"/>
      <c r="AD783" s="24"/>
      <c r="AE783" s="24"/>
      <c r="AF783" s="12"/>
      <c r="AG783" s="12"/>
      <c r="AH783" s="12"/>
      <c r="AI783" s="12"/>
      <c r="AJ783" s="12"/>
      <c r="AK783" s="12"/>
    </row>
    <row r="784" spans="1:37" ht="15" thickBot="1" x14ac:dyDescent="0.25">
      <c r="A784" s="12"/>
      <c r="B784" s="21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3"/>
      <c r="O784" s="23"/>
      <c r="P784" s="23"/>
      <c r="Q784" s="23"/>
      <c r="R784" s="23"/>
      <c r="S784" s="23"/>
      <c r="T784" s="23"/>
      <c r="U784" s="23"/>
      <c r="V784" s="23"/>
      <c r="W784" s="24"/>
      <c r="X784" s="24"/>
      <c r="Y784" s="24"/>
      <c r="Z784" s="24"/>
      <c r="AA784" s="24"/>
      <c r="AB784" s="24"/>
      <c r="AC784" s="24"/>
      <c r="AD784" s="24"/>
      <c r="AE784" s="24"/>
      <c r="AF784" s="12"/>
      <c r="AG784" s="12"/>
      <c r="AH784" s="12"/>
      <c r="AI784" s="12"/>
      <c r="AJ784" s="12"/>
      <c r="AK784" s="12"/>
    </row>
    <row r="785" spans="1:37" ht="15" thickBot="1" x14ac:dyDescent="0.25">
      <c r="A785" s="12"/>
      <c r="B785" s="21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3"/>
      <c r="O785" s="23"/>
      <c r="P785" s="23"/>
      <c r="Q785" s="23"/>
      <c r="R785" s="23"/>
      <c r="S785" s="23"/>
      <c r="T785" s="23"/>
      <c r="U785" s="23"/>
      <c r="V785" s="23"/>
      <c r="W785" s="24"/>
      <c r="X785" s="24"/>
      <c r="Y785" s="24"/>
      <c r="Z785" s="24"/>
      <c r="AA785" s="24"/>
      <c r="AB785" s="24"/>
      <c r="AC785" s="24"/>
      <c r="AD785" s="24"/>
      <c r="AE785" s="24"/>
      <c r="AF785" s="12"/>
      <c r="AG785" s="12"/>
      <c r="AH785" s="12"/>
      <c r="AI785" s="12"/>
      <c r="AJ785" s="12"/>
      <c r="AK785" s="12"/>
    </row>
    <row r="786" spans="1:37" ht="15" thickBot="1" x14ac:dyDescent="0.25">
      <c r="A786" s="12"/>
      <c r="B786" s="21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3"/>
      <c r="O786" s="23"/>
      <c r="P786" s="23"/>
      <c r="Q786" s="23"/>
      <c r="R786" s="23"/>
      <c r="S786" s="23"/>
      <c r="T786" s="23"/>
      <c r="U786" s="23"/>
      <c r="V786" s="23"/>
      <c r="W786" s="24"/>
      <c r="X786" s="24"/>
      <c r="Y786" s="24"/>
      <c r="Z786" s="24"/>
      <c r="AA786" s="24"/>
      <c r="AB786" s="24"/>
      <c r="AC786" s="24"/>
      <c r="AD786" s="24"/>
      <c r="AE786" s="24"/>
      <c r="AF786" s="12"/>
      <c r="AG786" s="12"/>
      <c r="AH786" s="12"/>
      <c r="AI786" s="12"/>
      <c r="AJ786" s="12"/>
      <c r="AK786" s="12"/>
    </row>
    <row r="787" spans="1:37" ht="15" thickBot="1" x14ac:dyDescent="0.25">
      <c r="A787" s="12"/>
      <c r="B787" s="21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3"/>
      <c r="O787" s="23"/>
      <c r="P787" s="23"/>
      <c r="Q787" s="23"/>
      <c r="R787" s="23"/>
      <c r="S787" s="23"/>
      <c r="T787" s="23"/>
      <c r="U787" s="23"/>
      <c r="V787" s="23"/>
      <c r="W787" s="24"/>
      <c r="X787" s="24"/>
      <c r="Y787" s="24"/>
      <c r="Z787" s="24"/>
      <c r="AA787" s="24"/>
      <c r="AB787" s="24"/>
      <c r="AC787" s="24"/>
      <c r="AD787" s="24"/>
      <c r="AE787" s="24"/>
      <c r="AF787" s="12"/>
      <c r="AG787" s="12"/>
      <c r="AH787" s="12"/>
      <c r="AI787" s="12"/>
      <c r="AJ787" s="12"/>
      <c r="AK787" s="12"/>
    </row>
    <row r="788" spans="1:37" ht="15" thickBot="1" x14ac:dyDescent="0.25">
      <c r="A788" s="12"/>
      <c r="B788" s="21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3"/>
      <c r="O788" s="23"/>
      <c r="P788" s="23"/>
      <c r="Q788" s="23"/>
      <c r="R788" s="23"/>
      <c r="S788" s="23"/>
      <c r="T788" s="23"/>
      <c r="U788" s="23"/>
      <c r="V788" s="23"/>
      <c r="W788" s="24"/>
      <c r="X788" s="24"/>
      <c r="Y788" s="24"/>
      <c r="Z788" s="24"/>
      <c r="AA788" s="24"/>
      <c r="AB788" s="24"/>
      <c r="AC788" s="24"/>
      <c r="AD788" s="24"/>
      <c r="AE788" s="24"/>
      <c r="AF788" s="12"/>
      <c r="AG788" s="12"/>
      <c r="AH788" s="12"/>
      <c r="AI788" s="12"/>
      <c r="AJ788" s="12"/>
      <c r="AK788" s="12"/>
    </row>
    <row r="789" spans="1:37" ht="15" thickBot="1" x14ac:dyDescent="0.25">
      <c r="A789" s="12"/>
      <c r="B789" s="21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3"/>
      <c r="O789" s="23"/>
      <c r="P789" s="23"/>
      <c r="Q789" s="23"/>
      <c r="R789" s="23"/>
      <c r="S789" s="23"/>
      <c r="T789" s="23"/>
      <c r="U789" s="23"/>
      <c r="V789" s="23"/>
      <c r="W789" s="24"/>
      <c r="X789" s="24"/>
      <c r="Y789" s="24"/>
      <c r="Z789" s="24"/>
      <c r="AA789" s="24"/>
      <c r="AB789" s="24"/>
      <c r="AC789" s="24"/>
      <c r="AD789" s="24"/>
      <c r="AE789" s="24"/>
      <c r="AF789" s="12"/>
      <c r="AG789" s="12"/>
      <c r="AH789" s="12"/>
      <c r="AI789" s="12"/>
      <c r="AJ789" s="12"/>
      <c r="AK789" s="12"/>
    </row>
    <row r="790" spans="1:37" ht="15" thickBot="1" x14ac:dyDescent="0.25">
      <c r="A790" s="12"/>
      <c r="B790" s="21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3"/>
      <c r="O790" s="23"/>
      <c r="P790" s="23"/>
      <c r="Q790" s="23"/>
      <c r="R790" s="23"/>
      <c r="S790" s="23"/>
      <c r="T790" s="23"/>
      <c r="U790" s="23"/>
      <c r="V790" s="23"/>
      <c r="W790" s="24"/>
      <c r="X790" s="24"/>
      <c r="Y790" s="24"/>
      <c r="Z790" s="24"/>
      <c r="AA790" s="24"/>
      <c r="AB790" s="24"/>
      <c r="AC790" s="24"/>
      <c r="AD790" s="24"/>
      <c r="AE790" s="24"/>
      <c r="AF790" s="12"/>
      <c r="AG790" s="12"/>
      <c r="AH790" s="12"/>
      <c r="AI790" s="12"/>
      <c r="AJ790" s="12"/>
      <c r="AK790" s="12"/>
    </row>
    <row r="791" spans="1:37" ht="15" thickBot="1" x14ac:dyDescent="0.25">
      <c r="A791" s="12"/>
      <c r="B791" s="21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3"/>
      <c r="O791" s="23"/>
      <c r="P791" s="23"/>
      <c r="Q791" s="23"/>
      <c r="R791" s="23"/>
      <c r="S791" s="23"/>
      <c r="T791" s="23"/>
      <c r="U791" s="23"/>
      <c r="V791" s="23"/>
      <c r="W791" s="24"/>
      <c r="X791" s="24"/>
      <c r="Y791" s="24"/>
      <c r="Z791" s="24"/>
      <c r="AA791" s="24"/>
      <c r="AB791" s="24"/>
      <c r="AC791" s="24"/>
      <c r="AD791" s="24"/>
      <c r="AE791" s="24"/>
      <c r="AF791" s="12"/>
      <c r="AG791" s="12"/>
      <c r="AH791" s="12"/>
      <c r="AI791" s="12"/>
      <c r="AJ791" s="12"/>
      <c r="AK791" s="12"/>
    </row>
    <row r="792" spans="1:37" ht="15" thickBot="1" x14ac:dyDescent="0.25">
      <c r="A792" s="12"/>
      <c r="B792" s="21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3"/>
      <c r="O792" s="23"/>
      <c r="P792" s="23"/>
      <c r="Q792" s="23"/>
      <c r="R792" s="23"/>
      <c r="S792" s="23"/>
      <c r="T792" s="23"/>
      <c r="U792" s="23"/>
      <c r="V792" s="23"/>
      <c r="W792" s="24"/>
      <c r="X792" s="24"/>
      <c r="Y792" s="24"/>
      <c r="Z792" s="24"/>
      <c r="AA792" s="24"/>
      <c r="AB792" s="24"/>
      <c r="AC792" s="24"/>
      <c r="AD792" s="24"/>
      <c r="AE792" s="24"/>
      <c r="AF792" s="12"/>
      <c r="AG792" s="12"/>
      <c r="AH792" s="12"/>
      <c r="AI792" s="12"/>
      <c r="AJ792" s="12"/>
      <c r="AK792" s="12"/>
    </row>
    <row r="793" spans="1:37" ht="15" thickBot="1" x14ac:dyDescent="0.25">
      <c r="A793" s="12"/>
      <c r="B793" s="21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3"/>
      <c r="O793" s="23"/>
      <c r="P793" s="23"/>
      <c r="Q793" s="23"/>
      <c r="R793" s="23"/>
      <c r="S793" s="23"/>
      <c r="T793" s="23"/>
      <c r="U793" s="23"/>
      <c r="V793" s="23"/>
      <c r="W793" s="24"/>
      <c r="X793" s="24"/>
      <c r="Y793" s="24"/>
      <c r="Z793" s="24"/>
      <c r="AA793" s="24"/>
      <c r="AB793" s="24"/>
      <c r="AC793" s="24"/>
      <c r="AD793" s="24"/>
      <c r="AE793" s="24"/>
      <c r="AF793" s="12"/>
      <c r="AG793" s="12"/>
      <c r="AH793" s="12"/>
      <c r="AI793" s="12"/>
      <c r="AJ793" s="12"/>
      <c r="AK793" s="12"/>
    </row>
    <row r="794" spans="1:37" ht="15" thickBot="1" x14ac:dyDescent="0.25">
      <c r="A794" s="12"/>
      <c r="B794" s="21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3"/>
      <c r="O794" s="23"/>
      <c r="P794" s="23"/>
      <c r="Q794" s="23"/>
      <c r="R794" s="23"/>
      <c r="S794" s="23"/>
      <c r="T794" s="23"/>
      <c r="U794" s="23"/>
      <c r="V794" s="23"/>
      <c r="W794" s="24"/>
      <c r="X794" s="24"/>
      <c r="Y794" s="24"/>
      <c r="Z794" s="24"/>
      <c r="AA794" s="24"/>
      <c r="AB794" s="24"/>
      <c r="AC794" s="24"/>
      <c r="AD794" s="24"/>
      <c r="AE794" s="24"/>
      <c r="AF794" s="12"/>
      <c r="AG794" s="12"/>
      <c r="AH794" s="12"/>
      <c r="AI794" s="12"/>
      <c r="AJ794" s="12"/>
      <c r="AK794" s="12"/>
    </row>
    <row r="795" spans="1:37" ht="15" thickBot="1" x14ac:dyDescent="0.25">
      <c r="A795" s="12"/>
      <c r="B795" s="21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3"/>
      <c r="O795" s="23"/>
      <c r="P795" s="23"/>
      <c r="Q795" s="23"/>
      <c r="R795" s="23"/>
      <c r="S795" s="23"/>
      <c r="T795" s="23"/>
      <c r="U795" s="23"/>
      <c r="V795" s="23"/>
      <c r="W795" s="24"/>
      <c r="X795" s="24"/>
      <c r="Y795" s="24"/>
      <c r="Z795" s="24"/>
      <c r="AA795" s="24"/>
      <c r="AB795" s="24"/>
      <c r="AC795" s="24"/>
      <c r="AD795" s="24"/>
      <c r="AE795" s="24"/>
      <c r="AF795" s="12"/>
      <c r="AG795" s="12"/>
      <c r="AH795" s="12"/>
      <c r="AI795" s="12"/>
      <c r="AJ795" s="12"/>
      <c r="AK795" s="12"/>
    </row>
    <row r="796" spans="1:37" ht="15" thickBot="1" x14ac:dyDescent="0.25">
      <c r="A796" s="12"/>
      <c r="B796" s="21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3"/>
      <c r="O796" s="23"/>
      <c r="P796" s="23"/>
      <c r="Q796" s="23"/>
      <c r="R796" s="23"/>
      <c r="S796" s="23"/>
      <c r="T796" s="23"/>
      <c r="U796" s="23"/>
      <c r="V796" s="23"/>
      <c r="W796" s="24"/>
      <c r="X796" s="24"/>
      <c r="Y796" s="24"/>
      <c r="Z796" s="24"/>
      <c r="AA796" s="24"/>
      <c r="AB796" s="24"/>
      <c r="AC796" s="24"/>
      <c r="AD796" s="24"/>
      <c r="AE796" s="24"/>
      <c r="AF796" s="12"/>
      <c r="AG796" s="12"/>
      <c r="AH796" s="12"/>
      <c r="AI796" s="12"/>
      <c r="AJ796" s="12"/>
      <c r="AK796" s="12"/>
    </row>
    <row r="797" spans="1:37" ht="15" thickBot="1" x14ac:dyDescent="0.25">
      <c r="A797" s="12"/>
      <c r="B797" s="21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3"/>
      <c r="O797" s="23"/>
      <c r="P797" s="23"/>
      <c r="Q797" s="23"/>
      <c r="R797" s="23"/>
      <c r="S797" s="23"/>
      <c r="T797" s="23"/>
      <c r="U797" s="23"/>
      <c r="V797" s="23"/>
      <c r="W797" s="24"/>
      <c r="X797" s="24"/>
      <c r="Y797" s="24"/>
      <c r="Z797" s="24"/>
      <c r="AA797" s="24"/>
      <c r="AB797" s="24"/>
      <c r="AC797" s="24"/>
      <c r="AD797" s="24"/>
      <c r="AE797" s="24"/>
      <c r="AF797" s="12"/>
      <c r="AG797" s="12"/>
      <c r="AH797" s="12"/>
      <c r="AI797" s="12"/>
      <c r="AJ797" s="12"/>
      <c r="AK797" s="12"/>
    </row>
    <row r="798" spans="1:37" ht="15" thickBot="1" x14ac:dyDescent="0.25">
      <c r="A798" s="12"/>
      <c r="B798" s="21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3"/>
      <c r="O798" s="23"/>
      <c r="P798" s="23"/>
      <c r="Q798" s="23"/>
      <c r="R798" s="23"/>
      <c r="S798" s="23"/>
      <c r="T798" s="23"/>
      <c r="U798" s="23"/>
      <c r="V798" s="23"/>
      <c r="W798" s="24"/>
      <c r="X798" s="24"/>
      <c r="Y798" s="24"/>
      <c r="Z798" s="24"/>
      <c r="AA798" s="24"/>
      <c r="AB798" s="24"/>
      <c r="AC798" s="24"/>
      <c r="AD798" s="24"/>
      <c r="AE798" s="24"/>
      <c r="AF798" s="12"/>
      <c r="AG798" s="12"/>
      <c r="AH798" s="12"/>
      <c r="AI798" s="12"/>
      <c r="AJ798" s="12"/>
      <c r="AK798" s="12"/>
    </row>
    <row r="799" spans="1:37" ht="15" thickBot="1" x14ac:dyDescent="0.25">
      <c r="A799" s="12"/>
      <c r="B799" s="21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3"/>
      <c r="O799" s="23"/>
      <c r="P799" s="23"/>
      <c r="Q799" s="23"/>
      <c r="R799" s="23"/>
      <c r="S799" s="23"/>
      <c r="T799" s="23"/>
      <c r="U799" s="23"/>
      <c r="V799" s="23"/>
      <c r="W799" s="24"/>
      <c r="X799" s="24"/>
      <c r="Y799" s="24"/>
      <c r="Z799" s="24"/>
      <c r="AA799" s="24"/>
      <c r="AB799" s="24"/>
      <c r="AC799" s="24"/>
      <c r="AD799" s="24"/>
      <c r="AE799" s="24"/>
      <c r="AF799" s="12"/>
      <c r="AG799" s="12"/>
      <c r="AH799" s="12"/>
      <c r="AI799" s="12"/>
      <c r="AJ799" s="12"/>
      <c r="AK799" s="12"/>
    </row>
    <row r="800" spans="1:37" ht="15" thickBot="1" x14ac:dyDescent="0.25">
      <c r="A800" s="12"/>
      <c r="B800" s="21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3"/>
      <c r="O800" s="23"/>
      <c r="P800" s="23"/>
      <c r="Q800" s="23"/>
      <c r="R800" s="23"/>
      <c r="S800" s="23"/>
      <c r="T800" s="23"/>
      <c r="U800" s="23"/>
      <c r="V800" s="23"/>
      <c r="W800" s="24"/>
      <c r="X800" s="24"/>
      <c r="Y800" s="24"/>
      <c r="Z800" s="24"/>
      <c r="AA800" s="24"/>
      <c r="AB800" s="24"/>
      <c r="AC800" s="24"/>
      <c r="AD800" s="24"/>
      <c r="AE800" s="24"/>
      <c r="AF800" s="12"/>
      <c r="AG800" s="12"/>
      <c r="AH800" s="12"/>
      <c r="AI800" s="12"/>
      <c r="AJ800" s="12"/>
      <c r="AK800" s="12"/>
    </row>
    <row r="801" spans="1:37" ht="15" thickBot="1" x14ac:dyDescent="0.25">
      <c r="A801" s="12"/>
      <c r="B801" s="21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3"/>
      <c r="O801" s="23"/>
      <c r="P801" s="23"/>
      <c r="Q801" s="23"/>
      <c r="R801" s="23"/>
      <c r="S801" s="23"/>
      <c r="T801" s="23"/>
      <c r="U801" s="23"/>
      <c r="V801" s="23"/>
      <c r="W801" s="24"/>
      <c r="X801" s="24"/>
      <c r="Y801" s="24"/>
      <c r="Z801" s="24"/>
      <c r="AA801" s="24"/>
      <c r="AB801" s="24"/>
      <c r="AC801" s="24"/>
      <c r="AD801" s="24"/>
      <c r="AE801" s="24"/>
      <c r="AF801" s="12"/>
      <c r="AG801" s="12"/>
      <c r="AH801" s="12"/>
      <c r="AI801" s="12"/>
      <c r="AJ801" s="12"/>
      <c r="AK801" s="12"/>
    </row>
    <row r="802" spans="1:37" ht="15" thickBot="1" x14ac:dyDescent="0.25">
      <c r="A802" s="12"/>
      <c r="B802" s="21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3"/>
      <c r="O802" s="23"/>
      <c r="P802" s="23"/>
      <c r="Q802" s="23"/>
      <c r="R802" s="23"/>
      <c r="S802" s="23"/>
      <c r="T802" s="23"/>
      <c r="U802" s="23"/>
      <c r="V802" s="23"/>
      <c r="W802" s="24"/>
      <c r="X802" s="24"/>
      <c r="Y802" s="24"/>
      <c r="Z802" s="24"/>
      <c r="AA802" s="24"/>
      <c r="AB802" s="24"/>
      <c r="AC802" s="24"/>
      <c r="AD802" s="24"/>
      <c r="AE802" s="24"/>
      <c r="AF802" s="12"/>
      <c r="AG802" s="12"/>
      <c r="AH802" s="12"/>
      <c r="AI802" s="12"/>
      <c r="AJ802" s="12"/>
      <c r="AK802" s="12"/>
    </row>
    <row r="803" spans="1:37" ht="15" thickBot="1" x14ac:dyDescent="0.25">
      <c r="A803" s="12"/>
      <c r="B803" s="21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3"/>
      <c r="O803" s="23"/>
      <c r="P803" s="23"/>
      <c r="Q803" s="23"/>
      <c r="R803" s="23"/>
      <c r="S803" s="23"/>
      <c r="T803" s="23"/>
      <c r="U803" s="23"/>
      <c r="V803" s="23"/>
      <c r="W803" s="24"/>
      <c r="X803" s="24"/>
      <c r="Y803" s="24"/>
      <c r="Z803" s="24"/>
      <c r="AA803" s="24"/>
      <c r="AB803" s="24"/>
      <c r="AC803" s="24"/>
      <c r="AD803" s="24"/>
      <c r="AE803" s="24"/>
      <c r="AF803" s="12"/>
      <c r="AG803" s="12"/>
      <c r="AH803" s="12"/>
      <c r="AI803" s="12"/>
      <c r="AJ803" s="12"/>
      <c r="AK803" s="12"/>
    </row>
    <row r="804" spans="1:37" ht="15" thickBot="1" x14ac:dyDescent="0.25">
      <c r="A804" s="12"/>
      <c r="B804" s="21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3"/>
      <c r="O804" s="23"/>
      <c r="P804" s="23"/>
      <c r="Q804" s="23"/>
      <c r="R804" s="23"/>
      <c r="S804" s="23"/>
      <c r="T804" s="23"/>
      <c r="U804" s="23"/>
      <c r="V804" s="23"/>
      <c r="W804" s="24"/>
      <c r="X804" s="24"/>
      <c r="Y804" s="24"/>
      <c r="Z804" s="24"/>
      <c r="AA804" s="24"/>
      <c r="AB804" s="24"/>
      <c r="AC804" s="24"/>
      <c r="AD804" s="24"/>
      <c r="AE804" s="24"/>
      <c r="AF804" s="12"/>
      <c r="AG804" s="12"/>
      <c r="AH804" s="12"/>
      <c r="AI804" s="12"/>
      <c r="AJ804" s="12"/>
      <c r="AK804" s="12"/>
    </row>
    <row r="805" spans="1:37" ht="15" thickBot="1" x14ac:dyDescent="0.25">
      <c r="A805" s="12"/>
      <c r="B805" s="21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3"/>
      <c r="O805" s="23"/>
      <c r="P805" s="23"/>
      <c r="Q805" s="23"/>
      <c r="R805" s="23"/>
      <c r="S805" s="23"/>
      <c r="T805" s="23"/>
      <c r="U805" s="23"/>
      <c r="V805" s="23"/>
      <c r="W805" s="24"/>
      <c r="X805" s="24"/>
      <c r="Y805" s="24"/>
      <c r="Z805" s="24"/>
      <c r="AA805" s="24"/>
      <c r="AB805" s="24"/>
      <c r="AC805" s="24"/>
      <c r="AD805" s="24"/>
      <c r="AE805" s="24"/>
      <c r="AF805" s="12"/>
      <c r="AG805" s="12"/>
      <c r="AH805" s="12"/>
      <c r="AI805" s="12"/>
      <c r="AJ805" s="12"/>
      <c r="AK805" s="12"/>
    </row>
    <row r="806" spans="1:37" ht="15" thickBot="1" x14ac:dyDescent="0.25">
      <c r="A806" s="12"/>
      <c r="B806" s="21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3"/>
      <c r="O806" s="23"/>
      <c r="P806" s="23"/>
      <c r="Q806" s="23"/>
      <c r="R806" s="23"/>
      <c r="S806" s="23"/>
      <c r="T806" s="23"/>
      <c r="U806" s="23"/>
      <c r="V806" s="23"/>
      <c r="W806" s="24"/>
      <c r="X806" s="24"/>
      <c r="Y806" s="24"/>
      <c r="Z806" s="24"/>
      <c r="AA806" s="24"/>
      <c r="AB806" s="24"/>
      <c r="AC806" s="24"/>
      <c r="AD806" s="24"/>
      <c r="AE806" s="24"/>
      <c r="AF806" s="12"/>
      <c r="AG806" s="12"/>
      <c r="AH806" s="12"/>
      <c r="AI806" s="12"/>
      <c r="AJ806" s="12"/>
      <c r="AK806" s="12"/>
    </row>
    <row r="807" spans="1:37" ht="15" thickBot="1" x14ac:dyDescent="0.25">
      <c r="A807" s="12"/>
      <c r="B807" s="21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3"/>
      <c r="O807" s="23"/>
      <c r="P807" s="23"/>
      <c r="Q807" s="23"/>
      <c r="R807" s="23"/>
      <c r="S807" s="23"/>
      <c r="T807" s="23"/>
      <c r="U807" s="23"/>
      <c r="V807" s="23"/>
      <c r="W807" s="24"/>
      <c r="X807" s="24"/>
      <c r="Y807" s="24"/>
      <c r="Z807" s="24"/>
      <c r="AA807" s="24"/>
      <c r="AB807" s="24"/>
      <c r="AC807" s="24"/>
      <c r="AD807" s="24"/>
      <c r="AE807" s="24"/>
      <c r="AF807" s="12"/>
      <c r="AG807" s="12"/>
      <c r="AH807" s="12"/>
      <c r="AI807" s="12"/>
      <c r="AJ807" s="12"/>
      <c r="AK807" s="12"/>
    </row>
    <row r="808" spans="1:37" ht="15" thickBot="1" x14ac:dyDescent="0.25">
      <c r="A808" s="12"/>
      <c r="B808" s="21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3"/>
      <c r="O808" s="23"/>
      <c r="P808" s="23"/>
      <c r="Q808" s="23"/>
      <c r="R808" s="23"/>
      <c r="S808" s="23"/>
      <c r="T808" s="23"/>
      <c r="U808" s="23"/>
      <c r="V808" s="23"/>
      <c r="W808" s="24"/>
      <c r="X808" s="24"/>
      <c r="Y808" s="24"/>
      <c r="Z808" s="24"/>
      <c r="AA808" s="24"/>
      <c r="AB808" s="24"/>
      <c r="AC808" s="24"/>
      <c r="AD808" s="24"/>
      <c r="AE808" s="24"/>
      <c r="AF808" s="12"/>
      <c r="AG808" s="12"/>
      <c r="AH808" s="12"/>
      <c r="AI808" s="12"/>
      <c r="AJ808" s="12"/>
      <c r="AK808" s="12"/>
    </row>
    <row r="809" spans="1:37" ht="15" thickBot="1" x14ac:dyDescent="0.25">
      <c r="A809" s="12"/>
      <c r="B809" s="21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3"/>
      <c r="O809" s="23"/>
      <c r="P809" s="23"/>
      <c r="Q809" s="23"/>
      <c r="R809" s="23"/>
      <c r="S809" s="23"/>
      <c r="T809" s="23"/>
      <c r="U809" s="23"/>
      <c r="V809" s="23"/>
      <c r="W809" s="24"/>
      <c r="X809" s="24"/>
      <c r="Y809" s="24"/>
      <c r="Z809" s="24"/>
      <c r="AA809" s="24"/>
      <c r="AB809" s="24"/>
      <c r="AC809" s="24"/>
      <c r="AD809" s="24"/>
      <c r="AE809" s="24"/>
      <c r="AF809" s="12"/>
      <c r="AG809" s="12"/>
      <c r="AH809" s="12"/>
      <c r="AI809" s="12"/>
      <c r="AJ809" s="12"/>
      <c r="AK809" s="12"/>
    </row>
    <row r="810" spans="1:37" ht="15" thickBot="1" x14ac:dyDescent="0.25">
      <c r="A810" s="12"/>
      <c r="B810" s="21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3"/>
      <c r="O810" s="23"/>
      <c r="P810" s="23"/>
      <c r="Q810" s="23"/>
      <c r="R810" s="23"/>
      <c r="S810" s="23"/>
      <c r="T810" s="23"/>
      <c r="U810" s="23"/>
      <c r="V810" s="23"/>
      <c r="W810" s="24"/>
      <c r="X810" s="24"/>
      <c r="Y810" s="24"/>
      <c r="Z810" s="24"/>
      <c r="AA810" s="24"/>
      <c r="AB810" s="24"/>
      <c r="AC810" s="24"/>
      <c r="AD810" s="24"/>
      <c r="AE810" s="24"/>
      <c r="AF810" s="12"/>
      <c r="AG810" s="12"/>
      <c r="AH810" s="12"/>
      <c r="AI810" s="12"/>
      <c r="AJ810" s="12"/>
      <c r="AK810" s="12"/>
    </row>
    <row r="811" spans="1:37" ht="15" thickBot="1" x14ac:dyDescent="0.25">
      <c r="A811" s="12"/>
      <c r="B811" s="21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3"/>
      <c r="O811" s="23"/>
      <c r="P811" s="23"/>
      <c r="Q811" s="23"/>
      <c r="R811" s="23"/>
      <c r="S811" s="23"/>
      <c r="T811" s="23"/>
      <c r="U811" s="23"/>
      <c r="V811" s="23"/>
      <c r="W811" s="24"/>
      <c r="X811" s="24"/>
      <c r="Y811" s="24"/>
      <c r="Z811" s="24"/>
      <c r="AA811" s="24"/>
      <c r="AB811" s="24"/>
      <c r="AC811" s="24"/>
      <c r="AD811" s="24"/>
      <c r="AE811" s="24"/>
      <c r="AF811" s="12"/>
      <c r="AG811" s="12"/>
      <c r="AH811" s="12"/>
      <c r="AI811" s="12"/>
      <c r="AJ811" s="12"/>
      <c r="AK811" s="12"/>
    </row>
    <row r="812" spans="1:37" ht="15" thickBot="1" x14ac:dyDescent="0.25">
      <c r="A812" s="12"/>
      <c r="B812" s="21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3"/>
      <c r="O812" s="23"/>
      <c r="P812" s="23"/>
      <c r="Q812" s="23"/>
      <c r="R812" s="23"/>
      <c r="S812" s="23"/>
      <c r="T812" s="23"/>
      <c r="U812" s="23"/>
      <c r="V812" s="23"/>
      <c r="W812" s="24"/>
      <c r="X812" s="24"/>
      <c r="Y812" s="24"/>
      <c r="Z812" s="24"/>
      <c r="AA812" s="24"/>
      <c r="AB812" s="24"/>
      <c r="AC812" s="24"/>
      <c r="AD812" s="24"/>
      <c r="AE812" s="24"/>
      <c r="AF812" s="12"/>
      <c r="AG812" s="12"/>
      <c r="AH812" s="12"/>
      <c r="AI812" s="12"/>
      <c r="AJ812" s="12"/>
      <c r="AK812" s="12"/>
    </row>
    <row r="813" spans="1:37" ht="15" thickBot="1" x14ac:dyDescent="0.25">
      <c r="A813" s="12"/>
      <c r="B813" s="21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3"/>
      <c r="O813" s="23"/>
      <c r="P813" s="23"/>
      <c r="Q813" s="23"/>
      <c r="R813" s="23"/>
      <c r="S813" s="23"/>
      <c r="T813" s="23"/>
      <c r="U813" s="23"/>
      <c r="V813" s="23"/>
      <c r="W813" s="24"/>
      <c r="X813" s="24"/>
      <c r="Y813" s="24"/>
      <c r="Z813" s="24"/>
      <c r="AA813" s="24"/>
      <c r="AB813" s="24"/>
      <c r="AC813" s="24"/>
      <c r="AD813" s="24"/>
      <c r="AE813" s="24"/>
      <c r="AF813" s="12"/>
      <c r="AG813" s="12"/>
      <c r="AH813" s="12"/>
      <c r="AI813" s="12"/>
      <c r="AJ813" s="12"/>
      <c r="AK813" s="12"/>
    </row>
    <row r="814" spans="1:37" ht="15" thickBot="1" x14ac:dyDescent="0.25">
      <c r="A814" s="12"/>
      <c r="B814" s="21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3"/>
      <c r="O814" s="23"/>
      <c r="P814" s="23"/>
      <c r="Q814" s="23"/>
      <c r="R814" s="23"/>
      <c r="S814" s="23"/>
      <c r="T814" s="23"/>
      <c r="U814" s="23"/>
      <c r="V814" s="23"/>
      <c r="W814" s="24"/>
      <c r="X814" s="24"/>
      <c r="Y814" s="24"/>
      <c r="Z814" s="24"/>
      <c r="AA814" s="24"/>
      <c r="AB814" s="24"/>
      <c r="AC814" s="24"/>
      <c r="AD814" s="24"/>
      <c r="AE814" s="24"/>
      <c r="AF814" s="12"/>
      <c r="AG814" s="12"/>
      <c r="AH814" s="12"/>
      <c r="AI814" s="12"/>
      <c r="AJ814" s="12"/>
      <c r="AK814" s="12"/>
    </row>
    <row r="815" spans="1:37" ht="15" thickBot="1" x14ac:dyDescent="0.25">
      <c r="A815" s="12"/>
      <c r="B815" s="21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3"/>
      <c r="O815" s="23"/>
      <c r="P815" s="23"/>
      <c r="Q815" s="23"/>
      <c r="R815" s="23"/>
      <c r="S815" s="23"/>
      <c r="T815" s="23"/>
      <c r="U815" s="23"/>
      <c r="V815" s="23"/>
      <c r="W815" s="24"/>
      <c r="X815" s="24"/>
      <c r="Y815" s="24"/>
      <c r="Z815" s="24"/>
      <c r="AA815" s="24"/>
      <c r="AB815" s="24"/>
      <c r="AC815" s="24"/>
      <c r="AD815" s="24"/>
      <c r="AE815" s="24"/>
      <c r="AF815" s="12"/>
      <c r="AG815" s="12"/>
      <c r="AH815" s="12"/>
      <c r="AI815" s="12"/>
      <c r="AJ815" s="12"/>
      <c r="AK815" s="12"/>
    </row>
    <row r="816" spans="1:37" ht="15" thickBot="1" x14ac:dyDescent="0.25">
      <c r="A816" s="12"/>
      <c r="B816" s="21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3"/>
      <c r="O816" s="23"/>
      <c r="P816" s="23"/>
      <c r="Q816" s="23"/>
      <c r="R816" s="23"/>
      <c r="S816" s="23"/>
      <c r="T816" s="23"/>
      <c r="U816" s="23"/>
      <c r="V816" s="23"/>
      <c r="W816" s="24"/>
      <c r="X816" s="24"/>
      <c r="Y816" s="24"/>
      <c r="Z816" s="24"/>
      <c r="AA816" s="24"/>
      <c r="AB816" s="24"/>
      <c r="AC816" s="24"/>
      <c r="AD816" s="24"/>
      <c r="AE816" s="24"/>
      <c r="AF816" s="12"/>
      <c r="AG816" s="12"/>
      <c r="AH816" s="12"/>
      <c r="AI816" s="12"/>
      <c r="AJ816" s="12"/>
      <c r="AK816" s="12"/>
    </row>
    <row r="817" spans="1:37" ht="15" thickBot="1" x14ac:dyDescent="0.25">
      <c r="A817" s="12"/>
      <c r="B817" s="21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3"/>
      <c r="O817" s="23"/>
      <c r="P817" s="23"/>
      <c r="Q817" s="23"/>
      <c r="R817" s="23"/>
      <c r="S817" s="23"/>
      <c r="T817" s="23"/>
      <c r="U817" s="23"/>
      <c r="V817" s="23"/>
      <c r="W817" s="24"/>
      <c r="X817" s="24"/>
      <c r="Y817" s="24"/>
      <c r="Z817" s="24"/>
      <c r="AA817" s="24"/>
      <c r="AB817" s="24"/>
      <c r="AC817" s="24"/>
      <c r="AD817" s="24"/>
      <c r="AE817" s="24"/>
      <c r="AF817" s="12"/>
      <c r="AG817" s="12"/>
      <c r="AH817" s="12"/>
      <c r="AI817" s="12"/>
      <c r="AJ817" s="12"/>
      <c r="AK817" s="12"/>
    </row>
    <row r="818" spans="1:37" ht="15" thickBot="1" x14ac:dyDescent="0.25">
      <c r="A818" s="12"/>
      <c r="B818" s="21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3"/>
      <c r="O818" s="23"/>
      <c r="P818" s="23"/>
      <c r="Q818" s="23"/>
      <c r="R818" s="23"/>
      <c r="S818" s="23"/>
      <c r="T818" s="23"/>
      <c r="U818" s="23"/>
      <c r="V818" s="23"/>
      <c r="W818" s="24"/>
      <c r="X818" s="24"/>
      <c r="Y818" s="24"/>
      <c r="Z818" s="24"/>
      <c r="AA818" s="24"/>
      <c r="AB818" s="24"/>
      <c r="AC818" s="24"/>
      <c r="AD818" s="24"/>
      <c r="AE818" s="24"/>
      <c r="AF818" s="12"/>
      <c r="AG818" s="12"/>
      <c r="AH818" s="12"/>
      <c r="AI818" s="12"/>
      <c r="AJ818" s="12"/>
      <c r="AK818" s="12"/>
    </row>
    <row r="819" spans="1:37" ht="15" thickBot="1" x14ac:dyDescent="0.25">
      <c r="A819" s="12"/>
      <c r="B819" s="21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3"/>
      <c r="O819" s="23"/>
      <c r="P819" s="23"/>
      <c r="Q819" s="23"/>
      <c r="R819" s="23"/>
      <c r="S819" s="23"/>
      <c r="T819" s="23"/>
      <c r="U819" s="23"/>
      <c r="V819" s="23"/>
      <c r="W819" s="24"/>
      <c r="X819" s="24"/>
      <c r="Y819" s="24"/>
      <c r="Z819" s="24"/>
      <c r="AA819" s="24"/>
      <c r="AB819" s="24"/>
      <c r="AC819" s="24"/>
      <c r="AD819" s="24"/>
      <c r="AE819" s="24"/>
      <c r="AF819" s="12"/>
      <c r="AG819" s="12"/>
      <c r="AH819" s="12"/>
      <c r="AI819" s="12"/>
      <c r="AJ819" s="12"/>
      <c r="AK819" s="12"/>
    </row>
    <row r="820" spans="1:37" ht="15" thickBot="1" x14ac:dyDescent="0.25">
      <c r="A820" s="12"/>
      <c r="B820" s="21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3"/>
      <c r="O820" s="23"/>
      <c r="P820" s="23"/>
      <c r="Q820" s="23"/>
      <c r="R820" s="23"/>
      <c r="S820" s="23"/>
      <c r="T820" s="23"/>
      <c r="U820" s="23"/>
      <c r="V820" s="23"/>
      <c r="W820" s="24"/>
      <c r="X820" s="24"/>
      <c r="Y820" s="24"/>
      <c r="Z820" s="24"/>
      <c r="AA820" s="24"/>
      <c r="AB820" s="24"/>
      <c r="AC820" s="24"/>
      <c r="AD820" s="24"/>
      <c r="AE820" s="24"/>
      <c r="AF820" s="12"/>
      <c r="AG820" s="12"/>
      <c r="AH820" s="12"/>
      <c r="AI820" s="12"/>
      <c r="AJ820" s="12"/>
      <c r="AK820" s="12"/>
    </row>
    <row r="821" spans="1:37" ht="15" thickBot="1" x14ac:dyDescent="0.25">
      <c r="A821" s="12"/>
      <c r="B821" s="21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3"/>
      <c r="O821" s="23"/>
      <c r="P821" s="23"/>
      <c r="Q821" s="23"/>
      <c r="R821" s="23"/>
      <c r="S821" s="23"/>
      <c r="T821" s="23"/>
      <c r="U821" s="23"/>
      <c r="V821" s="23"/>
      <c r="W821" s="24"/>
      <c r="X821" s="24"/>
      <c r="Y821" s="24"/>
      <c r="Z821" s="24"/>
      <c r="AA821" s="24"/>
      <c r="AB821" s="24"/>
      <c r="AC821" s="24"/>
      <c r="AD821" s="24"/>
      <c r="AE821" s="24"/>
      <c r="AF821" s="12"/>
      <c r="AG821" s="12"/>
      <c r="AH821" s="12"/>
      <c r="AI821" s="12"/>
      <c r="AJ821" s="12"/>
      <c r="AK821" s="12"/>
    </row>
    <row r="822" spans="1:37" ht="15" thickBot="1" x14ac:dyDescent="0.25">
      <c r="A822" s="12"/>
      <c r="B822" s="21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3"/>
      <c r="O822" s="23"/>
      <c r="P822" s="23"/>
      <c r="Q822" s="23"/>
      <c r="R822" s="23"/>
      <c r="S822" s="23"/>
      <c r="T822" s="23"/>
      <c r="U822" s="23"/>
      <c r="V822" s="23"/>
      <c r="W822" s="24"/>
      <c r="X822" s="24"/>
      <c r="Y822" s="24"/>
      <c r="Z822" s="24"/>
      <c r="AA822" s="24"/>
      <c r="AB822" s="24"/>
      <c r="AC822" s="24"/>
      <c r="AD822" s="24"/>
      <c r="AE822" s="24"/>
      <c r="AF822" s="12"/>
      <c r="AG822" s="12"/>
      <c r="AH822" s="12"/>
      <c r="AI822" s="12"/>
      <c r="AJ822" s="12"/>
      <c r="AK822" s="12"/>
    </row>
    <row r="823" spans="1:37" ht="15" thickBot="1" x14ac:dyDescent="0.25">
      <c r="A823" s="12"/>
      <c r="B823" s="21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3"/>
      <c r="O823" s="23"/>
      <c r="P823" s="23"/>
      <c r="Q823" s="23"/>
      <c r="R823" s="23"/>
      <c r="S823" s="23"/>
      <c r="T823" s="23"/>
      <c r="U823" s="23"/>
      <c r="V823" s="23"/>
      <c r="W823" s="24"/>
      <c r="X823" s="24"/>
      <c r="Y823" s="24"/>
      <c r="Z823" s="24"/>
      <c r="AA823" s="24"/>
      <c r="AB823" s="24"/>
      <c r="AC823" s="24"/>
      <c r="AD823" s="24"/>
      <c r="AE823" s="24"/>
      <c r="AF823" s="12"/>
      <c r="AG823" s="12"/>
      <c r="AH823" s="12"/>
      <c r="AI823" s="12"/>
      <c r="AJ823" s="12"/>
      <c r="AK823" s="12"/>
    </row>
    <row r="824" spans="1:37" ht="15" thickBot="1" x14ac:dyDescent="0.25">
      <c r="A824" s="12"/>
      <c r="B824" s="21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3"/>
      <c r="O824" s="23"/>
      <c r="P824" s="23"/>
      <c r="Q824" s="23"/>
      <c r="R824" s="23"/>
      <c r="S824" s="23"/>
      <c r="T824" s="23"/>
      <c r="U824" s="23"/>
      <c r="V824" s="23"/>
      <c r="W824" s="24"/>
      <c r="X824" s="24"/>
      <c r="Y824" s="24"/>
      <c r="Z824" s="24"/>
      <c r="AA824" s="24"/>
      <c r="AB824" s="24"/>
      <c r="AC824" s="24"/>
      <c r="AD824" s="24"/>
      <c r="AE824" s="24"/>
      <c r="AF824" s="12"/>
      <c r="AG824" s="12"/>
      <c r="AH824" s="12"/>
      <c r="AI824" s="12"/>
      <c r="AJ824" s="12"/>
      <c r="AK824" s="12"/>
    </row>
    <row r="825" spans="1:37" ht="15" thickBot="1" x14ac:dyDescent="0.25">
      <c r="A825" s="12"/>
      <c r="B825" s="21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3"/>
      <c r="O825" s="23"/>
      <c r="P825" s="23"/>
      <c r="Q825" s="23"/>
      <c r="R825" s="23"/>
      <c r="S825" s="23"/>
      <c r="T825" s="23"/>
      <c r="U825" s="23"/>
      <c r="V825" s="23"/>
      <c r="W825" s="24"/>
      <c r="X825" s="24"/>
      <c r="Y825" s="24"/>
      <c r="Z825" s="24"/>
      <c r="AA825" s="24"/>
      <c r="AB825" s="24"/>
      <c r="AC825" s="24"/>
      <c r="AD825" s="24"/>
      <c r="AE825" s="24"/>
      <c r="AF825" s="12"/>
      <c r="AG825" s="12"/>
      <c r="AH825" s="12"/>
      <c r="AI825" s="12"/>
      <c r="AJ825" s="12"/>
      <c r="AK825" s="12"/>
    </row>
    <row r="826" spans="1:37" ht="15" thickBot="1" x14ac:dyDescent="0.25">
      <c r="A826" s="12"/>
      <c r="B826" s="21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3"/>
      <c r="O826" s="23"/>
      <c r="P826" s="23"/>
      <c r="Q826" s="23"/>
      <c r="R826" s="23"/>
      <c r="S826" s="23"/>
      <c r="T826" s="23"/>
      <c r="U826" s="23"/>
      <c r="V826" s="23"/>
      <c r="W826" s="24"/>
      <c r="X826" s="24"/>
      <c r="Y826" s="24"/>
      <c r="Z826" s="24"/>
      <c r="AA826" s="24"/>
      <c r="AB826" s="24"/>
      <c r="AC826" s="24"/>
      <c r="AD826" s="24"/>
      <c r="AE826" s="24"/>
      <c r="AF826" s="12"/>
      <c r="AG826" s="12"/>
      <c r="AH826" s="12"/>
      <c r="AI826" s="12"/>
      <c r="AJ826" s="12"/>
      <c r="AK826" s="12"/>
    </row>
    <row r="827" spans="1:37" ht="15" thickBot="1" x14ac:dyDescent="0.25">
      <c r="A827" s="12"/>
      <c r="B827" s="21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3"/>
      <c r="O827" s="23"/>
      <c r="P827" s="23"/>
      <c r="Q827" s="23"/>
      <c r="R827" s="23"/>
      <c r="S827" s="23"/>
      <c r="T827" s="23"/>
      <c r="U827" s="23"/>
      <c r="V827" s="23"/>
      <c r="W827" s="24"/>
      <c r="X827" s="24"/>
      <c r="Y827" s="24"/>
      <c r="Z827" s="24"/>
      <c r="AA827" s="24"/>
      <c r="AB827" s="24"/>
      <c r="AC827" s="24"/>
      <c r="AD827" s="24"/>
      <c r="AE827" s="24"/>
      <c r="AF827" s="12"/>
      <c r="AG827" s="12"/>
      <c r="AH827" s="12"/>
      <c r="AI827" s="12"/>
      <c r="AJ827" s="12"/>
      <c r="AK827" s="12"/>
    </row>
    <row r="828" spans="1:37" ht="15" thickBot="1" x14ac:dyDescent="0.25">
      <c r="A828" s="12"/>
      <c r="B828" s="21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3"/>
      <c r="O828" s="23"/>
      <c r="P828" s="23"/>
      <c r="Q828" s="23"/>
      <c r="R828" s="23"/>
      <c r="S828" s="23"/>
      <c r="T828" s="23"/>
      <c r="U828" s="23"/>
      <c r="V828" s="23"/>
      <c r="W828" s="24"/>
      <c r="X828" s="24"/>
      <c r="Y828" s="24"/>
      <c r="Z828" s="24"/>
      <c r="AA828" s="24"/>
      <c r="AB828" s="24"/>
      <c r="AC828" s="24"/>
      <c r="AD828" s="24"/>
      <c r="AE828" s="24"/>
      <c r="AF828" s="12"/>
      <c r="AG828" s="12"/>
      <c r="AH828" s="12"/>
      <c r="AI828" s="12"/>
      <c r="AJ828" s="12"/>
      <c r="AK828" s="12"/>
    </row>
    <row r="829" spans="1:37" ht="15" thickBot="1" x14ac:dyDescent="0.25">
      <c r="A829" s="12"/>
      <c r="B829" s="21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3"/>
      <c r="O829" s="23"/>
      <c r="P829" s="23"/>
      <c r="Q829" s="23"/>
      <c r="R829" s="23"/>
      <c r="S829" s="23"/>
      <c r="T829" s="23"/>
      <c r="U829" s="23"/>
      <c r="V829" s="23"/>
      <c r="W829" s="24"/>
      <c r="X829" s="24"/>
      <c r="Y829" s="24"/>
      <c r="Z829" s="24"/>
      <c r="AA829" s="24"/>
      <c r="AB829" s="24"/>
      <c r="AC829" s="24"/>
      <c r="AD829" s="24"/>
      <c r="AE829" s="24"/>
      <c r="AF829" s="12"/>
      <c r="AG829" s="12"/>
      <c r="AH829" s="12"/>
      <c r="AI829" s="12"/>
      <c r="AJ829" s="12"/>
      <c r="AK829" s="12"/>
    </row>
    <row r="830" spans="1:37" ht="15" thickBot="1" x14ac:dyDescent="0.25">
      <c r="A830" s="12"/>
      <c r="B830" s="21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3"/>
      <c r="O830" s="23"/>
      <c r="P830" s="23"/>
      <c r="Q830" s="23"/>
      <c r="R830" s="23"/>
      <c r="S830" s="23"/>
      <c r="T830" s="23"/>
      <c r="U830" s="23"/>
      <c r="V830" s="23"/>
      <c r="W830" s="24"/>
      <c r="X830" s="24"/>
      <c r="Y830" s="24"/>
      <c r="Z830" s="24"/>
      <c r="AA830" s="24"/>
      <c r="AB830" s="24"/>
      <c r="AC830" s="24"/>
      <c r="AD830" s="24"/>
      <c r="AE830" s="24"/>
      <c r="AF830" s="12"/>
      <c r="AG830" s="12"/>
      <c r="AH830" s="12"/>
      <c r="AI830" s="12"/>
      <c r="AJ830" s="12"/>
      <c r="AK830" s="12"/>
    </row>
    <row r="831" spans="1:37" ht="15" thickBot="1" x14ac:dyDescent="0.25">
      <c r="A831" s="12"/>
      <c r="B831" s="21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3"/>
      <c r="O831" s="23"/>
      <c r="P831" s="23"/>
      <c r="Q831" s="23"/>
      <c r="R831" s="23"/>
      <c r="S831" s="23"/>
      <c r="T831" s="23"/>
      <c r="U831" s="23"/>
      <c r="V831" s="23"/>
      <c r="W831" s="24"/>
      <c r="X831" s="24"/>
      <c r="Y831" s="24"/>
      <c r="Z831" s="24"/>
      <c r="AA831" s="24"/>
      <c r="AB831" s="24"/>
      <c r="AC831" s="24"/>
      <c r="AD831" s="24"/>
      <c r="AE831" s="24"/>
      <c r="AF831" s="12"/>
      <c r="AG831" s="12"/>
      <c r="AH831" s="12"/>
      <c r="AI831" s="12"/>
      <c r="AJ831" s="12"/>
      <c r="AK831" s="12"/>
    </row>
    <row r="832" spans="1:37" ht="15" thickBot="1" x14ac:dyDescent="0.25">
      <c r="A832" s="12"/>
      <c r="B832" s="21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3"/>
      <c r="O832" s="23"/>
      <c r="P832" s="23"/>
      <c r="Q832" s="23"/>
      <c r="R832" s="23"/>
      <c r="S832" s="23"/>
      <c r="T832" s="23"/>
      <c r="U832" s="23"/>
      <c r="V832" s="23"/>
      <c r="W832" s="24"/>
      <c r="X832" s="24"/>
      <c r="Y832" s="24"/>
      <c r="Z832" s="24"/>
      <c r="AA832" s="24"/>
      <c r="AB832" s="24"/>
      <c r="AC832" s="24"/>
      <c r="AD832" s="24"/>
      <c r="AE832" s="24"/>
      <c r="AF832" s="12"/>
      <c r="AG832" s="12"/>
      <c r="AH832" s="12"/>
      <c r="AI832" s="12"/>
      <c r="AJ832" s="12"/>
      <c r="AK832" s="12"/>
    </row>
    <row r="833" spans="1:37" ht="15" thickBot="1" x14ac:dyDescent="0.25">
      <c r="A833" s="12"/>
      <c r="B833" s="21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3"/>
      <c r="O833" s="23"/>
      <c r="P833" s="23"/>
      <c r="Q833" s="23"/>
      <c r="R833" s="23"/>
      <c r="S833" s="23"/>
      <c r="T833" s="23"/>
      <c r="U833" s="23"/>
      <c r="V833" s="23"/>
      <c r="W833" s="24"/>
      <c r="X833" s="24"/>
      <c r="Y833" s="24"/>
      <c r="Z833" s="24"/>
      <c r="AA833" s="24"/>
      <c r="AB833" s="24"/>
      <c r="AC833" s="24"/>
      <c r="AD833" s="24"/>
      <c r="AE833" s="24"/>
      <c r="AF833" s="12"/>
      <c r="AG833" s="12"/>
      <c r="AH833" s="12"/>
      <c r="AI833" s="12"/>
      <c r="AJ833" s="12"/>
      <c r="AK833" s="12"/>
    </row>
    <row r="834" spans="1:37" ht="15" thickBot="1" x14ac:dyDescent="0.25">
      <c r="A834" s="12"/>
      <c r="B834" s="21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3"/>
      <c r="O834" s="23"/>
      <c r="P834" s="23"/>
      <c r="Q834" s="23"/>
      <c r="R834" s="23"/>
      <c r="S834" s="23"/>
      <c r="T834" s="23"/>
      <c r="U834" s="23"/>
      <c r="V834" s="23"/>
      <c r="W834" s="24"/>
      <c r="X834" s="24"/>
      <c r="Y834" s="24"/>
      <c r="Z834" s="24"/>
      <c r="AA834" s="24"/>
      <c r="AB834" s="24"/>
      <c r="AC834" s="24"/>
      <c r="AD834" s="24"/>
      <c r="AE834" s="24"/>
      <c r="AF834" s="12"/>
      <c r="AG834" s="12"/>
      <c r="AH834" s="12"/>
      <c r="AI834" s="12"/>
      <c r="AJ834" s="12"/>
      <c r="AK834" s="12"/>
    </row>
    <row r="835" spans="1:37" ht="15" thickBot="1" x14ac:dyDescent="0.25">
      <c r="A835" s="12"/>
      <c r="B835" s="21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3"/>
      <c r="O835" s="23"/>
      <c r="P835" s="23"/>
      <c r="Q835" s="23"/>
      <c r="R835" s="23"/>
      <c r="S835" s="23"/>
      <c r="T835" s="23"/>
      <c r="U835" s="23"/>
      <c r="V835" s="23"/>
      <c r="W835" s="24"/>
      <c r="X835" s="24"/>
      <c r="Y835" s="24"/>
      <c r="Z835" s="24"/>
      <c r="AA835" s="24"/>
      <c r="AB835" s="24"/>
      <c r="AC835" s="24"/>
      <c r="AD835" s="24"/>
      <c r="AE835" s="24"/>
      <c r="AF835" s="12"/>
      <c r="AG835" s="12"/>
      <c r="AH835" s="12"/>
      <c r="AI835" s="12"/>
      <c r="AJ835" s="12"/>
      <c r="AK835" s="12"/>
    </row>
    <row r="836" spans="1:37" ht="15" thickBot="1" x14ac:dyDescent="0.25">
      <c r="A836" s="12"/>
      <c r="B836" s="21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3"/>
      <c r="O836" s="23"/>
      <c r="P836" s="23"/>
      <c r="Q836" s="23"/>
      <c r="R836" s="23"/>
      <c r="S836" s="23"/>
      <c r="T836" s="23"/>
      <c r="U836" s="23"/>
      <c r="V836" s="23"/>
      <c r="W836" s="24"/>
      <c r="X836" s="24"/>
      <c r="Y836" s="24"/>
      <c r="Z836" s="24"/>
      <c r="AA836" s="24"/>
      <c r="AB836" s="24"/>
      <c r="AC836" s="24"/>
      <c r="AD836" s="24"/>
      <c r="AE836" s="24"/>
      <c r="AF836" s="12"/>
      <c r="AG836" s="12"/>
      <c r="AH836" s="12"/>
      <c r="AI836" s="12"/>
      <c r="AJ836" s="12"/>
      <c r="AK836" s="12"/>
    </row>
    <row r="837" spans="1:37" ht="15" thickBot="1" x14ac:dyDescent="0.25">
      <c r="A837" s="12"/>
      <c r="B837" s="21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3"/>
      <c r="O837" s="23"/>
      <c r="P837" s="23"/>
      <c r="Q837" s="23"/>
      <c r="R837" s="23"/>
      <c r="S837" s="23"/>
      <c r="T837" s="23"/>
      <c r="U837" s="23"/>
      <c r="V837" s="23"/>
      <c r="W837" s="24"/>
      <c r="X837" s="24"/>
      <c r="Y837" s="24"/>
      <c r="Z837" s="24"/>
      <c r="AA837" s="24"/>
      <c r="AB837" s="24"/>
      <c r="AC837" s="24"/>
      <c r="AD837" s="24"/>
      <c r="AE837" s="24"/>
      <c r="AF837" s="12"/>
      <c r="AG837" s="12"/>
      <c r="AH837" s="12"/>
      <c r="AI837" s="12"/>
      <c r="AJ837" s="12"/>
      <c r="AK837" s="12"/>
    </row>
    <row r="838" spans="1:37" ht="15" thickBot="1" x14ac:dyDescent="0.25">
      <c r="A838" s="12"/>
      <c r="B838" s="21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3"/>
      <c r="O838" s="23"/>
      <c r="P838" s="23"/>
      <c r="Q838" s="23"/>
      <c r="R838" s="23"/>
      <c r="S838" s="23"/>
      <c r="T838" s="23"/>
      <c r="U838" s="23"/>
      <c r="V838" s="23"/>
      <c r="W838" s="24"/>
      <c r="X838" s="24"/>
      <c r="Y838" s="24"/>
      <c r="Z838" s="24"/>
      <c r="AA838" s="24"/>
      <c r="AB838" s="24"/>
      <c r="AC838" s="24"/>
      <c r="AD838" s="24"/>
      <c r="AE838" s="24"/>
      <c r="AF838" s="12"/>
      <c r="AG838" s="12"/>
      <c r="AH838" s="12"/>
      <c r="AI838" s="12"/>
      <c r="AJ838" s="12"/>
      <c r="AK838" s="12"/>
    </row>
    <row r="839" spans="1:37" ht="15" thickBot="1" x14ac:dyDescent="0.25">
      <c r="A839" s="12"/>
      <c r="B839" s="21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3"/>
      <c r="O839" s="23"/>
      <c r="P839" s="23"/>
      <c r="Q839" s="23"/>
      <c r="R839" s="23"/>
      <c r="S839" s="23"/>
      <c r="T839" s="23"/>
      <c r="U839" s="23"/>
      <c r="V839" s="23"/>
      <c r="W839" s="24"/>
      <c r="X839" s="24"/>
      <c r="Y839" s="24"/>
      <c r="Z839" s="24"/>
      <c r="AA839" s="24"/>
      <c r="AB839" s="24"/>
      <c r="AC839" s="24"/>
      <c r="AD839" s="24"/>
      <c r="AE839" s="24"/>
      <c r="AF839" s="12"/>
      <c r="AG839" s="12"/>
      <c r="AH839" s="12"/>
      <c r="AI839" s="12"/>
      <c r="AJ839" s="12"/>
      <c r="AK839" s="12"/>
    </row>
    <row r="840" spans="1:37" ht="15" thickBot="1" x14ac:dyDescent="0.25">
      <c r="A840" s="12"/>
      <c r="B840" s="21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3"/>
      <c r="O840" s="23"/>
      <c r="P840" s="23"/>
      <c r="Q840" s="23"/>
      <c r="R840" s="23"/>
      <c r="S840" s="23"/>
      <c r="T840" s="23"/>
      <c r="U840" s="23"/>
      <c r="V840" s="23"/>
      <c r="W840" s="24"/>
      <c r="X840" s="24"/>
      <c r="Y840" s="24"/>
      <c r="Z840" s="24"/>
      <c r="AA840" s="24"/>
      <c r="AB840" s="24"/>
      <c r="AC840" s="24"/>
      <c r="AD840" s="24"/>
      <c r="AE840" s="24"/>
      <c r="AF840" s="12"/>
      <c r="AG840" s="12"/>
      <c r="AH840" s="12"/>
      <c r="AI840" s="12"/>
      <c r="AJ840" s="12"/>
      <c r="AK840" s="12"/>
    </row>
    <row r="841" spans="1:37" ht="15" thickBot="1" x14ac:dyDescent="0.25">
      <c r="A841" s="12"/>
      <c r="B841" s="21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3"/>
      <c r="O841" s="23"/>
      <c r="P841" s="23"/>
      <c r="Q841" s="23"/>
      <c r="R841" s="23"/>
      <c r="S841" s="23"/>
      <c r="T841" s="23"/>
      <c r="U841" s="23"/>
      <c r="V841" s="23"/>
      <c r="W841" s="24"/>
      <c r="X841" s="24"/>
      <c r="Y841" s="24"/>
      <c r="Z841" s="24"/>
      <c r="AA841" s="24"/>
      <c r="AB841" s="24"/>
      <c r="AC841" s="24"/>
      <c r="AD841" s="24"/>
      <c r="AE841" s="24"/>
      <c r="AF841" s="12"/>
      <c r="AG841" s="12"/>
      <c r="AH841" s="12"/>
      <c r="AI841" s="12"/>
      <c r="AJ841" s="12"/>
      <c r="AK841" s="12"/>
    </row>
    <row r="842" spans="1:37" ht="15" thickBot="1" x14ac:dyDescent="0.25">
      <c r="A842" s="12"/>
      <c r="B842" s="21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3"/>
      <c r="O842" s="23"/>
      <c r="P842" s="23"/>
      <c r="Q842" s="23"/>
      <c r="R842" s="23"/>
      <c r="S842" s="23"/>
      <c r="T842" s="23"/>
      <c r="U842" s="23"/>
      <c r="V842" s="23"/>
      <c r="W842" s="24"/>
      <c r="X842" s="24"/>
      <c r="Y842" s="24"/>
      <c r="Z842" s="24"/>
      <c r="AA842" s="24"/>
      <c r="AB842" s="24"/>
      <c r="AC842" s="24"/>
      <c r="AD842" s="24"/>
      <c r="AE842" s="24"/>
      <c r="AF842" s="12"/>
      <c r="AG842" s="12"/>
      <c r="AH842" s="12"/>
      <c r="AI842" s="12"/>
      <c r="AJ842" s="12"/>
      <c r="AK842" s="12"/>
    </row>
    <row r="843" spans="1:37" ht="15" thickBot="1" x14ac:dyDescent="0.25">
      <c r="A843" s="12"/>
      <c r="B843" s="21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3"/>
      <c r="O843" s="23"/>
      <c r="P843" s="23"/>
      <c r="Q843" s="23"/>
      <c r="R843" s="23"/>
      <c r="S843" s="23"/>
      <c r="T843" s="23"/>
      <c r="U843" s="23"/>
      <c r="V843" s="23"/>
      <c r="W843" s="24"/>
      <c r="X843" s="24"/>
      <c r="Y843" s="24"/>
      <c r="Z843" s="24"/>
      <c r="AA843" s="24"/>
      <c r="AB843" s="24"/>
      <c r="AC843" s="24"/>
      <c r="AD843" s="24"/>
      <c r="AE843" s="24"/>
      <c r="AF843" s="12"/>
      <c r="AG843" s="12"/>
      <c r="AH843" s="12"/>
      <c r="AI843" s="12"/>
      <c r="AJ843" s="12"/>
      <c r="AK843" s="12"/>
    </row>
    <row r="844" spans="1:37" ht="15" thickBot="1" x14ac:dyDescent="0.25">
      <c r="A844" s="12"/>
      <c r="B844" s="21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3"/>
      <c r="O844" s="23"/>
      <c r="P844" s="23"/>
      <c r="Q844" s="23"/>
      <c r="R844" s="23"/>
      <c r="S844" s="23"/>
      <c r="T844" s="23"/>
      <c r="U844" s="23"/>
      <c r="V844" s="23"/>
      <c r="W844" s="24"/>
      <c r="X844" s="24"/>
      <c r="Y844" s="24"/>
      <c r="Z844" s="24"/>
      <c r="AA844" s="24"/>
      <c r="AB844" s="24"/>
      <c r="AC844" s="24"/>
      <c r="AD844" s="24"/>
      <c r="AE844" s="24"/>
      <c r="AF844" s="12"/>
      <c r="AG844" s="12"/>
      <c r="AH844" s="12"/>
      <c r="AI844" s="12"/>
      <c r="AJ844" s="12"/>
      <c r="AK844" s="12"/>
    </row>
    <row r="845" spans="1:37" ht="15" thickBot="1" x14ac:dyDescent="0.25">
      <c r="A845" s="12"/>
      <c r="B845" s="21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3"/>
      <c r="O845" s="23"/>
      <c r="P845" s="23"/>
      <c r="Q845" s="23"/>
      <c r="R845" s="23"/>
      <c r="S845" s="23"/>
      <c r="T845" s="23"/>
      <c r="U845" s="23"/>
      <c r="V845" s="23"/>
      <c r="W845" s="24"/>
      <c r="X845" s="24"/>
      <c r="Y845" s="24"/>
      <c r="Z845" s="24"/>
      <c r="AA845" s="24"/>
      <c r="AB845" s="24"/>
      <c r="AC845" s="24"/>
      <c r="AD845" s="24"/>
      <c r="AE845" s="24"/>
      <c r="AF845" s="12"/>
      <c r="AG845" s="12"/>
      <c r="AH845" s="12"/>
      <c r="AI845" s="12"/>
      <c r="AJ845" s="12"/>
      <c r="AK845" s="12"/>
    </row>
    <row r="846" spans="1:37" ht="15" thickBot="1" x14ac:dyDescent="0.25">
      <c r="A846" s="12"/>
      <c r="B846" s="21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3"/>
      <c r="O846" s="23"/>
      <c r="P846" s="23"/>
      <c r="Q846" s="23"/>
      <c r="R846" s="23"/>
      <c r="S846" s="23"/>
      <c r="T846" s="23"/>
      <c r="U846" s="23"/>
      <c r="V846" s="23"/>
      <c r="W846" s="24"/>
      <c r="X846" s="24"/>
      <c r="Y846" s="24"/>
      <c r="Z846" s="24"/>
      <c r="AA846" s="24"/>
      <c r="AB846" s="24"/>
      <c r="AC846" s="24"/>
      <c r="AD846" s="24"/>
      <c r="AE846" s="24"/>
      <c r="AF846" s="12"/>
      <c r="AG846" s="12"/>
      <c r="AH846" s="12"/>
      <c r="AI846" s="12"/>
      <c r="AJ846" s="12"/>
      <c r="AK846" s="12"/>
    </row>
    <row r="847" spans="1:37" ht="15" thickBot="1" x14ac:dyDescent="0.25">
      <c r="A847" s="12"/>
      <c r="B847" s="21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3"/>
      <c r="O847" s="23"/>
      <c r="P847" s="23"/>
      <c r="Q847" s="23"/>
      <c r="R847" s="23"/>
      <c r="S847" s="23"/>
      <c r="T847" s="23"/>
      <c r="U847" s="23"/>
      <c r="V847" s="23"/>
      <c r="W847" s="24"/>
      <c r="X847" s="24"/>
      <c r="Y847" s="24"/>
      <c r="Z847" s="24"/>
      <c r="AA847" s="24"/>
      <c r="AB847" s="24"/>
      <c r="AC847" s="24"/>
      <c r="AD847" s="24"/>
      <c r="AE847" s="24"/>
      <c r="AF847" s="12"/>
      <c r="AG847" s="12"/>
      <c r="AH847" s="12"/>
      <c r="AI847" s="12"/>
      <c r="AJ847" s="12"/>
      <c r="AK847" s="12"/>
    </row>
    <row r="848" spans="1:37" ht="15" thickBot="1" x14ac:dyDescent="0.25">
      <c r="A848" s="12"/>
      <c r="B848" s="21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3"/>
      <c r="O848" s="23"/>
      <c r="P848" s="23"/>
      <c r="Q848" s="23"/>
      <c r="R848" s="23"/>
      <c r="S848" s="23"/>
      <c r="T848" s="23"/>
      <c r="U848" s="23"/>
      <c r="V848" s="23"/>
      <c r="W848" s="24"/>
      <c r="X848" s="24"/>
      <c r="Y848" s="24"/>
      <c r="Z848" s="24"/>
      <c r="AA848" s="24"/>
      <c r="AB848" s="24"/>
      <c r="AC848" s="24"/>
      <c r="AD848" s="24"/>
      <c r="AE848" s="24"/>
      <c r="AF848" s="12"/>
      <c r="AG848" s="12"/>
      <c r="AH848" s="12"/>
      <c r="AI848" s="12"/>
      <c r="AJ848" s="12"/>
      <c r="AK848" s="12"/>
    </row>
    <row r="849" spans="1:37" ht="15" thickBot="1" x14ac:dyDescent="0.25">
      <c r="A849" s="12"/>
      <c r="B849" s="21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3"/>
      <c r="O849" s="23"/>
      <c r="P849" s="23"/>
      <c r="Q849" s="23"/>
      <c r="R849" s="23"/>
      <c r="S849" s="23"/>
      <c r="T849" s="23"/>
      <c r="U849" s="23"/>
      <c r="V849" s="23"/>
      <c r="W849" s="24"/>
      <c r="X849" s="24"/>
      <c r="Y849" s="24"/>
      <c r="Z849" s="24"/>
      <c r="AA849" s="24"/>
      <c r="AB849" s="24"/>
      <c r="AC849" s="24"/>
      <c r="AD849" s="24"/>
      <c r="AE849" s="24"/>
      <c r="AF849" s="12"/>
      <c r="AG849" s="12"/>
      <c r="AH849" s="12"/>
      <c r="AI849" s="12"/>
      <c r="AJ849" s="12"/>
      <c r="AK849" s="12"/>
    </row>
    <row r="850" spans="1:37" ht="15" thickBot="1" x14ac:dyDescent="0.25">
      <c r="A850" s="12"/>
      <c r="B850" s="21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3"/>
      <c r="O850" s="23"/>
      <c r="P850" s="23"/>
      <c r="Q850" s="23"/>
      <c r="R850" s="23"/>
      <c r="S850" s="23"/>
      <c r="T850" s="23"/>
      <c r="U850" s="23"/>
      <c r="V850" s="23"/>
      <c r="W850" s="24"/>
      <c r="X850" s="24"/>
      <c r="Y850" s="24"/>
      <c r="Z850" s="24"/>
      <c r="AA850" s="24"/>
      <c r="AB850" s="24"/>
      <c r="AC850" s="24"/>
      <c r="AD850" s="24"/>
      <c r="AE850" s="24"/>
      <c r="AF850" s="12"/>
      <c r="AG850" s="12"/>
      <c r="AH850" s="12"/>
      <c r="AI850" s="12"/>
      <c r="AJ850" s="12"/>
      <c r="AK850" s="12"/>
    </row>
    <row r="851" spans="1:37" ht="15" thickBot="1" x14ac:dyDescent="0.25">
      <c r="A851" s="12"/>
      <c r="B851" s="21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3"/>
      <c r="O851" s="23"/>
      <c r="P851" s="23"/>
      <c r="Q851" s="23"/>
      <c r="R851" s="23"/>
      <c r="S851" s="23"/>
      <c r="T851" s="23"/>
      <c r="U851" s="23"/>
      <c r="V851" s="23"/>
      <c r="W851" s="24"/>
      <c r="X851" s="24"/>
      <c r="Y851" s="24"/>
      <c r="Z851" s="24"/>
      <c r="AA851" s="24"/>
      <c r="AB851" s="24"/>
      <c r="AC851" s="24"/>
      <c r="AD851" s="24"/>
      <c r="AE851" s="24"/>
      <c r="AF851" s="12"/>
      <c r="AG851" s="12"/>
      <c r="AH851" s="12"/>
      <c r="AI851" s="12"/>
      <c r="AJ851" s="12"/>
      <c r="AK851" s="12"/>
    </row>
    <row r="852" spans="1:37" ht="15" thickBot="1" x14ac:dyDescent="0.25">
      <c r="A852" s="12"/>
      <c r="B852" s="21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3"/>
      <c r="O852" s="23"/>
      <c r="P852" s="23"/>
      <c r="Q852" s="23"/>
      <c r="R852" s="23"/>
      <c r="S852" s="23"/>
      <c r="T852" s="23"/>
      <c r="U852" s="23"/>
      <c r="V852" s="23"/>
      <c r="W852" s="24"/>
      <c r="X852" s="24"/>
      <c r="Y852" s="24"/>
      <c r="Z852" s="24"/>
      <c r="AA852" s="24"/>
      <c r="AB852" s="24"/>
      <c r="AC852" s="24"/>
      <c r="AD852" s="24"/>
      <c r="AE852" s="24"/>
      <c r="AF852" s="12"/>
      <c r="AG852" s="12"/>
      <c r="AH852" s="12"/>
      <c r="AI852" s="12"/>
      <c r="AJ852" s="12"/>
      <c r="AK852" s="12"/>
    </row>
    <row r="853" spans="1:37" ht="15" thickBot="1" x14ac:dyDescent="0.25">
      <c r="A853" s="12"/>
      <c r="B853" s="21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3"/>
      <c r="O853" s="23"/>
      <c r="P853" s="23"/>
      <c r="Q853" s="23"/>
      <c r="R853" s="23"/>
      <c r="S853" s="23"/>
      <c r="T853" s="23"/>
      <c r="U853" s="23"/>
      <c r="V853" s="23"/>
      <c r="W853" s="24"/>
      <c r="X853" s="24"/>
      <c r="Y853" s="24"/>
      <c r="Z853" s="24"/>
      <c r="AA853" s="24"/>
      <c r="AB853" s="24"/>
      <c r="AC853" s="24"/>
      <c r="AD853" s="24"/>
      <c r="AE853" s="24"/>
      <c r="AF853" s="12"/>
      <c r="AG853" s="12"/>
      <c r="AH853" s="12"/>
      <c r="AI853" s="12"/>
      <c r="AJ853" s="12"/>
      <c r="AK853" s="12"/>
    </row>
    <row r="854" spans="1:37" ht="15" thickBot="1" x14ac:dyDescent="0.25">
      <c r="A854" s="12"/>
      <c r="B854" s="21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3"/>
      <c r="O854" s="23"/>
      <c r="P854" s="23"/>
      <c r="Q854" s="23"/>
      <c r="R854" s="23"/>
      <c r="S854" s="23"/>
      <c r="T854" s="23"/>
      <c r="U854" s="23"/>
      <c r="V854" s="23"/>
      <c r="W854" s="24"/>
      <c r="X854" s="24"/>
      <c r="Y854" s="24"/>
      <c r="Z854" s="24"/>
      <c r="AA854" s="24"/>
      <c r="AB854" s="24"/>
      <c r="AC854" s="24"/>
      <c r="AD854" s="24"/>
      <c r="AE854" s="24"/>
      <c r="AF854" s="12"/>
      <c r="AG854" s="12"/>
      <c r="AH854" s="12"/>
      <c r="AI854" s="12"/>
      <c r="AJ854" s="12"/>
      <c r="AK854" s="12"/>
    </row>
    <row r="855" spans="1:37" ht="15" thickBot="1" x14ac:dyDescent="0.25">
      <c r="A855" s="12"/>
      <c r="B855" s="21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3"/>
      <c r="O855" s="23"/>
      <c r="P855" s="23"/>
      <c r="Q855" s="23"/>
      <c r="R855" s="23"/>
      <c r="S855" s="23"/>
      <c r="T855" s="23"/>
      <c r="U855" s="23"/>
      <c r="V855" s="23"/>
      <c r="W855" s="24"/>
      <c r="X855" s="24"/>
      <c r="Y855" s="24"/>
      <c r="Z855" s="24"/>
      <c r="AA855" s="24"/>
      <c r="AB855" s="24"/>
      <c r="AC855" s="24"/>
      <c r="AD855" s="24"/>
      <c r="AE855" s="24"/>
      <c r="AF855" s="12"/>
      <c r="AG855" s="12"/>
      <c r="AH855" s="12"/>
      <c r="AI855" s="12"/>
      <c r="AJ855" s="12"/>
      <c r="AK855" s="12"/>
    </row>
    <row r="856" spans="1:37" ht="15" thickBot="1" x14ac:dyDescent="0.25">
      <c r="A856" s="12"/>
      <c r="B856" s="21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3"/>
      <c r="O856" s="23"/>
      <c r="P856" s="23"/>
      <c r="Q856" s="23"/>
      <c r="R856" s="23"/>
      <c r="S856" s="23"/>
      <c r="T856" s="23"/>
      <c r="U856" s="23"/>
      <c r="V856" s="23"/>
      <c r="W856" s="24"/>
      <c r="X856" s="24"/>
      <c r="Y856" s="24"/>
      <c r="Z856" s="24"/>
      <c r="AA856" s="24"/>
      <c r="AB856" s="24"/>
      <c r="AC856" s="24"/>
      <c r="AD856" s="24"/>
      <c r="AE856" s="24"/>
      <c r="AF856" s="12"/>
      <c r="AG856" s="12"/>
      <c r="AH856" s="12"/>
      <c r="AI856" s="12"/>
      <c r="AJ856" s="12"/>
      <c r="AK856" s="12"/>
    </row>
    <row r="857" spans="1:37" ht="15" thickBot="1" x14ac:dyDescent="0.25">
      <c r="A857" s="12"/>
      <c r="B857" s="21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3"/>
      <c r="O857" s="23"/>
      <c r="P857" s="23"/>
      <c r="Q857" s="23"/>
      <c r="R857" s="23"/>
      <c r="S857" s="23"/>
      <c r="T857" s="23"/>
      <c r="U857" s="23"/>
      <c r="V857" s="23"/>
      <c r="W857" s="24"/>
      <c r="X857" s="24"/>
      <c r="Y857" s="24"/>
      <c r="Z857" s="24"/>
      <c r="AA857" s="24"/>
      <c r="AB857" s="24"/>
      <c r="AC857" s="24"/>
      <c r="AD857" s="24"/>
      <c r="AE857" s="24"/>
      <c r="AF857" s="12"/>
      <c r="AG857" s="12"/>
      <c r="AH857" s="12"/>
      <c r="AI857" s="12"/>
      <c r="AJ857" s="12"/>
      <c r="AK857" s="12"/>
    </row>
    <row r="858" spans="1:37" ht="15" thickBot="1" x14ac:dyDescent="0.25">
      <c r="A858" s="12"/>
      <c r="B858" s="21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3"/>
      <c r="O858" s="23"/>
      <c r="P858" s="23"/>
      <c r="Q858" s="23"/>
      <c r="R858" s="23"/>
      <c r="S858" s="23"/>
      <c r="T858" s="23"/>
      <c r="U858" s="23"/>
      <c r="V858" s="23"/>
      <c r="W858" s="24"/>
      <c r="X858" s="24"/>
      <c r="Y858" s="24"/>
      <c r="Z858" s="24"/>
      <c r="AA858" s="24"/>
      <c r="AB858" s="24"/>
      <c r="AC858" s="24"/>
      <c r="AD858" s="24"/>
      <c r="AE858" s="24"/>
      <c r="AF858" s="12"/>
      <c r="AG858" s="12"/>
      <c r="AH858" s="12"/>
      <c r="AI858" s="12"/>
      <c r="AJ858" s="12"/>
      <c r="AK858" s="12"/>
    </row>
    <row r="859" spans="1:37" ht="15" thickBot="1" x14ac:dyDescent="0.25">
      <c r="A859" s="12"/>
      <c r="B859" s="21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3"/>
      <c r="O859" s="23"/>
      <c r="P859" s="23"/>
      <c r="Q859" s="23"/>
      <c r="R859" s="23"/>
      <c r="S859" s="23"/>
      <c r="T859" s="23"/>
      <c r="U859" s="23"/>
      <c r="V859" s="23"/>
      <c r="W859" s="24"/>
      <c r="X859" s="24"/>
      <c r="Y859" s="24"/>
      <c r="Z859" s="24"/>
      <c r="AA859" s="24"/>
      <c r="AB859" s="24"/>
      <c r="AC859" s="24"/>
      <c r="AD859" s="24"/>
      <c r="AE859" s="24"/>
      <c r="AF859" s="12"/>
      <c r="AG859" s="12"/>
      <c r="AH859" s="12"/>
      <c r="AI859" s="12"/>
      <c r="AJ859" s="12"/>
      <c r="AK859" s="12"/>
    </row>
    <row r="860" spans="1:37" ht="15" thickBot="1" x14ac:dyDescent="0.25">
      <c r="A860" s="12"/>
      <c r="B860" s="21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3"/>
      <c r="O860" s="23"/>
      <c r="P860" s="23"/>
      <c r="Q860" s="23"/>
      <c r="R860" s="23"/>
      <c r="S860" s="23"/>
      <c r="T860" s="23"/>
      <c r="U860" s="23"/>
      <c r="V860" s="23"/>
      <c r="W860" s="24"/>
      <c r="X860" s="24"/>
      <c r="Y860" s="24"/>
      <c r="Z860" s="24"/>
      <c r="AA860" s="24"/>
      <c r="AB860" s="24"/>
      <c r="AC860" s="24"/>
      <c r="AD860" s="24"/>
      <c r="AE860" s="24"/>
      <c r="AF860" s="12"/>
      <c r="AG860" s="12"/>
      <c r="AH860" s="12"/>
      <c r="AI860" s="12"/>
      <c r="AJ860" s="12"/>
      <c r="AK860" s="12"/>
    </row>
    <row r="861" spans="1:37" ht="15" thickBot="1" x14ac:dyDescent="0.25">
      <c r="A861" s="12"/>
      <c r="B861" s="21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3"/>
      <c r="O861" s="23"/>
      <c r="P861" s="23"/>
      <c r="Q861" s="23"/>
      <c r="R861" s="23"/>
      <c r="S861" s="23"/>
      <c r="T861" s="23"/>
      <c r="U861" s="23"/>
      <c r="V861" s="23"/>
      <c r="W861" s="24"/>
      <c r="X861" s="24"/>
      <c r="Y861" s="24"/>
      <c r="Z861" s="24"/>
      <c r="AA861" s="24"/>
      <c r="AB861" s="24"/>
      <c r="AC861" s="24"/>
      <c r="AD861" s="24"/>
      <c r="AE861" s="24"/>
      <c r="AF861" s="12"/>
      <c r="AG861" s="12"/>
      <c r="AH861" s="12"/>
      <c r="AI861" s="12"/>
      <c r="AJ861" s="12"/>
      <c r="AK861" s="12"/>
    </row>
    <row r="862" spans="1:37" ht="15" thickBot="1" x14ac:dyDescent="0.25">
      <c r="A862" s="12"/>
      <c r="B862" s="21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3"/>
      <c r="O862" s="23"/>
      <c r="P862" s="23"/>
      <c r="Q862" s="23"/>
      <c r="R862" s="23"/>
      <c r="S862" s="23"/>
      <c r="T862" s="23"/>
      <c r="U862" s="23"/>
      <c r="V862" s="23"/>
      <c r="W862" s="24"/>
      <c r="X862" s="24"/>
      <c r="Y862" s="24"/>
      <c r="Z862" s="24"/>
      <c r="AA862" s="24"/>
      <c r="AB862" s="24"/>
      <c r="AC862" s="24"/>
      <c r="AD862" s="24"/>
      <c r="AE862" s="24"/>
      <c r="AF862" s="12"/>
      <c r="AG862" s="12"/>
      <c r="AH862" s="12"/>
      <c r="AI862" s="12"/>
      <c r="AJ862" s="12"/>
      <c r="AK862" s="12"/>
    </row>
    <row r="863" spans="1:37" ht="15" thickBot="1" x14ac:dyDescent="0.25">
      <c r="A863" s="12"/>
      <c r="B863" s="21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3"/>
      <c r="O863" s="23"/>
      <c r="P863" s="23"/>
      <c r="Q863" s="23"/>
      <c r="R863" s="23"/>
      <c r="S863" s="23"/>
      <c r="T863" s="23"/>
      <c r="U863" s="23"/>
      <c r="V863" s="23"/>
      <c r="W863" s="24"/>
      <c r="X863" s="24"/>
      <c r="Y863" s="24"/>
      <c r="Z863" s="24"/>
      <c r="AA863" s="24"/>
      <c r="AB863" s="24"/>
      <c r="AC863" s="24"/>
      <c r="AD863" s="24"/>
      <c r="AE863" s="24"/>
      <c r="AF863" s="12"/>
      <c r="AG863" s="12"/>
      <c r="AH863" s="12"/>
      <c r="AI863" s="12"/>
      <c r="AJ863" s="12"/>
      <c r="AK863" s="12"/>
    </row>
    <row r="864" spans="1:37" ht="15" thickBot="1" x14ac:dyDescent="0.25">
      <c r="A864" s="12"/>
      <c r="B864" s="21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3"/>
      <c r="O864" s="23"/>
      <c r="P864" s="23"/>
      <c r="Q864" s="23"/>
      <c r="R864" s="23"/>
      <c r="S864" s="23"/>
      <c r="T864" s="23"/>
      <c r="U864" s="23"/>
      <c r="V864" s="23"/>
      <c r="W864" s="24"/>
      <c r="X864" s="24"/>
      <c r="Y864" s="24"/>
      <c r="Z864" s="24"/>
      <c r="AA864" s="24"/>
      <c r="AB864" s="24"/>
      <c r="AC864" s="24"/>
      <c r="AD864" s="24"/>
      <c r="AE864" s="24"/>
      <c r="AF864" s="12"/>
      <c r="AG864" s="12"/>
      <c r="AH864" s="12"/>
      <c r="AI864" s="12"/>
      <c r="AJ864" s="12"/>
      <c r="AK864" s="12"/>
    </row>
    <row r="865" spans="1:37" ht="15" thickBot="1" x14ac:dyDescent="0.25">
      <c r="A865" s="12"/>
      <c r="B865" s="21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3"/>
      <c r="O865" s="23"/>
      <c r="P865" s="23"/>
      <c r="Q865" s="23"/>
      <c r="R865" s="23"/>
      <c r="S865" s="23"/>
      <c r="T865" s="23"/>
      <c r="U865" s="23"/>
      <c r="V865" s="23"/>
      <c r="W865" s="24"/>
      <c r="X865" s="24"/>
      <c r="Y865" s="24"/>
      <c r="Z865" s="24"/>
      <c r="AA865" s="24"/>
      <c r="AB865" s="24"/>
      <c r="AC865" s="24"/>
      <c r="AD865" s="24"/>
      <c r="AE865" s="24"/>
      <c r="AF865" s="12"/>
      <c r="AG865" s="12"/>
      <c r="AH865" s="12"/>
      <c r="AI865" s="12"/>
      <c r="AJ865" s="12"/>
      <c r="AK865" s="12"/>
    </row>
    <row r="866" spans="1:37" ht="15" thickBot="1" x14ac:dyDescent="0.25">
      <c r="A866" s="12"/>
      <c r="B866" s="21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3"/>
      <c r="O866" s="23"/>
      <c r="P866" s="23"/>
      <c r="Q866" s="23"/>
      <c r="R866" s="23"/>
      <c r="S866" s="23"/>
      <c r="T866" s="23"/>
      <c r="U866" s="23"/>
      <c r="V866" s="23"/>
      <c r="W866" s="24"/>
      <c r="X866" s="24"/>
      <c r="Y866" s="24"/>
      <c r="Z866" s="24"/>
      <c r="AA866" s="24"/>
      <c r="AB866" s="24"/>
      <c r="AC866" s="24"/>
      <c r="AD866" s="24"/>
      <c r="AE866" s="24"/>
      <c r="AF866" s="12"/>
      <c r="AG866" s="12"/>
      <c r="AH866" s="12"/>
      <c r="AI866" s="12"/>
      <c r="AJ866" s="12"/>
      <c r="AK866" s="12"/>
    </row>
    <row r="867" spans="1:37" ht="15" thickBot="1" x14ac:dyDescent="0.25">
      <c r="A867" s="12"/>
      <c r="B867" s="21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3"/>
      <c r="O867" s="23"/>
      <c r="P867" s="23"/>
      <c r="Q867" s="23"/>
      <c r="R867" s="23"/>
      <c r="S867" s="23"/>
      <c r="T867" s="23"/>
      <c r="U867" s="23"/>
      <c r="V867" s="23"/>
      <c r="W867" s="24"/>
      <c r="X867" s="24"/>
      <c r="Y867" s="24"/>
      <c r="Z867" s="24"/>
      <c r="AA867" s="24"/>
      <c r="AB867" s="24"/>
      <c r="AC867" s="24"/>
      <c r="AD867" s="24"/>
      <c r="AE867" s="24"/>
      <c r="AF867" s="12"/>
      <c r="AG867" s="12"/>
      <c r="AH867" s="12"/>
      <c r="AI867" s="12"/>
      <c r="AJ867" s="12"/>
      <c r="AK867" s="12"/>
    </row>
    <row r="868" spans="1:37" ht="15" thickBot="1" x14ac:dyDescent="0.25">
      <c r="A868" s="12"/>
      <c r="B868" s="21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3"/>
      <c r="O868" s="23"/>
      <c r="P868" s="23"/>
      <c r="Q868" s="23"/>
      <c r="R868" s="23"/>
      <c r="S868" s="23"/>
      <c r="T868" s="23"/>
      <c r="U868" s="23"/>
      <c r="V868" s="23"/>
      <c r="W868" s="24"/>
      <c r="X868" s="24"/>
      <c r="Y868" s="24"/>
      <c r="Z868" s="24"/>
      <c r="AA868" s="24"/>
      <c r="AB868" s="24"/>
      <c r="AC868" s="24"/>
      <c r="AD868" s="24"/>
      <c r="AE868" s="24"/>
      <c r="AF868" s="12"/>
      <c r="AG868" s="12"/>
      <c r="AH868" s="12"/>
      <c r="AI868" s="12"/>
      <c r="AJ868" s="12"/>
      <c r="AK868" s="12"/>
    </row>
    <row r="869" spans="1:37" ht="15" thickBot="1" x14ac:dyDescent="0.25">
      <c r="A869" s="12"/>
      <c r="B869" s="21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3"/>
      <c r="O869" s="23"/>
      <c r="P869" s="23"/>
      <c r="Q869" s="23"/>
      <c r="R869" s="23"/>
      <c r="S869" s="23"/>
      <c r="T869" s="23"/>
      <c r="U869" s="23"/>
      <c r="V869" s="23"/>
      <c r="W869" s="24"/>
      <c r="X869" s="24"/>
      <c r="Y869" s="24"/>
      <c r="Z869" s="24"/>
      <c r="AA869" s="24"/>
      <c r="AB869" s="24"/>
      <c r="AC869" s="24"/>
      <c r="AD869" s="24"/>
      <c r="AE869" s="24"/>
      <c r="AF869" s="12"/>
      <c r="AG869" s="12"/>
      <c r="AH869" s="12"/>
      <c r="AI869" s="12"/>
      <c r="AJ869" s="12"/>
      <c r="AK869" s="12"/>
    </row>
    <row r="870" spans="1:37" ht="15" thickBot="1" x14ac:dyDescent="0.25">
      <c r="A870" s="12"/>
      <c r="B870" s="21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3"/>
      <c r="O870" s="23"/>
      <c r="P870" s="23"/>
      <c r="Q870" s="23"/>
      <c r="R870" s="23"/>
      <c r="S870" s="23"/>
      <c r="T870" s="23"/>
      <c r="U870" s="23"/>
      <c r="V870" s="23"/>
      <c r="W870" s="24"/>
      <c r="X870" s="24"/>
      <c r="Y870" s="24"/>
      <c r="Z870" s="24"/>
      <c r="AA870" s="24"/>
      <c r="AB870" s="24"/>
      <c r="AC870" s="24"/>
      <c r="AD870" s="24"/>
      <c r="AE870" s="24"/>
      <c r="AF870" s="12"/>
      <c r="AG870" s="12"/>
      <c r="AH870" s="12"/>
      <c r="AI870" s="12"/>
      <c r="AJ870" s="12"/>
      <c r="AK870" s="12"/>
    </row>
    <row r="871" spans="1:37" ht="15" thickBot="1" x14ac:dyDescent="0.25">
      <c r="A871" s="12"/>
      <c r="B871" s="21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3"/>
      <c r="O871" s="23"/>
      <c r="P871" s="23"/>
      <c r="Q871" s="23"/>
      <c r="R871" s="23"/>
      <c r="S871" s="23"/>
      <c r="T871" s="23"/>
      <c r="U871" s="23"/>
      <c r="V871" s="23"/>
      <c r="W871" s="24"/>
      <c r="X871" s="24"/>
      <c r="Y871" s="24"/>
      <c r="Z871" s="24"/>
      <c r="AA871" s="24"/>
      <c r="AB871" s="24"/>
      <c r="AC871" s="24"/>
      <c r="AD871" s="24"/>
      <c r="AE871" s="24"/>
      <c r="AF871" s="12"/>
      <c r="AG871" s="12"/>
      <c r="AH871" s="12"/>
      <c r="AI871" s="12"/>
      <c r="AJ871" s="12"/>
      <c r="AK871" s="12"/>
    </row>
    <row r="872" spans="1:37" ht="15" thickBot="1" x14ac:dyDescent="0.25">
      <c r="A872" s="12"/>
      <c r="B872" s="21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3"/>
      <c r="O872" s="23"/>
      <c r="P872" s="23"/>
      <c r="Q872" s="23"/>
      <c r="R872" s="23"/>
      <c r="S872" s="23"/>
      <c r="T872" s="23"/>
      <c r="U872" s="23"/>
      <c r="V872" s="23"/>
      <c r="W872" s="24"/>
      <c r="X872" s="24"/>
      <c r="Y872" s="24"/>
      <c r="Z872" s="24"/>
      <c r="AA872" s="24"/>
      <c r="AB872" s="24"/>
      <c r="AC872" s="24"/>
      <c r="AD872" s="24"/>
      <c r="AE872" s="24"/>
      <c r="AF872" s="12"/>
      <c r="AG872" s="12"/>
      <c r="AH872" s="12"/>
      <c r="AI872" s="12"/>
      <c r="AJ872" s="12"/>
      <c r="AK872" s="12"/>
    </row>
    <row r="873" spans="1:37" ht="15" thickBot="1" x14ac:dyDescent="0.25">
      <c r="A873" s="12"/>
      <c r="B873" s="21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3"/>
      <c r="O873" s="23"/>
      <c r="P873" s="23"/>
      <c r="Q873" s="23"/>
      <c r="R873" s="23"/>
      <c r="S873" s="23"/>
      <c r="T873" s="23"/>
      <c r="U873" s="23"/>
      <c r="V873" s="23"/>
      <c r="W873" s="24"/>
      <c r="X873" s="24"/>
      <c r="Y873" s="24"/>
      <c r="Z873" s="24"/>
      <c r="AA873" s="24"/>
      <c r="AB873" s="24"/>
      <c r="AC873" s="24"/>
      <c r="AD873" s="24"/>
      <c r="AE873" s="24"/>
      <c r="AF873" s="12"/>
      <c r="AG873" s="12"/>
      <c r="AH873" s="12"/>
      <c r="AI873" s="12"/>
      <c r="AJ873" s="12"/>
      <c r="AK873" s="12"/>
    </row>
    <row r="874" spans="1:37" ht="15" thickBot="1" x14ac:dyDescent="0.25">
      <c r="A874" s="12"/>
      <c r="B874" s="21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3"/>
      <c r="O874" s="23"/>
      <c r="P874" s="23"/>
      <c r="Q874" s="23"/>
      <c r="R874" s="23"/>
      <c r="S874" s="23"/>
      <c r="T874" s="23"/>
      <c r="U874" s="23"/>
      <c r="V874" s="23"/>
      <c r="W874" s="24"/>
      <c r="X874" s="24"/>
      <c r="Y874" s="24"/>
      <c r="Z874" s="24"/>
      <c r="AA874" s="24"/>
      <c r="AB874" s="24"/>
      <c r="AC874" s="24"/>
      <c r="AD874" s="24"/>
      <c r="AE874" s="24"/>
      <c r="AF874" s="12"/>
      <c r="AG874" s="12"/>
      <c r="AH874" s="12"/>
      <c r="AI874" s="12"/>
      <c r="AJ874" s="12"/>
      <c r="AK874" s="12"/>
    </row>
    <row r="875" spans="1:37" ht="15" thickBot="1" x14ac:dyDescent="0.25">
      <c r="A875" s="12"/>
      <c r="B875" s="21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3"/>
      <c r="O875" s="23"/>
      <c r="P875" s="23"/>
      <c r="Q875" s="23"/>
      <c r="R875" s="23"/>
      <c r="S875" s="23"/>
      <c r="T875" s="23"/>
      <c r="U875" s="23"/>
      <c r="V875" s="23"/>
      <c r="W875" s="24"/>
      <c r="X875" s="24"/>
      <c r="Y875" s="24"/>
      <c r="Z875" s="24"/>
      <c r="AA875" s="24"/>
      <c r="AB875" s="24"/>
      <c r="AC875" s="24"/>
      <c r="AD875" s="24"/>
      <c r="AE875" s="24"/>
      <c r="AF875" s="12"/>
      <c r="AG875" s="12"/>
      <c r="AH875" s="12"/>
      <c r="AI875" s="12"/>
      <c r="AJ875" s="12"/>
      <c r="AK875" s="12"/>
    </row>
    <row r="876" spans="1:37" ht="15" thickBot="1" x14ac:dyDescent="0.25">
      <c r="A876" s="12"/>
      <c r="B876" s="21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3"/>
      <c r="O876" s="23"/>
      <c r="P876" s="23"/>
      <c r="Q876" s="23"/>
      <c r="R876" s="23"/>
      <c r="S876" s="23"/>
      <c r="T876" s="23"/>
      <c r="U876" s="23"/>
      <c r="V876" s="23"/>
      <c r="W876" s="24"/>
      <c r="X876" s="24"/>
      <c r="Y876" s="24"/>
      <c r="Z876" s="24"/>
      <c r="AA876" s="24"/>
      <c r="AB876" s="24"/>
      <c r="AC876" s="24"/>
      <c r="AD876" s="24"/>
      <c r="AE876" s="24"/>
      <c r="AF876" s="12"/>
      <c r="AG876" s="12"/>
      <c r="AH876" s="12"/>
      <c r="AI876" s="12"/>
      <c r="AJ876" s="12"/>
      <c r="AK876" s="12"/>
    </row>
    <row r="877" spans="1:37" ht="15" thickBot="1" x14ac:dyDescent="0.25">
      <c r="A877" s="12"/>
      <c r="B877" s="21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3"/>
      <c r="O877" s="23"/>
      <c r="P877" s="23"/>
      <c r="Q877" s="23"/>
      <c r="R877" s="23"/>
      <c r="S877" s="23"/>
      <c r="T877" s="23"/>
      <c r="U877" s="23"/>
      <c r="V877" s="23"/>
      <c r="W877" s="24"/>
      <c r="X877" s="24"/>
      <c r="Y877" s="24"/>
      <c r="Z877" s="24"/>
      <c r="AA877" s="24"/>
      <c r="AB877" s="24"/>
      <c r="AC877" s="24"/>
      <c r="AD877" s="24"/>
      <c r="AE877" s="24"/>
      <c r="AF877" s="12"/>
      <c r="AG877" s="12"/>
      <c r="AH877" s="12"/>
      <c r="AI877" s="12"/>
      <c r="AJ877" s="12"/>
      <c r="AK877" s="12"/>
    </row>
    <row r="878" spans="1:37" ht="15" thickBot="1" x14ac:dyDescent="0.25">
      <c r="A878" s="12"/>
      <c r="B878" s="21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3"/>
      <c r="O878" s="23"/>
      <c r="P878" s="23"/>
      <c r="Q878" s="23"/>
      <c r="R878" s="23"/>
      <c r="S878" s="23"/>
      <c r="T878" s="23"/>
      <c r="U878" s="23"/>
      <c r="V878" s="23"/>
      <c r="W878" s="24"/>
      <c r="X878" s="24"/>
      <c r="Y878" s="24"/>
      <c r="Z878" s="24"/>
      <c r="AA878" s="24"/>
      <c r="AB878" s="24"/>
      <c r="AC878" s="24"/>
      <c r="AD878" s="24"/>
      <c r="AE878" s="24"/>
      <c r="AF878" s="12"/>
      <c r="AG878" s="12"/>
      <c r="AH878" s="12"/>
      <c r="AI878" s="12"/>
      <c r="AJ878" s="12"/>
      <c r="AK878" s="12"/>
    </row>
    <row r="879" spans="1:37" ht="15" thickBot="1" x14ac:dyDescent="0.25">
      <c r="A879" s="12"/>
      <c r="B879" s="21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3"/>
      <c r="O879" s="23"/>
      <c r="P879" s="23"/>
      <c r="Q879" s="23"/>
      <c r="R879" s="23"/>
      <c r="S879" s="23"/>
      <c r="T879" s="23"/>
      <c r="U879" s="23"/>
      <c r="V879" s="23"/>
      <c r="W879" s="24"/>
      <c r="X879" s="24"/>
      <c r="Y879" s="24"/>
      <c r="Z879" s="24"/>
      <c r="AA879" s="24"/>
      <c r="AB879" s="24"/>
      <c r="AC879" s="24"/>
      <c r="AD879" s="24"/>
      <c r="AE879" s="24"/>
      <c r="AF879" s="12"/>
      <c r="AG879" s="12"/>
      <c r="AH879" s="12"/>
      <c r="AI879" s="12"/>
      <c r="AJ879" s="12"/>
      <c r="AK879" s="12"/>
    </row>
    <row r="880" spans="1:37" ht="15" thickBot="1" x14ac:dyDescent="0.25">
      <c r="A880" s="12"/>
      <c r="B880" s="21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3"/>
      <c r="O880" s="23"/>
      <c r="P880" s="23"/>
      <c r="Q880" s="23"/>
      <c r="R880" s="23"/>
      <c r="S880" s="23"/>
      <c r="T880" s="23"/>
      <c r="U880" s="23"/>
      <c r="V880" s="23"/>
      <c r="W880" s="24"/>
      <c r="X880" s="24"/>
      <c r="Y880" s="24"/>
      <c r="Z880" s="24"/>
      <c r="AA880" s="24"/>
      <c r="AB880" s="24"/>
      <c r="AC880" s="24"/>
      <c r="AD880" s="24"/>
      <c r="AE880" s="24"/>
      <c r="AF880" s="12"/>
      <c r="AG880" s="12"/>
      <c r="AH880" s="12"/>
      <c r="AI880" s="12"/>
      <c r="AJ880" s="12"/>
      <c r="AK880" s="12"/>
    </row>
    <row r="881" spans="1:37" ht="15" thickBot="1" x14ac:dyDescent="0.25">
      <c r="A881" s="12"/>
      <c r="B881" s="21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3"/>
      <c r="O881" s="23"/>
      <c r="P881" s="23"/>
      <c r="Q881" s="23"/>
      <c r="R881" s="23"/>
      <c r="S881" s="23"/>
      <c r="T881" s="23"/>
      <c r="U881" s="23"/>
      <c r="V881" s="23"/>
      <c r="W881" s="24"/>
      <c r="X881" s="24"/>
      <c r="Y881" s="24"/>
      <c r="Z881" s="24"/>
      <c r="AA881" s="24"/>
      <c r="AB881" s="24"/>
      <c r="AC881" s="24"/>
      <c r="AD881" s="24"/>
      <c r="AE881" s="24"/>
      <c r="AF881" s="12"/>
      <c r="AG881" s="12"/>
      <c r="AH881" s="12"/>
      <c r="AI881" s="12"/>
      <c r="AJ881" s="12"/>
      <c r="AK881" s="12"/>
    </row>
    <row r="882" spans="1:37" ht="15" thickBot="1" x14ac:dyDescent="0.25">
      <c r="A882" s="12"/>
      <c r="B882" s="21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3"/>
      <c r="O882" s="23"/>
      <c r="P882" s="23"/>
      <c r="Q882" s="23"/>
      <c r="R882" s="23"/>
      <c r="S882" s="23"/>
      <c r="T882" s="23"/>
      <c r="U882" s="23"/>
      <c r="V882" s="23"/>
      <c r="W882" s="24"/>
      <c r="X882" s="24"/>
      <c r="Y882" s="24"/>
      <c r="Z882" s="24"/>
      <c r="AA882" s="24"/>
      <c r="AB882" s="24"/>
      <c r="AC882" s="24"/>
      <c r="AD882" s="24"/>
      <c r="AE882" s="24"/>
      <c r="AF882" s="12"/>
      <c r="AG882" s="12"/>
      <c r="AH882" s="12"/>
      <c r="AI882" s="12"/>
      <c r="AJ882" s="12"/>
      <c r="AK882" s="12"/>
    </row>
    <row r="883" spans="1:37" ht="15" thickBot="1" x14ac:dyDescent="0.25">
      <c r="A883" s="12"/>
      <c r="B883" s="21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3"/>
      <c r="O883" s="23"/>
      <c r="P883" s="23"/>
      <c r="Q883" s="23"/>
      <c r="R883" s="23"/>
      <c r="S883" s="23"/>
      <c r="T883" s="23"/>
      <c r="U883" s="23"/>
      <c r="V883" s="23"/>
      <c r="W883" s="24"/>
      <c r="X883" s="24"/>
      <c r="Y883" s="24"/>
      <c r="Z883" s="24"/>
      <c r="AA883" s="24"/>
      <c r="AB883" s="24"/>
      <c r="AC883" s="24"/>
      <c r="AD883" s="24"/>
      <c r="AE883" s="24"/>
      <c r="AF883" s="12"/>
      <c r="AG883" s="12"/>
      <c r="AH883" s="12"/>
      <c r="AI883" s="12"/>
      <c r="AJ883" s="12"/>
      <c r="AK883" s="12"/>
    </row>
    <row r="884" spans="1:37" ht="15" thickBot="1" x14ac:dyDescent="0.25">
      <c r="A884" s="12"/>
      <c r="B884" s="21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3"/>
      <c r="O884" s="23"/>
      <c r="P884" s="23"/>
      <c r="Q884" s="23"/>
      <c r="R884" s="23"/>
      <c r="S884" s="23"/>
      <c r="T884" s="23"/>
      <c r="U884" s="23"/>
      <c r="V884" s="23"/>
      <c r="W884" s="24"/>
      <c r="X884" s="24"/>
      <c r="Y884" s="24"/>
      <c r="Z884" s="24"/>
      <c r="AA884" s="24"/>
      <c r="AB884" s="24"/>
      <c r="AC884" s="24"/>
      <c r="AD884" s="24"/>
      <c r="AE884" s="24"/>
      <c r="AF884" s="12"/>
      <c r="AG884" s="12"/>
      <c r="AH884" s="12"/>
      <c r="AI884" s="12"/>
      <c r="AJ884" s="12"/>
      <c r="AK884" s="12"/>
    </row>
    <row r="885" spans="1:37" ht="15" thickBot="1" x14ac:dyDescent="0.25">
      <c r="A885" s="12"/>
      <c r="B885" s="21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3"/>
      <c r="O885" s="23"/>
      <c r="P885" s="23"/>
      <c r="Q885" s="23"/>
      <c r="R885" s="23"/>
      <c r="S885" s="23"/>
      <c r="T885" s="23"/>
      <c r="U885" s="23"/>
      <c r="V885" s="23"/>
      <c r="W885" s="24"/>
      <c r="X885" s="24"/>
      <c r="Y885" s="24"/>
      <c r="Z885" s="24"/>
      <c r="AA885" s="24"/>
      <c r="AB885" s="24"/>
      <c r="AC885" s="24"/>
      <c r="AD885" s="24"/>
      <c r="AE885" s="24"/>
      <c r="AF885" s="12"/>
      <c r="AG885" s="12"/>
      <c r="AH885" s="12"/>
      <c r="AI885" s="12"/>
      <c r="AJ885" s="12"/>
      <c r="AK885" s="12"/>
    </row>
    <row r="886" spans="1:37" ht="15" thickBot="1" x14ac:dyDescent="0.25">
      <c r="A886" s="12"/>
      <c r="B886" s="21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3"/>
      <c r="O886" s="23"/>
      <c r="P886" s="23"/>
      <c r="Q886" s="23"/>
      <c r="R886" s="23"/>
      <c r="S886" s="23"/>
      <c r="T886" s="23"/>
      <c r="U886" s="23"/>
      <c r="V886" s="23"/>
      <c r="W886" s="24"/>
      <c r="X886" s="24"/>
      <c r="Y886" s="24"/>
      <c r="Z886" s="24"/>
      <c r="AA886" s="24"/>
      <c r="AB886" s="24"/>
      <c r="AC886" s="24"/>
      <c r="AD886" s="24"/>
      <c r="AE886" s="24"/>
      <c r="AF886" s="12"/>
      <c r="AG886" s="12"/>
      <c r="AH886" s="12"/>
      <c r="AI886" s="12"/>
      <c r="AJ886" s="12"/>
      <c r="AK886" s="12"/>
    </row>
    <row r="887" spans="1:37" ht="15" thickBot="1" x14ac:dyDescent="0.25">
      <c r="A887" s="12"/>
      <c r="B887" s="21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3"/>
      <c r="O887" s="23"/>
      <c r="P887" s="23"/>
      <c r="Q887" s="23"/>
      <c r="R887" s="23"/>
      <c r="S887" s="23"/>
      <c r="T887" s="23"/>
      <c r="U887" s="23"/>
      <c r="V887" s="23"/>
      <c r="W887" s="24"/>
      <c r="X887" s="24"/>
      <c r="Y887" s="24"/>
      <c r="Z887" s="24"/>
      <c r="AA887" s="24"/>
      <c r="AB887" s="24"/>
      <c r="AC887" s="24"/>
      <c r="AD887" s="24"/>
      <c r="AE887" s="24"/>
      <c r="AF887" s="12"/>
      <c r="AG887" s="12"/>
      <c r="AH887" s="12"/>
      <c r="AI887" s="12"/>
      <c r="AJ887" s="12"/>
      <c r="AK887" s="12"/>
    </row>
    <row r="888" spans="1:37" ht="15" thickBot="1" x14ac:dyDescent="0.25">
      <c r="A888" s="12"/>
      <c r="B888" s="21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3"/>
      <c r="O888" s="23"/>
      <c r="P888" s="23"/>
      <c r="Q888" s="23"/>
      <c r="R888" s="23"/>
      <c r="S888" s="23"/>
      <c r="T888" s="23"/>
      <c r="U888" s="23"/>
      <c r="V888" s="23"/>
      <c r="W888" s="24"/>
      <c r="X888" s="24"/>
      <c r="Y888" s="24"/>
      <c r="Z888" s="24"/>
      <c r="AA888" s="24"/>
      <c r="AB888" s="24"/>
      <c r="AC888" s="24"/>
      <c r="AD888" s="24"/>
      <c r="AE888" s="24"/>
      <c r="AF888" s="12"/>
      <c r="AG888" s="12"/>
      <c r="AH888" s="12"/>
      <c r="AI888" s="12"/>
      <c r="AJ888" s="12"/>
      <c r="AK888" s="12"/>
    </row>
    <row r="889" spans="1:37" ht="15" thickBot="1" x14ac:dyDescent="0.25">
      <c r="A889" s="12"/>
      <c r="B889" s="21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3"/>
      <c r="O889" s="23"/>
      <c r="P889" s="23"/>
      <c r="Q889" s="23"/>
      <c r="R889" s="23"/>
      <c r="S889" s="23"/>
      <c r="T889" s="23"/>
      <c r="U889" s="23"/>
      <c r="V889" s="23"/>
      <c r="W889" s="24"/>
      <c r="X889" s="24"/>
      <c r="Y889" s="24"/>
      <c r="Z889" s="24"/>
      <c r="AA889" s="24"/>
      <c r="AB889" s="24"/>
      <c r="AC889" s="24"/>
      <c r="AD889" s="24"/>
      <c r="AE889" s="24"/>
      <c r="AF889" s="12"/>
      <c r="AG889" s="12"/>
      <c r="AH889" s="12"/>
      <c r="AI889" s="12"/>
      <c r="AJ889" s="12"/>
      <c r="AK889" s="12"/>
    </row>
    <row r="890" spans="1:37" ht="15" thickBot="1" x14ac:dyDescent="0.25">
      <c r="A890" s="12"/>
      <c r="B890" s="21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3"/>
      <c r="O890" s="23"/>
      <c r="P890" s="23"/>
      <c r="Q890" s="23"/>
      <c r="R890" s="23"/>
      <c r="S890" s="23"/>
      <c r="T890" s="23"/>
      <c r="U890" s="23"/>
      <c r="V890" s="23"/>
      <c r="W890" s="24"/>
      <c r="X890" s="24"/>
      <c r="Y890" s="24"/>
      <c r="Z890" s="24"/>
      <c r="AA890" s="24"/>
      <c r="AB890" s="24"/>
      <c r="AC890" s="24"/>
      <c r="AD890" s="24"/>
      <c r="AE890" s="24"/>
      <c r="AF890" s="12"/>
      <c r="AG890" s="12"/>
      <c r="AH890" s="12"/>
      <c r="AI890" s="12"/>
      <c r="AJ890" s="12"/>
      <c r="AK890" s="12"/>
    </row>
    <row r="891" spans="1:37" ht="15" thickBot="1" x14ac:dyDescent="0.25">
      <c r="A891" s="12"/>
      <c r="B891" s="21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3"/>
      <c r="O891" s="23"/>
      <c r="P891" s="23"/>
      <c r="Q891" s="23"/>
      <c r="R891" s="23"/>
      <c r="S891" s="23"/>
      <c r="T891" s="23"/>
      <c r="U891" s="23"/>
      <c r="V891" s="23"/>
      <c r="W891" s="24"/>
      <c r="X891" s="24"/>
      <c r="Y891" s="24"/>
      <c r="Z891" s="24"/>
      <c r="AA891" s="24"/>
      <c r="AB891" s="24"/>
      <c r="AC891" s="24"/>
      <c r="AD891" s="24"/>
      <c r="AE891" s="24"/>
      <c r="AF891" s="12"/>
      <c r="AG891" s="12"/>
      <c r="AH891" s="12"/>
      <c r="AI891" s="12"/>
      <c r="AJ891" s="12"/>
      <c r="AK891" s="12"/>
    </row>
    <row r="892" spans="1:37" ht="15" thickBot="1" x14ac:dyDescent="0.25">
      <c r="A892" s="12"/>
      <c r="B892" s="21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3"/>
      <c r="O892" s="23"/>
      <c r="P892" s="23"/>
      <c r="Q892" s="23"/>
      <c r="R892" s="23"/>
      <c r="S892" s="23"/>
      <c r="T892" s="23"/>
      <c r="U892" s="23"/>
      <c r="V892" s="23"/>
      <c r="W892" s="24"/>
      <c r="X892" s="24"/>
      <c r="Y892" s="24"/>
      <c r="Z892" s="24"/>
      <c r="AA892" s="24"/>
      <c r="AB892" s="24"/>
      <c r="AC892" s="24"/>
      <c r="AD892" s="24"/>
      <c r="AE892" s="24"/>
      <c r="AF892" s="12"/>
      <c r="AG892" s="12"/>
      <c r="AH892" s="12"/>
      <c r="AI892" s="12"/>
      <c r="AJ892" s="12"/>
      <c r="AK892" s="12"/>
    </row>
    <row r="893" spans="1:37" ht="15" thickBot="1" x14ac:dyDescent="0.25">
      <c r="A893" s="12"/>
      <c r="B893" s="21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3"/>
      <c r="O893" s="23"/>
      <c r="P893" s="23"/>
      <c r="Q893" s="23"/>
      <c r="R893" s="23"/>
      <c r="S893" s="23"/>
      <c r="T893" s="23"/>
      <c r="U893" s="23"/>
      <c r="V893" s="23"/>
      <c r="W893" s="24"/>
      <c r="X893" s="24"/>
      <c r="Y893" s="24"/>
      <c r="Z893" s="24"/>
      <c r="AA893" s="24"/>
      <c r="AB893" s="24"/>
      <c r="AC893" s="24"/>
      <c r="AD893" s="24"/>
      <c r="AE893" s="24"/>
      <c r="AF893" s="12"/>
      <c r="AG893" s="12"/>
      <c r="AH893" s="12"/>
      <c r="AI893" s="12"/>
      <c r="AJ893" s="12"/>
      <c r="AK893" s="12"/>
    </row>
    <row r="894" spans="1:37" ht="15" thickBot="1" x14ac:dyDescent="0.25">
      <c r="A894" s="12"/>
      <c r="B894" s="21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3"/>
      <c r="O894" s="23"/>
      <c r="P894" s="23"/>
      <c r="Q894" s="23"/>
      <c r="R894" s="23"/>
      <c r="S894" s="23"/>
      <c r="T894" s="23"/>
      <c r="U894" s="23"/>
      <c r="V894" s="23"/>
      <c r="W894" s="24"/>
      <c r="X894" s="24"/>
      <c r="Y894" s="24"/>
      <c r="Z894" s="24"/>
      <c r="AA894" s="24"/>
      <c r="AB894" s="24"/>
      <c r="AC894" s="24"/>
      <c r="AD894" s="24"/>
      <c r="AE894" s="24"/>
      <c r="AF894" s="12"/>
      <c r="AG894" s="12"/>
      <c r="AH894" s="12"/>
      <c r="AI894" s="12"/>
      <c r="AJ894" s="12"/>
      <c r="AK894" s="12"/>
    </row>
    <row r="895" spans="1:37" ht="15" thickBot="1" x14ac:dyDescent="0.25">
      <c r="A895" s="12"/>
      <c r="B895" s="21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3"/>
      <c r="O895" s="23"/>
      <c r="P895" s="23"/>
      <c r="Q895" s="23"/>
      <c r="R895" s="23"/>
      <c r="S895" s="23"/>
      <c r="T895" s="23"/>
      <c r="U895" s="23"/>
      <c r="V895" s="23"/>
      <c r="W895" s="24"/>
      <c r="X895" s="24"/>
      <c r="Y895" s="24"/>
      <c r="Z895" s="24"/>
      <c r="AA895" s="24"/>
      <c r="AB895" s="24"/>
      <c r="AC895" s="24"/>
      <c r="AD895" s="24"/>
      <c r="AE895" s="24"/>
      <c r="AF895" s="12"/>
      <c r="AG895" s="12"/>
      <c r="AH895" s="12"/>
      <c r="AI895" s="12"/>
      <c r="AJ895" s="12"/>
      <c r="AK895" s="12"/>
    </row>
    <row r="896" spans="1:37" ht="15" thickBot="1" x14ac:dyDescent="0.25">
      <c r="A896" s="12"/>
      <c r="B896" s="21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3"/>
      <c r="O896" s="23"/>
      <c r="P896" s="23"/>
      <c r="Q896" s="23"/>
      <c r="R896" s="23"/>
      <c r="S896" s="23"/>
      <c r="T896" s="23"/>
      <c r="U896" s="23"/>
      <c r="V896" s="23"/>
      <c r="W896" s="24"/>
      <c r="X896" s="24"/>
      <c r="Y896" s="24"/>
      <c r="Z896" s="24"/>
      <c r="AA896" s="24"/>
      <c r="AB896" s="24"/>
      <c r="AC896" s="24"/>
      <c r="AD896" s="24"/>
      <c r="AE896" s="24"/>
      <c r="AF896" s="12"/>
      <c r="AG896" s="12"/>
      <c r="AH896" s="12"/>
      <c r="AI896" s="12"/>
      <c r="AJ896" s="12"/>
      <c r="AK896" s="12"/>
    </row>
    <row r="897" spans="1:37" ht="15" thickBot="1" x14ac:dyDescent="0.25">
      <c r="A897" s="12"/>
      <c r="B897" s="21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3"/>
      <c r="O897" s="23"/>
      <c r="P897" s="23"/>
      <c r="Q897" s="23"/>
      <c r="R897" s="23"/>
      <c r="S897" s="23"/>
      <c r="T897" s="23"/>
      <c r="U897" s="23"/>
      <c r="V897" s="23"/>
      <c r="W897" s="24"/>
      <c r="X897" s="24"/>
      <c r="Y897" s="24"/>
      <c r="Z897" s="24"/>
      <c r="AA897" s="24"/>
      <c r="AB897" s="24"/>
      <c r="AC897" s="24"/>
      <c r="AD897" s="24"/>
      <c r="AE897" s="24"/>
      <c r="AF897" s="12"/>
      <c r="AG897" s="12"/>
      <c r="AH897" s="12"/>
      <c r="AI897" s="12"/>
      <c r="AJ897" s="12"/>
      <c r="AK897" s="12"/>
    </row>
    <row r="898" spans="1:37" ht="15" thickBot="1" x14ac:dyDescent="0.25">
      <c r="A898" s="12"/>
      <c r="B898" s="21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3"/>
      <c r="O898" s="23"/>
      <c r="P898" s="23"/>
      <c r="Q898" s="23"/>
      <c r="R898" s="23"/>
      <c r="S898" s="23"/>
      <c r="T898" s="23"/>
      <c r="U898" s="23"/>
      <c r="V898" s="23"/>
      <c r="W898" s="24"/>
      <c r="X898" s="24"/>
      <c r="Y898" s="24"/>
      <c r="Z898" s="24"/>
      <c r="AA898" s="24"/>
      <c r="AB898" s="24"/>
      <c r="AC898" s="24"/>
      <c r="AD898" s="24"/>
      <c r="AE898" s="24"/>
      <c r="AF898" s="12"/>
      <c r="AG898" s="12"/>
      <c r="AH898" s="12"/>
      <c r="AI898" s="12"/>
      <c r="AJ898" s="12"/>
      <c r="AK898" s="12"/>
    </row>
    <row r="899" spans="1:37" ht="15" thickBot="1" x14ac:dyDescent="0.25">
      <c r="A899" s="12"/>
      <c r="B899" s="21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3"/>
      <c r="O899" s="23"/>
      <c r="P899" s="23"/>
      <c r="Q899" s="23"/>
      <c r="R899" s="23"/>
      <c r="S899" s="23"/>
      <c r="T899" s="23"/>
      <c r="U899" s="23"/>
      <c r="V899" s="23"/>
      <c r="W899" s="24"/>
      <c r="X899" s="24"/>
      <c r="Y899" s="24"/>
      <c r="Z899" s="24"/>
      <c r="AA899" s="24"/>
      <c r="AB899" s="24"/>
      <c r="AC899" s="24"/>
      <c r="AD899" s="24"/>
      <c r="AE899" s="24"/>
      <c r="AF899" s="12"/>
      <c r="AG899" s="12"/>
      <c r="AH899" s="12"/>
      <c r="AI899" s="12"/>
      <c r="AJ899" s="12"/>
      <c r="AK899" s="12"/>
    </row>
    <row r="900" spans="1:37" ht="15" thickBot="1" x14ac:dyDescent="0.25">
      <c r="A900" s="12"/>
      <c r="B900" s="21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3"/>
      <c r="O900" s="23"/>
      <c r="P900" s="23"/>
      <c r="Q900" s="23"/>
      <c r="R900" s="23"/>
      <c r="S900" s="23"/>
      <c r="T900" s="23"/>
      <c r="U900" s="23"/>
      <c r="V900" s="23"/>
      <c r="W900" s="24"/>
      <c r="X900" s="24"/>
      <c r="Y900" s="24"/>
      <c r="Z900" s="24"/>
      <c r="AA900" s="24"/>
      <c r="AB900" s="24"/>
      <c r="AC900" s="24"/>
      <c r="AD900" s="24"/>
      <c r="AE900" s="24"/>
      <c r="AF900" s="12"/>
      <c r="AG900" s="12"/>
      <c r="AH900" s="12"/>
      <c r="AI900" s="12"/>
      <c r="AJ900" s="12"/>
      <c r="AK900" s="12"/>
    </row>
    <row r="901" spans="1:37" ht="15" thickBot="1" x14ac:dyDescent="0.25">
      <c r="A901" s="12"/>
      <c r="B901" s="21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3"/>
      <c r="O901" s="23"/>
      <c r="P901" s="23"/>
      <c r="Q901" s="23"/>
      <c r="R901" s="23"/>
      <c r="S901" s="23"/>
      <c r="T901" s="23"/>
      <c r="U901" s="23"/>
      <c r="V901" s="23"/>
      <c r="W901" s="24"/>
      <c r="X901" s="24"/>
      <c r="Y901" s="24"/>
      <c r="Z901" s="24"/>
      <c r="AA901" s="24"/>
      <c r="AB901" s="24"/>
      <c r="AC901" s="24"/>
      <c r="AD901" s="24"/>
      <c r="AE901" s="24"/>
      <c r="AF901" s="12"/>
      <c r="AG901" s="12"/>
      <c r="AH901" s="12"/>
      <c r="AI901" s="12"/>
      <c r="AJ901" s="12"/>
      <c r="AK901" s="12"/>
    </row>
    <row r="902" spans="1:37" ht="15" thickBot="1" x14ac:dyDescent="0.25">
      <c r="A902" s="12"/>
      <c r="B902" s="21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3"/>
      <c r="O902" s="23"/>
      <c r="P902" s="23"/>
      <c r="Q902" s="23"/>
      <c r="R902" s="23"/>
      <c r="S902" s="23"/>
      <c r="T902" s="23"/>
      <c r="U902" s="23"/>
      <c r="V902" s="23"/>
      <c r="W902" s="24"/>
      <c r="X902" s="24"/>
      <c r="Y902" s="24"/>
      <c r="Z902" s="24"/>
      <c r="AA902" s="24"/>
      <c r="AB902" s="24"/>
      <c r="AC902" s="24"/>
      <c r="AD902" s="24"/>
      <c r="AE902" s="24"/>
      <c r="AF902" s="12"/>
      <c r="AG902" s="12"/>
      <c r="AH902" s="12"/>
      <c r="AI902" s="12"/>
      <c r="AJ902" s="12"/>
      <c r="AK902" s="12"/>
    </row>
    <row r="903" spans="1:37" ht="15" thickBot="1" x14ac:dyDescent="0.25">
      <c r="A903" s="12"/>
      <c r="B903" s="21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3"/>
      <c r="O903" s="23"/>
      <c r="P903" s="23"/>
      <c r="Q903" s="23"/>
      <c r="R903" s="23"/>
      <c r="S903" s="23"/>
      <c r="T903" s="23"/>
      <c r="U903" s="23"/>
      <c r="V903" s="23"/>
      <c r="W903" s="24"/>
      <c r="X903" s="24"/>
      <c r="Y903" s="24"/>
      <c r="Z903" s="24"/>
      <c r="AA903" s="24"/>
      <c r="AB903" s="24"/>
      <c r="AC903" s="24"/>
      <c r="AD903" s="24"/>
      <c r="AE903" s="24"/>
      <c r="AF903" s="12"/>
      <c r="AG903" s="12"/>
      <c r="AH903" s="12"/>
      <c r="AI903" s="12"/>
      <c r="AJ903" s="12"/>
      <c r="AK903" s="12"/>
    </row>
    <row r="904" spans="1:37" ht="15" thickBot="1" x14ac:dyDescent="0.25">
      <c r="A904" s="12"/>
      <c r="B904" s="21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3"/>
      <c r="O904" s="23"/>
      <c r="P904" s="23"/>
      <c r="Q904" s="23"/>
      <c r="R904" s="23"/>
      <c r="S904" s="23"/>
      <c r="T904" s="23"/>
      <c r="U904" s="23"/>
      <c r="V904" s="23"/>
      <c r="W904" s="24"/>
      <c r="X904" s="24"/>
      <c r="Y904" s="24"/>
      <c r="Z904" s="24"/>
      <c r="AA904" s="24"/>
      <c r="AB904" s="24"/>
      <c r="AC904" s="24"/>
      <c r="AD904" s="24"/>
      <c r="AE904" s="24"/>
      <c r="AF904" s="12"/>
      <c r="AG904" s="12"/>
      <c r="AH904" s="12"/>
      <c r="AI904" s="12"/>
      <c r="AJ904" s="12"/>
      <c r="AK904" s="12"/>
    </row>
    <row r="905" spans="1:37" ht="15" thickBot="1" x14ac:dyDescent="0.25">
      <c r="A905" s="12"/>
      <c r="B905" s="21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3"/>
      <c r="O905" s="23"/>
      <c r="P905" s="23"/>
      <c r="Q905" s="23"/>
      <c r="R905" s="23"/>
      <c r="S905" s="23"/>
      <c r="T905" s="23"/>
      <c r="U905" s="23"/>
      <c r="V905" s="23"/>
      <c r="W905" s="24"/>
      <c r="X905" s="24"/>
      <c r="Y905" s="24"/>
      <c r="Z905" s="24"/>
      <c r="AA905" s="24"/>
      <c r="AB905" s="24"/>
      <c r="AC905" s="24"/>
      <c r="AD905" s="24"/>
      <c r="AE905" s="24"/>
      <c r="AF905" s="12"/>
      <c r="AG905" s="12"/>
      <c r="AH905" s="12"/>
      <c r="AI905" s="12"/>
      <c r="AJ905" s="12"/>
      <c r="AK905" s="12"/>
    </row>
    <row r="906" spans="1:37" ht="15" thickBot="1" x14ac:dyDescent="0.25">
      <c r="A906" s="12"/>
      <c r="B906" s="21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3"/>
      <c r="O906" s="23"/>
      <c r="P906" s="23"/>
      <c r="Q906" s="23"/>
      <c r="R906" s="23"/>
      <c r="S906" s="23"/>
      <c r="T906" s="23"/>
      <c r="U906" s="23"/>
      <c r="V906" s="23"/>
      <c r="W906" s="24"/>
      <c r="X906" s="24"/>
      <c r="Y906" s="24"/>
      <c r="Z906" s="24"/>
      <c r="AA906" s="24"/>
      <c r="AB906" s="24"/>
      <c r="AC906" s="24"/>
      <c r="AD906" s="24"/>
      <c r="AE906" s="24"/>
      <c r="AF906" s="12"/>
      <c r="AG906" s="12"/>
      <c r="AH906" s="12"/>
      <c r="AI906" s="12"/>
      <c r="AJ906" s="12"/>
      <c r="AK906" s="12"/>
    </row>
    <row r="907" spans="1:37" ht="15" thickBot="1" x14ac:dyDescent="0.25">
      <c r="A907" s="12"/>
      <c r="B907" s="21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3"/>
      <c r="O907" s="23"/>
      <c r="P907" s="23"/>
      <c r="Q907" s="23"/>
      <c r="R907" s="23"/>
      <c r="S907" s="23"/>
      <c r="T907" s="23"/>
      <c r="U907" s="23"/>
      <c r="V907" s="23"/>
      <c r="W907" s="24"/>
      <c r="X907" s="24"/>
      <c r="Y907" s="24"/>
      <c r="Z907" s="24"/>
      <c r="AA907" s="24"/>
      <c r="AB907" s="24"/>
      <c r="AC907" s="24"/>
      <c r="AD907" s="24"/>
      <c r="AE907" s="24"/>
      <c r="AF907" s="12"/>
      <c r="AG907" s="12"/>
      <c r="AH907" s="12"/>
      <c r="AI907" s="12"/>
      <c r="AJ907" s="12"/>
      <c r="AK907" s="12"/>
    </row>
    <row r="908" spans="1:37" ht="15" thickBot="1" x14ac:dyDescent="0.25">
      <c r="A908" s="12"/>
      <c r="B908" s="21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3"/>
      <c r="O908" s="23"/>
      <c r="P908" s="23"/>
      <c r="Q908" s="23"/>
      <c r="R908" s="23"/>
      <c r="S908" s="23"/>
      <c r="T908" s="23"/>
      <c r="U908" s="23"/>
      <c r="V908" s="23"/>
      <c r="W908" s="24"/>
      <c r="X908" s="24"/>
      <c r="Y908" s="24"/>
      <c r="Z908" s="24"/>
      <c r="AA908" s="24"/>
      <c r="AB908" s="24"/>
      <c r="AC908" s="24"/>
      <c r="AD908" s="24"/>
      <c r="AE908" s="24"/>
      <c r="AF908" s="12"/>
      <c r="AG908" s="12"/>
      <c r="AH908" s="12"/>
      <c r="AI908" s="12"/>
      <c r="AJ908" s="12"/>
      <c r="AK908" s="12"/>
    </row>
    <row r="909" spans="1:37" ht="15" thickBot="1" x14ac:dyDescent="0.25">
      <c r="A909" s="12"/>
      <c r="B909" s="21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3"/>
      <c r="O909" s="23"/>
      <c r="P909" s="23"/>
      <c r="Q909" s="23"/>
      <c r="R909" s="23"/>
      <c r="S909" s="23"/>
      <c r="T909" s="23"/>
      <c r="U909" s="23"/>
      <c r="V909" s="23"/>
      <c r="W909" s="24"/>
      <c r="X909" s="24"/>
      <c r="Y909" s="24"/>
      <c r="Z909" s="24"/>
      <c r="AA909" s="24"/>
      <c r="AB909" s="24"/>
      <c r="AC909" s="24"/>
      <c r="AD909" s="24"/>
      <c r="AE909" s="24"/>
      <c r="AF909" s="12"/>
      <c r="AG909" s="12"/>
      <c r="AH909" s="12"/>
      <c r="AI909" s="12"/>
      <c r="AJ909" s="12"/>
      <c r="AK909" s="12"/>
    </row>
    <row r="910" spans="1:37" ht="15" thickBot="1" x14ac:dyDescent="0.25">
      <c r="A910" s="12"/>
      <c r="B910" s="21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3"/>
      <c r="O910" s="23"/>
      <c r="P910" s="23"/>
      <c r="Q910" s="23"/>
      <c r="R910" s="23"/>
      <c r="S910" s="23"/>
      <c r="T910" s="23"/>
      <c r="U910" s="23"/>
      <c r="V910" s="23"/>
      <c r="W910" s="24"/>
      <c r="X910" s="24"/>
      <c r="Y910" s="24"/>
      <c r="Z910" s="24"/>
      <c r="AA910" s="24"/>
      <c r="AB910" s="24"/>
      <c r="AC910" s="24"/>
      <c r="AD910" s="24"/>
      <c r="AE910" s="24"/>
      <c r="AF910" s="12"/>
      <c r="AG910" s="12"/>
      <c r="AH910" s="12"/>
      <c r="AI910" s="12"/>
      <c r="AJ910" s="12"/>
      <c r="AK910" s="12"/>
    </row>
    <row r="911" spans="1:37" ht="15" thickBot="1" x14ac:dyDescent="0.25">
      <c r="A911" s="12"/>
      <c r="B911" s="21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3"/>
      <c r="O911" s="23"/>
      <c r="P911" s="23"/>
      <c r="Q911" s="23"/>
      <c r="R911" s="23"/>
      <c r="S911" s="23"/>
      <c r="T911" s="23"/>
      <c r="U911" s="23"/>
      <c r="V911" s="23"/>
      <c r="W911" s="24"/>
      <c r="X911" s="24"/>
      <c r="Y911" s="24"/>
      <c r="Z911" s="24"/>
      <c r="AA911" s="24"/>
      <c r="AB911" s="24"/>
      <c r="AC911" s="24"/>
      <c r="AD911" s="24"/>
      <c r="AE911" s="24"/>
      <c r="AF911" s="12"/>
      <c r="AG911" s="12"/>
      <c r="AH911" s="12"/>
      <c r="AI911" s="12"/>
      <c r="AJ911" s="12"/>
      <c r="AK911" s="12"/>
    </row>
    <row r="912" spans="1:37" ht="15" thickBot="1" x14ac:dyDescent="0.25">
      <c r="A912" s="12"/>
      <c r="B912" s="21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3"/>
      <c r="O912" s="23"/>
      <c r="P912" s="23"/>
      <c r="Q912" s="23"/>
      <c r="R912" s="23"/>
      <c r="S912" s="23"/>
      <c r="T912" s="23"/>
      <c r="U912" s="23"/>
      <c r="V912" s="23"/>
      <c r="W912" s="24"/>
      <c r="X912" s="24"/>
      <c r="Y912" s="24"/>
      <c r="Z912" s="24"/>
      <c r="AA912" s="24"/>
      <c r="AB912" s="24"/>
      <c r="AC912" s="24"/>
      <c r="AD912" s="24"/>
      <c r="AE912" s="24"/>
      <c r="AF912" s="12"/>
      <c r="AG912" s="12"/>
      <c r="AH912" s="12"/>
      <c r="AI912" s="12"/>
      <c r="AJ912" s="12"/>
      <c r="AK912" s="12"/>
    </row>
    <row r="913" spans="1:37" ht="15" thickBot="1" x14ac:dyDescent="0.25">
      <c r="A913" s="12"/>
      <c r="B913" s="21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3"/>
      <c r="O913" s="23"/>
      <c r="P913" s="23"/>
      <c r="Q913" s="23"/>
      <c r="R913" s="23"/>
      <c r="S913" s="23"/>
      <c r="T913" s="23"/>
      <c r="U913" s="23"/>
      <c r="V913" s="23"/>
      <c r="W913" s="24"/>
      <c r="X913" s="24"/>
      <c r="Y913" s="24"/>
      <c r="Z913" s="24"/>
      <c r="AA913" s="24"/>
      <c r="AB913" s="24"/>
      <c r="AC913" s="24"/>
      <c r="AD913" s="24"/>
      <c r="AE913" s="24"/>
      <c r="AF913" s="12"/>
      <c r="AG913" s="12"/>
      <c r="AH913" s="12"/>
      <c r="AI913" s="12"/>
      <c r="AJ913" s="12"/>
      <c r="AK913" s="12"/>
    </row>
    <row r="914" spans="1:37" ht="15" thickBot="1" x14ac:dyDescent="0.25">
      <c r="A914" s="12"/>
      <c r="B914" s="21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3"/>
      <c r="O914" s="23"/>
      <c r="P914" s="23"/>
      <c r="Q914" s="23"/>
      <c r="R914" s="23"/>
      <c r="S914" s="23"/>
      <c r="T914" s="23"/>
      <c r="U914" s="23"/>
      <c r="V914" s="23"/>
      <c r="W914" s="24"/>
      <c r="X914" s="24"/>
      <c r="Y914" s="24"/>
      <c r="Z914" s="24"/>
      <c r="AA914" s="24"/>
      <c r="AB914" s="24"/>
      <c r="AC914" s="24"/>
      <c r="AD914" s="24"/>
      <c r="AE914" s="24"/>
      <c r="AF914" s="12"/>
      <c r="AG914" s="12"/>
      <c r="AH914" s="12"/>
      <c r="AI914" s="12"/>
      <c r="AJ914" s="12"/>
      <c r="AK914" s="12"/>
    </row>
    <row r="915" spans="1:37" ht="15" thickBot="1" x14ac:dyDescent="0.25">
      <c r="A915" s="12"/>
      <c r="B915" s="21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3"/>
      <c r="O915" s="23"/>
      <c r="P915" s="23"/>
      <c r="Q915" s="23"/>
      <c r="R915" s="23"/>
      <c r="S915" s="23"/>
      <c r="T915" s="23"/>
      <c r="U915" s="23"/>
      <c r="V915" s="23"/>
      <c r="W915" s="24"/>
      <c r="X915" s="24"/>
      <c r="Y915" s="24"/>
      <c r="Z915" s="24"/>
      <c r="AA915" s="24"/>
      <c r="AB915" s="24"/>
      <c r="AC915" s="24"/>
      <c r="AD915" s="24"/>
      <c r="AE915" s="24"/>
      <c r="AF915" s="12"/>
      <c r="AG915" s="12"/>
      <c r="AH915" s="12"/>
      <c r="AI915" s="12"/>
      <c r="AJ915" s="12"/>
      <c r="AK915" s="12"/>
    </row>
    <row r="916" spans="1:37" ht="15" thickBot="1" x14ac:dyDescent="0.25">
      <c r="A916" s="12"/>
      <c r="B916" s="21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3"/>
      <c r="O916" s="23"/>
      <c r="P916" s="23"/>
      <c r="Q916" s="23"/>
      <c r="R916" s="23"/>
      <c r="S916" s="23"/>
      <c r="T916" s="23"/>
      <c r="U916" s="23"/>
      <c r="V916" s="23"/>
      <c r="W916" s="24"/>
      <c r="X916" s="24"/>
      <c r="Y916" s="24"/>
      <c r="Z916" s="24"/>
      <c r="AA916" s="24"/>
      <c r="AB916" s="24"/>
      <c r="AC916" s="24"/>
      <c r="AD916" s="24"/>
      <c r="AE916" s="24"/>
      <c r="AF916" s="12"/>
      <c r="AG916" s="12"/>
      <c r="AH916" s="12"/>
      <c r="AI916" s="12"/>
      <c r="AJ916" s="12"/>
      <c r="AK916" s="12"/>
    </row>
    <row r="917" spans="1:37" ht="15" thickBot="1" x14ac:dyDescent="0.25">
      <c r="A917" s="12"/>
      <c r="B917" s="21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3"/>
      <c r="O917" s="23"/>
      <c r="P917" s="23"/>
      <c r="Q917" s="23"/>
      <c r="R917" s="23"/>
      <c r="S917" s="23"/>
      <c r="T917" s="23"/>
      <c r="U917" s="23"/>
      <c r="V917" s="23"/>
      <c r="W917" s="24"/>
      <c r="X917" s="24"/>
      <c r="Y917" s="24"/>
      <c r="Z917" s="24"/>
      <c r="AA917" s="24"/>
      <c r="AB917" s="24"/>
      <c r="AC917" s="24"/>
      <c r="AD917" s="24"/>
      <c r="AE917" s="24"/>
      <c r="AF917" s="12"/>
      <c r="AG917" s="12"/>
      <c r="AH917" s="12"/>
      <c r="AI917" s="12"/>
      <c r="AJ917" s="12"/>
      <c r="AK917" s="12"/>
    </row>
    <row r="918" spans="1:37" ht="15" thickBot="1" x14ac:dyDescent="0.25">
      <c r="A918" s="12"/>
      <c r="B918" s="21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3"/>
      <c r="O918" s="23"/>
      <c r="P918" s="23"/>
      <c r="Q918" s="23"/>
      <c r="R918" s="23"/>
      <c r="S918" s="23"/>
      <c r="T918" s="23"/>
      <c r="U918" s="23"/>
      <c r="V918" s="23"/>
      <c r="W918" s="24"/>
      <c r="X918" s="24"/>
      <c r="Y918" s="24"/>
      <c r="Z918" s="24"/>
      <c r="AA918" s="24"/>
      <c r="AB918" s="24"/>
      <c r="AC918" s="24"/>
      <c r="AD918" s="24"/>
      <c r="AE918" s="24"/>
      <c r="AF918" s="12"/>
      <c r="AG918" s="12"/>
      <c r="AH918" s="12"/>
      <c r="AI918" s="12"/>
      <c r="AJ918" s="12"/>
      <c r="AK918" s="12"/>
    </row>
    <row r="919" spans="1:37" ht="15" thickBot="1" x14ac:dyDescent="0.25">
      <c r="A919" s="12"/>
      <c r="B919" s="21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3"/>
      <c r="O919" s="23"/>
      <c r="P919" s="23"/>
      <c r="Q919" s="23"/>
      <c r="R919" s="23"/>
      <c r="S919" s="23"/>
      <c r="T919" s="23"/>
      <c r="U919" s="23"/>
      <c r="V919" s="23"/>
      <c r="W919" s="24"/>
      <c r="X919" s="24"/>
      <c r="Y919" s="24"/>
      <c r="Z919" s="24"/>
      <c r="AA919" s="24"/>
      <c r="AB919" s="24"/>
      <c r="AC919" s="24"/>
      <c r="AD919" s="24"/>
      <c r="AE919" s="24"/>
      <c r="AF919" s="12"/>
      <c r="AG919" s="12"/>
      <c r="AH919" s="12"/>
      <c r="AI919" s="12"/>
      <c r="AJ919" s="12"/>
      <c r="AK919" s="12"/>
    </row>
    <row r="920" spans="1:37" ht="15" thickBot="1" x14ac:dyDescent="0.25">
      <c r="A920" s="12"/>
      <c r="B920" s="21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3"/>
      <c r="O920" s="23"/>
      <c r="P920" s="23"/>
      <c r="Q920" s="23"/>
      <c r="R920" s="23"/>
      <c r="S920" s="23"/>
      <c r="T920" s="23"/>
      <c r="U920" s="23"/>
      <c r="V920" s="23"/>
      <c r="W920" s="24"/>
      <c r="X920" s="24"/>
      <c r="Y920" s="24"/>
      <c r="Z920" s="24"/>
      <c r="AA920" s="24"/>
      <c r="AB920" s="24"/>
      <c r="AC920" s="24"/>
      <c r="AD920" s="24"/>
      <c r="AE920" s="24"/>
      <c r="AF920" s="12"/>
      <c r="AG920" s="12"/>
      <c r="AH920" s="12"/>
      <c r="AI920" s="12"/>
      <c r="AJ920" s="12"/>
      <c r="AK920" s="12"/>
    </row>
    <row r="921" spans="1:37" ht="15" thickBot="1" x14ac:dyDescent="0.25">
      <c r="A921" s="12"/>
      <c r="B921" s="21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3"/>
      <c r="O921" s="23"/>
      <c r="P921" s="23"/>
      <c r="Q921" s="23"/>
      <c r="R921" s="23"/>
      <c r="S921" s="23"/>
      <c r="T921" s="23"/>
      <c r="U921" s="23"/>
      <c r="V921" s="23"/>
      <c r="W921" s="24"/>
      <c r="X921" s="24"/>
      <c r="Y921" s="24"/>
      <c r="Z921" s="24"/>
      <c r="AA921" s="24"/>
      <c r="AB921" s="24"/>
      <c r="AC921" s="24"/>
      <c r="AD921" s="24"/>
      <c r="AE921" s="24"/>
      <c r="AF921" s="12"/>
      <c r="AG921" s="12"/>
      <c r="AH921" s="12"/>
      <c r="AI921" s="12"/>
      <c r="AJ921" s="12"/>
      <c r="AK921" s="12"/>
    </row>
    <row r="922" spans="1:37" ht="15" thickBot="1" x14ac:dyDescent="0.25">
      <c r="A922" s="12"/>
      <c r="B922" s="21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3"/>
      <c r="O922" s="23"/>
      <c r="P922" s="23"/>
      <c r="Q922" s="23"/>
      <c r="R922" s="23"/>
      <c r="S922" s="23"/>
      <c r="T922" s="23"/>
      <c r="U922" s="23"/>
      <c r="V922" s="23"/>
      <c r="W922" s="24"/>
      <c r="X922" s="24"/>
      <c r="Y922" s="24"/>
      <c r="Z922" s="24"/>
      <c r="AA922" s="24"/>
      <c r="AB922" s="24"/>
      <c r="AC922" s="24"/>
      <c r="AD922" s="24"/>
      <c r="AE922" s="24"/>
      <c r="AF922" s="12"/>
      <c r="AG922" s="12"/>
      <c r="AH922" s="12"/>
      <c r="AI922" s="12"/>
      <c r="AJ922" s="12"/>
      <c r="AK922" s="12"/>
    </row>
    <row r="923" spans="1:37" ht="15" thickBot="1" x14ac:dyDescent="0.25">
      <c r="A923" s="12"/>
      <c r="B923" s="21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3"/>
      <c r="O923" s="23"/>
      <c r="P923" s="23"/>
      <c r="Q923" s="23"/>
      <c r="R923" s="23"/>
      <c r="S923" s="23"/>
      <c r="T923" s="23"/>
      <c r="U923" s="23"/>
      <c r="V923" s="23"/>
      <c r="W923" s="24"/>
      <c r="X923" s="24"/>
      <c r="Y923" s="24"/>
      <c r="Z923" s="24"/>
      <c r="AA923" s="24"/>
      <c r="AB923" s="24"/>
      <c r="AC923" s="24"/>
      <c r="AD923" s="24"/>
      <c r="AE923" s="24"/>
      <c r="AF923" s="12"/>
      <c r="AG923" s="12"/>
      <c r="AH923" s="12"/>
      <c r="AI923" s="12"/>
      <c r="AJ923" s="12"/>
      <c r="AK923" s="12"/>
    </row>
    <row r="924" spans="1:37" ht="15" thickBot="1" x14ac:dyDescent="0.25">
      <c r="A924" s="12"/>
      <c r="B924" s="21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3"/>
      <c r="O924" s="23"/>
      <c r="P924" s="23"/>
      <c r="Q924" s="23"/>
      <c r="R924" s="23"/>
      <c r="S924" s="23"/>
      <c r="T924" s="23"/>
      <c r="U924" s="23"/>
      <c r="V924" s="23"/>
      <c r="W924" s="24"/>
      <c r="X924" s="24"/>
      <c r="Y924" s="24"/>
      <c r="Z924" s="24"/>
      <c r="AA924" s="24"/>
      <c r="AB924" s="24"/>
      <c r="AC924" s="24"/>
      <c r="AD924" s="24"/>
      <c r="AE924" s="24"/>
      <c r="AF924" s="12"/>
      <c r="AG924" s="12"/>
      <c r="AH924" s="12"/>
      <c r="AI924" s="12"/>
      <c r="AJ924" s="12"/>
      <c r="AK924" s="12"/>
    </row>
    <row r="925" spans="1:37" ht="15" thickBot="1" x14ac:dyDescent="0.25">
      <c r="A925" s="12"/>
      <c r="B925" s="21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3"/>
      <c r="O925" s="23"/>
      <c r="P925" s="23"/>
      <c r="Q925" s="23"/>
      <c r="R925" s="23"/>
      <c r="S925" s="23"/>
      <c r="T925" s="23"/>
      <c r="U925" s="23"/>
      <c r="V925" s="23"/>
      <c r="W925" s="24"/>
      <c r="X925" s="24"/>
      <c r="Y925" s="24"/>
      <c r="Z925" s="24"/>
      <c r="AA925" s="24"/>
      <c r="AB925" s="24"/>
      <c r="AC925" s="24"/>
      <c r="AD925" s="24"/>
      <c r="AE925" s="24"/>
      <c r="AF925" s="12"/>
      <c r="AG925" s="12"/>
      <c r="AH925" s="12"/>
      <c r="AI925" s="12"/>
      <c r="AJ925" s="12"/>
      <c r="AK925" s="12"/>
    </row>
    <row r="926" spans="1:37" ht="15" thickBot="1" x14ac:dyDescent="0.25">
      <c r="A926" s="12"/>
      <c r="B926" s="21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3"/>
      <c r="O926" s="23"/>
      <c r="P926" s="23"/>
      <c r="Q926" s="23"/>
      <c r="R926" s="23"/>
      <c r="S926" s="23"/>
      <c r="T926" s="23"/>
      <c r="U926" s="23"/>
      <c r="V926" s="23"/>
      <c r="W926" s="24"/>
      <c r="X926" s="24"/>
      <c r="Y926" s="24"/>
      <c r="Z926" s="24"/>
      <c r="AA926" s="24"/>
      <c r="AB926" s="24"/>
      <c r="AC926" s="24"/>
      <c r="AD926" s="24"/>
      <c r="AE926" s="24"/>
      <c r="AF926" s="12"/>
      <c r="AG926" s="12"/>
      <c r="AH926" s="12"/>
      <c r="AI926" s="12"/>
      <c r="AJ926" s="12"/>
      <c r="AK926" s="12"/>
    </row>
    <row r="927" spans="1:37" ht="15" thickBot="1" x14ac:dyDescent="0.25">
      <c r="A927" s="12"/>
      <c r="B927" s="21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3"/>
      <c r="O927" s="23"/>
      <c r="P927" s="23"/>
      <c r="Q927" s="23"/>
      <c r="R927" s="23"/>
      <c r="S927" s="23"/>
      <c r="T927" s="23"/>
      <c r="U927" s="23"/>
      <c r="V927" s="23"/>
      <c r="W927" s="24"/>
      <c r="X927" s="24"/>
      <c r="Y927" s="24"/>
      <c r="Z927" s="24"/>
      <c r="AA927" s="24"/>
      <c r="AB927" s="24"/>
      <c r="AC927" s="24"/>
      <c r="AD927" s="24"/>
      <c r="AE927" s="24"/>
      <c r="AF927" s="12"/>
      <c r="AG927" s="12"/>
      <c r="AH927" s="12"/>
      <c r="AI927" s="12"/>
      <c r="AJ927" s="12"/>
      <c r="AK927" s="12"/>
    </row>
    <row r="928" spans="1:37" ht="15" thickBot="1" x14ac:dyDescent="0.25">
      <c r="A928" s="12"/>
      <c r="B928" s="21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3"/>
      <c r="O928" s="23"/>
      <c r="P928" s="23"/>
      <c r="Q928" s="23"/>
      <c r="R928" s="23"/>
      <c r="S928" s="23"/>
      <c r="T928" s="23"/>
      <c r="U928" s="23"/>
      <c r="V928" s="23"/>
      <c r="W928" s="24"/>
      <c r="X928" s="24"/>
      <c r="Y928" s="24"/>
      <c r="Z928" s="24"/>
      <c r="AA928" s="24"/>
      <c r="AB928" s="24"/>
      <c r="AC928" s="24"/>
      <c r="AD928" s="24"/>
      <c r="AE928" s="24"/>
      <c r="AF928" s="12"/>
      <c r="AG928" s="12"/>
      <c r="AH928" s="12"/>
      <c r="AI928" s="12"/>
      <c r="AJ928" s="12"/>
      <c r="AK928" s="12"/>
    </row>
    <row r="929" spans="1:37" ht="15" thickBot="1" x14ac:dyDescent="0.25">
      <c r="A929" s="12"/>
      <c r="B929" s="21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3"/>
      <c r="O929" s="23"/>
      <c r="P929" s="23"/>
      <c r="Q929" s="23"/>
      <c r="R929" s="23"/>
      <c r="S929" s="23"/>
      <c r="T929" s="23"/>
      <c r="U929" s="23"/>
      <c r="V929" s="23"/>
      <c r="W929" s="24"/>
      <c r="X929" s="24"/>
      <c r="Y929" s="24"/>
      <c r="Z929" s="24"/>
      <c r="AA929" s="24"/>
      <c r="AB929" s="24"/>
      <c r="AC929" s="24"/>
      <c r="AD929" s="24"/>
      <c r="AE929" s="24"/>
      <c r="AF929" s="12"/>
      <c r="AG929" s="12"/>
      <c r="AH929" s="12"/>
      <c r="AI929" s="12"/>
      <c r="AJ929" s="12"/>
      <c r="AK929" s="12"/>
    </row>
    <row r="930" spans="1:37" ht="15" thickBot="1" x14ac:dyDescent="0.25">
      <c r="A930" s="12"/>
      <c r="B930" s="21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3"/>
      <c r="O930" s="23"/>
      <c r="P930" s="23"/>
      <c r="Q930" s="23"/>
      <c r="R930" s="23"/>
      <c r="S930" s="23"/>
      <c r="T930" s="23"/>
      <c r="U930" s="23"/>
      <c r="V930" s="23"/>
      <c r="W930" s="24"/>
      <c r="X930" s="24"/>
      <c r="Y930" s="24"/>
      <c r="Z930" s="24"/>
      <c r="AA930" s="24"/>
      <c r="AB930" s="24"/>
      <c r="AC930" s="24"/>
      <c r="AD930" s="24"/>
      <c r="AE930" s="24"/>
      <c r="AF930" s="12"/>
      <c r="AG930" s="12"/>
      <c r="AH930" s="12"/>
      <c r="AI930" s="12"/>
      <c r="AJ930" s="12"/>
      <c r="AK930" s="12"/>
    </row>
    <row r="931" spans="1:37" ht="15" thickBot="1" x14ac:dyDescent="0.25">
      <c r="A931" s="12"/>
      <c r="B931" s="21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3"/>
      <c r="O931" s="23"/>
      <c r="P931" s="23"/>
      <c r="Q931" s="23"/>
      <c r="R931" s="23"/>
      <c r="S931" s="23"/>
      <c r="T931" s="23"/>
      <c r="U931" s="23"/>
      <c r="V931" s="23"/>
      <c r="W931" s="24"/>
      <c r="X931" s="24"/>
      <c r="Y931" s="24"/>
      <c r="Z931" s="24"/>
      <c r="AA931" s="24"/>
      <c r="AB931" s="24"/>
      <c r="AC931" s="24"/>
      <c r="AD931" s="24"/>
      <c r="AE931" s="24"/>
      <c r="AF931" s="12"/>
      <c r="AG931" s="12"/>
      <c r="AH931" s="12"/>
      <c r="AI931" s="12"/>
      <c r="AJ931" s="12"/>
      <c r="AK931" s="12"/>
    </row>
    <row r="932" spans="1:37" ht="15" thickBot="1" x14ac:dyDescent="0.25">
      <c r="A932" s="12"/>
      <c r="B932" s="21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3"/>
      <c r="O932" s="23"/>
      <c r="P932" s="23"/>
      <c r="Q932" s="23"/>
      <c r="R932" s="23"/>
      <c r="S932" s="23"/>
      <c r="T932" s="23"/>
      <c r="U932" s="23"/>
      <c r="V932" s="23"/>
      <c r="W932" s="24"/>
      <c r="X932" s="24"/>
      <c r="Y932" s="24"/>
      <c r="Z932" s="24"/>
      <c r="AA932" s="24"/>
      <c r="AB932" s="24"/>
      <c r="AC932" s="24"/>
      <c r="AD932" s="24"/>
      <c r="AE932" s="24"/>
      <c r="AF932" s="12"/>
      <c r="AG932" s="12"/>
      <c r="AH932" s="12"/>
      <c r="AI932" s="12"/>
      <c r="AJ932" s="12"/>
      <c r="AK932" s="12"/>
    </row>
    <row r="933" spans="1:37" ht="15" thickBot="1" x14ac:dyDescent="0.25">
      <c r="A933" s="12"/>
      <c r="B933" s="21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3"/>
      <c r="O933" s="23"/>
      <c r="P933" s="23"/>
      <c r="Q933" s="23"/>
      <c r="R933" s="23"/>
      <c r="S933" s="23"/>
      <c r="T933" s="23"/>
      <c r="U933" s="23"/>
      <c r="V933" s="23"/>
      <c r="W933" s="24"/>
      <c r="X933" s="24"/>
      <c r="Y933" s="24"/>
      <c r="Z933" s="24"/>
      <c r="AA933" s="24"/>
      <c r="AB933" s="24"/>
      <c r="AC933" s="24"/>
      <c r="AD933" s="24"/>
      <c r="AE933" s="24"/>
      <c r="AF933" s="12"/>
      <c r="AG933" s="12"/>
      <c r="AH933" s="12"/>
      <c r="AI933" s="12"/>
      <c r="AJ933" s="12"/>
      <c r="AK933" s="12"/>
    </row>
    <row r="934" spans="1:37" ht="15" thickBot="1" x14ac:dyDescent="0.25">
      <c r="A934" s="12"/>
      <c r="B934" s="21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3"/>
      <c r="O934" s="23"/>
      <c r="P934" s="23"/>
      <c r="Q934" s="23"/>
      <c r="R934" s="23"/>
      <c r="S934" s="23"/>
      <c r="T934" s="23"/>
      <c r="U934" s="23"/>
      <c r="V934" s="23"/>
      <c r="W934" s="24"/>
      <c r="X934" s="24"/>
      <c r="Y934" s="24"/>
      <c r="Z934" s="24"/>
      <c r="AA934" s="24"/>
      <c r="AB934" s="24"/>
      <c r="AC934" s="24"/>
      <c r="AD934" s="24"/>
      <c r="AE934" s="24"/>
      <c r="AF934" s="12"/>
      <c r="AG934" s="12"/>
      <c r="AH934" s="12"/>
      <c r="AI934" s="12"/>
      <c r="AJ934" s="12"/>
      <c r="AK934" s="12"/>
    </row>
    <row r="935" spans="1:37" ht="15" thickBot="1" x14ac:dyDescent="0.25">
      <c r="A935" s="12"/>
      <c r="B935" s="21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3"/>
      <c r="O935" s="23"/>
      <c r="P935" s="23"/>
      <c r="Q935" s="23"/>
      <c r="R935" s="23"/>
      <c r="S935" s="23"/>
      <c r="T935" s="23"/>
      <c r="U935" s="23"/>
      <c r="V935" s="23"/>
      <c r="W935" s="24"/>
      <c r="X935" s="24"/>
      <c r="Y935" s="24"/>
      <c r="Z935" s="24"/>
      <c r="AA935" s="24"/>
      <c r="AB935" s="24"/>
      <c r="AC935" s="24"/>
      <c r="AD935" s="24"/>
      <c r="AE935" s="24"/>
      <c r="AF935" s="12"/>
      <c r="AG935" s="12"/>
      <c r="AH935" s="12"/>
      <c r="AI935" s="12"/>
      <c r="AJ935" s="12"/>
      <c r="AK935" s="12"/>
    </row>
    <row r="936" spans="1:37" ht="15" thickBot="1" x14ac:dyDescent="0.25">
      <c r="A936" s="12"/>
      <c r="B936" s="21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3"/>
      <c r="O936" s="23"/>
      <c r="P936" s="23"/>
      <c r="Q936" s="23"/>
      <c r="R936" s="23"/>
      <c r="S936" s="23"/>
      <c r="T936" s="23"/>
      <c r="U936" s="23"/>
      <c r="V936" s="23"/>
      <c r="W936" s="24"/>
      <c r="X936" s="24"/>
      <c r="Y936" s="24"/>
      <c r="Z936" s="24"/>
      <c r="AA936" s="24"/>
      <c r="AB936" s="24"/>
      <c r="AC936" s="24"/>
      <c r="AD936" s="24"/>
      <c r="AE936" s="24"/>
      <c r="AF936" s="12"/>
      <c r="AG936" s="12"/>
      <c r="AH936" s="12"/>
      <c r="AI936" s="12"/>
      <c r="AJ936" s="12"/>
      <c r="AK936" s="12"/>
    </row>
    <row r="937" spans="1:37" ht="15" thickBot="1" x14ac:dyDescent="0.25">
      <c r="A937" s="12"/>
      <c r="B937" s="21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3"/>
      <c r="O937" s="23"/>
      <c r="P937" s="23"/>
      <c r="Q937" s="23"/>
      <c r="R937" s="23"/>
      <c r="S937" s="23"/>
      <c r="T937" s="23"/>
      <c r="U937" s="23"/>
      <c r="V937" s="23"/>
      <c r="W937" s="24"/>
      <c r="X937" s="24"/>
      <c r="Y937" s="24"/>
      <c r="Z937" s="24"/>
      <c r="AA937" s="24"/>
      <c r="AB937" s="24"/>
      <c r="AC937" s="24"/>
      <c r="AD937" s="24"/>
      <c r="AE937" s="24"/>
      <c r="AF937" s="12"/>
      <c r="AG937" s="12"/>
      <c r="AH937" s="12"/>
      <c r="AI937" s="12"/>
      <c r="AJ937" s="12"/>
      <c r="AK937" s="12"/>
    </row>
    <row r="938" spans="1:37" ht="15" thickBot="1" x14ac:dyDescent="0.25">
      <c r="A938" s="12"/>
      <c r="B938" s="21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3"/>
      <c r="O938" s="23"/>
      <c r="P938" s="23"/>
      <c r="Q938" s="23"/>
      <c r="R938" s="23"/>
      <c r="S938" s="23"/>
      <c r="T938" s="23"/>
      <c r="U938" s="23"/>
      <c r="V938" s="23"/>
      <c r="W938" s="24"/>
      <c r="X938" s="24"/>
      <c r="Y938" s="24"/>
      <c r="Z938" s="24"/>
      <c r="AA938" s="24"/>
      <c r="AB938" s="24"/>
      <c r="AC938" s="24"/>
      <c r="AD938" s="24"/>
      <c r="AE938" s="24"/>
      <c r="AF938" s="12"/>
      <c r="AG938" s="12"/>
      <c r="AH938" s="12"/>
      <c r="AI938" s="12"/>
      <c r="AJ938" s="12"/>
      <c r="AK938" s="12"/>
    </row>
    <row r="939" spans="1:37" ht="15" thickBot="1" x14ac:dyDescent="0.25">
      <c r="A939" s="12"/>
      <c r="B939" s="21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3"/>
      <c r="O939" s="23"/>
      <c r="P939" s="23"/>
      <c r="Q939" s="23"/>
      <c r="R939" s="23"/>
      <c r="S939" s="23"/>
      <c r="T939" s="23"/>
      <c r="U939" s="23"/>
      <c r="V939" s="23"/>
      <c r="W939" s="24"/>
      <c r="X939" s="24"/>
      <c r="Y939" s="24"/>
      <c r="Z939" s="24"/>
      <c r="AA939" s="24"/>
      <c r="AB939" s="24"/>
      <c r="AC939" s="24"/>
      <c r="AD939" s="24"/>
      <c r="AE939" s="24"/>
      <c r="AF939" s="12"/>
      <c r="AG939" s="12"/>
      <c r="AH939" s="12"/>
      <c r="AI939" s="12"/>
      <c r="AJ939" s="12"/>
      <c r="AK939" s="12"/>
    </row>
    <row r="940" spans="1:37" ht="15" thickBot="1" x14ac:dyDescent="0.25">
      <c r="A940" s="12"/>
      <c r="B940" s="21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3"/>
      <c r="O940" s="23"/>
      <c r="P940" s="23"/>
      <c r="Q940" s="23"/>
      <c r="R940" s="23"/>
      <c r="S940" s="23"/>
      <c r="T940" s="23"/>
      <c r="U940" s="23"/>
      <c r="V940" s="23"/>
      <c r="W940" s="24"/>
      <c r="X940" s="24"/>
      <c r="Y940" s="24"/>
      <c r="Z940" s="24"/>
      <c r="AA940" s="24"/>
      <c r="AB940" s="24"/>
      <c r="AC940" s="24"/>
      <c r="AD940" s="24"/>
      <c r="AE940" s="24"/>
      <c r="AF940" s="12"/>
      <c r="AG940" s="12"/>
      <c r="AH940" s="12"/>
      <c r="AI940" s="12"/>
      <c r="AJ940" s="12"/>
      <c r="AK940" s="12"/>
    </row>
    <row r="941" spans="1:37" ht="15" thickBot="1" x14ac:dyDescent="0.25">
      <c r="A941" s="12"/>
      <c r="B941" s="21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3"/>
      <c r="O941" s="23"/>
      <c r="P941" s="23"/>
      <c r="Q941" s="23"/>
      <c r="R941" s="23"/>
      <c r="S941" s="23"/>
      <c r="T941" s="23"/>
      <c r="U941" s="23"/>
      <c r="V941" s="23"/>
      <c r="W941" s="24"/>
      <c r="X941" s="24"/>
      <c r="Y941" s="24"/>
      <c r="Z941" s="24"/>
      <c r="AA941" s="24"/>
      <c r="AB941" s="24"/>
      <c r="AC941" s="24"/>
      <c r="AD941" s="24"/>
      <c r="AE941" s="24"/>
      <c r="AF941" s="12"/>
      <c r="AG941" s="12"/>
      <c r="AH941" s="12"/>
      <c r="AI941" s="12"/>
      <c r="AJ941" s="12"/>
      <c r="AK941" s="12"/>
    </row>
    <row r="942" spans="1:37" ht="15" thickBot="1" x14ac:dyDescent="0.25">
      <c r="A942" s="12"/>
      <c r="B942" s="21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3"/>
      <c r="O942" s="23"/>
      <c r="P942" s="23"/>
      <c r="Q942" s="23"/>
      <c r="R942" s="23"/>
      <c r="S942" s="23"/>
      <c r="T942" s="23"/>
      <c r="U942" s="23"/>
      <c r="V942" s="23"/>
      <c r="W942" s="24"/>
      <c r="X942" s="24"/>
      <c r="Y942" s="24"/>
      <c r="Z942" s="24"/>
      <c r="AA942" s="24"/>
      <c r="AB942" s="24"/>
      <c r="AC942" s="24"/>
      <c r="AD942" s="24"/>
      <c r="AE942" s="24"/>
      <c r="AF942" s="12"/>
      <c r="AG942" s="12"/>
      <c r="AH942" s="12"/>
      <c r="AI942" s="12"/>
      <c r="AJ942" s="12"/>
      <c r="AK942" s="12"/>
    </row>
    <row r="943" spans="1:37" ht="15" thickBot="1" x14ac:dyDescent="0.25">
      <c r="A943" s="12"/>
      <c r="B943" s="21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3"/>
      <c r="O943" s="23"/>
      <c r="P943" s="23"/>
      <c r="Q943" s="23"/>
      <c r="R943" s="23"/>
      <c r="S943" s="23"/>
      <c r="T943" s="23"/>
      <c r="U943" s="23"/>
      <c r="V943" s="23"/>
      <c r="W943" s="24"/>
      <c r="X943" s="24"/>
      <c r="Y943" s="24"/>
      <c r="Z943" s="24"/>
      <c r="AA943" s="24"/>
      <c r="AB943" s="24"/>
      <c r="AC943" s="24"/>
      <c r="AD943" s="24"/>
      <c r="AE943" s="24"/>
      <c r="AF943" s="12"/>
      <c r="AG943" s="12"/>
      <c r="AH943" s="12"/>
      <c r="AI943" s="12"/>
      <c r="AJ943" s="12"/>
      <c r="AK943" s="12"/>
    </row>
    <row r="944" spans="1:37" ht="15" thickBot="1" x14ac:dyDescent="0.25">
      <c r="A944" s="12"/>
      <c r="B944" s="21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3"/>
      <c r="O944" s="23"/>
      <c r="P944" s="23"/>
      <c r="Q944" s="23"/>
      <c r="R944" s="23"/>
      <c r="S944" s="23"/>
      <c r="T944" s="23"/>
      <c r="U944" s="23"/>
      <c r="V944" s="23"/>
      <c r="W944" s="24"/>
      <c r="X944" s="24"/>
      <c r="Y944" s="24"/>
      <c r="Z944" s="24"/>
      <c r="AA944" s="24"/>
      <c r="AB944" s="24"/>
      <c r="AC944" s="24"/>
      <c r="AD944" s="24"/>
      <c r="AE944" s="24"/>
      <c r="AF944" s="12"/>
      <c r="AG944" s="12"/>
      <c r="AH944" s="12"/>
      <c r="AI944" s="12"/>
      <c r="AJ944" s="12"/>
      <c r="AK944" s="12"/>
    </row>
    <row r="945" spans="1:37" ht="15" thickBot="1" x14ac:dyDescent="0.25">
      <c r="A945" s="12"/>
      <c r="B945" s="21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3"/>
      <c r="O945" s="23"/>
      <c r="P945" s="23"/>
      <c r="Q945" s="23"/>
      <c r="R945" s="23"/>
      <c r="S945" s="23"/>
      <c r="T945" s="23"/>
      <c r="U945" s="23"/>
      <c r="V945" s="23"/>
      <c r="W945" s="24"/>
      <c r="X945" s="24"/>
      <c r="Y945" s="24"/>
      <c r="Z945" s="24"/>
      <c r="AA945" s="24"/>
      <c r="AB945" s="24"/>
      <c r="AC945" s="24"/>
      <c r="AD945" s="24"/>
      <c r="AE945" s="24"/>
      <c r="AF945" s="12"/>
      <c r="AG945" s="12"/>
      <c r="AH945" s="12"/>
      <c r="AI945" s="12"/>
      <c r="AJ945" s="12"/>
      <c r="AK945" s="12"/>
    </row>
    <row r="946" spans="1:37" ht="15" thickBot="1" x14ac:dyDescent="0.25">
      <c r="A946" s="12"/>
      <c r="B946" s="21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3"/>
      <c r="O946" s="23"/>
      <c r="P946" s="23"/>
      <c r="Q946" s="23"/>
      <c r="R946" s="23"/>
      <c r="S946" s="23"/>
      <c r="T946" s="23"/>
      <c r="U946" s="23"/>
      <c r="V946" s="23"/>
      <c r="W946" s="24"/>
      <c r="X946" s="24"/>
      <c r="Y946" s="24"/>
      <c r="Z946" s="24"/>
      <c r="AA946" s="24"/>
      <c r="AB946" s="24"/>
      <c r="AC946" s="24"/>
      <c r="AD946" s="24"/>
      <c r="AE946" s="24"/>
      <c r="AF946" s="12"/>
      <c r="AG946" s="12"/>
      <c r="AH946" s="12"/>
      <c r="AI946" s="12"/>
      <c r="AJ946" s="12"/>
      <c r="AK946" s="12"/>
    </row>
    <row r="947" spans="1:37" ht="15" thickBot="1" x14ac:dyDescent="0.25">
      <c r="A947" s="12"/>
      <c r="B947" s="21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3"/>
      <c r="O947" s="23"/>
      <c r="P947" s="23"/>
      <c r="Q947" s="23"/>
      <c r="R947" s="23"/>
      <c r="S947" s="23"/>
      <c r="T947" s="23"/>
      <c r="U947" s="23"/>
      <c r="V947" s="23"/>
      <c r="W947" s="24"/>
      <c r="X947" s="24"/>
      <c r="Y947" s="24"/>
      <c r="Z947" s="24"/>
      <c r="AA947" s="24"/>
      <c r="AB947" s="24"/>
      <c r="AC947" s="24"/>
      <c r="AD947" s="24"/>
      <c r="AE947" s="24"/>
      <c r="AF947" s="12"/>
      <c r="AG947" s="12"/>
      <c r="AH947" s="12"/>
      <c r="AI947" s="12"/>
      <c r="AJ947" s="12"/>
      <c r="AK947" s="12"/>
    </row>
    <row r="948" spans="1:37" ht="15" thickBot="1" x14ac:dyDescent="0.25">
      <c r="A948" s="12"/>
      <c r="B948" s="21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3"/>
      <c r="O948" s="23"/>
      <c r="P948" s="23"/>
      <c r="Q948" s="23"/>
      <c r="R948" s="23"/>
      <c r="S948" s="23"/>
      <c r="T948" s="23"/>
      <c r="U948" s="23"/>
      <c r="V948" s="23"/>
      <c r="W948" s="24"/>
      <c r="X948" s="24"/>
      <c r="Y948" s="24"/>
      <c r="Z948" s="24"/>
      <c r="AA948" s="24"/>
      <c r="AB948" s="24"/>
      <c r="AC948" s="24"/>
      <c r="AD948" s="24"/>
      <c r="AE948" s="24"/>
      <c r="AF948" s="12"/>
      <c r="AG948" s="12"/>
      <c r="AH948" s="12"/>
      <c r="AI948" s="12"/>
      <c r="AJ948" s="12"/>
      <c r="AK948" s="12"/>
    </row>
    <row r="949" spans="1:37" ht="15" thickBot="1" x14ac:dyDescent="0.25">
      <c r="A949" s="12"/>
      <c r="B949" s="21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3"/>
      <c r="O949" s="23"/>
      <c r="P949" s="23"/>
      <c r="Q949" s="23"/>
      <c r="R949" s="23"/>
      <c r="S949" s="23"/>
      <c r="T949" s="23"/>
      <c r="U949" s="23"/>
      <c r="V949" s="23"/>
      <c r="W949" s="24"/>
      <c r="X949" s="24"/>
      <c r="Y949" s="24"/>
      <c r="Z949" s="24"/>
      <c r="AA949" s="24"/>
      <c r="AB949" s="24"/>
      <c r="AC949" s="24"/>
      <c r="AD949" s="24"/>
      <c r="AE949" s="24"/>
      <c r="AF949" s="12"/>
      <c r="AG949" s="12"/>
      <c r="AH949" s="12"/>
      <c r="AI949" s="12"/>
      <c r="AJ949" s="12"/>
      <c r="AK949" s="12"/>
    </row>
    <row r="950" spans="1:37" ht="15" thickBot="1" x14ac:dyDescent="0.25">
      <c r="A950" s="12"/>
      <c r="B950" s="21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3"/>
      <c r="O950" s="23"/>
      <c r="P950" s="23"/>
      <c r="Q950" s="23"/>
      <c r="R950" s="23"/>
      <c r="S950" s="23"/>
      <c r="T950" s="23"/>
      <c r="U950" s="23"/>
      <c r="V950" s="23"/>
      <c r="W950" s="24"/>
      <c r="X950" s="24"/>
      <c r="Y950" s="24"/>
      <c r="Z950" s="24"/>
      <c r="AA950" s="24"/>
      <c r="AB950" s="24"/>
      <c r="AC950" s="24"/>
      <c r="AD950" s="24"/>
      <c r="AE950" s="24"/>
      <c r="AF950" s="12"/>
      <c r="AG950" s="12"/>
      <c r="AH950" s="12"/>
      <c r="AI950" s="12"/>
      <c r="AJ950" s="12"/>
      <c r="AK950" s="12"/>
    </row>
    <row r="951" spans="1:37" ht="15" thickBot="1" x14ac:dyDescent="0.25">
      <c r="A951" s="12"/>
      <c r="B951" s="21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3"/>
      <c r="O951" s="23"/>
      <c r="P951" s="23"/>
      <c r="Q951" s="23"/>
      <c r="R951" s="23"/>
      <c r="S951" s="23"/>
      <c r="T951" s="23"/>
      <c r="U951" s="23"/>
      <c r="V951" s="23"/>
      <c r="W951" s="24"/>
      <c r="X951" s="24"/>
      <c r="Y951" s="24"/>
      <c r="Z951" s="24"/>
      <c r="AA951" s="24"/>
      <c r="AB951" s="24"/>
      <c r="AC951" s="24"/>
      <c r="AD951" s="24"/>
      <c r="AE951" s="24"/>
      <c r="AF951" s="12"/>
      <c r="AG951" s="12"/>
      <c r="AH951" s="12"/>
      <c r="AI951" s="12"/>
      <c r="AJ951" s="12"/>
      <c r="AK951" s="12"/>
    </row>
    <row r="952" spans="1:37" ht="15" thickBot="1" x14ac:dyDescent="0.25">
      <c r="A952" s="12"/>
      <c r="B952" s="21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3"/>
      <c r="O952" s="23"/>
      <c r="P952" s="23"/>
      <c r="Q952" s="23"/>
      <c r="R952" s="23"/>
      <c r="S952" s="23"/>
      <c r="T952" s="23"/>
      <c r="U952" s="23"/>
      <c r="V952" s="23"/>
      <c r="W952" s="24"/>
      <c r="X952" s="24"/>
      <c r="Y952" s="24"/>
      <c r="Z952" s="24"/>
      <c r="AA952" s="24"/>
      <c r="AB952" s="24"/>
      <c r="AC952" s="24"/>
      <c r="AD952" s="24"/>
      <c r="AE952" s="24"/>
      <c r="AF952" s="12"/>
      <c r="AG952" s="12"/>
      <c r="AH952" s="12"/>
      <c r="AI952" s="12"/>
      <c r="AJ952" s="12"/>
      <c r="AK952" s="12"/>
    </row>
    <row r="953" spans="1:37" ht="15" thickBot="1" x14ac:dyDescent="0.25">
      <c r="A953" s="12"/>
      <c r="B953" s="21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3"/>
      <c r="O953" s="23"/>
      <c r="P953" s="23"/>
      <c r="Q953" s="23"/>
      <c r="R953" s="23"/>
      <c r="S953" s="23"/>
      <c r="T953" s="23"/>
      <c r="U953" s="23"/>
      <c r="V953" s="23"/>
      <c r="W953" s="24"/>
      <c r="X953" s="24"/>
      <c r="Y953" s="24"/>
      <c r="Z953" s="24"/>
      <c r="AA953" s="24"/>
      <c r="AB953" s="24"/>
      <c r="AC953" s="24"/>
      <c r="AD953" s="24"/>
      <c r="AE953" s="24"/>
      <c r="AF953" s="12"/>
      <c r="AG953" s="12"/>
      <c r="AH953" s="12"/>
      <c r="AI953" s="12"/>
      <c r="AJ953" s="12"/>
      <c r="AK953" s="12"/>
    </row>
    <row r="954" spans="1:37" ht="15" thickBot="1" x14ac:dyDescent="0.25">
      <c r="A954" s="12"/>
      <c r="B954" s="21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3"/>
      <c r="O954" s="23"/>
      <c r="P954" s="23"/>
      <c r="Q954" s="23"/>
      <c r="R954" s="23"/>
      <c r="S954" s="23"/>
      <c r="T954" s="23"/>
      <c r="U954" s="23"/>
      <c r="V954" s="23"/>
      <c r="W954" s="24"/>
      <c r="X954" s="24"/>
      <c r="Y954" s="24"/>
      <c r="Z954" s="24"/>
      <c r="AA954" s="24"/>
      <c r="AB954" s="24"/>
      <c r="AC954" s="24"/>
      <c r="AD954" s="24"/>
      <c r="AE954" s="24"/>
      <c r="AF954" s="12"/>
      <c r="AG954" s="12"/>
      <c r="AH954" s="12"/>
      <c r="AI954" s="12"/>
      <c r="AJ954" s="12"/>
      <c r="AK954" s="12"/>
    </row>
    <row r="955" spans="1:37" ht="15" thickBot="1" x14ac:dyDescent="0.25">
      <c r="A955" s="12"/>
      <c r="B955" s="21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3"/>
      <c r="O955" s="23"/>
      <c r="P955" s="23"/>
      <c r="Q955" s="23"/>
      <c r="R955" s="23"/>
      <c r="S955" s="23"/>
      <c r="T955" s="23"/>
      <c r="U955" s="23"/>
      <c r="V955" s="23"/>
      <c r="W955" s="24"/>
      <c r="X955" s="24"/>
      <c r="Y955" s="24"/>
      <c r="Z955" s="24"/>
      <c r="AA955" s="24"/>
      <c r="AB955" s="24"/>
      <c r="AC955" s="24"/>
      <c r="AD955" s="24"/>
      <c r="AE955" s="24"/>
      <c r="AF955" s="12"/>
      <c r="AG955" s="12"/>
      <c r="AH955" s="12"/>
      <c r="AI955" s="12"/>
      <c r="AJ955" s="12"/>
      <c r="AK955" s="12"/>
    </row>
    <row r="956" spans="1:37" ht="15" thickBot="1" x14ac:dyDescent="0.25">
      <c r="A956" s="12"/>
      <c r="B956" s="21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3"/>
      <c r="O956" s="23"/>
      <c r="P956" s="23"/>
      <c r="Q956" s="23"/>
      <c r="R956" s="23"/>
      <c r="S956" s="23"/>
      <c r="T956" s="23"/>
      <c r="U956" s="23"/>
      <c r="V956" s="23"/>
      <c r="W956" s="24"/>
      <c r="X956" s="24"/>
      <c r="Y956" s="24"/>
      <c r="Z956" s="24"/>
      <c r="AA956" s="24"/>
      <c r="AB956" s="24"/>
      <c r="AC956" s="24"/>
      <c r="AD956" s="24"/>
      <c r="AE956" s="24"/>
      <c r="AF956" s="12"/>
      <c r="AG956" s="12"/>
      <c r="AH956" s="12"/>
      <c r="AI956" s="12"/>
      <c r="AJ956" s="12"/>
      <c r="AK956" s="12"/>
    </row>
    <row r="957" spans="1:37" ht="15" thickBot="1" x14ac:dyDescent="0.25">
      <c r="A957" s="12"/>
      <c r="B957" s="21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3"/>
      <c r="O957" s="23"/>
      <c r="P957" s="23"/>
      <c r="Q957" s="23"/>
      <c r="R957" s="23"/>
      <c r="S957" s="23"/>
      <c r="T957" s="23"/>
      <c r="U957" s="23"/>
      <c r="V957" s="23"/>
      <c r="W957" s="24"/>
      <c r="X957" s="24"/>
      <c r="Y957" s="24"/>
      <c r="Z957" s="24"/>
      <c r="AA957" s="24"/>
      <c r="AB957" s="24"/>
      <c r="AC957" s="24"/>
      <c r="AD957" s="24"/>
      <c r="AE957" s="24"/>
      <c r="AF957" s="12"/>
      <c r="AG957" s="12"/>
      <c r="AH957" s="12"/>
      <c r="AI957" s="12"/>
      <c r="AJ957" s="12"/>
      <c r="AK957" s="12"/>
    </row>
    <row r="958" spans="1:37" ht="15" thickBot="1" x14ac:dyDescent="0.25">
      <c r="A958" s="12"/>
      <c r="B958" s="21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3"/>
      <c r="O958" s="23"/>
      <c r="P958" s="23"/>
      <c r="Q958" s="23"/>
      <c r="R958" s="23"/>
      <c r="S958" s="23"/>
      <c r="T958" s="23"/>
      <c r="U958" s="23"/>
      <c r="V958" s="23"/>
      <c r="W958" s="24"/>
      <c r="X958" s="24"/>
      <c r="Y958" s="24"/>
      <c r="Z958" s="24"/>
      <c r="AA958" s="24"/>
      <c r="AB958" s="24"/>
      <c r="AC958" s="24"/>
      <c r="AD958" s="24"/>
      <c r="AE958" s="24"/>
      <c r="AF958" s="12"/>
      <c r="AG958" s="12"/>
      <c r="AH958" s="12"/>
      <c r="AI958" s="12"/>
      <c r="AJ958" s="12"/>
      <c r="AK958" s="12"/>
    </row>
    <row r="959" spans="1:37" ht="15" thickBot="1" x14ac:dyDescent="0.25">
      <c r="A959" s="12"/>
      <c r="B959" s="21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3"/>
      <c r="O959" s="23"/>
      <c r="P959" s="23"/>
      <c r="Q959" s="23"/>
      <c r="R959" s="23"/>
      <c r="S959" s="23"/>
      <c r="T959" s="23"/>
      <c r="U959" s="23"/>
      <c r="V959" s="23"/>
      <c r="W959" s="24"/>
      <c r="X959" s="24"/>
      <c r="Y959" s="24"/>
      <c r="Z959" s="24"/>
      <c r="AA959" s="24"/>
      <c r="AB959" s="24"/>
      <c r="AC959" s="24"/>
      <c r="AD959" s="24"/>
      <c r="AE959" s="24"/>
      <c r="AF959" s="12"/>
      <c r="AG959" s="12"/>
      <c r="AH959" s="12"/>
      <c r="AI959" s="12"/>
      <c r="AJ959" s="12"/>
      <c r="AK959" s="12"/>
    </row>
    <row r="960" spans="1:37" ht="15" thickBot="1" x14ac:dyDescent="0.25">
      <c r="A960" s="12"/>
      <c r="B960" s="21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3"/>
      <c r="O960" s="23"/>
      <c r="P960" s="23"/>
      <c r="Q960" s="23"/>
      <c r="R960" s="23"/>
      <c r="S960" s="23"/>
      <c r="T960" s="23"/>
      <c r="U960" s="23"/>
      <c r="V960" s="23"/>
      <c r="W960" s="24"/>
      <c r="X960" s="24"/>
      <c r="Y960" s="24"/>
      <c r="Z960" s="24"/>
      <c r="AA960" s="24"/>
      <c r="AB960" s="24"/>
      <c r="AC960" s="24"/>
      <c r="AD960" s="24"/>
      <c r="AE960" s="24"/>
      <c r="AF960" s="12"/>
      <c r="AG960" s="12"/>
      <c r="AH960" s="12"/>
      <c r="AI960" s="12"/>
      <c r="AJ960" s="12"/>
      <c r="AK960" s="12"/>
    </row>
    <row r="961" spans="1:37" ht="15" thickBot="1" x14ac:dyDescent="0.25">
      <c r="A961" s="12"/>
      <c r="B961" s="21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3"/>
      <c r="O961" s="23"/>
      <c r="P961" s="23"/>
      <c r="Q961" s="23"/>
      <c r="R961" s="23"/>
      <c r="S961" s="23"/>
      <c r="T961" s="23"/>
      <c r="U961" s="23"/>
      <c r="V961" s="23"/>
      <c r="W961" s="24"/>
      <c r="X961" s="24"/>
      <c r="Y961" s="24"/>
      <c r="Z961" s="24"/>
      <c r="AA961" s="24"/>
      <c r="AB961" s="24"/>
      <c r="AC961" s="24"/>
      <c r="AD961" s="24"/>
      <c r="AE961" s="24"/>
      <c r="AF961" s="12"/>
      <c r="AG961" s="12"/>
      <c r="AH961" s="12"/>
      <c r="AI961" s="12"/>
      <c r="AJ961" s="12"/>
      <c r="AK961" s="12"/>
    </row>
    <row r="962" spans="1:37" ht="15" thickBot="1" x14ac:dyDescent="0.25">
      <c r="A962" s="12"/>
      <c r="B962" s="21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3"/>
      <c r="O962" s="23"/>
      <c r="P962" s="23"/>
      <c r="Q962" s="23"/>
      <c r="R962" s="23"/>
      <c r="S962" s="23"/>
      <c r="T962" s="23"/>
      <c r="U962" s="23"/>
      <c r="V962" s="23"/>
      <c r="W962" s="24"/>
      <c r="X962" s="24"/>
      <c r="Y962" s="24"/>
      <c r="Z962" s="24"/>
      <c r="AA962" s="24"/>
      <c r="AB962" s="24"/>
      <c r="AC962" s="24"/>
      <c r="AD962" s="24"/>
      <c r="AE962" s="24"/>
      <c r="AF962" s="12"/>
      <c r="AG962" s="12"/>
      <c r="AH962" s="12"/>
      <c r="AI962" s="12"/>
      <c r="AJ962" s="12"/>
      <c r="AK96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390B-EA4B-4D97-ADE3-6932CDA167B1}">
  <sheetPr>
    <tabColor theme="7" tint="0.59999389629810485"/>
    <pageSetUpPr fitToPage="1"/>
  </sheetPr>
  <dimension ref="A1:T59"/>
  <sheetViews>
    <sheetView showGridLines="0" tabSelected="1" zoomScaleNormal="100" workbookViewId="0">
      <selection activeCell="C17" sqref="C17"/>
    </sheetView>
  </sheetViews>
  <sheetFormatPr defaultColWidth="0" defaultRowHeight="20.100000000000001" customHeight="1" zeroHeight="1" x14ac:dyDescent="0.2"/>
  <cols>
    <col min="1" max="1" width="3.625" customWidth="1"/>
    <col min="2" max="2" width="2.625" customWidth="1"/>
    <col min="3" max="3" width="24.875" customWidth="1"/>
    <col min="4" max="4" width="2.25" customWidth="1"/>
    <col min="5" max="5" width="13.25" customWidth="1"/>
    <col min="6" max="6" width="1.75" customWidth="1"/>
    <col min="7" max="7" width="10.875" customWidth="1"/>
    <col min="8" max="8" width="3.75" customWidth="1"/>
    <col min="9" max="9" width="4.75" customWidth="1"/>
    <col min="10" max="10" width="3.375" customWidth="1"/>
    <col min="11" max="11" width="24.625" customWidth="1"/>
    <col min="12" max="12" width="2.125" customWidth="1"/>
    <col min="13" max="13" width="18.125" customWidth="1"/>
    <col min="14" max="14" width="4" customWidth="1"/>
    <col min="15" max="15" width="3.375" customWidth="1"/>
    <col min="16" max="16" width="9.125" hidden="1" customWidth="1"/>
    <col min="17" max="17" width="13.375" hidden="1" customWidth="1"/>
    <col min="18" max="20" width="0" hidden="1" customWidth="1"/>
    <col min="21" max="16384" width="18.125" hidden="1"/>
  </cols>
  <sheetData>
    <row r="1" spans="2:14" ht="6" customHeight="1" x14ac:dyDescent="0.2"/>
    <row r="2" spans="2:14" ht="20.100000000000001" customHeight="1" thickBot="1" x14ac:dyDescent="0.35">
      <c r="B2" s="81" t="s">
        <v>1508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2:14" ht="9.75" customHeight="1" thickTop="1" thickBot="1" x14ac:dyDescent="0.35">
      <c r="B3" s="83"/>
    </row>
    <row r="4" spans="2:14" ht="20.100000000000001" customHeight="1" x14ac:dyDescent="0.2">
      <c r="B4" s="88"/>
      <c r="C4" s="89"/>
      <c r="D4" s="89"/>
      <c r="E4" s="89"/>
      <c r="F4" s="89"/>
      <c r="G4" s="89"/>
      <c r="H4" s="90"/>
      <c r="J4" s="88"/>
      <c r="K4" s="89"/>
      <c r="L4" s="89"/>
      <c r="M4" s="89"/>
      <c r="N4" s="90"/>
    </row>
    <row r="5" spans="2:14" ht="20.100000000000001" customHeight="1" x14ac:dyDescent="0.25">
      <c r="B5" s="91"/>
      <c r="C5" s="80" t="s">
        <v>1090</v>
      </c>
      <c r="D5" s="25"/>
      <c r="E5" s="25"/>
      <c r="F5" s="25"/>
      <c r="G5" s="25"/>
      <c r="H5" s="98"/>
      <c r="I5" s="25"/>
      <c r="J5" s="91"/>
      <c r="K5" s="79" t="s">
        <v>1501</v>
      </c>
      <c r="N5" s="92"/>
    </row>
    <row r="6" spans="2:14" ht="20.100000000000001" customHeight="1" x14ac:dyDescent="0.2">
      <c r="B6" s="91"/>
      <c r="C6" s="99" t="s">
        <v>16</v>
      </c>
      <c r="D6" s="25"/>
      <c r="H6" s="92"/>
      <c r="J6" s="91"/>
      <c r="K6" s="101" t="s">
        <v>1234</v>
      </c>
      <c r="N6" s="92"/>
    </row>
    <row r="7" spans="2:14" ht="8.25" customHeight="1" x14ac:dyDescent="0.2">
      <c r="B7" s="91"/>
      <c r="C7" s="25"/>
      <c r="D7" s="25"/>
      <c r="H7" s="92"/>
      <c r="J7" s="91"/>
      <c r="N7" s="92"/>
    </row>
    <row r="8" spans="2:14" ht="20.100000000000001" customHeight="1" x14ac:dyDescent="0.25">
      <c r="B8" s="91"/>
      <c r="C8" s="84" t="s">
        <v>1091</v>
      </c>
      <c r="D8" s="84"/>
      <c r="E8" s="85">
        <f>_xlfn.XLOOKUP($C$6, Finances!$B$6:$B$8, Finances!$H$6:$H$8, 0)</f>
        <v>216200</v>
      </c>
      <c r="H8" s="92"/>
      <c r="J8" s="91"/>
      <c r="K8" t="s">
        <v>1122</v>
      </c>
      <c r="M8" s="87">
        <f>_xlfn.XLOOKUP($K$6, allname, grp_age, "")</f>
        <v>23</v>
      </c>
      <c r="N8" s="92"/>
    </row>
    <row r="9" spans="2:14" ht="7.5" customHeight="1" x14ac:dyDescent="0.25">
      <c r="B9" s="91"/>
      <c r="C9" s="84"/>
      <c r="D9" s="84"/>
      <c r="E9" s="25"/>
      <c r="F9" s="84"/>
      <c r="G9" s="25"/>
      <c r="H9" s="98"/>
      <c r="I9" s="25"/>
      <c r="J9" s="91"/>
      <c r="N9" s="92"/>
    </row>
    <row r="10" spans="2:14" ht="16.5" customHeight="1" x14ac:dyDescent="0.25">
      <c r="B10" s="91"/>
      <c r="C10" s="84" t="s">
        <v>1092</v>
      </c>
      <c r="D10" s="84"/>
      <c r="E10" s="85">
        <f>_xlfn.XLOOKUP($C$6, Finances!$B$6:$B$8, Finances!$I$6:$I$8, 0)</f>
        <v>193440</v>
      </c>
      <c r="F10" s="84"/>
      <c r="G10" s="25"/>
      <c r="H10" s="98"/>
      <c r="I10" s="25"/>
      <c r="J10" s="91"/>
      <c r="K10" t="s">
        <v>1503</v>
      </c>
      <c r="M10" s="93">
        <f>_xlfn.XLOOKUP($K$6, allname, grp_alle, "")</f>
        <v>0</v>
      </c>
      <c r="N10" s="92"/>
    </row>
    <row r="11" spans="2:14" ht="7.5" customHeight="1" x14ac:dyDescent="0.25">
      <c r="B11" s="91"/>
      <c r="C11" s="25"/>
      <c r="D11" s="25"/>
      <c r="E11" s="84"/>
      <c r="F11" s="84"/>
      <c r="G11" s="25"/>
      <c r="H11" s="98"/>
      <c r="I11" s="25"/>
      <c r="J11" s="91"/>
      <c r="N11" s="92"/>
    </row>
    <row r="12" spans="2:14" ht="20.100000000000001" customHeight="1" x14ac:dyDescent="0.25">
      <c r="B12" s="91"/>
      <c r="C12" s="84" t="s">
        <v>1504</v>
      </c>
      <c r="D12" s="84"/>
      <c r="E12" s="86">
        <f>_xlfn.XLOOKUP($C$6, Finances!$B$6:$B$8, Finances!$C$6:$C$8, 0)</f>
        <v>81</v>
      </c>
      <c r="H12" s="92"/>
      <c r="J12" s="91"/>
      <c r="K12" t="s">
        <v>1502</v>
      </c>
      <c r="M12" s="94" t="str">
        <f>_xlfn.XLOOKUP($K$6, allname, grp_ward, "")</f>
        <v>Deparo</v>
      </c>
      <c r="N12" s="92"/>
    </row>
    <row r="13" spans="2:14" ht="7.5" customHeight="1" x14ac:dyDescent="0.25">
      <c r="B13" s="91"/>
      <c r="C13" s="84"/>
      <c r="D13" s="84"/>
      <c r="E13" s="25"/>
      <c r="H13" s="92"/>
      <c r="J13" s="91"/>
      <c r="N13" s="92"/>
    </row>
    <row r="14" spans="2:14" ht="19.5" customHeight="1" x14ac:dyDescent="0.25">
      <c r="B14" s="91"/>
      <c r="C14" s="84" t="s">
        <v>1093</v>
      </c>
      <c r="D14" s="84"/>
      <c r="E14" s="86">
        <f>_xlfn.XLOOKUP($C$6, Finances!$B$6:$B$8, Finances!$D$6:$D$8, 0)</f>
        <v>11</v>
      </c>
      <c r="H14" s="92"/>
      <c r="J14" s="91"/>
      <c r="K14" t="s">
        <v>1500</v>
      </c>
      <c r="M14" s="87">
        <f>_xlfn.XLOOKUP($K$6, allname, groupno, "")</f>
        <v>8</v>
      </c>
      <c r="N14" s="92"/>
    </row>
    <row r="15" spans="2:14" ht="9" customHeight="1" x14ac:dyDescent="0.25">
      <c r="B15" s="91"/>
      <c r="C15" s="25"/>
      <c r="D15" s="25"/>
      <c r="E15" s="84"/>
      <c r="F15" s="84"/>
      <c r="H15" s="92"/>
      <c r="J15" s="91"/>
      <c r="N15" s="92"/>
    </row>
    <row r="16" spans="2:14" ht="20.100000000000001" customHeight="1" x14ac:dyDescent="0.25">
      <c r="B16" s="91"/>
      <c r="C16" s="80" t="s">
        <v>1094</v>
      </c>
      <c r="D16" s="25"/>
      <c r="E16" s="25"/>
      <c r="F16" s="25"/>
      <c r="G16" s="25"/>
      <c r="H16" s="98"/>
      <c r="I16" s="25"/>
      <c r="J16" s="91"/>
      <c r="K16" t="s">
        <v>1123</v>
      </c>
      <c r="M16" s="94" t="str">
        <f>_xlfn.XLOOKUP($K$6, allname, grp_gen, "")</f>
        <v>Male</v>
      </c>
      <c r="N16" s="92"/>
    </row>
    <row r="17" spans="2:14" ht="20.100000000000001" customHeight="1" x14ac:dyDescent="0.2">
      <c r="B17" s="91"/>
      <c r="C17" s="100" t="s">
        <v>70</v>
      </c>
      <c r="D17" s="25"/>
      <c r="E17" s="25"/>
      <c r="F17" s="25"/>
      <c r="G17" s="25"/>
      <c r="H17" s="98"/>
      <c r="I17" s="25"/>
      <c r="J17" s="91"/>
      <c r="N17" s="92"/>
    </row>
    <row r="18" spans="2:14" ht="6.75" customHeight="1" x14ac:dyDescent="0.2">
      <c r="B18" s="91"/>
      <c r="C18" s="25"/>
      <c r="D18" s="25"/>
      <c r="E18" s="25"/>
      <c r="F18" s="25"/>
      <c r="G18" s="25"/>
      <c r="H18" s="98"/>
      <c r="I18" s="25"/>
      <c r="J18" s="91"/>
      <c r="N18" s="92"/>
    </row>
    <row r="19" spans="2:14" ht="19.5" customHeight="1" x14ac:dyDescent="0.25">
      <c r="B19" s="91"/>
      <c r="C19" s="68" t="s">
        <v>1095</v>
      </c>
      <c r="E19" s="84" t="s">
        <v>1507</v>
      </c>
      <c r="G19" s="87">
        <f xml:space="preserve"> _xlfn.XLOOKUP($C$17, pivot_ward, pivot_par)</f>
        <v>13</v>
      </c>
      <c r="H19" s="92"/>
      <c r="J19" s="91"/>
      <c r="K19" s="69" t="str">
        <f>"Group"&amp;" "&amp;$M$14</f>
        <v>Group 8</v>
      </c>
      <c r="N19" s="92"/>
    </row>
    <row r="20" spans="2:14" ht="18.75" customHeight="1" x14ac:dyDescent="0.2">
      <c r="B20" s="91"/>
      <c r="C20" s="26" t="str" cm="1">
        <f t="array" ref="C20:C33">_xlfn.UNIQUE(_xlfn.IFS($C$6=Data!$C$2, 'Novaliches Stake'!$L$2:$L$126, Dashboard!$C$6=Data!$D$2, 'Baliwag Stake'!$L$2:$L$82, Dashboard!$C$6=Data!$E$2, 'Valenzuela Stake'!$L$2:$L$156))</f>
        <v/>
      </c>
      <c r="H20" s="92"/>
      <c r="J20" s="91"/>
      <c r="K20" s="60"/>
      <c r="N20" s="92"/>
    </row>
    <row r="21" spans="2:14" ht="19.5" customHeight="1" x14ac:dyDescent="0.25">
      <c r="B21" s="91"/>
      <c r="C21" s="26" t="str">
        <v>Christian De Lara</v>
      </c>
      <c r="E21" s="84" t="s">
        <v>1096</v>
      </c>
      <c r="G21" s="87">
        <f xml:space="preserve"> _xlfn.XLOOKUP($C$17, pivot_ward, pivot_ma)</f>
        <v>6</v>
      </c>
      <c r="H21" s="92"/>
      <c r="J21" s="91"/>
      <c r="K21" s="60" t="str" cm="1">
        <f t="array" ref="K21:K56">_xlfn._xlws.FILTER(allname, groupno=$M$14, "")</f>
        <v>Aaron Jornacion</v>
      </c>
      <c r="N21" s="92"/>
    </row>
    <row r="22" spans="2:14" ht="20.100000000000001" customHeight="1" x14ac:dyDescent="0.25">
      <c r="B22" s="91"/>
      <c r="C22" s="26" t="str">
        <v>Christine May De Lara</v>
      </c>
      <c r="E22" s="84" t="s">
        <v>1097</v>
      </c>
      <c r="G22" s="87">
        <f xml:space="preserve"> _xlfn.XLOOKUP($C$17, pivot_ward, pivot_fe)</f>
        <v>7</v>
      </c>
      <c r="H22" s="92"/>
      <c r="J22" s="91"/>
      <c r="K22" s="60" t="str">
        <v>Aeron Manaligod</v>
      </c>
      <c r="N22" s="92"/>
    </row>
    <row r="23" spans="2:14" ht="20.100000000000001" customHeight="1" x14ac:dyDescent="0.2">
      <c r="B23" s="91"/>
      <c r="C23" s="26" t="str">
        <v>Elly Corpuz</v>
      </c>
      <c r="H23" s="92"/>
      <c r="J23" s="91"/>
      <c r="K23" s="60" t="str">
        <v>ALLIAH CALMA</v>
      </c>
      <c r="N23" s="92"/>
    </row>
    <row r="24" spans="2:14" ht="20.100000000000001" customHeight="1" x14ac:dyDescent="0.2">
      <c r="B24" s="91"/>
      <c r="C24" s="26" t="str">
        <v>Jan Japzon</v>
      </c>
      <c r="H24" s="92"/>
      <c r="J24" s="91"/>
      <c r="K24" s="60" t="str">
        <v>Bea Genosolango</v>
      </c>
      <c r="N24" s="92"/>
    </row>
    <row r="25" spans="2:14" ht="20.100000000000001" customHeight="1" x14ac:dyDescent="0.2">
      <c r="B25" s="91"/>
      <c r="C25" s="26" t="str">
        <v>Jessica Ramos</v>
      </c>
      <c r="H25" s="92"/>
      <c r="J25" s="91"/>
      <c r="K25" s="60" t="str">
        <v>Carmelo Calixterio</v>
      </c>
      <c r="N25" s="92"/>
    </row>
    <row r="26" spans="2:14" ht="20.100000000000001" customHeight="1" x14ac:dyDescent="0.2">
      <c r="B26" s="91"/>
      <c r="C26" s="26" t="str">
        <v>Joanna mae Rapanot</v>
      </c>
      <c r="H26" s="92"/>
      <c r="J26" s="91"/>
      <c r="K26" s="60" t="str">
        <v>Earl John Habla</v>
      </c>
      <c r="N26" s="92"/>
    </row>
    <row r="27" spans="2:14" ht="20.100000000000001" customHeight="1" x14ac:dyDescent="0.2">
      <c r="B27" s="91"/>
      <c r="C27" s="26" t="str">
        <v>John Michael Cruz</v>
      </c>
      <c r="H27" s="92"/>
      <c r="J27" s="91"/>
      <c r="K27" s="60" t="str">
        <v>Elliah Jhez Gubatanga</v>
      </c>
      <c r="N27" s="92"/>
    </row>
    <row r="28" spans="2:14" ht="20.100000000000001" customHeight="1" x14ac:dyDescent="0.2">
      <c r="B28" s="91"/>
      <c r="C28" s="26" t="str">
        <v>Joseph Tomas</v>
      </c>
      <c r="H28" s="92"/>
      <c r="J28" s="91"/>
      <c r="K28" s="60" t="str">
        <v>Elmer jr Miranda</v>
      </c>
      <c r="N28" s="92"/>
    </row>
    <row r="29" spans="2:14" ht="20.100000000000001" customHeight="1" x14ac:dyDescent="0.2">
      <c r="B29" s="91"/>
      <c r="C29" s="26" t="str">
        <v>Justin Joe Perez</v>
      </c>
      <c r="H29" s="92"/>
      <c r="J29" s="91"/>
      <c r="K29" s="60" t="str">
        <v>Ericka Jane Toraja</v>
      </c>
      <c r="N29" s="92"/>
    </row>
    <row r="30" spans="2:14" ht="20.100000000000001" customHeight="1" x14ac:dyDescent="0.2">
      <c r="B30" s="91"/>
      <c r="C30" s="26" t="str">
        <v>Maria Veronica Dela Torre</v>
      </c>
      <c r="H30" s="92"/>
      <c r="J30" s="91"/>
      <c r="K30" s="60" t="str">
        <v>Gerryboy Tawon</v>
      </c>
      <c r="N30" s="92"/>
    </row>
    <row r="31" spans="2:14" ht="20.100000000000001" customHeight="1" x14ac:dyDescent="0.2">
      <c r="B31" s="91"/>
      <c r="C31" s="26" t="str">
        <v>Mia Kristine Tomas</v>
      </c>
      <c r="H31" s="92"/>
      <c r="J31" s="91"/>
      <c r="K31" s="60" t="str">
        <v>Jamnia Crizel Ramos</v>
      </c>
      <c r="N31" s="92"/>
    </row>
    <row r="32" spans="2:14" ht="20.100000000000001" customHeight="1" x14ac:dyDescent="0.2">
      <c r="B32" s="91"/>
      <c r="C32" s="26" t="str">
        <v>Mikko Domingo</v>
      </c>
      <c r="H32" s="92"/>
      <c r="J32" s="91"/>
      <c r="K32" s="60" t="str">
        <v>Janine Lazarito</v>
      </c>
      <c r="N32" s="92"/>
    </row>
    <row r="33" spans="2:14" ht="20.100000000000001" customHeight="1" x14ac:dyDescent="0.2">
      <c r="B33" s="91"/>
      <c r="C33" s="26" t="str">
        <v>Noreen Faye Duante</v>
      </c>
      <c r="H33" s="92"/>
      <c r="J33" s="91"/>
      <c r="K33" s="60" t="str">
        <v>Jesserence Palasin</v>
      </c>
      <c r="N33" s="92"/>
    </row>
    <row r="34" spans="2:14" ht="20.100000000000001" customHeight="1" x14ac:dyDescent="0.2">
      <c r="B34" s="91"/>
      <c r="C34" s="26"/>
      <c r="H34" s="92"/>
      <c r="J34" s="91"/>
      <c r="K34" s="60" t="str">
        <v>Jherald Blanco</v>
      </c>
      <c r="N34" s="92"/>
    </row>
    <row r="35" spans="2:14" ht="20.100000000000001" customHeight="1" x14ac:dyDescent="0.2">
      <c r="B35" s="91"/>
      <c r="C35" s="26"/>
      <c r="H35" s="92"/>
      <c r="J35" s="91"/>
      <c r="K35" s="60" t="str">
        <v>Jubielyn Lopez</v>
      </c>
      <c r="N35" s="92"/>
    </row>
    <row r="36" spans="2:14" ht="20.100000000000001" customHeight="1" x14ac:dyDescent="0.2">
      <c r="B36" s="91"/>
      <c r="C36" s="26"/>
      <c r="H36" s="92"/>
      <c r="J36" s="91"/>
      <c r="K36" s="60" t="str">
        <v>Justine Robinacio</v>
      </c>
      <c r="N36" s="92"/>
    </row>
    <row r="37" spans="2:14" ht="20.100000000000001" customHeight="1" x14ac:dyDescent="0.2">
      <c r="B37" s="91"/>
      <c r="C37" s="26"/>
      <c r="H37" s="92"/>
      <c r="J37" s="91"/>
      <c r="K37" s="60" t="str">
        <v>Kristine Salazar</v>
      </c>
      <c r="N37" s="92"/>
    </row>
    <row r="38" spans="2:14" ht="20.100000000000001" customHeight="1" x14ac:dyDescent="0.2">
      <c r="B38" s="91"/>
      <c r="C38" s="26"/>
      <c r="H38" s="92"/>
      <c r="J38" s="91"/>
      <c r="K38" s="60" t="str">
        <v>Maria Angelica Mendoza</v>
      </c>
      <c r="N38" s="92"/>
    </row>
    <row r="39" spans="2:14" ht="20.100000000000001" customHeight="1" x14ac:dyDescent="0.2">
      <c r="B39" s="91"/>
      <c r="C39" s="26"/>
      <c r="H39" s="92"/>
      <c r="J39" s="91"/>
      <c r="K39" s="60" t="str">
        <v>Maria Hanna Labajo</v>
      </c>
      <c r="N39" s="92"/>
    </row>
    <row r="40" spans="2:14" ht="20.100000000000001" customHeight="1" x14ac:dyDescent="0.2">
      <c r="B40" s="91"/>
      <c r="C40" s="27"/>
      <c r="H40" s="92"/>
      <c r="J40" s="91"/>
      <c r="K40" s="60" t="str">
        <v>MARIANICOLE BERNAS</v>
      </c>
      <c r="N40" s="92"/>
    </row>
    <row r="41" spans="2:14" ht="20.100000000000001" customHeight="1" thickBot="1" x14ac:dyDescent="0.25">
      <c r="B41" s="95"/>
      <c r="C41" s="96"/>
      <c r="D41" s="96"/>
      <c r="E41" s="96"/>
      <c r="F41" s="96"/>
      <c r="G41" s="96"/>
      <c r="H41" s="97"/>
      <c r="J41" s="91"/>
      <c r="K41" s="60" t="str">
        <v>Mark Genesis Ibera</v>
      </c>
      <c r="N41" s="92"/>
    </row>
    <row r="42" spans="2:14" ht="20.100000000000001" customHeight="1" x14ac:dyDescent="0.2">
      <c r="J42" s="91"/>
      <c r="K42" s="60" t="str">
        <v>Mark Kevien Pineda</v>
      </c>
      <c r="N42" s="92"/>
    </row>
    <row r="43" spans="2:14" ht="20.100000000000001" customHeight="1" x14ac:dyDescent="0.2">
      <c r="J43" s="91"/>
      <c r="K43" s="60" t="str">
        <v>Matet Racines</v>
      </c>
      <c r="N43" s="92"/>
    </row>
    <row r="44" spans="2:14" ht="20.100000000000001" customHeight="1" x14ac:dyDescent="0.2">
      <c r="J44" s="91"/>
      <c r="K44" s="60" t="str">
        <v>Mia Kristine Tomas</v>
      </c>
      <c r="N44" s="92"/>
    </row>
    <row r="45" spans="2:14" ht="20.100000000000001" customHeight="1" x14ac:dyDescent="0.2">
      <c r="J45" s="91"/>
      <c r="K45" s="60" t="str">
        <v>Noemi Edia</v>
      </c>
      <c r="N45" s="92"/>
    </row>
    <row r="46" spans="2:14" ht="20.100000000000001" customHeight="1" x14ac:dyDescent="0.2">
      <c r="J46" s="91"/>
      <c r="K46" s="60" t="str">
        <v>Prince Jacob Perez</v>
      </c>
      <c r="N46" s="92"/>
    </row>
    <row r="47" spans="2:14" ht="20.100000000000001" customHeight="1" x14ac:dyDescent="0.2">
      <c r="J47" s="91"/>
      <c r="K47" s="60" t="str">
        <v>PRINCESS RIANNE ERIKA REAMON</v>
      </c>
      <c r="N47" s="92"/>
    </row>
    <row r="48" spans="2:14" ht="20.100000000000001" customHeight="1" x14ac:dyDescent="0.2">
      <c r="J48" s="91"/>
      <c r="K48" s="60" t="str">
        <v>Radlenne Rei Manalo</v>
      </c>
      <c r="N48" s="92"/>
    </row>
    <row r="49" spans="10:14" ht="20.100000000000001" customHeight="1" x14ac:dyDescent="0.2">
      <c r="J49" s="91"/>
      <c r="K49" s="60" t="str">
        <v>Ricky Bartolay</v>
      </c>
      <c r="N49" s="92"/>
    </row>
    <row r="50" spans="10:14" ht="20.100000000000001" customHeight="1" x14ac:dyDescent="0.2">
      <c r="J50" s="91"/>
      <c r="K50" s="60" t="str">
        <v>Rosel Ebasan</v>
      </c>
      <c r="N50" s="92"/>
    </row>
    <row r="51" spans="10:14" ht="20.100000000000001" customHeight="1" x14ac:dyDescent="0.2">
      <c r="J51" s="91"/>
      <c r="K51" s="60" t="str">
        <v>Ruby Lynn Abagon</v>
      </c>
      <c r="N51" s="92"/>
    </row>
    <row r="52" spans="10:14" ht="20.100000000000001" customHeight="1" x14ac:dyDescent="0.2">
      <c r="J52" s="91"/>
      <c r="K52" s="60" t="str">
        <v>Ruzzel Orogo</v>
      </c>
      <c r="N52" s="92"/>
    </row>
    <row r="53" spans="10:14" ht="20.100000000000001" customHeight="1" x14ac:dyDescent="0.2">
      <c r="J53" s="91"/>
      <c r="K53" s="60" t="str">
        <v>Seth Pattaguan</v>
      </c>
      <c r="N53" s="92"/>
    </row>
    <row r="54" spans="10:14" ht="20.100000000000001" customHeight="1" x14ac:dyDescent="0.2">
      <c r="J54" s="91"/>
      <c r="K54" s="60" t="str">
        <v>Tristelle Anne Juan</v>
      </c>
      <c r="N54" s="92"/>
    </row>
    <row r="55" spans="10:14" ht="20.100000000000001" customHeight="1" x14ac:dyDescent="0.2">
      <c r="J55" s="91"/>
      <c r="K55" s="60" t="str">
        <v>Vallerie Avance</v>
      </c>
      <c r="N55" s="92"/>
    </row>
    <row r="56" spans="10:14" ht="20.100000000000001" customHeight="1" x14ac:dyDescent="0.2">
      <c r="J56" s="91"/>
      <c r="K56" s="60" t="str">
        <v>Vracygil Umadhay</v>
      </c>
      <c r="N56" s="92"/>
    </row>
    <row r="57" spans="10:14" ht="20.100000000000001" customHeight="1" x14ac:dyDescent="0.2">
      <c r="J57" s="91"/>
      <c r="K57" s="61"/>
      <c r="N57" s="92"/>
    </row>
    <row r="58" spans="10:14" ht="20.100000000000001" customHeight="1" thickBot="1" x14ac:dyDescent="0.25">
      <c r="J58" s="95"/>
      <c r="K58" s="96"/>
      <c r="L58" s="96"/>
      <c r="M58" s="96"/>
      <c r="N58" s="97"/>
    </row>
    <row r="59" spans="10:14" ht="20.100000000000001" customHeight="1" x14ac:dyDescent="0.2"/>
  </sheetData>
  <sheetProtection selectLockedCells="1"/>
  <dataValidations count="1">
    <dataValidation type="list" allowBlank="1" showInputMessage="1" showErrorMessage="1" sqref="K6" xr:uid="{3C08A349-9391-410E-996A-BA01035BEED1}">
      <formula1>allname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38FD15C-5335-469C-AC8F-F0A9EB752D5F}">
          <x14:formula1>
            <xm:f>_xlfn.IFS($C$6=Data!$C$2, Data!$C$3:$C$7, $C$6=Data!$D$2, Data!$D$3:$D$9, $C$6=Data!$E$2, Data!$E$3:$E$11)</xm:f>
          </x14:formula1>
          <xm:sqref>C17</xm:sqref>
        </x14:dataValidation>
        <x14:dataValidation type="list" allowBlank="1" showInputMessage="1" showErrorMessage="1" xr:uid="{A7D8553C-F2E6-40A5-82DD-2FF850F3EA66}">
          <x14:formula1>
            <xm:f>Data!$B$3:$B$5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CA90-F85A-49F4-94C3-FDF11F65D417}">
  <sheetPr>
    <tabColor rgb="FFFFFF00"/>
  </sheetPr>
  <dimension ref="A1:L28"/>
  <sheetViews>
    <sheetView showGridLines="0" topLeftCell="A14" workbookViewId="0">
      <selection activeCell="J14" sqref="J14"/>
    </sheetView>
  </sheetViews>
  <sheetFormatPr defaultColWidth="0" defaultRowHeight="20.100000000000001" customHeight="1" zeroHeight="1" x14ac:dyDescent="0.2"/>
  <cols>
    <col min="1" max="1" width="3.875" style="25" customWidth="1"/>
    <col min="2" max="5" width="13.75" style="25" customWidth="1"/>
    <col min="6" max="6" width="16.125" style="25" customWidth="1"/>
    <col min="7" max="7" width="17.125" style="25" customWidth="1"/>
    <col min="8" max="10" width="13.75" style="25" customWidth="1"/>
    <col min="11" max="11" width="2.875" style="25" customWidth="1"/>
    <col min="12" max="12" width="18.125" style="25" hidden="1" customWidth="1"/>
    <col min="13" max="16384" width="8" style="25" hidden="1"/>
  </cols>
  <sheetData>
    <row r="1" spans="2:10" ht="20.100000000000001" customHeight="1" x14ac:dyDescent="0.2"/>
    <row r="2" spans="2:10" ht="20.100000000000001" customHeight="1" thickBot="1" x14ac:dyDescent="0.35">
      <c r="B2" s="62" t="s">
        <v>1509</v>
      </c>
      <c r="C2" s="62"/>
      <c r="D2" s="62"/>
      <c r="E2" s="62"/>
      <c r="F2" s="62"/>
      <c r="G2" s="62"/>
      <c r="H2" s="62"/>
      <c r="I2" s="62"/>
      <c r="J2" s="63"/>
    </row>
    <row r="3" spans="2:10" ht="6.75" customHeight="1" thickTop="1" x14ac:dyDescent="0.2"/>
    <row r="4" spans="2:10" ht="20.100000000000001" customHeight="1" x14ac:dyDescent="0.2">
      <c r="G4" s="28" t="s">
        <v>1098</v>
      </c>
    </row>
    <row r="5" spans="2:10" ht="36" customHeight="1" x14ac:dyDescent="0.2">
      <c r="B5" s="102" t="s">
        <v>1090</v>
      </c>
      <c r="C5" s="102" t="s">
        <v>1100</v>
      </c>
      <c r="D5" s="102" t="s">
        <v>1093</v>
      </c>
      <c r="E5" s="102" t="s">
        <v>1101</v>
      </c>
      <c r="F5" s="102" t="s">
        <v>1102</v>
      </c>
      <c r="G5" s="102" t="s">
        <v>1103</v>
      </c>
      <c r="H5" s="102" t="s">
        <v>1104</v>
      </c>
      <c r="I5" s="103" t="s">
        <v>1105</v>
      </c>
    </row>
    <row r="6" spans="2:10" ht="20.100000000000001" customHeight="1" x14ac:dyDescent="0.25">
      <c r="B6" s="29" t="s">
        <v>16</v>
      </c>
      <c r="C6" s="29">
        <f>COUNTA(bal_par)</f>
        <v>81</v>
      </c>
      <c r="D6" s="29">
        <v>11</v>
      </c>
      <c r="E6" s="30">
        <f>C6+D6</f>
        <v>92</v>
      </c>
      <c r="F6" s="31">
        <v>200000</v>
      </c>
      <c r="G6" s="31">
        <f>C6*200</f>
        <v>16200</v>
      </c>
      <c r="H6" s="31">
        <f>F6+G6</f>
        <v>216200</v>
      </c>
      <c r="I6" s="31">
        <f>$H$18</f>
        <v>193440</v>
      </c>
    </row>
    <row r="7" spans="2:10" ht="20.100000000000001" customHeight="1" x14ac:dyDescent="0.25">
      <c r="B7" s="26" t="s">
        <v>278</v>
      </c>
      <c r="C7" s="26">
        <f>COUNTA(nov_par)</f>
        <v>125</v>
      </c>
      <c r="D7" s="26">
        <v>9</v>
      </c>
      <c r="E7" s="32">
        <f t="shared" ref="E7:E8" si="0">C7+D7</f>
        <v>134</v>
      </c>
      <c r="F7" s="33">
        <v>230000</v>
      </c>
      <c r="G7" s="33">
        <f t="shared" ref="G7:G8" si="1">C7*200</f>
        <v>25000</v>
      </c>
      <c r="H7" s="33">
        <f t="shared" ref="H7:H8" si="2">F7+G7</f>
        <v>255000</v>
      </c>
      <c r="I7" s="33">
        <f>$I$18</f>
        <v>261880</v>
      </c>
    </row>
    <row r="8" spans="2:10" ht="20.100000000000001" customHeight="1" thickBot="1" x14ac:dyDescent="0.3">
      <c r="B8" s="27" t="s">
        <v>652</v>
      </c>
      <c r="C8" s="27">
        <f>COUNTA(val_par)</f>
        <v>155</v>
      </c>
      <c r="D8" s="27">
        <v>17</v>
      </c>
      <c r="E8" s="32">
        <f t="shared" si="0"/>
        <v>172</v>
      </c>
      <c r="F8" s="34">
        <v>300000</v>
      </c>
      <c r="G8" s="34">
        <f t="shared" si="1"/>
        <v>31000</v>
      </c>
      <c r="H8" s="33">
        <f t="shared" si="2"/>
        <v>331000</v>
      </c>
      <c r="I8" s="33">
        <f>$J$18</f>
        <v>338040</v>
      </c>
    </row>
    <row r="9" spans="2:10" ht="20.100000000000001" customHeight="1" thickBot="1" x14ac:dyDescent="0.3">
      <c r="B9" s="35" t="s">
        <v>1106</v>
      </c>
      <c r="E9" s="36">
        <f>SUM(E6:E8)</f>
        <v>398</v>
      </c>
      <c r="F9" s="37"/>
      <c r="G9" s="37"/>
      <c r="H9" s="38">
        <f>SUM(H6:H8)</f>
        <v>802200</v>
      </c>
      <c r="I9" s="38">
        <f>SUM(I6:I8)</f>
        <v>793360</v>
      </c>
    </row>
    <row r="10" spans="2:10" ht="20.100000000000001" customHeight="1" thickBot="1" x14ac:dyDescent="0.3">
      <c r="H10" s="39" t="s">
        <v>1107</v>
      </c>
      <c r="I10" s="38">
        <f>H9-I9</f>
        <v>8840</v>
      </c>
    </row>
    <row r="11" spans="2:10" ht="20.100000000000001" customHeight="1" x14ac:dyDescent="0.2"/>
    <row r="12" spans="2:10" ht="20.100000000000001" customHeight="1" x14ac:dyDescent="0.2"/>
    <row r="13" spans="2:10" ht="20.100000000000001" customHeight="1" x14ac:dyDescent="0.25">
      <c r="G13" s="104" t="s">
        <v>1092</v>
      </c>
      <c r="H13" s="104" t="s">
        <v>16</v>
      </c>
      <c r="I13" s="104" t="s">
        <v>278</v>
      </c>
      <c r="J13" s="104" t="s">
        <v>652</v>
      </c>
    </row>
    <row r="14" spans="2:10" ht="20.100000000000001" customHeight="1" x14ac:dyDescent="0.2">
      <c r="G14" s="26" t="s">
        <v>1108</v>
      </c>
      <c r="H14" s="33">
        <f>$E6*$I$26</f>
        <v>66240</v>
      </c>
      <c r="I14" s="33">
        <f>$E7*$I$26</f>
        <v>96480</v>
      </c>
      <c r="J14" s="33">
        <f>$E8*$I$26</f>
        <v>123840</v>
      </c>
    </row>
    <row r="15" spans="2:10" ht="20.100000000000001" customHeight="1" x14ac:dyDescent="0.2">
      <c r="G15" s="26" t="s">
        <v>1109</v>
      </c>
      <c r="H15" s="33">
        <v>65000</v>
      </c>
      <c r="I15" s="33">
        <v>78000</v>
      </c>
      <c r="J15" s="33">
        <v>104000</v>
      </c>
    </row>
    <row r="16" spans="2:10" ht="34.5" customHeight="1" x14ac:dyDescent="0.2">
      <c r="G16" s="41" t="s">
        <v>1140</v>
      </c>
      <c r="H16" s="33">
        <f>E6*600</f>
        <v>55200</v>
      </c>
      <c r="I16" s="33">
        <f>E7*600</f>
        <v>80400</v>
      </c>
      <c r="J16" s="33">
        <f>E8*600</f>
        <v>103200</v>
      </c>
    </row>
    <row r="17" spans="7:10" ht="20.100000000000001" customHeight="1" thickBot="1" x14ac:dyDescent="0.25">
      <c r="G17" s="27" t="s">
        <v>1110</v>
      </c>
      <c r="H17" s="33">
        <v>7000</v>
      </c>
      <c r="I17" s="33">
        <v>7000</v>
      </c>
      <c r="J17" s="33">
        <v>7000</v>
      </c>
    </row>
    <row r="18" spans="7:10" ht="20.100000000000001" customHeight="1" thickBot="1" x14ac:dyDescent="0.3">
      <c r="G18" s="42" t="s">
        <v>1101</v>
      </c>
      <c r="H18" s="43">
        <f>SUM(H14:H17)</f>
        <v>193440</v>
      </c>
      <c r="I18" s="38">
        <f>SUM(I14:I17)</f>
        <v>261880</v>
      </c>
      <c r="J18" s="44">
        <f>SUM(J14:J17)</f>
        <v>338040</v>
      </c>
    </row>
    <row r="19" spans="7:10" ht="20.100000000000001" customHeight="1" x14ac:dyDescent="0.2"/>
    <row r="20" spans="7:10" ht="20.100000000000001" customHeight="1" x14ac:dyDescent="0.25">
      <c r="G20" s="40" t="s">
        <v>1111</v>
      </c>
      <c r="H20" s="45"/>
      <c r="I20" s="45"/>
    </row>
    <row r="21" spans="7:10" ht="20.100000000000001" customHeight="1" x14ac:dyDescent="0.2">
      <c r="G21" s="26" t="s">
        <v>1112</v>
      </c>
      <c r="H21" s="26" t="s">
        <v>1113</v>
      </c>
      <c r="I21" s="33">
        <v>170</v>
      </c>
    </row>
    <row r="22" spans="7:10" ht="20.100000000000001" customHeight="1" x14ac:dyDescent="0.2">
      <c r="G22" s="26"/>
      <c r="H22" s="26" t="s">
        <v>1114</v>
      </c>
      <c r="I22" s="33">
        <v>170</v>
      </c>
    </row>
    <row r="23" spans="7:10" ht="20.100000000000001" customHeight="1" x14ac:dyDescent="0.2">
      <c r="G23" s="26"/>
      <c r="H23" s="26" t="s">
        <v>1115</v>
      </c>
      <c r="I23" s="33">
        <v>70</v>
      </c>
    </row>
    <row r="24" spans="7:10" ht="20.100000000000001" customHeight="1" x14ac:dyDescent="0.2">
      <c r="G24" s="26"/>
      <c r="H24" s="26" t="s">
        <v>1116</v>
      </c>
      <c r="I24" s="33">
        <v>140</v>
      </c>
    </row>
    <row r="25" spans="7:10" ht="20.100000000000001" customHeight="1" thickBot="1" x14ac:dyDescent="0.25">
      <c r="G25" s="27" t="s">
        <v>1117</v>
      </c>
      <c r="H25" s="27" t="s">
        <v>1113</v>
      </c>
      <c r="I25" s="33">
        <v>170</v>
      </c>
    </row>
    <row r="26" spans="7:10" ht="20.100000000000001" customHeight="1" thickBot="1" x14ac:dyDescent="0.3">
      <c r="G26" s="42" t="s">
        <v>1118</v>
      </c>
      <c r="H26" s="42"/>
      <c r="I26" s="38">
        <f>SUM(I21:I25)</f>
        <v>720</v>
      </c>
    </row>
    <row r="27" spans="7:10" ht="20.100000000000001" customHeight="1" x14ac:dyDescent="0.2"/>
    <row r="28" spans="7:10" ht="20.100000000000001" customHeight="1" x14ac:dyDescent="0.2"/>
  </sheetData>
  <sheetProtection sheet="1" objects="1" scenarios="1"/>
  <conditionalFormatting sqref="H6">
    <cfRule type="cellIs" dxfId="9" priority="8" operator="lessThan">
      <formula>$I$6</formula>
    </cfRule>
    <cfRule type="cellIs" dxfId="8" priority="9" operator="greaterThan">
      <formula>$I$6</formula>
    </cfRule>
  </conditionalFormatting>
  <conditionalFormatting sqref="H7">
    <cfRule type="cellIs" dxfId="7" priority="6" operator="lessThan">
      <formula>$I$7</formula>
    </cfRule>
    <cfRule type="cellIs" dxfId="6" priority="7" operator="greaterThan">
      <formula>$I$7</formula>
    </cfRule>
  </conditionalFormatting>
  <conditionalFormatting sqref="H8">
    <cfRule type="cellIs" dxfId="5" priority="4" operator="lessThan">
      <formula>$I$8</formula>
    </cfRule>
    <cfRule type="cellIs" dxfId="4" priority="5" operator="greaterThan">
      <formula>$I$8</formula>
    </cfRule>
  </conditionalFormatting>
  <conditionalFormatting sqref="H9">
    <cfRule type="cellIs" dxfId="3" priority="2" operator="lessThan">
      <formula>$I$9</formula>
    </cfRule>
    <cfRule type="cellIs" dxfId="2" priority="3" operator="greaterThan">
      <formula>$I$9</formula>
    </cfRule>
  </conditionalFormatting>
  <conditionalFormatting sqref="I6:I8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448F-0C8A-4F02-A775-91B72CF261B6}">
  <sheetPr>
    <tabColor theme="9" tint="-0.499984740745262"/>
  </sheetPr>
  <dimension ref="A1:AA364"/>
  <sheetViews>
    <sheetView showGridLines="0" zoomScale="75" zoomScaleNormal="75" workbookViewId="0">
      <selection activeCell="G4" sqref="G4"/>
    </sheetView>
  </sheetViews>
  <sheetFormatPr defaultColWidth="0" defaultRowHeight="15" customHeight="1" x14ac:dyDescent="0.2"/>
  <cols>
    <col min="1" max="1" width="3.75" customWidth="1"/>
    <col min="2" max="2" width="32.25" bestFit="1" customWidth="1"/>
    <col min="3" max="3" width="9" customWidth="1"/>
    <col min="4" max="4" width="16.25" customWidth="1"/>
    <col min="5" max="5" width="10.75" customWidth="1"/>
    <col min="6" max="6" width="10" customWidth="1"/>
    <col min="7" max="7" width="9.5" bestFit="1" customWidth="1"/>
    <col min="8" max="8" width="11.375" hidden="1" customWidth="1"/>
    <col min="9" max="9" width="9" customWidth="1"/>
    <col min="10" max="19" width="25.625" customWidth="1"/>
    <col min="20" max="20" width="21.25" hidden="1" customWidth="1"/>
    <col min="21" max="21" width="3.125" customWidth="1"/>
    <col min="22" max="27" width="0" hidden="1" customWidth="1"/>
    <col min="28" max="16384" width="9" hidden="1"/>
  </cols>
  <sheetData>
    <row r="1" spans="2:27" ht="14.25" x14ac:dyDescent="0.2"/>
    <row r="2" spans="2:27" ht="14.25" x14ac:dyDescent="0.2"/>
    <row r="3" spans="2:27" ht="20.25" customHeight="1" thickBot="1" x14ac:dyDescent="0.3">
      <c r="B3" s="64" t="s">
        <v>1141</v>
      </c>
      <c r="C3" s="64" t="s">
        <v>1498</v>
      </c>
      <c r="D3" s="64" t="s">
        <v>1502</v>
      </c>
      <c r="E3" s="64" t="s">
        <v>1123</v>
      </c>
      <c r="F3" s="64" t="s">
        <v>1122</v>
      </c>
      <c r="G3" s="64" t="s">
        <v>1500</v>
      </c>
      <c r="H3" s="64" t="s">
        <v>1503</v>
      </c>
      <c r="J3" s="66" t="s">
        <v>1499</v>
      </c>
      <c r="K3" s="65">
        <v>36</v>
      </c>
    </row>
    <row r="4" spans="2:27" ht="15" customHeight="1" thickBot="1" x14ac:dyDescent="0.25">
      <c r="B4" t="s">
        <v>1234</v>
      </c>
      <c r="C4">
        <v>0.219741484422491</v>
      </c>
      <c r="D4" t="s">
        <v>284</v>
      </c>
      <c r="E4" t="s">
        <v>1096</v>
      </c>
      <c r="F4">
        <v>23</v>
      </c>
      <c r="G4" cm="1">
        <f t="array" ref="G4">_xlfn.CEILING.MATH(_xlfn.RANK.EQ(Participants[[#This Row],[Random]], random)/$K$3)</f>
        <v>8</v>
      </c>
      <c r="H4" s="71"/>
    </row>
    <row r="5" spans="2:27" ht="15" customHeight="1" thickBot="1" x14ac:dyDescent="0.3">
      <c r="B5" t="s">
        <v>1452</v>
      </c>
      <c r="C5">
        <v>8.7212145596967883E-2</v>
      </c>
      <c r="D5" t="s">
        <v>689</v>
      </c>
      <c r="E5" t="s">
        <v>1096</v>
      </c>
      <c r="F5">
        <v>18</v>
      </c>
      <c r="G5" cm="1">
        <f t="array" ref="G5">_xlfn.CEILING.MATH(_xlfn.RANK.EQ(Participants[[#This Row],[Random]], random)/$K$3)</f>
        <v>10</v>
      </c>
      <c r="H5" s="73" t="s">
        <v>41</v>
      </c>
      <c r="J5" s="67" t="s">
        <v>1500</v>
      </c>
    </row>
    <row r="6" spans="2:27" ht="15" customHeight="1" thickBot="1" x14ac:dyDescent="0.25">
      <c r="B6" t="s">
        <v>1496</v>
      </c>
      <c r="C6">
        <v>0.21474897620497313</v>
      </c>
      <c r="D6" t="s">
        <v>664</v>
      </c>
      <c r="E6" t="s">
        <v>1097</v>
      </c>
      <c r="F6">
        <v>26</v>
      </c>
      <c r="G6" cm="1">
        <f t="array" ref="G6">_xlfn.CEILING.MATH(_xlfn.RANK.EQ(Participants[[#This Row],[Random]], random)/$K$3)</f>
        <v>9</v>
      </c>
      <c r="H6" s="73" t="s">
        <v>36</v>
      </c>
      <c r="J6" cm="1">
        <f t="array" ref="J6:T6">_xlfn.SEQUENCE(1,MAX(groupno))</f>
        <v>1</v>
      </c>
      <c r="K6">
        <v>2</v>
      </c>
      <c r="L6">
        <v>3</v>
      </c>
      <c r="M6">
        <v>4</v>
      </c>
      <c r="N6">
        <v>5</v>
      </c>
      <c r="O6">
        <v>6</v>
      </c>
      <c r="P6">
        <v>7</v>
      </c>
      <c r="Q6">
        <v>8</v>
      </c>
      <c r="R6">
        <v>9</v>
      </c>
      <c r="S6">
        <v>10</v>
      </c>
      <c r="T6">
        <v>11</v>
      </c>
    </row>
    <row r="7" spans="2:27" ht="15" customHeight="1" thickBot="1" x14ac:dyDescent="0.25">
      <c r="B7" t="s">
        <v>1490</v>
      </c>
      <c r="C7">
        <v>0.23343931583538891</v>
      </c>
      <c r="D7" t="s">
        <v>664</v>
      </c>
      <c r="E7" t="s">
        <v>1096</v>
      </c>
      <c r="F7">
        <v>25</v>
      </c>
      <c r="G7" cm="1">
        <f t="array" ref="G7">_xlfn.CEILING.MATH(_xlfn.RANK.EQ(Participants[[#This Row],[Random]], random)/$K$3)</f>
        <v>8</v>
      </c>
      <c r="H7" s="73" t="s">
        <v>36</v>
      </c>
      <c r="J7" t="str" cm="1">
        <f t="array" ref="J7:J42">_xlfn._xlws.FILTER(allname, groupno=J$6,"")</f>
        <v>Alaissa Lee Yagon</v>
      </c>
      <c r="K7" t="str" cm="1">
        <f t="array" ref="K7:K42">_xlfn._xlws.FILTER(allname, groupno=K$6,"")</f>
        <v>Agustin Barrogo</v>
      </c>
      <c r="L7" t="str" cm="1">
        <f t="array" ref="L7:L42">_xlfn._xlws.FILTER(allname, groupno=L$6,"")</f>
        <v>Aldinmark Christian Nuñez</v>
      </c>
      <c r="M7" t="str" cm="1">
        <f t="array" ref="M7:M42">_xlfn._xlws.FILTER(allname, groupno=M$6,"")</f>
        <v>Christan Reyes</v>
      </c>
      <c r="N7" t="str" cm="1">
        <f t="array" ref="N7:N42">_xlfn._xlws.FILTER(allname, groupno=N$6,"")</f>
        <v>aivirie aiza zamora</v>
      </c>
      <c r="O7" t="str" cm="1">
        <f t="array" ref="O7:O42">_xlfn._xlws.FILTER(allname, groupno=O$6,"")</f>
        <v>AL GIN ESQUILLO</v>
      </c>
      <c r="P7" t="str" cm="1">
        <f t="array" ref="P7:P42">_xlfn._xlws.FILTER(allname, groupno=P$6,"")</f>
        <v>Argel Ambadang</v>
      </c>
      <c r="Q7" t="str" cm="1">
        <f t="array" ref="Q7:Q42">_xlfn._xlws.FILTER(allname, groupno=Q$6,"")</f>
        <v>Aaron Jornacion</v>
      </c>
      <c r="R7" t="str" cm="1">
        <f t="array" ref="R7:R42">_xlfn._xlws.FILTER(allname, groupno=R$6,"")</f>
        <v>Abegail Manaligod</v>
      </c>
      <c r="S7" t="str" cm="1">
        <f t="array" ref="S7:S42">_xlfn._xlws.FILTER(allname, groupno=S$6,"")</f>
        <v>Aaroniel Arpilleda</v>
      </c>
      <c r="U7" t="str" cm="1">
        <f t="array" ref="U7">_xlfn._xlws.FILTER(allname, groupno=U$6,"")</f>
        <v/>
      </c>
      <c r="V7" t="str" cm="1">
        <f t="array" ref="V7">_xlfn._xlws.FILTER(allname, groupno=V$6,"")</f>
        <v/>
      </c>
      <c r="W7" t="str" cm="1">
        <f t="array" ref="W7">_xlfn._xlws.FILTER(allname, groupno=W$6,"")</f>
        <v/>
      </c>
      <c r="X7" t="str" cm="1">
        <f t="array" ref="X7">_xlfn._xlws.FILTER(allname, groupno=X$6,"")</f>
        <v/>
      </c>
      <c r="Y7" t="str" cm="1">
        <f t="array" ref="Y7">_xlfn._xlws.FILTER(allname, groupno=Y$6,"")</f>
        <v/>
      </c>
      <c r="Z7" t="str" cm="1">
        <f t="array" ref="Z7">_xlfn._xlws.FILTER(allname, groupno=Z$6,"")</f>
        <v/>
      </c>
      <c r="AA7" t="str" cm="1">
        <f t="array" ref="AA7">_xlfn._xlws.FILTER(allname, groupno=AA$6,"")</f>
        <v/>
      </c>
    </row>
    <row r="8" spans="2:27" ht="15" customHeight="1" thickBot="1" x14ac:dyDescent="0.25">
      <c r="B8" t="s">
        <v>1433</v>
      </c>
      <c r="C8">
        <v>0.84975299508164981</v>
      </c>
      <c r="D8" t="s">
        <v>706</v>
      </c>
      <c r="E8" t="s">
        <v>1096</v>
      </c>
      <c r="F8">
        <v>24</v>
      </c>
      <c r="G8" cm="1">
        <f t="array" ref="G8">_xlfn.CEILING.MATH(_xlfn.RANK.EQ(Participants[[#This Row],[Random]], random)/$K$3)</f>
        <v>2</v>
      </c>
      <c r="H8" s="73" t="s">
        <v>852</v>
      </c>
      <c r="J8" t="str">
        <v>Angelo Magallanes</v>
      </c>
      <c r="K8" t="str">
        <v>Aj Lyn Pramoso</v>
      </c>
      <c r="L8" t="str">
        <v>Beejay Francisco</v>
      </c>
      <c r="M8" t="str">
        <v>Christine May De Lara</v>
      </c>
      <c r="N8" t="str">
        <v>Alyanna Grace Sison</v>
      </c>
      <c r="O8" t="str">
        <v>Albert Angelo Sison</v>
      </c>
      <c r="P8" t="str">
        <v>Bianca Michelle Salvatierra</v>
      </c>
      <c r="Q8" t="str">
        <v>Aeron Manaligod</v>
      </c>
      <c r="R8" t="str">
        <v>Alyannah Tumbokon</v>
      </c>
      <c r="S8" t="str">
        <v>Aldren Gacer</v>
      </c>
    </row>
    <row r="9" spans="2:27" ht="15" customHeight="1" thickBot="1" x14ac:dyDescent="0.25">
      <c r="B9" t="s">
        <v>1198</v>
      </c>
      <c r="C9">
        <v>0.56137014402618901</v>
      </c>
      <c r="D9" t="s">
        <v>38</v>
      </c>
      <c r="E9" t="s">
        <v>1097</v>
      </c>
      <c r="F9">
        <v>26</v>
      </c>
      <c r="G9" cm="1">
        <f t="array" ref="G9">_xlfn.CEILING.MATH(_xlfn.RANK.EQ(Participants[[#This Row],[Random]], random)/$K$3)</f>
        <v>5</v>
      </c>
      <c r="H9" s="70"/>
      <c r="J9" t="str">
        <v>Camille Ruth Aro</v>
      </c>
      <c r="K9" t="str">
        <v>Angel Ellaine Benavidez</v>
      </c>
      <c r="L9" t="str">
        <v>Brandon Ricarte</v>
      </c>
      <c r="M9" t="str">
        <v>Danielle Julianne Capitulo</v>
      </c>
      <c r="N9" t="str">
        <v>Amethyst Mae B. Madarang</v>
      </c>
      <c r="O9" t="str">
        <v>Alexander Arevalo</v>
      </c>
      <c r="P9" t="str">
        <v>biboy canar</v>
      </c>
      <c r="Q9" t="str">
        <v>ALLIAH CALMA</v>
      </c>
      <c r="R9" t="str">
        <v>Anthony Valdez</v>
      </c>
      <c r="S9" t="str">
        <v>Alfredo Jose III Tumbokon</v>
      </c>
    </row>
    <row r="10" spans="2:27" ht="15" customHeight="1" thickBot="1" x14ac:dyDescent="0.25">
      <c r="B10" t="s">
        <v>1246</v>
      </c>
      <c r="C10">
        <v>0.81850220251665418</v>
      </c>
      <c r="D10" t="s">
        <v>284</v>
      </c>
      <c r="E10" t="s">
        <v>1097</v>
      </c>
      <c r="F10">
        <v>19</v>
      </c>
      <c r="G10" cm="1">
        <f t="array" ref="G10">_xlfn.CEILING.MATH(_xlfn.RANK.EQ(Participants[[#This Row],[Random]], random)/$K$3)</f>
        <v>2</v>
      </c>
      <c r="H10" s="71" t="s">
        <v>586</v>
      </c>
      <c r="J10" t="str">
        <v>Christine Mape</v>
      </c>
      <c r="K10" t="str">
        <v>Angel Jessalyn Nortiza</v>
      </c>
      <c r="L10" t="str">
        <v>Catherine Roquero</v>
      </c>
      <c r="M10" t="str">
        <v>Dianne Galang</v>
      </c>
      <c r="N10" t="str">
        <v>Arjohn Harold Barillo</v>
      </c>
      <c r="O10" t="str">
        <v>Andrea Manaligod</v>
      </c>
      <c r="P10" t="str">
        <v>Bless Gacer</v>
      </c>
      <c r="Q10" t="str">
        <v>Bea Genosolango</v>
      </c>
      <c r="R10" t="str">
        <v>Avelina Kate Marvilla</v>
      </c>
      <c r="S10" t="str">
        <v>Antonia Dela Cruz</v>
      </c>
    </row>
    <row r="11" spans="2:27" ht="15" customHeight="1" thickBot="1" x14ac:dyDescent="0.25">
      <c r="B11" t="s">
        <v>1201</v>
      </c>
      <c r="C11">
        <v>0.47997587476864656</v>
      </c>
      <c r="D11" t="s">
        <v>38</v>
      </c>
      <c r="E11" t="s">
        <v>1097</v>
      </c>
      <c r="F11">
        <v>18</v>
      </c>
      <c r="G11" cm="1">
        <f t="array" ref="G11">_xlfn.CEILING.MATH(_xlfn.RANK.EQ(Participants[[#This Row],[Random]], random)/$K$3)</f>
        <v>6</v>
      </c>
      <c r="H11" s="70" t="s">
        <v>223</v>
      </c>
      <c r="J11" t="str">
        <v>Clement John Choresca</v>
      </c>
      <c r="K11" t="str">
        <v>Arnel Valdez</v>
      </c>
      <c r="L11" t="str">
        <v>Cherelyn Cabardo</v>
      </c>
      <c r="M11" t="str">
        <v>Elijah Leon</v>
      </c>
      <c r="N11" t="str">
        <v>Carl Sanchez</v>
      </c>
      <c r="O11" t="str">
        <v>Aronkrey Navarro</v>
      </c>
      <c r="P11" t="str">
        <v>Cymon Bonde</v>
      </c>
      <c r="Q11" t="str">
        <v>Carmelo Calixterio</v>
      </c>
      <c r="R11" t="str">
        <v>Catherine Gacer</v>
      </c>
      <c r="S11" t="str">
        <v>Clarence Santos</v>
      </c>
    </row>
    <row r="12" spans="2:27" ht="15" customHeight="1" thickBot="1" x14ac:dyDescent="0.25">
      <c r="B12" t="s">
        <v>1248</v>
      </c>
      <c r="C12">
        <v>0.96094855317780048</v>
      </c>
      <c r="D12" t="s">
        <v>284</v>
      </c>
      <c r="E12" t="s">
        <v>1097</v>
      </c>
      <c r="F12">
        <v>18</v>
      </c>
      <c r="G12" cm="1">
        <f t="array" ref="G12">_xlfn.CEILING.MATH(_xlfn.RANK.EQ(Participants[[#This Row],[Random]], random)/$K$3)</f>
        <v>1</v>
      </c>
      <c r="H12" s="71" t="s">
        <v>598</v>
      </c>
      <c r="J12" t="str">
        <v>Eianel Tubong</v>
      </c>
      <c r="K12" t="str">
        <v>BRIXY NECOSIA</v>
      </c>
      <c r="L12" t="str">
        <v>Chloe Pangilinan</v>
      </c>
      <c r="M12" t="str">
        <v>Francine Kyle Ojeda</v>
      </c>
      <c r="N12" t="str">
        <v>Catherine Gacer</v>
      </c>
      <c r="O12" t="str">
        <v>Avish Pacheco</v>
      </c>
      <c r="P12" t="str">
        <v>Czairon Atentar</v>
      </c>
      <c r="Q12" t="str">
        <v>Earl John Habla</v>
      </c>
      <c r="R12" t="str">
        <v>Darwin Costales</v>
      </c>
      <c r="S12" t="str">
        <v>Cyrene Orehuela</v>
      </c>
    </row>
    <row r="13" spans="2:27" ht="15" customHeight="1" thickBot="1" x14ac:dyDescent="0.25">
      <c r="B13" t="s">
        <v>1429</v>
      </c>
      <c r="C13">
        <v>0.47422557605067595</v>
      </c>
      <c r="D13" t="s">
        <v>706</v>
      </c>
      <c r="E13" t="s">
        <v>1096</v>
      </c>
      <c r="F13">
        <v>30</v>
      </c>
      <c r="G13" cm="1">
        <f t="array" ref="G13">_xlfn.CEILING.MATH(_xlfn.RANK.EQ(Participants[[#This Row],[Random]], random)/$K$3)</f>
        <v>6</v>
      </c>
      <c r="H13" s="73" t="s">
        <v>36</v>
      </c>
      <c r="J13" t="str">
        <v>Eliza Jane Vitangcol</v>
      </c>
      <c r="K13" t="str">
        <v>Charis Ariadne Osma</v>
      </c>
      <c r="L13" t="str">
        <v>Christine Jane Delos Santos</v>
      </c>
      <c r="M13" t="str">
        <v>Grace Origenes</v>
      </c>
      <c r="N13" t="str">
        <v>Charlie Rivera</v>
      </c>
      <c r="O13" t="str">
        <v>Bryan Carlo Mangahas</v>
      </c>
      <c r="P13" t="str">
        <v>Danly SERRANO</v>
      </c>
      <c r="Q13" t="str">
        <v>Elliah Jhez Gubatanga</v>
      </c>
      <c r="R13" t="str">
        <v>Diana Rose Sandoval</v>
      </c>
      <c r="S13" t="str">
        <v>Dave Ofalla</v>
      </c>
    </row>
    <row r="14" spans="2:27" ht="15" customHeight="1" thickBot="1" x14ac:dyDescent="0.25">
      <c r="B14" t="s">
        <v>1396</v>
      </c>
      <c r="C14">
        <v>0.77502724848917703</v>
      </c>
      <c r="D14" t="s">
        <v>758</v>
      </c>
      <c r="E14" t="s">
        <v>1096</v>
      </c>
      <c r="F14">
        <v>18</v>
      </c>
      <c r="G14" cm="1">
        <f t="array" ref="G14">_xlfn.CEILING.MATH(_xlfn.RANK.EQ(Participants[[#This Row],[Random]], random)/$K$3)</f>
        <v>3</v>
      </c>
      <c r="H14" s="73"/>
      <c r="J14" t="str">
        <v>Erica Joy Dela Cruz</v>
      </c>
      <c r="K14" t="str">
        <v>Christian De Lara</v>
      </c>
      <c r="L14" t="str">
        <v>Criliza Joy Ibera</v>
      </c>
      <c r="M14" t="str">
        <v>Jaidy Jainar</v>
      </c>
      <c r="N14" t="str">
        <v>CHRISTIAN AMOG</v>
      </c>
      <c r="O14" t="str">
        <v>Camille Pascual</v>
      </c>
      <c r="P14" t="str">
        <v>Desiree Frost R. Cañas</v>
      </c>
      <c r="Q14" t="str">
        <v>Elmer jr Miranda</v>
      </c>
      <c r="R14" t="str">
        <v>Elgine MANIO</v>
      </c>
      <c r="S14" t="str">
        <v>Elly Corpuz</v>
      </c>
    </row>
    <row r="15" spans="2:27" ht="15" customHeight="1" thickBot="1" x14ac:dyDescent="0.25">
      <c r="B15" t="s">
        <v>1283</v>
      </c>
      <c r="C15">
        <v>3.7372904875943691E-2</v>
      </c>
      <c r="D15" t="s">
        <v>341</v>
      </c>
      <c r="E15" t="s">
        <v>1096</v>
      </c>
      <c r="F15">
        <v>31</v>
      </c>
      <c r="G15" cm="1">
        <f t="array" ref="G15">_xlfn.CEILING.MATH(_xlfn.RANK.EQ(Participants[[#This Row],[Random]], random)/$K$3)</f>
        <v>10</v>
      </c>
      <c r="H15" s="71"/>
      <c r="J15" t="str">
        <v>Filipina Sta Teresa</v>
      </c>
      <c r="K15" t="str">
        <v>Dean Redito</v>
      </c>
      <c r="L15" t="str">
        <v>Darlene Jean Mariano</v>
      </c>
      <c r="M15" t="str">
        <v>James Darrell Piscasio</v>
      </c>
      <c r="N15" t="str">
        <v>Cymon Bonde</v>
      </c>
      <c r="O15" t="str">
        <v>Celester Reyes</v>
      </c>
      <c r="P15" t="str">
        <v>Emma Newby</v>
      </c>
      <c r="Q15" t="str">
        <v>Ericka Jane Toraja</v>
      </c>
      <c r="R15" t="str">
        <v>Faith Felipe</v>
      </c>
      <c r="S15" t="str">
        <v>Gabriel Cedeño</v>
      </c>
    </row>
    <row r="16" spans="2:27" ht="15" customHeight="1" thickBot="1" x14ac:dyDescent="0.25">
      <c r="B16" t="s">
        <v>1361</v>
      </c>
      <c r="C16">
        <v>0.46956368855175035</v>
      </c>
      <c r="D16" t="s">
        <v>657</v>
      </c>
      <c r="E16" t="s">
        <v>1096</v>
      </c>
      <c r="F16">
        <v>30</v>
      </c>
      <c r="G16" cm="1">
        <f t="array" ref="G16">_xlfn.CEILING.MATH(_xlfn.RANK.EQ(Participants[[#This Row],[Random]], random)/$K$3)</f>
        <v>6</v>
      </c>
      <c r="H16" s="73" t="s">
        <v>54</v>
      </c>
      <c r="J16" t="str">
        <v>Hashley Ryan Linde</v>
      </c>
      <c r="K16" t="str">
        <v>Dheirell Jae Del Rosario</v>
      </c>
      <c r="L16" t="str">
        <v>Debbie Pauleen Susan</v>
      </c>
      <c r="M16" t="str">
        <v>Japheth Reimuel Guiao</v>
      </c>
      <c r="N16" t="str">
        <v>Dawn Xylleene Reyes</v>
      </c>
      <c r="O16" t="str">
        <v>Charles Abriol</v>
      </c>
      <c r="P16" t="str">
        <v>Fatima Dela Rosa</v>
      </c>
      <c r="Q16" t="str">
        <v>Gerryboy Tawon</v>
      </c>
      <c r="R16" t="str">
        <v>Gabriel Abagon</v>
      </c>
      <c r="S16" t="str">
        <v>Gerald Nathan Nombrado</v>
      </c>
    </row>
    <row r="17" spans="2:19" ht="15" customHeight="1" thickBot="1" x14ac:dyDescent="0.25">
      <c r="B17" t="s">
        <v>1239</v>
      </c>
      <c r="C17">
        <v>6.008656531982981E-2</v>
      </c>
      <c r="D17" t="s">
        <v>284</v>
      </c>
      <c r="E17" t="s">
        <v>1096</v>
      </c>
      <c r="F17">
        <v>20</v>
      </c>
      <c r="G17" cm="1">
        <f t="array" ref="G17">_xlfn.CEILING.MATH(_xlfn.RANK.EQ(Participants[[#This Row],[Random]], random)/$K$3)</f>
        <v>10</v>
      </c>
      <c r="H17" s="71" t="s">
        <v>36</v>
      </c>
      <c r="J17" t="str">
        <v>Honeybelle Distura</v>
      </c>
      <c r="K17" t="str">
        <v>Donna Albalate</v>
      </c>
      <c r="L17" t="str">
        <v>Dee Arriola</v>
      </c>
      <c r="M17" t="str">
        <v>Jared Emmanuel Amado</v>
      </c>
      <c r="N17" t="str">
        <v>Dominic Dela Torre</v>
      </c>
      <c r="O17" t="str">
        <v>Christian Delos Reyes</v>
      </c>
      <c r="P17" t="str">
        <v>ivan rosos</v>
      </c>
      <c r="Q17" t="str">
        <v>Jamnia Crizel Ramos</v>
      </c>
      <c r="R17" t="str">
        <v>Hermione Precious Grace Redaja</v>
      </c>
      <c r="S17" t="str">
        <v>Hannah Gragasin</v>
      </c>
    </row>
    <row r="18" spans="2:19" ht="15" customHeight="1" thickBot="1" x14ac:dyDescent="0.25">
      <c r="B18" t="s">
        <v>1315</v>
      </c>
      <c r="C18">
        <v>0.24576121519596494</v>
      </c>
      <c r="D18" t="s">
        <v>279</v>
      </c>
      <c r="E18" t="s">
        <v>1097</v>
      </c>
      <c r="F18">
        <v>24</v>
      </c>
      <c r="G18" cm="1">
        <f t="array" ref="G18">_xlfn.CEILING.MATH(_xlfn.RANK.EQ(Participants[[#This Row],[Random]], random)/$K$3)</f>
        <v>8</v>
      </c>
      <c r="H18" s="71" t="s">
        <v>638</v>
      </c>
      <c r="J18" t="str">
        <v>Jan Perwen Santos</v>
      </c>
      <c r="K18" t="str">
        <v>Emer John Miranda</v>
      </c>
      <c r="L18" t="str">
        <v>Dexter De Leon</v>
      </c>
      <c r="M18" t="str">
        <v>Jared Jornacion</v>
      </c>
      <c r="N18" t="str">
        <v>Edwin Feliciano</v>
      </c>
      <c r="O18" t="str">
        <v>Fern Elloenaie Grace Redoña</v>
      </c>
      <c r="P18" t="str">
        <v>Ivy Joyce Balanay</v>
      </c>
      <c r="Q18" t="str">
        <v>Janine Lazarito</v>
      </c>
      <c r="R18" t="str">
        <v>Jaelein Gayle Crisanto</v>
      </c>
      <c r="S18" t="str">
        <v>IAN EMMANUEL MARBIL</v>
      </c>
    </row>
    <row r="19" spans="2:19" ht="15" customHeight="1" thickBot="1" x14ac:dyDescent="0.25">
      <c r="B19" t="s">
        <v>1437</v>
      </c>
      <c r="C19">
        <v>0.52655195709037761</v>
      </c>
      <c r="D19" t="s">
        <v>706</v>
      </c>
      <c r="E19" t="s">
        <v>1097</v>
      </c>
      <c r="F19">
        <v>26</v>
      </c>
      <c r="G19" cm="1">
        <f t="array" ref="G19">_xlfn.CEILING.MATH(_xlfn.RANK.EQ(Participants[[#This Row],[Random]], random)/$K$3)</f>
        <v>5</v>
      </c>
      <c r="H19" s="73" t="s">
        <v>904</v>
      </c>
      <c r="J19" t="str">
        <v>Jared Izek Mallillin</v>
      </c>
      <c r="K19" t="str">
        <v>Erlinda Angeles</v>
      </c>
      <c r="L19" t="str">
        <v>Elisha Shen Canonse</v>
      </c>
      <c r="M19" t="str">
        <v>Jazell Marie Blancaver</v>
      </c>
      <c r="N19" t="str">
        <v>Fernando Jose Elmer Miranda</v>
      </c>
      <c r="O19" t="str">
        <v>Geiahona Siglos</v>
      </c>
      <c r="P19" t="str">
        <v>Jade Ann Madarang</v>
      </c>
      <c r="Q19" t="str">
        <v>Jesserence Palasin</v>
      </c>
      <c r="R19" t="str">
        <v>Janine Seymour Collado</v>
      </c>
      <c r="S19" t="str">
        <v>John Carlo Cecilio</v>
      </c>
    </row>
    <row r="20" spans="2:19" ht="15" customHeight="1" thickBot="1" x14ac:dyDescent="0.25">
      <c r="B20" t="s">
        <v>1236</v>
      </c>
      <c r="C20">
        <v>0.13993624024372242</v>
      </c>
      <c r="D20" t="s">
        <v>284</v>
      </c>
      <c r="E20" t="s">
        <v>1097</v>
      </c>
      <c r="F20">
        <v>22</v>
      </c>
      <c r="G20" cm="1">
        <f t="array" ref="G20">_xlfn.CEILING.MATH(_xlfn.RANK.EQ(Participants[[#This Row],[Random]], random)/$K$3)</f>
        <v>9</v>
      </c>
      <c r="H20" s="71"/>
      <c r="J20" t="str">
        <v>Jemaica Elzeah Optana</v>
      </c>
      <c r="K20" t="str">
        <v>Francis Pancho</v>
      </c>
      <c r="L20" t="str">
        <v>Elyssa Mira Pelicano</v>
      </c>
      <c r="M20" t="str">
        <v>Jericho Doctolero</v>
      </c>
      <c r="N20" t="str">
        <v>Hazelle Daza</v>
      </c>
      <c r="O20" t="str">
        <v>Glovel Reyes</v>
      </c>
      <c r="P20" t="str">
        <v>James Sifuentes</v>
      </c>
      <c r="Q20" t="str">
        <v>Jherald Blanco</v>
      </c>
      <c r="R20" t="str">
        <v>Jay-M Ojeda</v>
      </c>
      <c r="S20" t="str">
        <v>John Christian Javier</v>
      </c>
    </row>
    <row r="21" spans="2:19" ht="15" customHeight="1" thickBot="1" x14ac:dyDescent="0.25">
      <c r="B21" t="s">
        <v>1432</v>
      </c>
      <c r="C21">
        <v>0.53994471370786346</v>
      </c>
      <c r="D21" t="s">
        <v>706</v>
      </c>
      <c r="E21" t="s">
        <v>1097</v>
      </c>
      <c r="F21">
        <v>19</v>
      </c>
      <c r="G21" cm="1">
        <f t="array" ref="G21">_xlfn.CEILING.MATH(_xlfn.RANK.EQ(Participants[[#This Row],[Random]], random)/$K$3)</f>
        <v>5</v>
      </c>
      <c r="H21" s="73" t="s">
        <v>36</v>
      </c>
      <c r="J21" t="str">
        <v>Jeremy Natividad</v>
      </c>
      <c r="K21" t="str">
        <v>Gilver Mata</v>
      </c>
      <c r="L21" t="str">
        <v>Estoni Joy Pillo</v>
      </c>
      <c r="M21" t="str">
        <v>Jex Acuzar</v>
      </c>
      <c r="N21" t="str">
        <v>Isaiah Garcia</v>
      </c>
      <c r="O21" t="str">
        <v>Hannah Nierva</v>
      </c>
      <c r="P21" t="str">
        <v>jemar pescala</v>
      </c>
      <c r="Q21" t="str">
        <v>Jubielyn Lopez</v>
      </c>
      <c r="R21" t="str">
        <v>Jaymon Arellano</v>
      </c>
      <c r="S21" t="str">
        <v>John kurt jared Jacinto</v>
      </c>
    </row>
    <row r="22" spans="2:19" ht="15" customHeight="1" thickBot="1" x14ac:dyDescent="0.25">
      <c r="B22" t="s">
        <v>1488</v>
      </c>
      <c r="C22">
        <v>0.4134161785124556</v>
      </c>
      <c r="D22" t="s">
        <v>664</v>
      </c>
      <c r="E22" t="s">
        <v>1097</v>
      </c>
      <c r="F22">
        <v>18</v>
      </c>
      <c r="G22" cm="1">
        <f t="array" ref="G22">_xlfn.CEILING.MATH(_xlfn.RANK.EQ(Participants[[#This Row],[Random]], random)/$K$3)</f>
        <v>6</v>
      </c>
      <c r="H22" s="73" t="s">
        <v>972</v>
      </c>
      <c r="J22" t="str">
        <v>Jhon Ferson Parulan</v>
      </c>
      <c r="K22" t="str">
        <v>Heart Repotula</v>
      </c>
      <c r="L22" t="str">
        <v>Hannah Grace Germano</v>
      </c>
      <c r="M22" t="str">
        <v>John Anthony Ojeda</v>
      </c>
      <c r="N22" t="str">
        <v>Jericho Bryan Guarin</v>
      </c>
      <c r="O22" t="str">
        <v>Jan Japzon</v>
      </c>
      <c r="P22" t="str">
        <v>Jendell kyle Arias</v>
      </c>
      <c r="Q22" t="str">
        <v>Justine Robinacio</v>
      </c>
      <c r="R22" t="str">
        <v>Jennifer Como</v>
      </c>
      <c r="S22" t="str">
        <v>Jonh Eldrigde Del Rosario</v>
      </c>
    </row>
    <row r="23" spans="2:19" ht="15" customHeight="1" thickBot="1" x14ac:dyDescent="0.25">
      <c r="B23" t="s">
        <v>1156</v>
      </c>
      <c r="C23">
        <v>0.83875139332409065</v>
      </c>
      <c r="D23" t="s">
        <v>48</v>
      </c>
      <c r="E23" t="s">
        <v>1097</v>
      </c>
      <c r="F23">
        <v>18</v>
      </c>
      <c r="G23" cm="1">
        <f t="array" ref="G23">_xlfn.CEILING.MATH(_xlfn.RANK.EQ(Participants[[#This Row],[Random]], random)/$K$3)</f>
        <v>2</v>
      </c>
      <c r="H23" s="70" t="s">
        <v>36</v>
      </c>
      <c r="J23" t="str">
        <v>Johannah Peñaranda</v>
      </c>
      <c r="K23" t="str">
        <v>Jastine Biehn Brillantes</v>
      </c>
      <c r="L23" t="str">
        <v>Jasmin Oloteo</v>
      </c>
      <c r="M23" t="str">
        <v>John Paul Adriel Dela Cruz</v>
      </c>
      <c r="N23" t="str">
        <v>Jon Albert Rocamora</v>
      </c>
      <c r="O23" t="str">
        <v>Janine Ericka Ramos</v>
      </c>
      <c r="P23" t="str">
        <v>Jeremy Tomas</v>
      </c>
      <c r="Q23" t="str">
        <v>Kristine Salazar</v>
      </c>
      <c r="R23" t="str">
        <v>jeric vilas</v>
      </c>
      <c r="S23" t="str">
        <v>Joyce Rena Bulado</v>
      </c>
    </row>
    <row r="24" spans="2:19" ht="15" customHeight="1" thickBot="1" x14ac:dyDescent="0.25">
      <c r="B24" t="s">
        <v>1368</v>
      </c>
      <c r="C24">
        <v>0.87511761113940278</v>
      </c>
      <c r="D24" t="s">
        <v>653</v>
      </c>
      <c r="E24" t="s">
        <v>1097</v>
      </c>
      <c r="F24">
        <v>18</v>
      </c>
      <c r="G24" cm="1">
        <f t="array" ref="G24">_xlfn.CEILING.MATH(_xlfn.RANK.EQ(Participants[[#This Row],[Random]], random)/$K$3)</f>
        <v>2</v>
      </c>
      <c r="H24" s="73"/>
      <c r="J24" t="str">
        <v>Joyce Vitangcol</v>
      </c>
      <c r="K24" t="str">
        <v>Jennifer Alazo</v>
      </c>
      <c r="L24" t="str">
        <v>John Michael Cruz</v>
      </c>
      <c r="M24" t="str">
        <v>Justin Skidmore</v>
      </c>
      <c r="N24" t="str">
        <v>Joseph Tomas</v>
      </c>
      <c r="O24" t="str">
        <v>Jansen Javier</v>
      </c>
      <c r="P24" t="str">
        <v>Jervic Crisostomo</v>
      </c>
      <c r="Q24" t="str">
        <v>Maria Angelica Mendoza</v>
      </c>
      <c r="R24" t="str">
        <v>Jessica Ramos</v>
      </c>
      <c r="S24" t="str">
        <v>Julliana Mae Mangahas</v>
      </c>
    </row>
    <row r="25" spans="2:19" ht="15" customHeight="1" thickBot="1" x14ac:dyDescent="0.25">
      <c r="B25" t="s">
        <v>1158</v>
      </c>
      <c r="C25">
        <v>0.91009788078732512</v>
      </c>
      <c r="D25" t="s">
        <v>48</v>
      </c>
      <c r="E25" t="s">
        <v>1096</v>
      </c>
      <c r="F25">
        <v>18</v>
      </c>
      <c r="G25" cm="1">
        <f t="array" ref="G25">_xlfn.CEILING.MATH(_xlfn.RANK.EQ(Participants[[#This Row],[Random]], random)/$K$3)</f>
        <v>1</v>
      </c>
      <c r="H25" s="70" t="s">
        <v>54</v>
      </c>
      <c r="J25" t="str">
        <v>Jude Oloteo</v>
      </c>
      <c r="K25" t="str">
        <v>John Carbill Estella</v>
      </c>
      <c r="L25" t="str">
        <v>Justin Eris</v>
      </c>
      <c r="M25" t="str">
        <v>Kenneth Pertes</v>
      </c>
      <c r="N25" t="str">
        <v>Katriel Lamoglia</v>
      </c>
      <c r="O25" t="str">
        <v>Jaren Lloyd G. Guarin</v>
      </c>
      <c r="P25" t="str">
        <v>Jezel Desuasido</v>
      </c>
      <c r="Q25" t="str">
        <v>Maria Hanna Labajo</v>
      </c>
      <c r="R25" t="str">
        <v>Joeprince Lee Rimano</v>
      </c>
      <c r="S25" t="str">
        <v>Lemuel Cacabilos</v>
      </c>
    </row>
    <row r="26" spans="2:19" ht="15" customHeight="1" thickBot="1" x14ac:dyDescent="0.25">
      <c r="B26" t="s">
        <v>1466</v>
      </c>
      <c r="C26">
        <v>0.1380349371958367</v>
      </c>
      <c r="D26" t="s">
        <v>664</v>
      </c>
      <c r="E26" t="s">
        <v>1096</v>
      </c>
      <c r="F26">
        <v>24</v>
      </c>
      <c r="G26" cm="1">
        <f t="array" ref="G26">_xlfn.CEILING.MATH(_xlfn.RANK.EQ(Participants[[#This Row],[Random]], random)/$K$3)</f>
        <v>9</v>
      </c>
      <c r="H26" s="73"/>
      <c r="J26" t="str">
        <v>Juliana Silva</v>
      </c>
      <c r="K26" t="str">
        <v>John Dominnick Collado</v>
      </c>
      <c r="L26" t="str">
        <v>Kassandra Camille Bohol</v>
      </c>
      <c r="M26" t="str">
        <v>Kim Javier</v>
      </c>
      <c r="N26" t="str">
        <v>Kevin Abud</v>
      </c>
      <c r="O26" t="str">
        <v>Jasper Astrande</v>
      </c>
      <c r="P26" t="str">
        <v>Jhaira Ramos</v>
      </c>
      <c r="Q26" t="str">
        <v>MARIANICOLE BERNAS</v>
      </c>
      <c r="R26" t="str">
        <v>John Andrew Ortega</v>
      </c>
      <c r="S26" t="str">
        <v>Louise Banggo</v>
      </c>
    </row>
    <row r="27" spans="2:19" ht="15" customHeight="1" thickBot="1" x14ac:dyDescent="0.25">
      <c r="B27" t="s">
        <v>1382</v>
      </c>
      <c r="C27">
        <v>0.10700806603477409</v>
      </c>
      <c r="D27" t="s">
        <v>669</v>
      </c>
      <c r="E27" t="s">
        <v>1097</v>
      </c>
      <c r="F27">
        <v>18</v>
      </c>
      <c r="G27" cm="1">
        <f t="array" ref="G27">_xlfn.CEILING.MATH(_xlfn.RANK.EQ(Participants[[#This Row],[Random]], random)/$K$3)</f>
        <v>10</v>
      </c>
      <c r="H27" s="73"/>
      <c r="J27" t="str">
        <v>Lovely Marquez</v>
      </c>
      <c r="K27" t="str">
        <v>Jomar Pescala</v>
      </c>
      <c r="L27" t="str">
        <v>Katrina Abigail Galang</v>
      </c>
      <c r="M27" t="str">
        <v>Kristian Paul Palconet</v>
      </c>
      <c r="N27" t="str">
        <v>Kimberly Varga</v>
      </c>
      <c r="O27" t="str">
        <v>JENNIELYN MONTAOS</v>
      </c>
      <c r="P27" t="str">
        <v>Joanna mae Rapanot</v>
      </c>
      <c r="Q27" t="str">
        <v>Mark Genesis Ibera</v>
      </c>
      <c r="R27" t="str">
        <v>John Claude Labasan</v>
      </c>
      <c r="S27" t="str">
        <v>Lovely Valdez</v>
      </c>
    </row>
    <row r="28" spans="2:19" ht="15" customHeight="1" thickBot="1" x14ac:dyDescent="0.25">
      <c r="B28" t="s">
        <v>1263</v>
      </c>
      <c r="C28">
        <v>0.35544022729852642</v>
      </c>
      <c r="D28" t="s">
        <v>306</v>
      </c>
      <c r="E28" t="s">
        <v>1096</v>
      </c>
      <c r="F28">
        <v>18</v>
      </c>
      <c r="G28" cm="1">
        <f t="array" ref="G28">_xlfn.CEILING.MATH(_xlfn.RANK.EQ(Participants[[#This Row],[Random]], random)/$K$3)</f>
        <v>7</v>
      </c>
      <c r="H28" s="71" t="s">
        <v>54</v>
      </c>
      <c r="J28" t="str">
        <v>Ma. Lorlyn Orehuela</v>
      </c>
      <c r="K28" t="str">
        <v>Judy Anne Collado</v>
      </c>
      <c r="L28" t="str">
        <v>Katriz Padilla</v>
      </c>
      <c r="M28" t="str">
        <v>Manuel Brillantes</v>
      </c>
      <c r="N28" t="str">
        <v>Kyler Villaroza</v>
      </c>
      <c r="O28" t="str">
        <v>Jerica Martinez</v>
      </c>
      <c r="P28" t="str">
        <v>Jobelle Gacosta</v>
      </c>
      <c r="Q28" t="str">
        <v>Mark Kevien Pineda</v>
      </c>
      <c r="R28" t="str">
        <v>John Lorence Santos</v>
      </c>
      <c r="S28" t="str">
        <v>Mafe Solano</v>
      </c>
    </row>
    <row r="29" spans="2:19" ht="15" customHeight="1" thickBot="1" x14ac:dyDescent="0.25">
      <c r="B29" t="s">
        <v>1330</v>
      </c>
      <c r="C29">
        <v>0.51231383374702266</v>
      </c>
      <c r="D29" t="s">
        <v>288</v>
      </c>
      <c r="E29" t="s">
        <v>1096</v>
      </c>
      <c r="F29">
        <v>30</v>
      </c>
      <c r="G29" cm="1">
        <f t="array" ref="G29">_xlfn.CEILING.MATH(_xlfn.RANK.EQ(Participants[[#This Row],[Random]], random)/$K$3)</f>
        <v>5</v>
      </c>
      <c r="H29" s="71" t="s">
        <v>36</v>
      </c>
      <c r="J29" t="str">
        <v>Maristhel Lofranco</v>
      </c>
      <c r="K29" t="str">
        <v>Juvilyn Francisco</v>
      </c>
      <c r="L29" t="str">
        <v>Lara Justine Apego</v>
      </c>
      <c r="M29" t="str">
        <v>Mariel Wright</v>
      </c>
      <c r="N29" t="str">
        <v>Laurence Racines</v>
      </c>
      <c r="O29" t="str">
        <v>John raister Pazon</v>
      </c>
      <c r="P29" t="str">
        <v>John Bert Bellosillo</v>
      </c>
      <c r="Q29" t="str">
        <v>Matet Racines</v>
      </c>
      <c r="R29" t="str">
        <v>Justin Joe Perez</v>
      </c>
      <c r="S29" t="str">
        <v>Marinel Dela Rosa</v>
      </c>
    </row>
    <row r="30" spans="2:19" ht="15" customHeight="1" thickBot="1" x14ac:dyDescent="0.25">
      <c r="B30" t="s">
        <v>1474</v>
      </c>
      <c r="C30">
        <v>0.82066174364329536</v>
      </c>
      <c r="D30" t="s">
        <v>664</v>
      </c>
      <c r="E30" t="s">
        <v>1096</v>
      </c>
      <c r="F30">
        <v>29</v>
      </c>
      <c r="G30" cm="1">
        <f t="array" ref="G30">_xlfn.CEILING.MATH(_xlfn.RANK.EQ(Participants[[#This Row],[Random]], random)/$K$3)</f>
        <v>2</v>
      </c>
      <c r="H30" s="73" t="s">
        <v>756</v>
      </c>
      <c r="J30" t="str">
        <v>Mark Glenson ILLORIN</v>
      </c>
      <c r="K30" t="str">
        <v>Kaela Martin</v>
      </c>
      <c r="L30" t="str">
        <v>Loverlyn Fuselero</v>
      </c>
      <c r="M30" t="str">
        <v>Mark John Carlo Pangilinan</v>
      </c>
      <c r="N30" t="str">
        <v>Lovely joy Librado</v>
      </c>
      <c r="O30" t="str">
        <v>Jonathan Herrera</v>
      </c>
      <c r="P30" t="str">
        <v>Joshua Dallen Gerardo</v>
      </c>
      <c r="Q30" t="str">
        <v>Mia Kristine Tomas</v>
      </c>
      <c r="R30" t="str">
        <v>Lovelyn Colarat</v>
      </c>
      <c r="S30" t="str">
        <v>Mckenny Mallillin</v>
      </c>
    </row>
    <row r="31" spans="2:19" ht="15" customHeight="1" thickBot="1" x14ac:dyDescent="0.25">
      <c r="B31" t="s">
        <v>1244</v>
      </c>
      <c r="C31">
        <v>0.4723800279096787</v>
      </c>
      <c r="D31" t="s">
        <v>284</v>
      </c>
      <c r="E31" t="s">
        <v>1096</v>
      </c>
      <c r="F31">
        <v>20</v>
      </c>
      <c r="G31" cm="1">
        <f t="array" ref="G31">_xlfn.CEILING.MATH(_xlfn.RANK.EQ(Participants[[#This Row],[Random]], random)/$K$3)</f>
        <v>6</v>
      </c>
      <c r="H31" s="71" t="s">
        <v>564</v>
      </c>
      <c r="J31" t="str">
        <v>Mark Jasper Brillantes</v>
      </c>
      <c r="K31" t="str">
        <v>Khezy Pacheco</v>
      </c>
      <c r="L31" t="str">
        <v>Maren Lamoglia</v>
      </c>
      <c r="M31" t="str">
        <v>Mikaela jade Cedeño</v>
      </c>
      <c r="N31" t="str">
        <v>Marcelino Porgalidad</v>
      </c>
      <c r="O31" t="str">
        <v>Laica Angel Bolito</v>
      </c>
      <c r="P31" t="str">
        <v>Mark Helary Diaz</v>
      </c>
      <c r="Q31" t="str">
        <v>Noemi Edia</v>
      </c>
      <c r="R31" t="str">
        <v>Marcelino Porgalidad</v>
      </c>
      <c r="S31" t="str">
        <v>Michelle Ann Orario</v>
      </c>
    </row>
    <row r="32" spans="2:19" ht="15" customHeight="1" thickBot="1" x14ac:dyDescent="0.25">
      <c r="B32" t="s">
        <v>1254</v>
      </c>
      <c r="C32">
        <v>0.16683075872016817</v>
      </c>
      <c r="D32" t="s">
        <v>306</v>
      </c>
      <c r="E32" t="s">
        <v>1097</v>
      </c>
      <c r="F32">
        <v>23</v>
      </c>
      <c r="G32" cm="1">
        <f t="array" ref="G32">_xlfn.CEILING.MATH(_xlfn.RANK.EQ(Participants[[#This Row],[Random]], random)/$K$3)</f>
        <v>9</v>
      </c>
      <c r="H32" s="71"/>
      <c r="J32" t="str">
        <v>MARK JUSTIN CORAZON</v>
      </c>
      <c r="K32" t="str">
        <v>Laurence Dean Jovez</v>
      </c>
      <c r="L32" t="str">
        <v>Marlo Dela Cruz</v>
      </c>
      <c r="M32" t="str">
        <v>Nicole Belista</v>
      </c>
      <c r="N32" t="str">
        <v>Marianne Mallillin</v>
      </c>
      <c r="O32" t="str">
        <v>Louise Yuste</v>
      </c>
      <c r="P32" t="str">
        <v>Maureen Bolima</v>
      </c>
      <c r="Q32" t="str">
        <v>Prince Jacob Perez</v>
      </c>
      <c r="R32" t="str">
        <v>Maria Veronica Dela Torre</v>
      </c>
      <c r="S32" t="str">
        <v>Monica Joy Nazario</v>
      </c>
    </row>
    <row r="33" spans="2:19" ht="15" customHeight="1" thickBot="1" x14ac:dyDescent="0.25">
      <c r="B33" t="s">
        <v>1445</v>
      </c>
      <c r="C33">
        <v>0.44367406990003833</v>
      </c>
      <c r="D33" t="s">
        <v>689</v>
      </c>
      <c r="E33" t="s">
        <v>1097</v>
      </c>
      <c r="F33">
        <v>18</v>
      </c>
      <c r="G33" cm="1">
        <f t="array" ref="G33">_xlfn.CEILING.MATH(_xlfn.RANK.EQ(Participants[[#This Row],[Random]], random)/$K$3)</f>
        <v>6</v>
      </c>
      <c r="H33" s="73" t="s">
        <v>32</v>
      </c>
      <c r="J33" t="str">
        <v>MarkJester Baquiran</v>
      </c>
      <c r="K33" t="str">
        <v>Marion Duncan Domagsang</v>
      </c>
      <c r="L33" t="str">
        <v>Maxine Jolie Sophia Dela Cruz</v>
      </c>
      <c r="M33" t="str">
        <v>Ronalissa Del Rosario</v>
      </c>
      <c r="N33" t="str">
        <v>Mark Henson Escauso</v>
      </c>
      <c r="O33" t="str">
        <v>Mariz Eris</v>
      </c>
      <c r="P33" t="str">
        <v>Michaelene Liad</v>
      </c>
      <c r="Q33" t="str">
        <v>PRINCESS RIANNE ERIKA REAMON</v>
      </c>
      <c r="R33" t="str">
        <v>MAY ANN MALLILLIN</v>
      </c>
      <c r="S33" t="str">
        <v>Phoebe Canonse</v>
      </c>
    </row>
    <row r="34" spans="2:19" ht="15" customHeight="1" thickBot="1" x14ac:dyDescent="0.25">
      <c r="B34" t="s">
        <v>1374</v>
      </c>
      <c r="C34">
        <v>0.28187891783653529</v>
      </c>
      <c r="D34" t="s">
        <v>669</v>
      </c>
      <c r="E34" t="s">
        <v>1097</v>
      </c>
      <c r="F34">
        <v>19</v>
      </c>
      <c r="G34" cm="1">
        <f t="array" ref="G34">_xlfn.CEILING.MATH(_xlfn.RANK.EQ(Participants[[#This Row],[Random]], random)/$K$3)</f>
        <v>8</v>
      </c>
      <c r="H34" s="73"/>
      <c r="J34" t="str">
        <v>MARY GRACE B. BANDIOLA</v>
      </c>
      <c r="K34" t="str">
        <v>Marljon Deriada</v>
      </c>
      <c r="L34" t="str">
        <v>Mike Dino Cahagnaan</v>
      </c>
      <c r="M34" t="str">
        <v>Rose Sienna Amog</v>
      </c>
      <c r="N34" t="str">
        <v>Mary Jane Marquez</v>
      </c>
      <c r="O34" t="str">
        <v>Melanie Botor</v>
      </c>
      <c r="P34" t="str">
        <v>Nichell Hann Clemente</v>
      </c>
      <c r="Q34" t="str">
        <v>Radlenne Rei Manalo</v>
      </c>
      <c r="R34" t="str">
        <v>Mike Rowelle Valencia</v>
      </c>
      <c r="S34" t="str">
        <v>Richmond Miranda</v>
      </c>
    </row>
    <row r="35" spans="2:19" ht="15" customHeight="1" thickBot="1" x14ac:dyDescent="0.25">
      <c r="B35" t="s">
        <v>1439</v>
      </c>
      <c r="C35">
        <v>0.74551200766818426</v>
      </c>
      <c r="D35" t="s">
        <v>706</v>
      </c>
      <c r="E35" t="s">
        <v>1096</v>
      </c>
      <c r="F35">
        <v>27</v>
      </c>
      <c r="G35" cm="1">
        <f t="array" ref="G35">_xlfn.CEILING.MATH(_xlfn.RANK.EQ(Participants[[#This Row],[Random]], random)/$K$3)</f>
        <v>3</v>
      </c>
      <c r="H35" s="73" t="s">
        <v>931</v>
      </c>
      <c r="J35" t="str">
        <v>Melanie Ann Rasquero</v>
      </c>
      <c r="K35" t="str">
        <v>Mary Ross Ann Halasan</v>
      </c>
      <c r="L35" t="str">
        <v>Myra Glenda Urgelles</v>
      </c>
      <c r="M35" t="str">
        <v>Runel Jornacion</v>
      </c>
      <c r="N35" t="str">
        <v>Melody Ann Cagas</v>
      </c>
      <c r="O35" t="str">
        <v>Michaela Kursten Bautista</v>
      </c>
      <c r="P35" t="str">
        <v>Ralph Daniel Galicia</v>
      </c>
      <c r="Q35" t="str">
        <v>Ricky Bartolay</v>
      </c>
      <c r="R35" t="str">
        <v>Muriel Fay Samonte</v>
      </c>
      <c r="S35" t="str">
        <v>Sergie Del Monte</v>
      </c>
    </row>
    <row r="36" spans="2:19" ht="15" customHeight="1" thickBot="1" x14ac:dyDescent="0.25">
      <c r="B36" t="s">
        <v>1491</v>
      </c>
      <c r="C36">
        <v>0.34124191824169858</v>
      </c>
      <c r="D36" t="s">
        <v>664</v>
      </c>
      <c r="E36" t="s">
        <v>1097</v>
      </c>
      <c r="F36">
        <v>21</v>
      </c>
      <c r="G36" cm="1">
        <f t="array" ref="G36">_xlfn.CEILING.MATH(_xlfn.RANK.EQ(Participants[[#This Row],[Random]], random)/$K$3)</f>
        <v>7</v>
      </c>
      <c r="H36" s="73"/>
      <c r="J36" t="str">
        <v>Micah Joy Cervantes</v>
      </c>
      <c r="K36" t="str">
        <v>Micalyn Cruz</v>
      </c>
      <c r="L36" t="str">
        <v>Niel Jason Sardido</v>
      </c>
      <c r="M36" t="str">
        <v>Tanya Bacaron</v>
      </c>
      <c r="N36" t="str">
        <v>Mikaella Resus</v>
      </c>
      <c r="O36" t="str">
        <v>Mikko Domingo</v>
      </c>
      <c r="P36" t="str">
        <v>Ronie Oghayon</v>
      </c>
      <c r="Q36" t="str">
        <v>Rosel Ebasan</v>
      </c>
      <c r="R36" t="str">
        <v>Nerlyn Tara Alcantara</v>
      </c>
      <c r="S36" t="str">
        <v>Shaira Cortez</v>
      </c>
    </row>
    <row r="37" spans="2:19" ht="15" customHeight="1" thickBot="1" x14ac:dyDescent="0.25">
      <c r="B37" t="s">
        <v>1405</v>
      </c>
      <c r="C37">
        <v>0.37462477459738597</v>
      </c>
      <c r="D37" t="s">
        <v>758</v>
      </c>
      <c r="E37" t="s">
        <v>1096</v>
      </c>
      <c r="F37">
        <v>28</v>
      </c>
      <c r="G37" cm="1">
        <f t="array" ref="G37">_xlfn.CEILING.MATH(_xlfn.RANK.EQ(Participants[[#This Row],[Random]], random)/$K$3)</f>
        <v>7</v>
      </c>
      <c r="H37" s="73" t="s">
        <v>32</v>
      </c>
      <c r="J37" t="str">
        <v>Mike Ronell Valencia</v>
      </c>
      <c r="K37" t="str">
        <v>Nicole Combo</v>
      </c>
      <c r="L37" t="str">
        <v>Patrick Jonh Pacheco</v>
      </c>
      <c r="M37" t="str">
        <v>Tricia Ducot</v>
      </c>
      <c r="N37" t="str">
        <v>Precious Umuquit</v>
      </c>
      <c r="O37" t="str">
        <v>Noreen Faye Duante</v>
      </c>
      <c r="P37" t="str">
        <v>Rose Ann Ariola</v>
      </c>
      <c r="Q37" t="str">
        <v>Ruby Lynn Abagon</v>
      </c>
      <c r="R37" t="str">
        <v>Roderick Manuzon</v>
      </c>
      <c r="S37" t="str">
        <v>Shean Enue Mena</v>
      </c>
    </row>
    <row r="38" spans="2:19" ht="15" customHeight="1" thickBot="1" x14ac:dyDescent="0.25">
      <c r="B38" t="s">
        <v>1279</v>
      </c>
      <c r="C38">
        <v>0.33241085912601365</v>
      </c>
      <c r="D38" t="s">
        <v>341</v>
      </c>
      <c r="E38" t="s">
        <v>1097</v>
      </c>
      <c r="F38">
        <v>23</v>
      </c>
      <c r="G38" cm="1">
        <f t="array" ref="G38">_xlfn.CEILING.MATH(_xlfn.RANK.EQ(Participants[[#This Row],[Random]], random)/$K$3)</f>
        <v>7</v>
      </c>
      <c r="H38" s="71"/>
      <c r="J38" t="str">
        <v>Nicole Jane De Jesus</v>
      </c>
      <c r="K38" t="str">
        <v>Ralph Laurence Marcelo</v>
      </c>
      <c r="L38" t="str">
        <v>REBEKAH SARABOSING</v>
      </c>
      <c r="M38" t="str">
        <v>Tristan Isaac Padilla</v>
      </c>
      <c r="N38" t="str">
        <v>Regie Anne Dalay</v>
      </c>
      <c r="O38" t="str">
        <v>Rafael Covey Pangilinan</v>
      </c>
      <c r="P38" t="str">
        <v>Suzanne Crueldad</v>
      </c>
      <c r="Q38" t="str">
        <v>Ruzzel Orogo</v>
      </c>
      <c r="R38" t="str">
        <v>Roseberry jane e Macatol</v>
      </c>
      <c r="S38" t="str">
        <v>Stefano Celis</v>
      </c>
    </row>
    <row r="39" spans="2:19" ht="15" customHeight="1" thickBot="1" x14ac:dyDescent="0.25">
      <c r="B39" t="s">
        <v>1182</v>
      </c>
      <c r="C39">
        <v>0.77765465536913325</v>
      </c>
      <c r="D39" t="s">
        <v>38</v>
      </c>
      <c r="E39" t="s">
        <v>1096</v>
      </c>
      <c r="F39">
        <v>19</v>
      </c>
      <c r="G39" cm="1">
        <f t="array" ref="G39">_xlfn.CEILING.MATH(_xlfn.RANK.EQ(Participants[[#This Row],[Random]], random)/$K$3)</f>
        <v>3</v>
      </c>
      <c r="H39" s="70" t="s">
        <v>68</v>
      </c>
      <c r="J39" t="str">
        <v>Renielvince Casilla</v>
      </c>
      <c r="K39" t="str">
        <v>Robin Sampang</v>
      </c>
      <c r="L39" t="str">
        <v>Reline Caro</v>
      </c>
      <c r="M39" t="str">
        <v>Tyrene Achaia Lim</v>
      </c>
      <c r="N39" t="str">
        <v>Rose Cyrene Melad</v>
      </c>
      <c r="O39" t="str">
        <v>Raymond Lopez</v>
      </c>
      <c r="P39" t="str">
        <v>Threeszha Andrea Dela Cruz</v>
      </c>
      <c r="Q39" t="str">
        <v>Seth Pattaguan</v>
      </c>
      <c r="R39" t="str">
        <v>Shaina Colarat</v>
      </c>
      <c r="S39" t="str">
        <v>Tristan Joyce Magtalas</v>
      </c>
    </row>
    <row r="40" spans="2:19" ht="15" customHeight="1" thickBot="1" x14ac:dyDescent="0.25">
      <c r="B40" t="s">
        <v>1291</v>
      </c>
      <c r="C40">
        <v>0.86784796825926092</v>
      </c>
      <c r="D40" t="s">
        <v>279</v>
      </c>
      <c r="E40" t="s">
        <v>1097</v>
      </c>
      <c r="F40">
        <v>22</v>
      </c>
      <c r="G40" cm="1">
        <f t="array" ref="G40">_xlfn.CEILING.MATH(_xlfn.RANK.EQ(Participants[[#This Row],[Random]], random)/$K$3)</f>
        <v>2</v>
      </c>
      <c r="H40" s="71" t="s">
        <v>334</v>
      </c>
      <c r="J40" t="str">
        <v>Simon Pattaguan</v>
      </c>
      <c r="K40" t="str">
        <v>Ruben D. Natividad Jr</v>
      </c>
      <c r="L40" t="str">
        <v>Rica Mae Quiambao</v>
      </c>
      <c r="M40" t="str">
        <v>Vanessa Mae Necosia</v>
      </c>
      <c r="N40" t="str">
        <v>Rosel Orehuela</v>
      </c>
      <c r="O40" t="str">
        <v>Robin Sampang</v>
      </c>
      <c r="P40" t="str">
        <v>Tristan Jake Salvatierra</v>
      </c>
      <c r="Q40" t="str">
        <v>Tristelle Anne Juan</v>
      </c>
      <c r="R40" t="str">
        <v>Valerie Sifuentes</v>
      </c>
      <c r="S40" t="str">
        <v>Vallerie Avance</v>
      </c>
    </row>
    <row r="41" spans="2:19" ht="15" customHeight="1" thickBot="1" x14ac:dyDescent="0.25">
      <c r="B41" t="s">
        <v>1209</v>
      </c>
      <c r="C41">
        <v>0.4813019753105936</v>
      </c>
      <c r="D41" t="s">
        <v>95</v>
      </c>
      <c r="E41" t="s">
        <v>1096</v>
      </c>
      <c r="F41">
        <v>23</v>
      </c>
      <c r="G41" cm="1">
        <f t="array" ref="G41">_xlfn.CEILING.MATH(_xlfn.RANK.EQ(Participants[[#This Row],[Random]], random)/$K$3)</f>
        <v>6</v>
      </c>
      <c r="H41" s="70" t="s">
        <v>197</v>
      </c>
      <c r="J41" t="str">
        <v>SOFIA LANGYON</v>
      </c>
      <c r="K41" t="str">
        <v>Shayne Jayme</v>
      </c>
      <c r="L41" t="str">
        <v>Ronjel Luga</v>
      </c>
      <c r="M41" t="str">
        <v>Vergel Catap</v>
      </c>
      <c r="N41" t="str">
        <v>Shane Sta. Ana</v>
      </c>
      <c r="O41" t="str">
        <v>Rojan Mae Dioquino</v>
      </c>
      <c r="P41" t="str">
        <v>Vjohn Sombrito</v>
      </c>
      <c r="Q41" t="str">
        <v>Vallerie Avance</v>
      </c>
      <c r="R41" t="str">
        <v>Wayne Dhee Dela Peña</v>
      </c>
      <c r="S41" t="str">
        <v>van zamora</v>
      </c>
    </row>
    <row r="42" spans="2:19" ht="15" customHeight="1" thickBot="1" x14ac:dyDescent="0.25">
      <c r="B42" t="s">
        <v>1185</v>
      </c>
      <c r="C42">
        <v>0.49057157194128831</v>
      </c>
      <c r="D42" t="s">
        <v>38</v>
      </c>
      <c r="E42" t="s">
        <v>1097</v>
      </c>
      <c r="F42">
        <v>23</v>
      </c>
      <c r="G42" cm="1">
        <f t="array" ref="G42">_xlfn.CEILING.MATH(_xlfn.RANK.EQ(Participants[[#This Row],[Random]], random)/$K$3)</f>
        <v>6</v>
      </c>
      <c r="H42" s="70" t="s">
        <v>54</v>
      </c>
      <c r="J42" t="str">
        <v>Stephen Vedrio</v>
      </c>
      <c r="K42" t="str">
        <v>Zaireen Mae Tubera</v>
      </c>
      <c r="L42" t="str">
        <v>Shirlyn Baquiran</v>
      </c>
      <c r="M42" t="str">
        <v>Yuan Cody Dela Peña</v>
      </c>
      <c r="N42" t="str">
        <v>Sophia Arpilleda</v>
      </c>
      <c r="O42" t="str">
        <v>Veronica Ellaine Valmeo</v>
      </c>
      <c r="P42" t="str">
        <v>VOUGHN EARL ESLING</v>
      </c>
      <c r="Q42" t="str">
        <v>Vracygil Umadhay</v>
      </c>
      <c r="R42" t="str">
        <v>ZERLINE AMOR JOSON</v>
      </c>
      <c r="S42" t="str">
        <v>Viana Rovin Rose Ortiz</v>
      </c>
    </row>
    <row r="43" spans="2:19" ht="15" customHeight="1" thickBot="1" x14ac:dyDescent="0.25">
      <c r="B43" t="s">
        <v>1441</v>
      </c>
      <c r="C43">
        <v>0.95647474984006087</v>
      </c>
      <c r="D43" t="s">
        <v>706</v>
      </c>
      <c r="E43" t="s">
        <v>1097</v>
      </c>
      <c r="F43">
        <v>27</v>
      </c>
      <c r="G43" cm="1">
        <f t="array" ref="G43">_xlfn.CEILING.MATH(_xlfn.RANK.EQ(Participants[[#This Row],[Random]], random)/$K$3)</f>
        <v>1</v>
      </c>
      <c r="H43" s="73" t="s">
        <v>36</v>
      </c>
      <c r="J43" t="str" cm="1">
        <f t="array" ref="J43">_xlfn._xlws.FILTER(allname, groupno=T$6,"")</f>
        <v>Marie Grace Pore</v>
      </c>
    </row>
    <row r="44" spans="2:19" ht="15" customHeight="1" thickBot="1" x14ac:dyDescent="0.25">
      <c r="B44" t="s">
        <v>1293</v>
      </c>
      <c r="C44">
        <v>0.55592809129226972</v>
      </c>
      <c r="D44" t="s">
        <v>279</v>
      </c>
      <c r="E44" t="s">
        <v>1096</v>
      </c>
      <c r="F44">
        <v>23</v>
      </c>
      <c r="G44" cm="1">
        <f t="array" ref="G44">_xlfn.CEILING.MATH(_xlfn.RANK.EQ(Participants[[#This Row],[Random]], random)/$K$3)</f>
        <v>5</v>
      </c>
      <c r="H44" s="71" t="s">
        <v>54</v>
      </c>
    </row>
    <row r="45" spans="2:19" ht="15" customHeight="1" thickBot="1" x14ac:dyDescent="0.25">
      <c r="B45" t="s">
        <v>1438</v>
      </c>
      <c r="C45">
        <v>0.2849258359540543</v>
      </c>
      <c r="D45" t="s">
        <v>706</v>
      </c>
      <c r="E45" t="s">
        <v>1096</v>
      </c>
      <c r="F45">
        <v>18</v>
      </c>
      <c r="G45" cm="1">
        <f t="array" ref="G45">_xlfn.CEILING.MATH(_xlfn.RANK.EQ(Participants[[#This Row],[Random]], random)/$K$3)</f>
        <v>8</v>
      </c>
      <c r="H45" s="73"/>
    </row>
    <row r="46" spans="2:19" ht="15" customHeight="1" thickBot="1" x14ac:dyDescent="0.25">
      <c r="B46" t="s">
        <v>1278</v>
      </c>
      <c r="C46">
        <v>0.53405184111197757</v>
      </c>
      <c r="D46" t="s">
        <v>341</v>
      </c>
      <c r="E46" t="s">
        <v>1097</v>
      </c>
      <c r="F46">
        <v>32</v>
      </c>
      <c r="G46" cm="1">
        <f t="array" ref="G46">_xlfn.CEILING.MATH(_xlfn.RANK.EQ(Participants[[#This Row],[Random]], random)/$K$3)</f>
        <v>5</v>
      </c>
      <c r="H46" s="71" t="s">
        <v>41</v>
      </c>
      <c r="J46" s="77" t="s">
        <v>1505</v>
      </c>
      <c r="K46" s="77" t="s">
        <v>1123</v>
      </c>
    </row>
    <row r="47" spans="2:19" ht="15" customHeight="1" thickBot="1" x14ac:dyDescent="0.25">
      <c r="B47" t="s">
        <v>1278</v>
      </c>
      <c r="C47">
        <v>0.11500395884822967</v>
      </c>
      <c r="D47" t="s">
        <v>341</v>
      </c>
      <c r="E47" t="s">
        <v>1097</v>
      </c>
      <c r="F47">
        <v>32</v>
      </c>
      <c r="G47" cm="1">
        <f t="array" ref="G47">_xlfn.CEILING.MATH(_xlfn.RANK.EQ(Participants[[#This Row],[Random]], random)/$K$3)</f>
        <v>9</v>
      </c>
      <c r="H47" s="71" t="s">
        <v>54</v>
      </c>
      <c r="J47" s="77" t="s">
        <v>1506</v>
      </c>
      <c r="K47" t="s">
        <v>1097</v>
      </c>
      <c r="L47" t="s">
        <v>1096</v>
      </c>
      <c r="M47" t="s">
        <v>1507</v>
      </c>
    </row>
    <row r="48" spans="2:19" ht="15" customHeight="1" thickBot="1" x14ac:dyDescent="0.25">
      <c r="B48" t="s">
        <v>1223</v>
      </c>
      <c r="C48">
        <v>0.70385703415046219</v>
      </c>
      <c r="D48" t="s">
        <v>284</v>
      </c>
      <c r="E48" t="s">
        <v>1097</v>
      </c>
      <c r="F48">
        <v>21</v>
      </c>
      <c r="G48" cm="1">
        <f t="array" ref="G48">_xlfn.CEILING.MATH(_xlfn.RANK.EQ(Participants[[#This Row],[Random]], random)/$K$3)</f>
        <v>3</v>
      </c>
      <c r="H48" s="71" t="s">
        <v>295</v>
      </c>
      <c r="J48" s="78" t="s">
        <v>102</v>
      </c>
      <c r="K48" s="65">
        <v>1</v>
      </c>
      <c r="L48" s="65"/>
      <c r="M48" s="65">
        <v>1</v>
      </c>
    </row>
    <row r="49" spans="2:13" ht="15" customHeight="1" thickBot="1" x14ac:dyDescent="0.25">
      <c r="B49" t="s">
        <v>1280</v>
      </c>
      <c r="C49">
        <v>0.46961181099329685</v>
      </c>
      <c r="D49" t="s">
        <v>341</v>
      </c>
      <c r="E49" t="s">
        <v>1096</v>
      </c>
      <c r="F49">
        <v>26</v>
      </c>
      <c r="G49" cm="1">
        <f t="array" ref="G49">_xlfn.CEILING.MATH(_xlfn.RANK.EQ(Participants[[#This Row],[Random]], random)/$K$3)</f>
        <v>6</v>
      </c>
      <c r="H49" s="71" t="s">
        <v>41</v>
      </c>
      <c r="J49" s="78" t="s">
        <v>70</v>
      </c>
      <c r="K49" s="65">
        <v>7</v>
      </c>
      <c r="L49" s="65">
        <v>6</v>
      </c>
      <c r="M49" s="65">
        <v>13</v>
      </c>
    </row>
    <row r="50" spans="2:13" ht="15" customHeight="1" thickBot="1" x14ac:dyDescent="0.25">
      <c r="B50" t="s">
        <v>1411</v>
      </c>
      <c r="C50">
        <v>0.84373935585841708</v>
      </c>
      <c r="D50" t="s">
        <v>701</v>
      </c>
      <c r="E50" t="s">
        <v>1097</v>
      </c>
      <c r="F50">
        <v>20</v>
      </c>
      <c r="G50" cm="1">
        <f t="array" ref="G50">_xlfn.CEILING.MATH(_xlfn.RANK.EQ(Participants[[#This Row],[Random]], random)/$K$3)</f>
        <v>2</v>
      </c>
      <c r="H50" s="73" t="s">
        <v>41</v>
      </c>
      <c r="J50" s="78" t="s">
        <v>48</v>
      </c>
      <c r="K50" s="65">
        <v>10</v>
      </c>
      <c r="L50" s="65">
        <v>7</v>
      </c>
      <c r="M50" s="65">
        <v>17</v>
      </c>
    </row>
    <row r="51" spans="2:13" ht="15" customHeight="1" thickBot="1" x14ac:dyDescent="0.25">
      <c r="B51" t="s">
        <v>1216</v>
      </c>
      <c r="C51">
        <v>0.44422632694135533</v>
      </c>
      <c r="D51" t="s">
        <v>43</v>
      </c>
      <c r="E51" t="s">
        <v>1096</v>
      </c>
      <c r="F51">
        <v>19</v>
      </c>
      <c r="G51" cm="1">
        <f t="array" ref="G51">_xlfn.CEILING.MATH(_xlfn.RANK.EQ(Participants[[#This Row],[Random]], random)/$K$3)</f>
        <v>6</v>
      </c>
      <c r="H51" s="70"/>
      <c r="J51" s="78" t="s">
        <v>657</v>
      </c>
      <c r="K51" s="65">
        <v>12</v>
      </c>
      <c r="L51" s="65">
        <v>9</v>
      </c>
      <c r="M51" s="65">
        <v>21</v>
      </c>
    </row>
    <row r="52" spans="2:13" ht="15" customHeight="1" thickBot="1" x14ac:dyDescent="0.25">
      <c r="B52" t="s">
        <v>1435</v>
      </c>
      <c r="C52">
        <v>0.53184663104884145</v>
      </c>
      <c r="D52" t="s">
        <v>706</v>
      </c>
      <c r="E52" t="s">
        <v>1096</v>
      </c>
      <c r="F52">
        <v>20</v>
      </c>
      <c r="G52" cm="1">
        <f t="array" ref="G52">_xlfn.CEILING.MATH(_xlfn.RANK.EQ(Participants[[#This Row],[Random]], random)/$K$3)</f>
        <v>5</v>
      </c>
      <c r="H52" s="73"/>
      <c r="J52" s="78" t="s">
        <v>17</v>
      </c>
      <c r="K52" s="65">
        <v>4</v>
      </c>
      <c r="L52" s="65">
        <v>4</v>
      </c>
      <c r="M52" s="65">
        <v>8</v>
      </c>
    </row>
    <row r="53" spans="2:13" ht="15" customHeight="1" thickBot="1" x14ac:dyDescent="0.25">
      <c r="B53" t="s">
        <v>1173</v>
      </c>
      <c r="C53">
        <v>0.78165619141441089</v>
      </c>
      <c r="D53" t="s">
        <v>17</v>
      </c>
      <c r="E53" t="s">
        <v>1097</v>
      </c>
      <c r="F53">
        <v>18</v>
      </c>
      <c r="G53" cm="1">
        <f t="array" ref="G53">_xlfn.CEILING.MATH(_xlfn.RANK.EQ(Participants[[#This Row],[Random]], random)/$K$3)</f>
        <v>3</v>
      </c>
      <c r="H53" s="70"/>
      <c r="J53" s="78" t="s">
        <v>284</v>
      </c>
      <c r="K53" s="65">
        <v>17</v>
      </c>
      <c r="L53" s="65">
        <v>15</v>
      </c>
      <c r="M53" s="65">
        <v>32</v>
      </c>
    </row>
    <row r="54" spans="2:13" ht="15" customHeight="1" thickBot="1" x14ac:dyDescent="0.25">
      <c r="B54" t="s">
        <v>1419</v>
      </c>
      <c r="C54">
        <v>0.69602284997723629</v>
      </c>
      <c r="D54" t="s">
        <v>676</v>
      </c>
      <c r="E54" t="s">
        <v>1097</v>
      </c>
      <c r="F54">
        <v>20</v>
      </c>
      <c r="G54" cm="1">
        <f t="array" ref="G54">_xlfn.CEILING.MATH(_xlfn.RANK.EQ(Participants[[#This Row],[Random]], random)/$K$3)</f>
        <v>3</v>
      </c>
      <c r="H54" s="73"/>
      <c r="J54" s="78" t="s">
        <v>653</v>
      </c>
      <c r="K54" s="65">
        <v>7</v>
      </c>
      <c r="L54" s="65">
        <v>2</v>
      </c>
      <c r="M54" s="65">
        <v>9</v>
      </c>
    </row>
    <row r="55" spans="2:13" ht="15" customHeight="1" thickBot="1" x14ac:dyDescent="0.25">
      <c r="B55" t="s">
        <v>1277</v>
      </c>
      <c r="C55">
        <v>0.66480785448400959</v>
      </c>
      <c r="D55" t="s">
        <v>341</v>
      </c>
      <c r="E55" t="s">
        <v>1096</v>
      </c>
      <c r="F55">
        <v>28</v>
      </c>
      <c r="G55" cm="1">
        <f t="array" ref="G55">_xlfn.CEILING.MATH(_xlfn.RANK.EQ(Participants[[#This Row],[Random]], random)/$K$3)</f>
        <v>4</v>
      </c>
      <c r="H55" s="71" t="s">
        <v>394</v>
      </c>
      <c r="J55" s="78" t="s">
        <v>669</v>
      </c>
      <c r="K55" s="65">
        <v>13</v>
      </c>
      <c r="L55" s="65">
        <v>7</v>
      </c>
      <c r="M55" s="65">
        <v>20</v>
      </c>
    </row>
    <row r="56" spans="2:13" ht="15" customHeight="1" thickBot="1" x14ac:dyDescent="0.25">
      <c r="B56" t="s">
        <v>1362</v>
      </c>
      <c r="C56">
        <v>0.56233390781204562</v>
      </c>
      <c r="D56" t="s">
        <v>657</v>
      </c>
      <c r="E56" t="s">
        <v>1096</v>
      </c>
      <c r="F56">
        <v>19</v>
      </c>
      <c r="G56" cm="1">
        <f t="array" ref="G56">_xlfn.CEILING.MATH(_xlfn.RANK.EQ(Participants[[#This Row],[Random]], random)/$K$3)</f>
        <v>5</v>
      </c>
      <c r="H56" s="73" t="s">
        <v>115</v>
      </c>
      <c r="J56" s="78" t="s">
        <v>306</v>
      </c>
      <c r="K56" s="65">
        <v>13</v>
      </c>
      <c r="L56" s="65">
        <v>5</v>
      </c>
      <c r="M56" s="65">
        <v>18</v>
      </c>
    </row>
    <row r="57" spans="2:13" ht="15" customHeight="1" thickBot="1" x14ac:dyDescent="0.25">
      <c r="B57" t="s">
        <v>1151</v>
      </c>
      <c r="C57">
        <v>0.85253766965283284</v>
      </c>
      <c r="D57" t="s">
        <v>70</v>
      </c>
      <c r="E57" t="s">
        <v>1096</v>
      </c>
      <c r="F57">
        <v>28</v>
      </c>
      <c r="G57" cm="1">
        <f t="array" ref="G57">_xlfn.CEILING.MATH(_xlfn.RANK.EQ(Participants[[#This Row],[Random]], random)/$K$3)</f>
        <v>2</v>
      </c>
      <c r="H57" s="70" t="s">
        <v>54</v>
      </c>
      <c r="J57" s="78" t="s">
        <v>758</v>
      </c>
      <c r="K57" s="65">
        <v>7</v>
      </c>
      <c r="L57" s="65">
        <v>6</v>
      </c>
      <c r="M57" s="65">
        <v>13</v>
      </c>
    </row>
    <row r="58" spans="2:13" ht="15" customHeight="1" thickBot="1" x14ac:dyDescent="0.25">
      <c r="B58" t="s">
        <v>1194</v>
      </c>
      <c r="C58">
        <v>0.41595840058521816</v>
      </c>
      <c r="D58" t="s">
        <v>38</v>
      </c>
      <c r="E58" t="s">
        <v>1096</v>
      </c>
      <c r="F58">
        <v>24</v>
      </c>
      <c r="G58" cm="1">
        <f t="array" ref="G58">_xlfn.CEILING.MATH(_xlfn.RANK.EQ(Participants[[#This Row],[Random]], random)/$K$3)</f>
        <v>6</v>
      </c>
      <c r="H58" s="70" t="s">
        <v>54</v>
      </c>
      <c r="J58" s="78" t="s">
        <v>701</v>
      </c>
      <c r="K58" s="65">
        <v>6</v>
      </c>
      <c r="L58" s="65">
        <v>2</v>
      </c>
      <c r="M58" s="65">
        <v>8</v>
      </c>
    </row>
    <row r="59" spans="2:13" ht="15" customHeight="1" thickBot="1" x14ac:dyDescent="0.25">
      <c r="B59" t="s">
        <v>1329</v>
      </c>
      <c r="C59">
        <v>0.78332743854444098</v>
      </c>
      <c r="D59" t="s">
        <v>288</v>
      </c>
      <c r="E59" t="s">
        <v>1097</v>
      </c>
      <c r="F59">
        <v>19</v>
      </c>
      <c r="G59" cm="1">
        <f t="array" ref="G59">_xlfn.CEILING.MATH(_xlfn.RANK.EQ(Participants[[#This Row],[Random]], random)/$K$3)</f>
        <v>3</v>
      </c>
      <c r="H59" s="71" t="s">
        <v>36</v>
      </c>
      <c r="J59" s="78" t="s">
        <v>676</v>
      </c>
      <c r="K59" s="65">
        <v>6</v>
      </c>
      <c r="L59" s="65">
        <v>7</v>
      </c>
      <c r="M59" s="65">
        <v>13</v>
      </c>
    </row>
    <row r="60" spans="2:13" ht="15" customHeight="1" thickBot="1" x14ac:dyDescent="0.25">
      <c r="B60" t="s">
        <v>1484</v>
      </c>
      <c r="C60">
        <v>0.90836998943519909</v>
      </c>
      <c r="D60" t="s">
        <v>664</v>
      </c>
      <c r="E60" t="s">
        <v>1097</v>
      </c>
      <c r="F60">
        <v>19</v>
      </c>
      <c r="G60" cm="1">
        <f t="array" ref="G60">_xlfn.CEILING.MATH(_xlfn.RANK.EQ(Participants[[#This Row],[Random]], random)/$K$3)</f>
        <v>1</v>
      </c>
      <c r="H60" s="73" t="s">
        <v>115</v>
      </c>
      <c r="J60" s="78" t="s">
        <v>706</v>
      </c>
      <c r="K60" s="65">
        <v>6</v>
      </c>
      <c r="L60" s="65">
        <v>9</v>
      </c>
      <c r="M60" s="65">
        <v>15</v>
      </c>
    </row>
    <row r="61" spans="2:13" ht="15" customHeight="1" thickBot="1" x14ac:dyDescent="0.25">
      <c r="B61" t="s">
        <v>1149</v>
      </c>
      <c r="C61">
        <v>0.57944959125409456</v>
      </c>
      <c r="D61" t="s">
        <v>70</v>
      </c>
      <c r="E61" t="s">
        <v>1097</v>
      </c>
      <c r="F61">
        <v>25</v>
      </c>
      <c r="G61" cm="1">
        <f t="array" ref="G61">_xlfn.CEILING.MATH(_xlfn.RANK.EQ(Participants[[#This Row],[Random]], random)/$K$3)</f>
        <v>4</v>
      </c>
      <c r="H61" s="70" t="s">
        <v>36</v>
      </c>
      <c r="J61" s="78" t="s">
        <v>341</v>
      </c>
      <c r="K61" s="65">
        <v>10</v>
      </c>
      <c r="L61" s="65">
        <v>8</v>
      </c>
      <c r="M61" s="65">
        <v>18</v>
      </c>
    </row>
    <row r="62" spans="2:13" ht="15" customHeight="1" thickBot="1" x14ac:dyDescent="0.25">
      <c r="B62" t="s">
        <v>1347</v>
      </c>
      <c r="C62">
        <v>4.1995960003814337E-2</v>
      </c>
      <c r="D62" t="s">
        <v>657</v>
      </c>
      <c r="E62" t="s">
        <v>1096</v>
      </c>
      <c r="F62">
        <v>19</v>
      </c>
      <c r="G62" cm="1">
        <f t="array" ref="G62">_xlfn.CEILING.MATH(_xlfn.RANK.EQ(Participants[[#This Row],[Random]], random)/$K$3)</f>
        <v>10</v>
      </c>
      <c r="H62" s="73" t="s">
        <v>36</v>
      </c>
      <c r="J62" s="78" t="s">
        <v>279</v>
      </c>
      <c r="K62" s="65">
        <v>14</v>
      </c>
      <c r="L62" s="65">
        <v>15</v>
      </c>
      <c r="M62" s="65">
        <v>29</v>
      </c>
    </row>
    <row r="63" spans="2:13" ht="15" customHeight="1" thickBot="1" x14ac:dyDescent="0.25">
      <c r="B63" t="s">
        <v>1320</v>
      </c>
      <c r="C63">
        <v>0.98053451638027789</v>
      </c>
      <c r="D63" t="s">
        <v>288</v>
      </c>
      <c r="E63" t="s">
        <v>1096</v>
      </c>
      <c r="F63">
        <v>23</v>
      </c>
      <c r="G63" cm="1">
        <f t="array" ref="G63">_xlfn.CEILING.MATH(_xlfn.RANK.EQ(Participants[[#This Row],[Random]], random)/$K$3)</f>
        <v>1</v>
      </c>
      <c r="H63" s="71" t="s">
        <v>312</v>
      </c>
      <c r="J63" s="78" t="s">
        <v>38</v>
      </c>
      <c r="K63" s="65">
        <v>11</v>
      </c>
      <c r="L63" s="65">
        <v>13</v>
      </c>
      <c r="M63" s="65">
        <v>24</v>
      </c>
    </row>
    <row r="64" spans="2:13" ht="15" customHeight="1" thickBot="1" x14ac:dyDescent="0.25">
      <c r="B64" t="s">
        <v>1390</v>
      </c>
      <c r="C64">
        <v>0.7630951812969462</v>
      </c>
      <c r="D64" t="s">
        <v>669</v>
      </c>
      <c r="E64" t="s">
        <v>1097</v>
      </c>
      <c r="F64">
        <v>30</v>
      </c>
      <c r="G64" cm="1">
        <f t="array" ref="G64">_xlfn.CEILING.MATH(_xlfn.RANK.EQ(Participants[[#This Row],[Random]], random)/$K$3)</f>
        <v>3</v>
      </c>
      <c r="H64" s="73" t="s">
        <v>564</v>
      </c>
      <c r="J64" s="78" t="s">
        <v>95</v>
      </c>
      <c r="K64" s="65">
        <v>5</v>
      </c>
      <c r="L64" s="65">
        <v>4</v>
      </c>
      <c r="M64" s="65">
        <v>9</v>
      </c>
    </row>
    <row r="65" spans="2:13" ht="15" customHeight="1" thickBot="1" x14ac:dyDescent="0.25">
      <c r="B65" t="s">
        <v>1371</v>
      </c>
      <c r="C65">
        <v>0.49630732285524537</v>
      </c>
      <c r="D65" t="s">
        <v>653</v>
      </c>
      <c r="E65" t="s">
        <v>1096</v>
      </c>
      <c r="F65">
        <v>21</v>
      </c>
      <c r="G65" cm="1">
        <f t="array" ref="G65">_xlfn.CEILING.MATH(_xlfn.RANK.EQ(Participants[[#This Row],[Random]], random)/$K$3)</f>
        <v>5</v>
      </c>
      <c r="H65" s="73"/>
      <c r="J65" s="78" t="s">
        <v>43</v>
      </c>
      <c r="K65" s="65">
        <v>4</v>
      </c>
      <c r="L65" s="65">
        <v>5</v>
      </c>
      <c r="M65" s="65">
        <v>9</v>
      </c>
    </row>
    <row r="66" spans="2:13" ht="15" customHeight="1" thickBot="1" x14ac:dyDescent="0.25">
      <c r="B66" t="s">
        <v>1371</v>
      </c>
      <c r="C66">
        <v>0.35798775987439035</v>
      </c>
      <c r="D66" t="s">
        <v>653</v>
      </c>
      <c r="E66" t="s">
        <v>1096</v>
      </c>
      <c r="F66">
        <v>21</v>
      </c>
      <c r="G66" cm="1">
        <f t="array" ref="G66">_xlfn.CEILING.MATH(_xlfn.RANK.EQ(Participants[[#This Row],[Random]], random)/$K$3)</f>
        <v>7</v>
      </c>
      <c r="H66" s="73" t="s">
        <v>1070</v>
      </c>
      <c r="J66" s="78" t="s">
        <v>689</v>
      </c>
      <c r="K66" s="65">
        <v>9</v>
      </c>
      <c r="L66" s="65">
        <v>12</v>
      </c>
      <c r="M66" s="65">
        <v>21</v>
      </c>
    </row>
    <row r="67" spans="2:13" ht="15" customHeight="1" thickBot="1" x14ac:dyDescent="0.25">
      <c r="B67" t="s">
        <v>1250</v>
      </c>
      <c r="C67">
        <v>7.0510403849564085E-3</v>
      </c>
      <c r="D67" t="s">
        <v>284</v>
      </c>
      <c r="E67" t="s">
        <v>1097</v>
      </c>
      <c r="F67">
        <v>19</v>
      </c>
      <c r="G67" cm="1">
        <f t="array" ref="G67">_xlfn.CEILING.MATH(_xlfn.RANK.EQ(Participants[[#This Row],[Random]], random)/$K$3)</f>
        <v>10</v>
      </c>
      <c r="H67" s="71" t="s">
        <v>41</v>
      </c>
      <c r="J67" s="78" t="s">
        <v>288</v>
      </c>
      <c r="K67" s="65">
        <v>18</v>
      </c>
      <c r="L67" s="65">
        <v>10</v>
      </c>
      <c r="M67" s="65">
        <v>28</v>
      </c>
    </row>
    <row r="68" spans="2:13" ht="15" customHeight="1" thickBot="1" x14ac:dyDescent="0.25">
      <c r="B68" t="s">
        <v>1430</v>
      </c>
      <c r="C68">
        <v>0.38353909394470476</v>
      </c>
      <c r="D68" t="s">
        <v>706</v>
      </c>
      <c r="E68" t="s">
        <v>1096</v>
      </c>
      <c r="F68">
        <v>20</v>
      </c>
      <c r="G68" cm="1">
        <f t="array" ref="G68">_xlfn.CEILING.MATH(_xlfn.RANK.EQ(Participants[[#This Row],[Random]], random)/$K$3)</f>
        <v>7</v>
      </c>
      <c r="H68" s="73" t="s">
        <v>778</v>
      </c>
      <c r="J68" s="78" t="s">
        <v>664</v>
      </c>
      <c r="K68" s="65">
        <v>20</v>
      </c>
      <c r="L68" s="65">
        <v>15</v>
      </c>
      <c r="M68" s="65">
        <v>35</v>
      </c>
    </row>
    <row r="69" spans="2:13" ht="15" customHeight="1" thickBot="1" x14ac:dyDescent="0.25">
      <c r="B69" t="s">
        <v>1245</v>
      </c>
      <c r="C69">
        <v>0.60282647244056176</v>
      </c>
      <c r="D69" t="s">
        <v>284</v>
      </c>
      <c r="E69" t="s">
        <v>1097</v>
      </c>
      <c r="F69">
        <v>18</v>
      </c>
      <c r="G69" cm="1">
        <f t="array" ref="G69">_xlfn.CEILING.MATH(_xlfn.RANK.EQ(Participants[[#This Row],[Random]], random)/$K$3)</f>
        <v>4</v>
      </c>
      <c r="H69" s="71" t="s">
        <v>572</v>
      </c>
      <c r="J69" s="78" t="s">
        <v>1507</v>
      </c>
      <c r="K69" s="65">
        <v>200</v>
      </c>
      <c r="L69" s="65">
        <v>161</v>
      </c>
      <c r="M69" s="65">
        <v>361</v>
      </c>
    </row>
    <row r="70" spans="2:13" ht="15" customHeight="1" thickBot="1" x14ac:dyDescent="0.25">
      <c r="B70" t="s">
        <v>1240</v>
      </c>
      <c r="C70">
        <v>0.30872018207971363</v>
      </c>
      <c r="D70" t="s">
        <v>284</v>
      </c>
      <c r="E70" t="s">
        <v>1096</v>
      </c>
      <c r="F70">
        <v>19</v>
      </c>
      <c r="G70" cm="1">
        <f t="array" ref="G70">_xlfn.CEILING.MATH(_xlfn.RANK.EQ(Participants[[#This Row],[Random]], random)/$K$3)</f>
        <v>7</v>
      </c>
      <c r="H70" s="71" t="s">
        <v>484</v>
      </c>
    </row>
    <row r="71" spans="2:13" ht="15" customHeight="1" thickBot="1" x14ac:dyDescent="0.25">
      <c r="B71" t="s">
        <v>1232</v>
      </c>
      <c r="C71">
        <v>0.75324716618800702</v>
      </c>
      <c r="D71" t="s">
        <v>284</v>
      </c>
      <c r="E71" t="s">
        <v>1097</v>
      </c>
      <c r="F71">
        <v>26</v>
      </c>
      <c r="G71" cm="1">
        <f t="array" ref="G71">_xlfn.CEILING.MATH(_xlfn.RANK.EQ(Participants[[#This Row],[Random]], random)/$K$3)</f>
        <v>3</v>
      </c>
      <c r="H71" s="71"/>
    </row>
    <row r="72" spans="2:13" ht="15" customHeight="1" thickBot="1" x14ac:dyDescent="0.25">
      <c r="B72" t="s">
        <v>1476</v>
      </c>
      <c r="C72">
        <v>0.19315039980275217</v>
      </c>
      <c r="D72" t="s">
        <v>664</v>
      </c>
      <c r="E72" t="s">
        <v>1096</v>
      </c>
      <c r="F72">
        <v>23</v>
      </c>
      <c r="G72" cm="1">
        <f t="array" ref="G72">_xlfn.CEILING.MATH(_xlfn.RANK.EQ(Participants[[#This Row],[Random]], random)/$K$3)</f>
        <v>9</v>
      </c>
      <c r="H72" s="73" t="s">
        <v>36</v>
      </c>
    </row>
    <row r="73" spans="2:13" ht="15" customHeight="1" thickBot="1" x14ac:dyDescent="0.25">
      <c r="B73" t="s">
        <v>1465</v>
      </c>
      <c r="C73">
        <v>5.2732386179380142E-2</v>
      </c>
      <c r="D73" t="s">
        <v>664</v>
      </c>
      <c r="E73" t="s">
        <v>1096</v>
      </c>
      <c r="F73">
        <v>23</v>
      </c>
      <c r="G73" cm="1">
        <f t="array" ref="G73">_xlfn.CEILING.MATH(_xlfn.RANK.EQ(Participants[[#This Row],[Random]], random)/$K$3)</f>
        <v>10</v>
      </c>
      <c r="H73" s="73"/>
    </row>
    <row r="74" spans="2:13" ht="15" customHeight="1" thickBot="1" x14ac:dyDescent="0.25">
      <c r="B74" t="s">
        <v>1282</v>
      </c>
      <c r="C74">
        <v>0.52538821667630564</v>
      </c>
      <c r="D74" t="s">
        <v>341</v>
      </c>
      <c r="E74" t="s">
        <v>1097</v>
      </c>
      <c r="F74">
        <v>26</v>
      </c>
      <c r="G74" cm="1">
        <f t="array" ref="G74">_xlfn.CEILING.MATH(_xlfn.RANK.EQ(Participants[[#This Row],[Random]], random)/$K$3)</f>
        <v>5</v>
      </c>
      <c r="H74" s="71"/>
    </row>
    <row r="75" spans="2:13" ht="15" customHeight="1" thickBot="1" x14ac:dyDescent="0.25">
      <c r="B75" t="s">
        <v>1455</v>
      </c>
      <c r="C75">
        <v>0.86211878334796299</v>
      </c>
      <c r="D75" t="s">
        <v>689</v>
      </c>
      <c r="E75" t="s">
        <v>1096</v>
      </c>
      <c r="F75">
        <v>23</v>
      </c>
      <c r="G75" cm="1">
        <f t="array" ref="G75">_xlfn.CEILING.MATH(_xlfn.RANK.EQ(Participants[[#This Row],[Random]], random)/$K$3)</f>
        <v>2</v>
      </c>
      <c r="H75" s="73"/>
    </row>
    <row r="76" spans="2:13" ht="15" customHeight="1" thickBot="1" x14ac:dyDescent="0.25">
      <c r="B76" t="s">
        <v>1412</v>
      </c>
      <c r="C76">
        <v>0.79186825228172619</v>
      </c>
      <c r="D76" t="s">
        <v>701</v>
      </c>
      <c r="E76" t="s">
        <v>1097</v>
      </c>
      <c r="F76">
        <v>18</v>
      </c>
      <c r="G76" cm="1">
        <f t="array" ref="G76">_xlfn.CEILING.MATH(_xlfn.RANK.EQ(Participants[[#This Row],[Random]], random)/$K$3)</f>
        <v>3</v>
      </c>
      <c r="H76" s="73" t="s">
        <v>36</v>
      </c>
    </row>
    <row r="77" spans="2:13" ht="15" customHeight="1" thickBot="1" x14ac:dyDescent="0.25">
      <c r="B77" t="s">
        <v>1326</v>
      </c>
      <c r="C77">
        <v>0.73341150684712664</v>
      </c>
      <c r="D77" t="s">
        <v>288</v>
      </c>
      <c r="E77" t="s">
        <v>1097</v>
      </c>
      <c r="F77">
        <v>26</v>
      </c>
      <c r="G77" cm="1">
        <f t="array" ref="G77">_xlfn.CEILING.MATH(_xlfn.RANK.EQ(Participants[[#This Row],[Random]], random)/$K$3)</f>
        <v>3</v>
      </c>
      <c r="H77" s="71" t="s">
        <v>420</v>
      </c>
    </row>
    <row r="78" spans="2:13" ht="15" customHeight="1" thickBot="1" x14ac:dyDescent="0.25">
      <c r="B78" t="s">
        <v>1497</v>
      </c>
      <c r="C78">
        <v>0.37552760669049956</v>
      </c>
      <c r="D78" t="s">
        <v>664</v>
      </c>
      <c r="E78" t="s">
        <v>1097</v>
      </c>
      <c r="F78">
        <v>20</v>
      </c>
      <c r="G78" cm="1">
        <f t="array" ref="G78">_xlfn.CEILING.MATH(_xlfn.RANK.EQ(Participants[[#This Row],[Random]], random)/$K$3)</f>
        <v>7</v>
      </c>
      <c r="H78" s="73" t="s">
        <v>1083</v>
      </c>
    </row>
    <row r="79" spans="2:13" ht="15" customHeight="1" thickBot="1" x14ac:dyDescent="0.25">
      <c r="B79" t="s">
        <v>1195</v>
      </c>
      <c r="C79">
        <v>0.69659734760081082</v>
      </c>
      <c r="D79" t="s">
        <v>38</v>
      </c>
      <c r="E79" t="s">
        <v>1096</v>
      </c>
      <c r="F79">
        <v>18</v>
      </c>
      <c r="G79" cm="1">
        <f t="array" ref="G79">_xlfn.CEILING.MATH(_xlfn.RANK.EQ(Participants[[#This Row],[Random]], random)/$K$3)</f>
        <v>3</v>
      </c>
      <c r="H79" s="70" t="s">
        <v>54</v>
      </c>
    </row>
    <row r="80" spans="2:13" ht="15" customHeight="1" thickBot="1" x14ac:dyDescent="0.25">
      <c r="B80" t="s">
        <v>1230</v>
      </c>
      <c r="C80">
        <v>0.8347931494512898</v>
      </c>
      <c r="D80" t="s">
        <v>284</v>
      </c>
      <c r="E80" t="s">
        <v>1096</v>
      </c>
      <c r="F80">
        <v>23</v>
      </c>
      <c r="G80" cm="1">
        <f t="array" ref="G80">_xlfn.CEILING.MATH(_xlfn.RANK.EQ(Participants[[#This Row],[Random]], random)/$K$3)</f>
        <v>2</v>
      </c>
      <c r="H80" s="71"/>
    </row>
    <row r="81" spans="2:8" ht="15" customHeight="1" thickBot="1" x14ac:dyDescent="0.25">
      <c r="B81" t="s">
        <v>1383</v>
      </c>
      <c r="C81">
        <v>0.14906334738567928</v>
      </c>
      <c r="D81" t="s">
        <v>669</v>
      </c>
      <c r="E81" t="s">
        <v>1097</v>
      </c>
      <c r="F81">
        <v>22</v>
      </c>
      <c r="G81" cm="1">
        <f t="array" ref="G81">_xlfn.CEILING.MATH(_xlfn.RANK.EQ(Participants[[#This Row],[Random]], random)/$K$3)</f>
        <v>9</v>
      </c>
      <c r="H81" s="73" t="s">
        <v>36</v>
      </c>
    </row>
    <row r="82" spans="2:8" ht="15" customHeight="1" thickBot="1" x14ac:dyDescent="0.25">
      <c r="B82" t="s">
        <v>1409</v>
      </c>
      <c r="C82">
        <v>0.67303756899360889</v>
      </c>
      <c r="D82" t="s">
        <v>701</v>
      </c>
      <c r="E82" t="s">
        <v>1097</v>
      </c>
      <c r="F82">
        <v>26</v>
      </c>
      <c r="G82" cm="1">
        <f t="array" ref="G82">_xlfn.CEILING.MATH(_xlfn.RANK.EQ(Participants[[#This Row],[Random]], random)/$K$3)</f>
        <v>4</v>
      </c>
      <c r="H82" s="73" t="s">
        <v>784</v>
      </c>
    </row>
    <row r="83" spans="2:8" ht="15" customHeight="1" thickBot="1" x14ac:dyDescent="0.25">
      <c r="B83" t="s">
        <v>1461</v>
      </c>
      <c r="C83">
        <v>0.55997835866242562</v>
      </c>
      <c r="D83" t="s">
        <v>689</v>
      </c>
      <c r="E83" t="s">
        <v>1096</v>
      </c>
      <c r="F83">
        <v>26</v>
      </c>
      <c r="G83" cm="1">
        <f t="array" ref="G83">_xlfn.CEILING.MATH(_xlfn.RANK.EQ(Participants[[#This Row],[Random]], random)/$K$3)</f>
        <v>5</v>
      </c>
      <c r="H83" s="73" t="s">
        <v>36</v>
      </c>
    </row>
    <row r="84" spans="2:8" ht="15" customHeight="1" thickBot="1" x14ac:dyDescent="0.25">
      <c r="B84" t="s">
        <v>1377</v>
      </c>
      <c r="C84">
        <v>0.81404194100251126</v>
      </c>
      <c r="D84" t="s">
        <v>669</v>
      </c>
      <c r="E84" t="s">
        <v>1097</v>
      </c>
      <c r="F84">
        <v>26</v>
      </c>
      <c r="G84" cm="1">
        <f t="array" ref="G84">_xlfn.CEILING.MATH(_xlfn.RANK.EQ(Participants[[#This Row],[Random]], random)/$K$3)</f>
        <v>2</v>
      </c>
      <c r="H84" s="73" t="s">
        <v>722</v>
      </c>
    </row>
    <row r="85" spans="2:8" ht="15" customHeight="1" thickBot="1" x14ac:dyDescent="0.25">
      <c r="B85" t="s">
        <v>1385</v>
      </c>
      <c r="C85">
        <v>0.27379657675047209</v>
      </c>
      <c r="D85" t="s">
        <v>669</v>
      </c>
      <c r="E85" t="s">
        <v>1096</v>
      </c>
      <c r="F85">
        <v>27</v>
      </c>
      <c r="G85" cm="1">
        <f t="array" ref="G85">_xlfn.CEILING.MATH(_xlfn.RANK.EQ(Participants[[#This Row],[Random]], random)/$K$3)</f>
        <v>8</v>
      </c>
      <c r="H85" s="73"/>
    </row>
    <row r="86" spans="2:8" ht="15" customHeight="1" thickBot="1" x14ac:dyDescent="0.25">
      <c r="B86" t="s">
        <v>1294</v>
      </c>
      <c r="C86">
        <v>0.52735278575088129</v>
      </c>
      <c r="D86" t="s">
        <v>279</v>
      </c>
      <c r="E86" t="s">
        <v>1096</v>
      </c>
      <c r="F86">
        <v>43</v>
      </c>
      <c r="G86" cm="1">
        <f t="array" ref="G86">_xlfn.CEILING.MATH(_xlfn.RANK.EQ(Participants[[#This Row],[Random]], random)/$K$3)</f>
        <v>5</v>
      </c>
      <c r="H86" s="71"/>
    </row>
    <row r="87" spans="2:8" ht="15" customHeight="1" thickBot="1" x14ac:dyDescent="0.25">
      <c r="B87" t="s">
        <v>1480</v>
      </c>
      <c r="C87">
        <v>0.97304842689037752</v>
      </c>
      <c r="D87" t="s">
        <v>664</v>
      </c>
      <c r="E87" t="s">
        <v>1097</v>
      </c>
      <c r="F87">
        <v>21</v>
      </c>
      <c r="G87" cm="1">
        <f t="array" ref="G87">_xlfn.CEILING.MATH(_xlfn.RANK.EQ(Participants[[#This Row],[Random]], random)/$K$3)</f>
        <v>1</v>
      </c>
      <c r="H87" s="73" t="s">
        <v>36</v>
      </c>
    </row>
    <row r="88" spans="2:8" ht="15" customHeight="1" thickBot="1" x14ac:dyDescent="0.25">
      <c r="B88" t="s">
        <v>1189</v>
      </c>
      <c r="C88">
        <v>0.20862961881232156</v>
      </c>
      <c r="D88" t="s">
        <v>38</v>
      </c>
      <c r="E88" t="s">
        <v>1096</v>
      </c>
      <c r="F88">
        <v>20</v>
      </c>
      <c r="G88" cm="1">
        <f t="array" ref="G88">_xlfn.CEILING.MATH(_xlfn.RANK.EQ(Participants[[#This Row],[Random]], random)/$K$3)</f>
        <v>9</v>
      </c>
      <c r="H88" s="70"/>
    </row>
    <row r="89" spans="2:8" ht="15" customHeight="1" thickBot="1" x14ac:dyDescent="0.25">
      <c r="B89" t="s">
        <v>1324</v>
      </c>
      <c r="C89">
        <v>0.65555200596233409</v>
      </c>
      <c r="D89" t="s">
        <v>288</v>
      </c>
      <c r="E89" t="s">
        <v>1096</v>
      </c>
      <c r="F89">
        <v>18</v>
      </c>
      <c r="G89" cm="1">
        <f t="array" ref="G89">_xlfn.CEILING.MATH(_xlfn.RANK.EQ(Participants[[#This Row],[Random]], random)/$K$3)</f>
        <v>4</v>
      </c>
      <c r="H89" s="71" t="s">
        <v>41</v>
      </c>
    </row>
    <row r="90" spans="2:8" ht="15" customHeight="1" thickBot="1" x14ac:dyDescent="0.25">
      <c r="B90" t="s">
        <v>1346</v>
      </c>
      <c r="C90">
        <v>0.7930726864494595</v>
      </c>
      <c r="D90" t="s">
        <v>657</v>
      </c>
      <c r="E90" t="s">
        <v>1097</v>
      </c>
      <c r="F90">
        <v>19</v>
      </c>
      <c r="G90" cm="1">
        <f t="array" ref="G90">_xlfn.CEILING.MATH(_xlfn.RANK.EQ(Participants[[#This Row],[Random]], random)/$K$3)</f>
        <v>3</v>
      </c>
      <c r="H90" s="73" t="s">
        <v>41</v>
      </c>
    </row>
    <row r="91" spans="2:8" ht="15" customHeight="1" thickBot="1" x14ac:dyDescent="0.25">
      <c r="B91" t="s">
        <v>1187</v>
      </c>
      <c r="C91">
        <v>0.91159273574436051</v>
      </c>
      <c r="D91" t="s">
        <v>38</v>
      </c>
      <c r="E91" t="s">
        <v>1097</v>
      </c>
      <c r="F91">
        <v>24</v>
      </c>
      <c r="G91" cm="1">
        <f t="array" ref="G91">_xlfn.CEILING.MATH(_xlfn.RANK.EQ(Participants[[#This Row],[Random]], random)/$K$3)</f>
        <v>1</v>
      </c>
      <c r="H91" s="70" t="s">
        <v>41</v>
      </c>
    </row>
    <row r="92" spans="2:8" ht="15" customHeight="1" thickBot="1" x14ac:dyDescent="0.25">
      <c r="B92" t="s">
        <v>1393</v>
      </c>
      <c r="C92">
        <v>0.24225661432618573</v>
      </c>
      <c r="D92" t="s">
        <v>669</v>
      </c>
      <c r="E92" t="s">
        <v>1097</v>
      </c>
      <c r="F92">
        <v>18</v>
      </c>
      <c r="G92" cm="1">
        <f t="array" ref="G92">_xlfn.CEILING.MATH(_xlfn.RANK.EQ(Participants[[#This Row],[Random]], random)/$K$3)</f>
        <v>8</v>
      </c>
      <c r="H92" s="73" t="s">
        <v>1055</v>
      </c>
    </row>
    <row r="93" spans="2:8" ht="15" customHeight="1" thickBot="1" x14ac:dyDescent="0.25">
      <c r="B93" t="s">
        <v>1147</v>
      </c>
      <c r="C93">
        <v>0.10689372924171026</v>
      </c>
      <c r="D93" t="s">
        <v>70</v>
      </c>
      <c r="E93" t="s">
        <v>1097</v>
      </c>
      <c r="F93">
        <v>23</v>
      </c>
      <c r="G93" cm="1">
        <f t="array" ref="G93">_xlfn.CEILING.MATH(_xlfn.RANK.EQ(Participants[[#This Row],[Random]], random)/$K$3)</f>
        <v>10</v>
      </c>
      <c r="H93" s="70" t="s">
        <v>140</v>
      </c>
    </row>
    <row r="94" spans="2:8" ht="15" customHeight="1" thickBot="1" x14ac:dyDescent="0.25">
      <c r="B94" t="s">
        <v>1290</v>
      </c>
      <c r="C94">
        <v>0.26658856000192632</v>
      </c>
      <c r="D94" t="s">
        <v>279</v>
      </c>
      <c r="E94" t="s">
        <v>1096</v>
      </c>
      <c r="F94">
        <v>30</v>
      </c>
      <c r="G94" cm="1">
        <f t="array" ref="G94">_xlfn.CEILING.MATH(_xlfn.RANK.EQ(Participants[[#This Row],[Random]], random)/$K$3)</f>
        <v>8</v>
      </c>
      <c r="H94" s="71" t="s">
        <v>36</v>
      </c>
    </row>
    <row r="95" spans="2:8" ht="15" customHeight="1" thickBot="1" x14ac:dyDescent="0.25">
      <c r="B95" t="s">
        <v>1325</v>
      </c>
      <c r="C95">
        <v>0.711940687915951</v>
      </c>
      <c r="D95" t="s">
        <v>288</v>
      </c>
      <c r="E95" t="s">
        <v>1097</v>
      </c>
      <c r="F95">
        <v>21</v>
      </c>
      <c r="G95" cm="1">
        <f t="array" ref="G95">_xlfn.CEILING.MATH(_xlfn.RANK.EQ(Participants[[#This Row],[Random]], random)/$K$3)</f>
        <v>3</v>
      </c>
      <c r="H95" s="71" t="s">
        <v>32</v>
      </c>
    </row>
    <row r="96" spans="2:8" ht="15" customHeight="1" thickBot="1" x14ac:dyDescent="0.25">
      <c r="B96" t="s">
        <v>1306</v>
      </c>
      <c r="C96">
        <v>0.79807401578506676</v>
      </c>
      <c r="D96" t="s">
        <v>279</v>
      </c>
      <c r="E96" t="s">
        <v>1096</v>
      </c>
      <c r="F96">
        <v>32</v>
      </c>
      <c r="G96" cm="1">
        <f t="array" ref="G96">_xlfn.CEILING.MATH(_xlfn.RANK.EQ(Participants[[#This Row],[Random]], random)/$K$3)</f>
        <v>2</v>
      </c>
      <c r="H96" s="71" t="s">
        <v>54</v>
      </c>
    </row>
    <row r="97" spans="2:8" ht="15" customHeight="1" thickBot="1" x14ac:dyDescent="0.25">
      <c r="B97" t="s">
        <v>1342</v>
      </c>
      <c r="C97">
        <v>0.33069059740447337</v>
      </c>
      <c r="D97" t="s">
        <v>288</v>
      </c>
      <c r="E97" t="s">
        <v>1097</v>
      </c>
      <c r="F97">
        <v>22</v>
      </c>
      <c r="G97" cm="1">
        <f t="array" ref="G97">_xlfn.CEILING.MATH(_xlfn.RANK.EQ(Participants[[#This Row],[Random]], random)/$K$3)</f>
        <v>7</v>
      </c>
      <c r="H97" s="71" t="s">
        <v>646</v>
      </c>
    </row>
    <row r="98" spans="2:8" ht="15" customHeight="1" thickBot="1" x14ac:dyDescent="0.25">
      <c r="B98" t="s">
        <v>1211</v>
      </c>
      <c r="C98">
        <v>0.95596645744037645</v>
      </c>
      <c r="D98" t="s">
        <v>95</v>
      </c>
      <c r="E98" t="s">
        <v>1097</v>
      </c>
      <c r="F98">
        <v>23</v>
      </c>
      <c r="G98" cm="1">
        <f t="array" ref="G98">_xlfn.CEILING.MATH(_xlfn.RANK.EQ(Participants[[#This Row],[Random]], random)/$K$3)</f>
        <v>1</v>
      </c>
      <c r="H98" s="70" t="s">
        <v>250</v>
      </c>
    </row>
    <row r="99" spans="2:8" ht="15" customHeight="1" thickBot="1" x14ac:dyDescent="0.25">
      <c r="B99" t="s">
        <v>1338</v>
      </c>
      <c r="C99">
        <v>0.27691028505308568</v>
      </c>
      <c r="D99" t="s">
        <v>288</v>
      </c>
      <c r="E99" t="s">
        <v>1097</v>
      </c>
      <c r="F99">
        <v>20</v>
      </c>
      <c r="G99" cm="1">
        <f t="array" ref="G99">_xlfn.CEILING.MATH(_xlfn.RANK.EQ(Participants[[#This Row],[Random]], random)/$K$3)</f>
        <v>8</v>
      </c>
      <c r="H99" s="71"/>
    </row>
    <row r="100" spans="2:8" ht="15" customHeight="1" thickBot="1" x14ac:dyDescent="0.25">
      <c r="B100" t="s">
        <v>1285</v>
      </c>
      <c r="C100">
        <v>0.81715358169905739</v>
      </c>
      <c r="D100" t="s">
        <v>341</v>
      </c>
      <c r="E100" t="s">
        <v>1097</v>
      </c>
      <c r="F100" t="s">
        <v>41</v>
      </c>
      <c r="G100" cm="1">
        <f t="array" ref="G100">_xlfn.CEILING.MATH(_xlfn.RANK.EQ(Participants[[#This Row],[Random]], random)/$K$3)</f>
        <v>2</v>
      </c>
      <c r="H100" s="71"/>
    </row>
    <row r="101" spans="2:8" ht="15" customHeight="1" thickBot="1" x14ac:dyDescent="0.25">
      <c r="B101" t="s">
        <v>1449</v>
      </c>
      <c r="C101">
        <v>0.76110935134090796</v>
      </c>
      <c r="D101" t="s">
        <v>689</v>
      </c>
      <c r="E101" t="s">
        <v>1097</v>
      </c>
      <c r="F101">
        <v>19</v>
      </c>
      <c r="G101" cm="1">
        <f t="array" ref="G101">_xlfn.CEILING.MATH(_xlfn.RANK.EQ(Participants[[#This Row],[Random]], random)/$K$3)</f>
        <v>3</v>
      </c>
      <c r="H101" s="73" t="s">
        <v>564</v>
      </c>
    </row>
    <row r="102" spans="2:8" ht="15" customHeight="1" thickBot="1" x14ac:dyDescent="0.25">
      <c r="B102" t="s">
        <v>1262</v>
      </c>
      <c r="C102">
        <v>0.1461734260250015</v>
      </c>
      <c r="D102" t="s">
        <v>306</v>
      </c>
      <c r="E102" t="s">
        <v>1097</v>
      </c>
      <c r="F102">
        <v>18</v>
      </c>
      <c r="G102" cm="1">
        <f t="array" ref="G102">_xlfn.CEILING.MATH(_xlfn.RANK.EQ(Participants[[#This Row],[Random]], random)/$K$3)</f>
        <v>9</v>
      </c>
      <c r="H102" s="71"/>
    </row>
    <row r="103" spans="2:8" ht="15" customHeight="1" thickBot="1" x14ac:dyDescent="0.25">
      <c r="B103" t="s">
        <v>1162</v>
      </c>
      <c r="C103">
        <v>0.35221641896547984</v>
      </c>
      <c r="D103" t="s">
        <v>48</v>
      </c>
      <c r="E103" t="s">
        <v>1097</v>
      </c>
      <c r="F103">
        <v>18</v>
      </c>
      <c r="G103" cm="1">
        <f t="array" ref="G103">_xlfn.CEILING.MATH(_xlfn.RANK.EQ(Participants[[#This Row],[Random]], random)/$K$3)</f>
        <v>7</v>
      </c>
      <c r="H103" s="70" t="s">
        <v>36</v>
      </c>
    </row>
    <row r="104" spans="2:8" ht="15" customHeight="1" thickBot="1" x14ac:dyDescent="0.25">
      <c r="B104" t="s">
        <v>1298</v>
      </c>
      <c r="C104">
        <v>0.4066097156684827</v>
      </c>
      <c r="D104" t="s">
        <v>279</v>
      </c>
      <c r="E104" t="s">
        <v>1097</v>
      </c>
      <c r="F104">
        <v>20</v>
      </c>
      <c r="G104" cm="1">
        <f t="array" ref="G104">_xlfn.CEILING.MATH(_xlfn.RANK.EQ(Participants[[#This Row],[Random]], random)/$K$3)</f>
        <v>6</v>
      </c>
      <c r="H104" s="71" t="s">
        <v>377</v>
      </c>
    </row>
    <row r="105" spans="2:8" ht="15" customHeight="1" thickBot="1" x14ac:dyDescent="0.25">
      <c r="B105" t="s">
        <v>1292</v>
      </c>
      <c r="C105">
        <v>0.57269541118767997</v>
      </c>
      <c r="D105" t="s">
        <v>279</v>
      </c>
      <c r="E105" t="s">
        <v>1096</v>
      </c>
      <c r="F105">
        <v>19</v>
      </c>
      <c r="G105" cm="1">
        <f t="array" ref="G105">_xlfn.CEILING.MATH(_xlfn.RANK.EQ(Participants[[#This Row],[Random]], random)/$K$3)</f>
        <v>5</v>
      </c>
      <c r="H105" s="71" t="s">
        <v>36</v>
      </c>
    </row>
    <row r="106" spans="2:8" ht="15" customHeight="1" thickBot="1" x14ac:dyDescent="0.25">
      <c r="B106" t="s">
        <v>1357</v>
      </c>
      <c r="C106">
        <v>0.94539639350764593</v>
      </c>
      <c r="D106" t="s">
        <v>657</v>
      </c>
      <c r="E106" t="s">
        <v>1097</v>
      </c>
      <c r="F106">
        <v>26</v>
      </c>
      <c r="G106" cm="1">
        <f t="array" ref="G106">_xlfn.CEILING.MATH(_xlfn.RANK.EQ(Participants[[#This Row],[Random]], random)/$K$3)</f>
        <v>1</v>
      </c>
      <c r="H106" s="73" t="s">
        <v>140</v>
      </c>
    </row>
    <row r="107" spans="2:8" ht="15" customHeight="1" thickBot="1" x14ac:dyDescent="0.25">
      <c r="B107" t="s">
        <v>1253</v>
      </c>
      <c r="C107">
        <v>0.63771511767630751</v>
      </c>
      <c r="D107" t="s">
        <v>284</v>
      </c>
      <c r="E107" t="s">
        <v>1097</v>
      </c>
      <c r="F107">
        <v>19</v>
      </c>
      <c r="G107" cm="1">
        <f t="array" ref="G107">_xlfn.CEILING.MATH(_xlfn.RANK.EQ(Participants[[#This Row],[Random]], random)/$K$3)</f>
        <v>4</v>
      </c>
      <c r="H107" s="71" t="s">
        <v>641</v>
      </c>
    </row>
    <row r="108" spans="2:8" ht="15" customHeight="1" thickBot="1" x14ac:dyDescent="0.25">
      <c r="B108" t="s">
        <v>1444</v>
      </c>
      <c r="C108">
        <v>0.86855338702836138</v>
      </c>
      <c r="D108" t="s">
        <v>689</v>
      </c>
      <c r="E108" t="s">
        <v>1096</v>
      </c>
      <c r="F108">
        <v>25</v>
      </c>
      <c r="G108" cm="1">
        <f t="array" ref="G108">_xlfn.CEILING.MATH(_xlfn.RANK.EQ(Participants[[#This Row],[Random]], random)/$K$3)</f>
        <v>2</v>
      </c>
      <c r="H108" s="73"/>
    </row>
    <row r="109" spans="2:8" ht="15" customHeight="1" thickBot="1" x14ac:dyDescent="0.25">
      <c r="B109" t="s">
        <v>1493</v>
      </c>
      <c r="C109">
        <v>0.13144692864687713</v>
      </c>
      <c r="D109" t="s">
        <v>664</v>
      </c>
      <c r="E109" t="s">
        <v>1096</v>
      </c>
      <c r="F109">
        <v>22</v>
      </c>
      <c r="G109" cm="1">
        <f t="array" ref="G109">_xlfn.CEILING.MATH(_xlfn.RANK.EQ(Participants[[#This Row],[Random]], random)/$K$3)</f>
        <v>9</v>
      </c>
      <c r="H109" s="73"/>
    </row>
    <row r="110" spans="2:8" ht="15" customHeight="1" thickBot="1" x14ac:dyDescent="0.25">
      <c r="B110" t="s">
        <v>1482</v>
      </c>
      <c r="C110">
        <v>8.9128677569826231E-2</v>
      </c>
      <c r="D110" t="s">
        <v>664</v>
      </c>
      <c r="E110" t="s">
        <v>1096</v>
      </c>
      <c r="F110">
        <v>23</v>
      </c>
      <c r="G110" cm="1">
        <f t="array" ref="G110">_xlfn.CEILING.MATH(_xlfn.RANK.EQ(Participants[[#This Row],[Random]], random)/$K$3)</f>
        <v>10</v>
      </c>
      <c r="H110" s="73" t="s">
        <v>564</v>
      </c>
    </row>
    <row r="111" spans="2:8" ht="15" customHeight="1" thickBot="1" x14ac:dyDescent="0.25">
      <c r="B111" t="s">
        <v>1487</v>
      </c>
      <c r="C111">
        <v>0.47895140967355576</v>
      </c>
      <c r="D111" t="s">
        <v>664</v>
      </c>
      <c r="E111" t="s">
        <v>1097</v>
      </c>
      <c r="F111">
        <v>18</v>
      </c>
      <c r="G111" cm="1">
        <f t="array" ref="G111">_xlfn.CEILING.MATH(_xlfn.RANK.EQ(Participants[[#This Row],[Random]], random)/$K$3)</f>
        <v>6</v>
      </c>
      <c r="H111" s="73" t="s">
        <v>564</v>
      </c>
    </row>
    <row r="112" spans="2:8" ht="15" customHeight="1" thickBot="1" x14ac:dyDescent="0.25">
      <c r="B112" t="s">
        <v>1387</v>
      </c>
      <c r="C112">
        <v>4.7502184056817942E-2</v>
      </c>
      <c r="D112" t="s">
        <v>669</v>
      </c>
      <c r="E112" t="s">
        <v>1096</v>
      </c>
      <c r="F112">
        <v>18</v>
      </c>
      <c r="G112" cm="1">
        <f t="array" ref="G112">_xlfn.CEILING.MATH(_xlfn.RANK.EQ(Participants[[#This Row],[Random]], random)/$K$3)</f>
        <v>10</v>
      </c>
      <c r="H112" s="73" t="s">
        <v>32</v>
      </c>
    </row>
    <row r="113" spans="2:8" ht="15" customHeight="1" thickBot="1" x14ac:dyDescent="0.25">
      <c r="B113" t="s">
        <v>1200</v>
      </c>
      <c r="C113">
        <v>0.28524815391515201</v>
      </c>
      <c r="D113" t="s">
        <v>38</v>
      </c>
      <c r="E113" t="s">
        <v>1096</v>
      </c>
      <c r="F113">
        <v>19</v>
      </c>
      <c r="G113" cm="1">
        <f t="array" ref="G113">_xlfn.CEILING.MATH(_xlfn.RANK.EQ(Participants[[#This Row],[Random]], random)/$K$3)</f>
        <v>8</v>
      </c>
      <c r="H113" s="70" t="s">
        <v>219</v>
      </c>
    </row>
    <row r="114" spans="2:8" ht="15" customHeight="1" thickBot="1" x14ac:dyDescent="0.25">
      <c r="B114" t="s">
        <v>1378</v>
      </c>
      <c r="C114">
        <v>0.79499908733548996</v>
      </c>
      <c r="D114" t="s">
        <v>669</v>
      </c>
      <c r="E114" t="s">
        <v>1096</v>
      </c>
      <c r="F114">
        <v>27</v>
      </c>
      <c r="G114" cm="1">
        <f t="array" ref="G114">_xlfn.CEILING.MATH(_xlfn.RANK.EQ(Participants[[#This Row],[Random]], random)/$K$3)</f>
        <v>2</v>
      </c>
      <c r="H114" s="73" t="s">
        <v>732</v>
      </c>
    </row>
    <row r="115" spans="2:8" ht="15" customHeight="1" thickBot="1" x14ac:dyDescent="0.25">
      <c r="B115" t="s">
        <v>1272</v>
      </c>
      <c r="C115">
        <v>0.49623907842647941</v>
      </c>
      <c r="D115" t="s">
        <v>341</v>
      </c>
      <c r="E115" t="s">
        <v>1096</v>
      </c>
      <c r="F115">
        <v>33</v>
      </c>
      <c r="G115" cm="1">
        <f t="array" ref="G115">_xlfn.CEILING.MATH(_xlfn.RANK.EQ(Participants[[#This Row],[Random]], random)/$K$3)</f>
        <v>6</v>
      </c>
      <c r="H115" s="71" t="s">
        <v>54</v>
      </c>
    </row>
    <row r="116" spans="2:8" ht="15" customHeight="1" thickBot="1" x14ac:dyDescent="0.25">
      <c r="B116" t="s">
        <v>1417</v>
      </c>
      <c r="C116">
        <v>0.64233622237925614</v>
      </c>
      <c r="D116" t="s">
        <v>676</v>
      </c>
      <c r="E116" t="s">
        <v>1097</v>
      </c>
      <c r="F116">
        <v>23</v>
      </c>
      <c r="G116" cm="1">
        <f t="array" ref="G116">_xlfn.CEILING.MATH(_xlfn.RANK.EQ(Participants[[#This Row],[Random]], random)/$K$3)</f>
        <v>4</v>
      </c>
      <c r="H116" s="73" t="s">
        <v>638</v>
      </c>
    </row>
    <row r="117" spans="2:8" ht="15" customHeight="1" thickBot="1" x14ac:dyDescent="0.25">
      <c r="B117" t="s">
        <v>1269</v>
      </c>
      <c r="C117">
        <v>0.78171850162555756</v>
      </c>
      <c r="D117" t="s">
        <v>306</v>
      </c>
      <c r="E117" t="s">
        <v>1097</v>
      </c>
      <c r="F117">
        <v>18</v>
      </c>
      <c r="G117" cm="1">
        <f t="array" ref="G117">_xlfn.CEILING.MATH(_xlfn.RANK.EQ(Participants[[#This Row],[Random]], random)/$K$3)</f>
        <v>3</v>
      </c>
      <c r="H117" s="71" t="s">
        <v>36</v>
      </c>
    </row>
    <row r="118" spans="2:8" ht="15" customHeight="1" thickBot="1" x14ac:dyDescent="0.25">
      <c r="B118" t="s">
        <v>1224</v>
      </c>
      <c r="C118">
        <v>8.8353688422195042E-2</v>
      </c>
      <c r="D118" t="s">
        <v>284</v>
      </c>
      <c r="E118" t="s">
        <v>1097</v>
      </c>
      <c r="F118">
        <v>26</v>
      </c>
      <c r="G118" cm="1">
        <f t="array" ref="G118">_xlfn.CEILING.MATH(_xlfn.RANK.EQ(Participants[[#This Row],[Random]], random)/$K$3)</f>
        <v>10</v>
      </c>
      <c r="H118" s="71" t="s">
        <v>36</v>
      </c>
    </row>
    <row r="119" spans="2:8" ht="15" customHeight="1" thickBot="1" x14ac:dyDescent="0.25">
      <c r="B119" t="s">
        <v>1386</v>
      </c>
      <c r="C119">
        <v>0.43270000494418837</v>
      </c>
      <c r="D119" t="s">
        <v>669</v>
      </c>
      <c r="E119" t="s">
        <v>1097</v>
      </c>
      <c r="F119">
        <v>22</v>
      </c>
      <c r="G119" cm="1">
        <f t="array" ref="G119">_xlfn.CEILING.MATH(_xlfn.RANK.EQ(Participants[[#This Row],[Random]], random)/$K$3)</f>
        <v>6</v>
      </c>
      <c r="H119" s="73"/>
    </row>
    <row r="120" spans="2:8" ht="15" customHeight="1" thickBot="1" x14ac:dyDescent="0.25">
      <c r="B120" t="s">
        <v>1470</v>
      </c>
      <c r="C120">
        <v>0.9623883642139861</v>
      </c>
      <c r="D120" t="s">
        <v>664</v>
      </c>
      <c r="E120" t="s">
        <v>1096</v>
      </c>
      <c r="F120">
        <v>18</v>
      </c>
      <c r="G120" cm="1">
        <f t="array" ref="G120">_xlfn.CEILING.MATH(_xlfn.RANK.EQ(Participants[[#This Row],[Random]], random)/$K$3)</f>
        <v>1</v>
      </c>
      <c r="H120" s="73" t="s">
        <v>716</v>
      </c>
    </row>
    <row r="121" spans="2:8" ht="15" customHeight="1" thickBot="1" x14ac:dyDescent="0.25">
      <c r="B121" t="s">
        <v>1184</v>
      </c>
      <c r="C121">
        <v>0.51559951180189345</v>
      </c>
      <c r="D121" t="s">
        <v>38</v>
      </c>
      <c r="E121" t="s">
        <v>1097</v>
      </c>
      <c r="F121">
        <v>25</v>
      </c>
      <c r="G121" cm="1">
        <f t="array" ref="G121">_xlfn.CEILING.MATH(_xlfn.RANK.EQ(Participants[[#This Row],[Random]], random)/$K$3)</f>
        <v>5</v>
      </c>
      <c r="H121" s="70"/>
    </row>
    <row r="122" spans="2:8" ht="15" customHeight="1" thickBot="1" x14ac:dyDescent="0.25">
      <c r="B122" t="s">
        <v>1258</v>
      </c>
      <c r="C122">
        <v>0.83218331123933231</v>
      </c>
      <c r="D122" t="s">
        <v>306</v>
      </c>
      <c r="E122" t="s">
        <v>1097</v>
      </c>
      <c r="F122">
        <v>19</v>
      </c>
      <c r="G122" cm="1">
        <f t="array" ref="G122">_xlfn.CEILING.MATH(_xlfn.RANK.EQ(Participants[[#This Row],[Random]], random)/$K$3)</f>
        <v>2</v>
      </c>
      <c r="H122" s="71"/>
    </row>
    <row r="123" spans="2:8" ht="15" customHeight="1" thickBot="1" x14ac:dyDescent="0.25">
      <c r="B123" t="s">
        <v>1341</v>
      </c>
      <c r="C123">
        <v>0.19396379546271258</v>
      </c>
      <c r="D123" t="s">
        <v>288</v>
      </c>
      <c r="E123" t="s">
        <v>1097</v>
      </c>
      <c r="F123">
        <v>18</v>
      </c>
      <c r="G123" cm="1">
        <f t="array" ref="G123">_xlfn.CEILING.MATH(_xlfn.RANK.EQ(Participants[[#This Row],[Random]], random)/$K$3)</f>
        <v>9</v>
      </c>
      <c r="H123" s="71" t="s">
        <v>111</v>
      </c>
    </row>
    <row r="124" spans="2:8" ht="15" customHeight="1" thickBot="1" x14ac:dyDescent="0.25">
      <c r="B124" t="s">
        <v>1473</v>
      </c>
      <c r="C124">
        <v>0.90440867399607028</v>
      </c>
      <c r="D124" t="s">
        <v>664</v>
      </c>
      <c r="E124" t="s">
        <v>1097</v>
      </c>
      <c r="F124">
        <v>18</v>
      </c>
      <c r="G124" cm="1">
        <f t="array" ref="G124">_xlfn.CEILING.MATH(_xlfn.RANK.EQ(Participants[[#This Row],[Random]], random)/$K$3)</f>
        <v>1</v>
      </c>
      <c r="H124" s="73" t="s">
        <v>551</v>
      </c>
    </row>
    <row r="125" spans="2:8" ht="15" customHeight="1" thickBot="1" x14ac:dyDescent="0.25">
      <c r="B125" t="s">
        <v>1274</v>
      </c>
      <c r="C125">
        <v>1.5375354939261787E-2</v>
      </c>
      <c r="D125" t="s">
        <v>341</v>
      </c>
      <c r="E125" t="s">
        <v>1096</v>
      </c>
      <c r="F125">
        <v>22</v>
      </c>
      <c r="G125" cm="1">
        <f t="array" ref="G125">_xlfn.CEILING.MATH(_xlfn.RANK.EQ(Participants[[#This Row],[Random]], random)/$K$3)</f>
        <v>10</v>
      </c>
      <c r="H125" s="71" t="s">
        <v>201</v>
      </c>
    </row>
    <row r="126" spans="2:8" ht="15" customHeight="1" thickBot="1" x14ac:dyDescent="0.25">
      <c r="B126" t="s">
        <v>1478</v>
      </c>
      <c r="C126">
        <v>0.57172439596202596</v>
      </c>
      <c r="D126" t="s">
        <v>664</v>
      </c>
      <c r="E126" t="s">
        <v>1096</v>
      </c>
      <c r="F126">
        <v>23</v>
      </c>
      <c r="G126" cm="1">
        <f t="array" ref="G126">_xlfn.CEILING.MATH(_xlfn.RANK.EQ(Participants[[#This Row],[Random]], random)/$K$3)</f>
        <v>5</v>
      </c>
      <c r="H126" s="73" t="s">
        <v>41</v>
      </c>
    </row>
    <row r="127" spans="2:8" ht="15" customHeight="1" thickBot="1" x14ac:dyDescent="0.25">
      <c r="B127" t="s">
        <v>1174</v>
      </c>
      <c r="C127">
        <v>0.3158183424446096</v>
      </c>
      <c r="D127" t="s">
        <v>17</v>
      </c>
      <c r="E127" t="s">
        <v>1096</v>
      </c>
      <c r="F127">
        <v>18</v>
      </c>
      <c r="G127" cm="1">
        <f t="array" ref="G127">_xlfn.CEILING.MATH(_xlfn.RANK.EQ(Participants[[#This Row],[Random]], random)/$K$3)</f>
        <v>7</v>
      </c>
      <c r="H127" s="70" t="s">
        <v>32</v>
      </c>
    </row>
    <row r="128" spans="2:8" ht="15" customHeight="1" thickBot="1" x14ac:dyDescent="0.25">
      <c r="B128" t="s">
        <v>1256</v>
      </c>
      <c r="C128">
        <v>0.35717536781315229</v>
      </c>
      <c r="D128" t="s">
        <v>306</v>
      </c>
      <c r="E128" t="s">
        <v>1097</v>
      </c>
      <c r="F128">
        <v>26</v>
      </c>
      <c r="G128" cm="1">
        <f t="array" ref="G128">_xlfn.CEILING.MATH(_xlfn.RANK.EQ(Participants[[#This Row],[Random]], random)/$K$3)</f>
        <v>7</v>
      </c>
      <c r="H128" s="71" t="s">
        <v>54</v>
      </c>
    </row>
    <row r="129" spans="2:8" ht="15" customHeight="1" thickBot="1" x14ac:dyDescent="0.25">
      <c r="B129" t="s">
        <v>1434</v>
      </c>
      <c r="C129">
        <v>0.38337656664794106</v>
      </c>
      <c r="D129" t="s">
        <v>706</v>
      </c>
      <c r="E129" t="s">
        <v>1097</v>
      </c>
      <c r="F129">
        <v>20</v>
      </c>
      <c r="G129" cm="1">
        <f t="array" ref="G129">_xlfn.CEILING.MATH(_xlfn.RANK.EQ(Participants[[#This Row],[Random]], random)/$K$3)</f>
        <v>7</v>
      </c>
      <c r="H129" s="73" t="s">
        <v>858</v>
      </c>
    </row>
    <row r="130" spans="2:8" ht="15" customHeight="1" thickBot="1" x14ac:dyDescent="0.25">
      <c r="B130" t="s">
        <v>1260</v>
      </c>
      <c r="C130">
        <v>0.19728572177481496</v>
      </c>
      <c r="D130" t="s">
        <v>306</v>
      </c>
      <c r="E130" t="s">
        <v>1097</v>
      </c>
      <c r="F130">
        <v>21</v>
      </c>
      <c r="G130" cm="1">
        <f t="array" ref="G130">_xlfn.CEILING.MATH(_xlfn.RANK.EQ(Participants[[#This Row],[Random]], random)/$K$3)</f>
        <v>9</v>
      </c>
      <c r="H130" s="71"/>
    </row>
    <row r="131" spans="2:8" ht="15" customHeight="1" thickBot="1" x14ac:dyDescent="0.25">
      <c r="B131" t="s">
        <v>1332</v>
      </c>
      <c r="C131">
        <v>0.60253292598494212</v>
      </c>
      <c r="D131" t="s">
        <v>288</v>
      </c>
      <c r="E131" t="s">
        <v>1097</v>
      </c>
      <c r="F131">
        <v>18</v>
      </c>
      <c r="G131" cm="1">
        <f t="array" ref="G131">_xlfn.CEILING.MATH(_xlfn.RANK.EQ(Participants[[#This Row],[Random]], random)/$K$3)</f>
        <v>4</v>
      </c>
      <c r="H131" s="71"/>
    </row>
    <row r="132" spans="2:8" ht="15" customHeight="1" thickBot="1" x14ac:dyDescent="0.25">
      <c r="B132" t="s">
        <v>1166</v>
      </c>
      <c r="C132">
        <v>0.67121838647224707</v>
      </c>
      <c r="D132" t="s">
        <v>48</v>
      </c>
      <c r="E132" t="s">
        <v>1096</v>
      </c>
      <c r="F132">
        <v>22</v>
      </c>
      <c r="G132" cm="1">
        <f t="array" ref="G132">_xlfn.CEILING.MATH(_xlfn.RANK.EQ(Participants[[#This Row],[Random]], random)/$K$3)</f>
        <v>4</v>
      </c>
      <c r="H132" s="70" t="s">
        <v>205</v>
      </c>
    </row>
    <row r="133" spans="2:8" ht="15" customHeight="1" thickBot="1" x14ac:dyDescent="0.25">
      <c r="B133" t="s">
        <v>1264</v>
      </c>
      <c r="C133">
        <v>0.3599643984152846</v>
      </c>
      <c r="D133" t="s">
        <v>306</v>
      </c>
      <c r="E133" t="s">
        <v>1096</v>
      </c>
      <c r="F133">
        <v>21</v>
      </c>
      <c r="G133" cm="1">
        <f t="array" ref="G133">_xlfn.CEILING.MATH(_xlfn.RANK.EQ(Participants[[#This Row],[Random]], random)/$K$3)</f>
        <v>7</v>
      </c>
      <c r="H133" s="71" t="s">
        <v>36</v>
      </c>
    </row>
    <row r="134" spans="2:8" ht="15" customHeight="1" thickBot="1" x14ac:dyDescent="0.25">
      <c r="B134" t="s">
        <v>1440</v>
      </c>
      <c r="C134">
        <v>0.22557443965792845</v>
      </c>
      <c r="D134" t="s">
        <v>706</v>
      </c>
      <c r="E134" t="s">
        <v>1097</v>
      </c>
      <c r="F134">
        <v>25</v>
      </c>
      <c r="G134" cm="1">
        <f t="array" ref="G134">_xlfn.CEILING.MATH(_xlfn.RANK.EQ(Participants[[#This Row],[Random]], random)/$K$3)</f>
        <v>8</v>
      </c>
      <c r="H134" s="73" t="s">
        <v>1073</v>
      </c>
    </row>
    <row r="135" spans="2:8" ht="15" customHeight="1" thickBot="1" x14ac:dyDescent="0.25">
      <c r="B135" t="s">
        <v>1152</v>
      </c>
      <c r="C135">
        <v>0.45454172463474751</v>
      </c>
      <c r="D135" t="s">
        <v>70</v>
      </c>
      <c r="E135" t="s">
        <v>1096</v>
      </c>
      <c r="F135">
        <v>23</v>
      </c>
      <c r="G135" cm="1">
        <f t="array" ref="G135">_xlfn.CEILING.MATH(_xlfn.RANK.EQ(Participants[[#This Row],[Random]], random)/$K$3)</f>
        <v>6</v>
      </c>
      <c r="H135" s="70" t="s">
        <v>245</v>
      </c>
    </row>
    <row r="136" spans="2:8" ht="15" customHeight="1" thickBot="1" x14ac:dyDescent="0.25">
      <c r="B136" t="s">
        <v>1401</v>
      </c>
      <c r="C136">
        <v>0.90035994055361401</v>
      </c>
      <c r="D136" t="s">
        <v>758</v>
      </c>
      <c r="E136" t="s">
        <v>1096</v>
      </c>
      <c r="F136">
        <v>29</v>
      </c>
      <c r="G136" cm="1">
        <f t="array" ref="G136">_xlfn.CEILING.MATH(_xlfn.RANK.EQ(Participants[[#This Row],[Random]], random)/$K$3)</f>
        <v>1</v>
      </c>
      <c r="H136" s="73" t="s">
        <v>428</v>
      </c>
    </row>
    <row r="137" spans="2:8" ht="15" customHeight="1" thickBot="1" x14ac:dyDescent="0.25">
      <c r="B137" t="s">
        <v>1402</v>
      </c>
      <c r="C137">
        <v>0.42263680072960153</v>
      </c>
      <c r="D137" t="s">
        <v>758</v>
      </c>
      <c r="E137" t="s">
        <v>1097</v>
      </c>
      <c r="F137">
        <v>19</v>
      </c>
      <c r="G137" cm="1">
        <f t="array" ref="G137">_xlfn.CEILING.MATH(_xlfn.RANK.EQ(Participants[[#This Row],[Random]], random)/$K$3)</f>
        <v>6</v>
      </c>
      <c r="H137" s="73"/>
    </row>
    <row r="138" spans="2:8" ht="15" customHeight="1" thickBot="1" x14ac:dyDescent="0.25">
      <c r="B138" t="s">
        <v>1261</v>
      </c>
      <c r="C138">
        <v>0.25682870673513836</v>
      </c>
      <c r="D138" t="s">
        <v>306</v>
      </c>
      <c r="E138" t="s">
        <v>1097</v>
      </c>
      <c r="F138">
        <v>30</v>
      </c>
      <c r="G138" cm="1">
        <f t="array" ref="G138">_xlfn.CEILING.MATH(_xlfn.RANK.EQ(Participants[[#This Row],[Random]], random)/$K$3)</f>
        <v>8</v>
      </c>
      <c r="H138" s="71"/>
    </row>
    <row r="139" spans="2:8" ht="15" customHeight="1" thickBot="1" x14ac:dyDescent="0.25">
      <c r="B139" t="s">
        <v>1334</v>
      </c>
      <c r="C139">
        <v>0.18133646441227358</v>
      </c>
      <c r="D139" t="s">
        <v>288</v>
      </c>
      <c r="E139" t="s">
        <v>1097</v>
      </c>
      <c r="F139">
        <v>19</v>
      </c>
      <c r="G139" cm="1">
        <f t="array" ref="G139">_xlfn.CEILING.MATH(_xlfn.RANK.EQ(Participants[[#This Row],[Random]], random)/$K$3)</f>
        <v>9</v>
      </c>
      <c r="H139" s="71" t="s">
        <v>437</v>
      </c>
    </row>
    <row r="140" spans="2:8" ht="15" customHeight="1" thickBot="1" x14ac:dyDescent="0.25">
      <c r="B140" t="s">
        <v>1170</v>
      </c>
      <c r="C140">
        <v>0.46591202572959645</v>
      </c>
      <c r="D140" t="s">
        <v>48</v>
      </c>
      <c r="E140" t="s">
        <v>1096</v>
      </c>
      <c r="F140">
        <v>27</v>
      </c>
      <c r="G140" cm="1">
        <f t="array" ref="G140">_xlfn.CEILING.MATH(_xlfn.RANK.EQ(Participants[[#This Row],[Random]], random)/$K$3)</f>
        <v>6</v>
      </c>
      <c r="H140" s="70" t="s">
        <v>272</v>
      </c>
    </row>
    <row r="141" spans="2:8" ht="15" customHeight="1" thickBot="1" x14ac:dyDescent="0.25">
      <c r="B141" t="s">
        <v>1167</v>
      </c>
      <c r="C141">
        <v>0.67943152268605267</v>
      </c>
      <c r="D141" t="s">
        <v>48</v>
      </c>
      <c r="E141" t="s">
        <v>1096</v>
      </c>
      <c r="F141">
        <v>24</v>
      </c>
      <c r="G141" cm="1">
        <f t="array" ref="G141">_xlfn.CEILING.MATH(_xlfn.RANK.EQ(Participants[[#This Row],[Random]], random)/$K$3)</f>
        <v>4</v>
      </c>
      <c r="H141" s="70"/>
    </row>
    <row r="142" spans="2:8" ht="15" customHeight="1" thickBot="1" x14ac:dyDescent="0.25">
      <c r="B142" t="s">
        <v>1255</v>
      </c>
      <c r="C142">
        <v>0.61484791225897317</v>
      </c>
      <c r="D142" t="s">
        <v>306</v>
      </c>
      <c r="E142" t="s">
        <v>1096</v>
      </c>
      <c r="F142">
        <v>25</v>
      </c>
      <c r="G142" cm="1">
        <f t="array" ref="G142">_xlfn.CEILING.MATH(_xlfn.RANK.EQ(Participants[[#This Row],[Random]], random)/$K$3)</f>
        <v>4</v>
      </c>
      <c r="H142" s="71" t="s">
        <v>36</v>
      </c>
    </row>
    <row r="143" spans="2:8" ht="15" customHeight="1" thickBot="1" x14ac:dyDescent="0.25">
      <c r="B143" t="s">
        <v>1337</v>
      </c>
      <c r="C143">
        <v>0.96799155879423193</v>
      </c>
      <c r="D143" t="s">
        <v>288</v>
      </c>
      <c r="E143" t="s">
        <v>1096</v>
      </c>
      <c r="F143">
        <v>19</v>
      </c>
      <c r="G143" cm="1">
        <f t="array" ref="G143">_xlfn.CEILING.MATH(_xlfn.RANK.EQ(Participants[[#This Row],[Random]], random)/$K$3)</f>
        <v>1</v>
      </c>
      <c r="H143" s="71" t="s">
        <v>36</v>
      </c>
    </row>
    <row r="144" spans="2:8" ht="15" customHeight="1" thickBot="1" x14ac:dyDescent="0.25">
      <c r="B144" t="s">
        <v>1229</v>
      </c>
      <c r="C144">
        <v>0.61244985134819296</v>
      </c>
      <c r="D144" t="s">
        <v>284</v>
      </c>
      <c r="E144" t="s">
        <v>1096</v>
      </c>
      <c r="F144">
        <v>19</v>
      </c>
      <c r="G144" cm="1">
        <f t="array" ref="G144">_xlfn.CEILING.MATH(_xlfn.RANK.EQ(Participants[[#This Row],[Random]], random)/$K$3)</f>
        <v>4</v>
      </c>
      <c r="H144" s="71" t="s">
        <v>115</v>
      </c>
    </row>
    <row r="145" spans="2:8" ht="15" customHeight="1" thickBot="1" x14ac:dyDescent="0.25">
      <c r="B145" t="s">
        <v>1241</v>
      </c>
      <c r="C145">
        <v>0.47971206553052004</v>
      </c>
      <c r="D145" t="s">
        <v>284</v>
      </c>
      <c r="E145" t="s">
        <v>1096</v>
      </c>
      <c r="F145">
        <v>19</v>
      </c>
      <c r="G145" cm="1">
        <f t="array" ref="G145">_xlfn.CEILING.MATH(_xlfn.RANK.EQ(Participants[[#This Row],[Random]], random)/$K$3)</f>
        <v>6</v>
      </c>
      <c r="H145" s="71" t="s">
        <v>41</v>
      </c>
    </row>
    <row r="146" spans="2:8" ht="15" customHeight="1" thickBot="1" x14ac:dyDescent="0.25">
      <c r="B146" t="s">
        <v>1448</v>
      </c>
      <c r="C146">
        <v>0.7015028256799386</v>
      </c>
      <c r="D146" t="s">
        <v>689</v>
      </c>
      <c r="E146" t="s">
        <v>1097</v>
      </c>
      <c r="F146">
        <v>22</v>
      </c>
      <c r="G146" cm="1">
        <f t="array" ref="G146">_xlfn.CEILING.MATH(_xlfn.RANK.EQ(Participants[[#This Row],[Random]], random)/$K$3)</f>
        <v>3</v>
      </c>
      <c r="H146" s="73" t="s">
        <v>36</v>
      </c>
    </row>
    <row r="147" spans="2:8" ht="15" customHeight="1" thickBot="1" x14ac:dyDescent="0.25">
      <c r="B147" t="s">
        <v>1276</v>
      </c>
      <c r="C147">
        <v>0.40446714941429618</v>
      </c>
      <c r="D147" t="s">
        <v>341</v>
      </c>
      <c r="E147" t="s">
        <v>1096</v>
      </c>
      <c r="F147">
        <v>25</v>
      </c>
      <c r="G147" cm="1">
        <f t="array" ref="G147">_xlfn.CEILING.MATH(_xlfn.RANK.EQ(Participants[[#This Row],[Random]], random)/$K$3)</f>
        <v>6</v>
      </c>
      <c r="H147" s="71" t="s">
        <v>54</v>
      </c>
    </row>
    <row r="148" spans="2:8" ht="15" customHeight="1" thickBot="1" x14ac:dyDescent="0.25">
      <c r="B148" t="s">
        <v>1188</v>
      </c>
      <c r="C148">
        <v>0.85338366331780635</v>
      </c>
      <c r="D148" t="s">
        <v>38</v>
      </c>
      <c r="E148" t="s">
        <v>1097</v>
      </c>
      <c r="F148">
        <v>22</v>
      </c>
      <c r="G148" cm="1">
        <f t="array" ref="G148">_xlfn.CEILING.MATH(_xlfn.RANK.EQ(Participants[[#This Row],[Random]], random)/$K$3)</f>
        <v>2</v>
      </c>
      <c r="H148" s="70" t="s">
        <v>136</v>
      </c>
    </row>
    <row r="149" spans="2:8" ht="15" customHeight="1" thickBot="1" x14ac:dyDescent="0.25">
      <c r="B149" t="s">
        <v>1231</v>
      </c>
      <c r="C149">
        <v>0.13899150597394327</v>
      </c>
      <c r="D149" t="s">
        <v>284</v>
      </c>
      <c r="E149" t="s">
        <v>1096</v>
      </c>
      <c r="F149">
        <v>22</v>
      </c>
      <c r="G149" cm="1">
        <f t="array" ref="G149">_xlfn.CEILING.MATH(_xlfn.RANK.EQ(Participants[[#This Row],[Random]], random)/$K$3)</f>
        <v>9</v>
      </c>
      <c r="H149" s="71" t="s">
        <v>458</v>
      </c>
    </row>
    <row r="150" spans="2:8" ht="15" customHeight="1" thickBot="1" x14ac:dyDescent="0.25">
      <c r="B150" t="s">
        <v>1252</v>
      </c>
      <c r="C150">
        <v>0.11113388863931806</v>
      </c>
      <c r="D150" t="s">
        <v>284</v>
      </c>
      <c r="E150" t="s">
        <v>1096</v>
      </c>
      <c r="F150">
        <v>20</v>
      </c>
      <c r="G150" cm="1">
        <f t="array" ref="G150">_xlfn.CEILING.MATH(_xlfn.RANK.EQ(Participants[[#This Row],[Random]], random)/$K$3)</f>
        <v>9</v>
      </c>
      <c r="H150" s="71"/>
    </row>
    <row r="151" spans="2:8" ht="15" customHeight="1" thickBot="1" x14ac:dyDescent="0.25">
      <c r="B151" t="s">
        <v>1259</v>
      </c>
      <c r="C151">
        <v>0.6147308522884567</v>
      </c>
      <c r="D151" t="s">
        <v>306</v>
      </c>
      <c r="E151" t="s">
        <v>1097</v>
      </c>
      <c r="F151">
        <v>21</v>
      </c>
      <c r="G151" cm="1">
        <f t="array" ref="G151">_xlfn.CEILING.MATH(_xlfn.RANK.EQ(Participants[[#This Row],[Random]], random)/$K$3)</f>
        <v>4</v>
      </c>
      <c r="H151" s="71"/>
    </row>
    <row r="152" spans="2:8" ht="15" customHeight="1" thickBot="1" x14ac:dyDescent="0.25">
      <c r="B152" t="s">
        <v>1226</v>
      </c>
      <c r="C152">
        <v>0.92990233887068829</v>
      </c>
      <c r="D152" t="s">
        <v>284</v>
      </c>
      <c r="E152" t="s">
        <v>1097</v>
      </c>
      <c r="F152">
        <v>19</v>
      </c>
      <c r="G152" cm="1">
        <f t="array" ref="G152">_xlfn.CEILING.MATH(_xlfn.RANK.EQ(Participants[[#This Row],[Random]], random)/$K$3)</f>
        <v>1</v>
      </c>
      <c r="H152" s="71" t="s">
        <v>54</v>
      </c>
    </row>
    <row r="153" spans="2:8" ht="15" customHeight="1" thickBot="1" x14ac:dyDescent="0.25">
      <c r="B153" t="s">
        <v>1171</v>
      </c>
      <c r="C153">
        <v>0.3507366809488085</v>
      </c>
      <c r="D153" t="s">
        <v>48</v>
      </c>
      <c r="E153" t="s">
        <v>1096</v>
      </c>
      <c r="F153">
        <v>19</v>
      </c>
      <c r="G153" cm="1">
        <f t="array" ref="G153">_xlfn.CEILING.MATH(_xlfn.RANK.EQ(Participants[[#This Row],[Random]], random)/$K$3)</f>
        <v>7</v>
      </c>
      <c r="H153" s="70" t="s">
        <v>276</v>
      </c>
    </row>
    <row r="154" spans="2:8" ht="15" customHeight="1" thickBot="1" x14ac:dyDescent="0.25">
      <c r="B154" t="s">
        <v>1312</v>
      </c>
      <c r="C154">
        <v>0.35635890513546131</v>
      </c>
      <c r="D154" t="s">
        <v>279</v>
      </c>
      <c r="E154" t="s">
        <v>1096</v>
      </c>
      <c r="F154">
        <v>18</v>
      </c>
      <c r="G154" cm="1">
        <f t="array" ref="G154">_xlfn.CEILING.MATH(_xlfn.RANK.EQ(Participants[[#This Row],[Random]], random)/$K$3)</f>
        <v>7</v>
      </c>
      <c r="H154" s="71" t="s">
        <v>36</v>
      </c>
    </row>
    <row r="155" spans="2:8" ht="15" customHeight="1" thickBot="1" x14ac:dyDescent="0.25">
      <c r="B155" t="s">
        <v>1322</v>
      </c>
      <c r="C155">
        <v>0.48907927121591277</v>
      </c>
      <c r="D155" t="s">
        <v>288</v>
      </c>
      <c r="E155" t="s">
        <v>1097</v>
      </c>
      <c r="F155">
        <v>22</v>
      </c>
      <c r="G155" cm="1">
        <f t="array" ref="G155">_xlfn.CEILING.MATH(_xlfn.RANK.EQ(Participants[[#This Row],[Random]], random)/$K$3)</f>
        <v>6</v>
      </c>
      <c r="H155" s="71" t="s">
        <v>317</v>
      </c>
    </row>
    <row r="156" spans="2:8" ht="15" customHeight="1" thickBot="1" x14ac:dyDescent="0.25">
      <c r="B156" t="s">
        <v>1418</v>
      </c>
      <c r="C156">
        <v>0.88109280409295476</v>
      </c>
      <c r="D156" t="s">
        <v>676</v>
      </c>
      <c r="E156" t="s">
        <v>1097</v>
      </c>
      <c r="F156">
        <v>24</v>
      </c>
      <c r="G156" cm="1">
        <f t="array" ref="G156">_xlfn.CEILING.MATH(_xlfn.RANK.EQ(Participants[[#This Row],[Random]], random)/$K$3)</f>
        <v>2</v>
      </c>
      <c r="H156" s="73" t="s">
        <v>54</v>
      </c>
    </row>
    <row r="157" spans="2:8" ht="15" customHeight="1" thickBot="1" x14ac:dyDescent="0.25">
      <c r="B157" t="s">
        <v>1345</v>
      </c>
      <c r="C157">
        <v>0.18650340495206585</v>
      </c>
      <c r="D157" t="s">
        <v>657</v>
      </c>
      <c r="E157" t="s">
        <v>1097</v>
      </c>
      <c r="F157">
        <v>21</v>
      </c>
      <c r="G157" cm="1">
        <f t="array" ref="G157">_xlfn.CEILING.MATH(_xlfn.RANK.EQ(Participants[[#This Row],[Random]], random)/$K$3)</f>
        <v>9</v>
      </c>
      <c r="H157" s="73" t="s">
        <v>36</v>
      </c>
    </row>
    <row r="158" spans="2:8" ht="15" customHeight="1" thickBot="1" x14ac:dyDescent="0.25">
      <c r="B158" t="s">
        <v>1296</v>
      </c>
      <c r="C158">
        <v>0.91134046475142017</v>
      </c>
      <c r="D158" t="s">
        <v>279</v>
      </c>
      <c r="E158" t="s">
        <v>1096</v>
      </c>
      <c r="F158">
        <v>25</v>
      </c>
      <c r="G158" cm="1">
        <f t="array" ref="G158">_xlfn.CEILING.MATH(_xlfn.RANK.EQ(Participants[[#This Row],[Random]], random)/$K$3)</f>
        <v>1</v>
      </c>
      <c r="H158" s="71" t="s">
        <v>370</v>
      </c>
    </row>
    <row r="159" spans="2:8" ht="15" customHeight="1" thickBot="1" x14ac:dyDescent="0.25">
      <c r="B159" t="s">
        <v>1355</v>
      </c>
      <c r="C159">
        <v>0.31033816834025019</v>
      </c>
      <c r="D159" t="s">
        <v>657</v>
      </c>
      <c r="E159" t="s">
        <v>1096</v>
      </c>
      <c r="F159">
        <v>23</v>
      </c>
      <c r="G159" cm="1">
        <f t="array" ref="G159">_xlfn.CEILING.MATH(_xlfn.RANK.EQ(Participants[[#This Row],[Random]], random)/$K$3)</f>
        <v>7</v>
      </c>
      <c r="H159" s="73" t="s">
        <v>951</v>
      </c>
    </row>
    <row r="160" spans="2:8" ht="15" customHeight="1" thickBot="1" x14ac:dyDescent="0.25">
      <c r="B160" t="s">
        <v>1302</v>
      </c>
      <c r="C160">
        <v>0.14329924821348683</v>
      </c>
      <c r="D160" t="s">
        <v>279</v>
      </c>
      <c r="E160" t="s">
        <v>1096</v>
      </c>
      <c r="F160">
        <v>27</v>
      </c>
      <c r="G160" cm="1">
        <f t="array" ref="G160">_xlfn.CEILING.MATH(_xlfn.RANK.EQ(Participants[[#This Row],[Random]], random)/$K$3)</f>
        <v>9</v>
      </c>
      <c r="H160" s="71" t="s">
        <v>503</v>
      </c>
    </row>
    <row r="161" spans="2:8" ht="15" customHeight="1" thickBot="1" x14ac:dyDescent="0.25">
      <c r="B161" t="s">
        <v>1183</v>
      </c>
      <c r="C161">
        <v>0.46208242041624181</v>
      </c>
      <c r="D161" t="s">
        <v>38</v>
      </c>
      <c r="E161" t="s">
        <v>1097</v>
      </c>
      <c r="F161">
        <v>18</v>
      </c>
      <c r="G161" cm="1">
        <f t="array" ref="G161">_xlfn.CEILING.MATH(_xlfn.RANK.EQ(Participants[[#This Row],[Random]], random)/$K$3)</f>
        <v>6</v>
      </c>
      <c r="H161" s="70"/>
    </row>
    <row r="162" spans="2:8" ht="15" customHeight="1" thickBot="1" x14ac:dyDescent="0.25">
      <c r="B162" t="s">
        <v>1222</v>
      </c>
      <c r="C162">
        <v>0.50790032894508008</v>
      </c>
      <c r="D162" t="s">
        <v>284</v>
      </c>
      <c r="E162" t="s">
        <v>1096</v>
      </c>
      <c r="F162">
        <v>18</v>
      </c>
      <c r="G162" cm="1">
        <f t="array" ref="G162">_xlfn.CEILING.MATH(_xlfn.RANK.EQ(Participants[[#This Row],[Random]], random)/$K$3)</f>
        <v>5</v>
      </c>
      <c r="H162" s="71"/>
    </row>
    <row r="163" spans="2:8" ht="15" customHeight="1" thickBot="1" x14ac:dyDescent="0.25">
      <c r="B163" t="s">
        <v>1214</v>
      </c>
      <c r="C163">
        <v>0.62228110440458706</v>
      </c>
      <c r="D163" t="s">
        <v>43</v>
      </c>
      <c r="E163" t="s">
        <v>1096</v>
      </c>
      <c r="F163">
        <v>23</v>
      </c>
      <c r="G163" cm="1">
        <f t="array" ref="G163">_xlfn.CEILING.MATH(_xlfn.RANK.EQ(Participants[[#This Row],[Random]], random)/$K$3)</f>
        <v>4</v>
      </c>
      <c r="H163" s="70" t="s">
        <v>54</v>
      </c>
    </row>
    <row r="164" spans="2:8" ht="15" customHeight="1" thickBot="1" x14ac:dyDescent="0.25">
      <c r="B164" t="s">
        <v>1288</v>
      </c>
      <c r="C164">
        <v>0.37666752879031395</v>
      </c>
      <c r="D164" t="s">
        <v>279</v>
      </c>
      <c r="E164" t="s">
        <v>1096</v>
      </c>
      <c r="F164">
        <v>26</v>
      </c>
      <c r="G164" cm="1">
        <f t="array" ref="G164">_xlfn.CEILING.MATH(_xlfn.RANK.EQ(Participants[[#This Row],[Random]], random)/$K$3)</f>
        <v>7</v>
      </c>
      <c r="H164" s="71" t="s">
        <v>282</v>
      </c>
    </row>
    <row r="165" spans="2:8" ht="15" customHeight="1" thickBot="1" x14ac:dyDescent="0.25">
      <c r="B165" t="s">
        <v>1453</v>
      </c>
      <c r="C165">
        <v>0.26077447409441123</v>
      </c>
      <c r="D165" t="s">
        <v>689</v>
      </c>
      <c r="E165" t="s">
        <v>1097</v>
      </c>
      <c r="F165">
        <v>20</v>
      </c>
      <c r="G165" cm="1">
        <f t="array" ref="G165">_xlfn.CEILING.MATH(_xlfn.RANK.EQ(Participants[[#This Row],[Random]], random)/$K$3)</f>
        <v>8</v>
      </c>
      <c r="H165" s="73" t="s">
        <v>924</v>
      </c>
    </row>
    <row r="166" spans="2:8" ht="15" customHeight="1" thickBot="1" x14ac:dyDescent="0.25">
      <c r="B166" t="s">
        <v>1155</v>
      </c>
      <c r="C166">
        <v>0.19322289524849046</v>
      </c>
      <c r="D166" t="s">
        <v>70</v>
      </c>
      <c r="E166" t="s">
        <v>1097</v>
      </c>
      <c r="F166">
        <v>18</v>
      </c>
      <c r="G166" cm="1">
        <f t="array" ref="G166">_xlfn.CEILING.MATH(_xlfn.RANK.EQ(Participants[[#This Row],[Random]], random)/$K$3)</f>
        <v>9</v>
      </c>
      <c r="H166" s="70"/>
    </row>
    <row r="167" spans="2:8" ht="15" customHeight="1" thickBot="1" x14ac:dyDescent="0.25">
      <c r="B167" t="s">
        <v>1163</v>
      </c>
      <c r="C167">
        <v>0.58038811823901149</v>
      </c>
      <c r="D167" t="s">
        <v>48</v>
      </c>
      <c r="E167" t="s">
        <v>1096</v>
      </c>
      <c r="F167">
        <v>19</v>
      </c>
      <c r="G167" cm="1">
        <f t="array" ref="G167">_xlfn.CEILING.MATH(_xlfn.RANK.EQ(Participants[[#This Row],[Random]], random)/$K$3)</f>
        <v>4</v>
      </c>
      <c r="H167" s="70" t="s">
        <v>166</v>
      </c>
    </row>
    <row r="168" spans="2:8" ht="15" customHeight="1" thickBot="1" x14ac:dyDescent="0.25">
      <c r="B168" t="s">
        <v>1436</v>
      </c>
      <c r="C168">
        <v>0.33954749022070063</v>
      </c>
      <c r="D168" t="s">
        <v>706</v>
      </c>
      <c r="E168" t="s">
        <v>1097</v>
      </c>
      <c r="F168">
        <v>18</v>
      </c>
      <c r="G168" cm="1">
        <f t="array" ref="G168">_xlfn.CEILING.MATH(_xlfn.RANK.EQ(Participants[[#This Row],[Random]], random)/$K$3)</f>
        <v>7</v>
      </c>
      <c r="H168" s="73" t="s">
        <v>32</v>
      </c>
    </row>
    <row r="169" spans="2:8" ht="15" customHeight="1" thickBot="1" x14ac:dyDescent="0.25">
      <c r="B169" t="s">
        <v>1494</v>
      </c>
      <c r="C169">
        <v>0.39512608232682567</v>
      </c>
      <c r="D169" t="s">
        <v>664</v>
      </c>
      <c r="E169" t="s">
        <v>1097</v>
      </c>
      <c r="F169">
        <v>20</v>
      </c>
      <c r="G169" cm="1">
        <f t="array" ref="G169">_xlfn.CEILING.MATH(_xlfn.RANK.EQ(Participants[[#This Row],[Random]], random)/$K$3)</f>
        <v>7</v>
      </c>
      <c r="H169" s="73"/>
    </row>
    <row r="170" spans="2:8" ht="15" customHeight="1" thickBot="1" x14ac:dyDescent="0.25">
      <c r="B170" t="s">
        <v>1313</v>
      </c>
      <c r="C170">
        <v>0.29188908186768858</v>
      </c>
      <c r="D170" t="s">
        <v>279</v>
      </c>
      <c r="E170" t="s">
        <v>1096</v>
      </c>
      <c r="F170">
        <v>22</v>
      </c>
      <c r="G170" cm="1">
        <f t="array" ref="G170">_xlfn.CEILING.MATH(_xlfn.RANK.EQ(Participants[[#This Row],[Random]], random)/$K$3)</f>
        <v>8</v>
      </c>
      <c r="H170" s="71" t="s">
        <v>628</v>
      </c>
    </row>
    <row r="171" spans="2:8" ht="15" customHeight="1" thickBot="1" x14ac:dyDescent="0.25">
      <c r="B171" t="s">
        <v>1204</v>
      </c>
      <c r="C171">
        <v>0.91782410314414875</v>
      </c>
      <c r="D171" t="s">
        <v>95</v>
      </c>
      <c r="E171" t="s">
        <v>1096</v>
      </c>
      <c r="F171">
        <v>19</v>
      </c>
      <c r="G171" cm="1">
        <f t="array" ref="G171">_xlfn.CEILING.MATH(_xlfn.RANK.EQ(Participants[[#This Row],[Random]], random)/$K$3)</f>
        <v>1</v>
      </c>
      <c r="H171" s="70" t="s">
        <v>41</v>
      </c>
    </row>
    <row r="172" spans="2:8" ht="15" customHeight="1" thickBot="1" x14ac:dyDescent="0.25">
      <c r="B172" t="s">
        <v>1143</v>
      </c>
      <c r="C172">
        <v>0.3274984649371665</v>
      </c>
      <c r="D172" t="s">
        <v>70</v>
      </c>
      <c r="E172" t="s">
        <v>1097</v>
      </c>
      <c r="F172">
        <v>21</v>
      </c>
      <c r="G172" cm="1">
        <f t="array" ref="G172">_xlfn.CEILING.MATH(_xlfn.RANK.EQ(Participants[[#This Row],[Random]], random)/$K$3)</f>
        <v>7</v>
      </c>
      <c r="H172" s="70"/>
    </row>
    <row r="173" spans="2:8" ht="15" customHeight="1" thickBot="1" x14ac:dyDescent="0.25">
      <c r="B173" t="s">
        <v>1207</v>
      </c>
      <c r="C173">
        <v>0.32432566335839452</v>
      </c>
      <c r="D173" t="s">
        <v>95</v>
      </c>
      <c r="E173" t="s">
        <v>1097</v>
      </c>
      <c r="F173">
        <v>24</v>
      </c>
      <c r="G173" cm="1">
        <f t="array" ref="G173">_xlfn.CEILING.MATH(_xlfn.RANK.EQ(Participants[[#This Row],[Random]], random)/$K$3)</f>
        <v>7</v>
      </c>
      <c r="H173" s="70" t="s">
        <v>54</v>
      </c>
    </row>
    <row r="174" spans="2:8" ht="15" customHeight="1" thickBot="1" x14ac:dyDescent="0.25">
      <c r="B174" t="s">
        <v>1295</v>
      </c>
      <c r="C174">
        <v>0.1236774631994686</v>
      </c>
      <c r="D174" t="s">
        <v>279</v>
      </c>
      <c r="E174" t="s">
        <v>1096</v>
      </c>
      <c r="F174">
        <v>25</v>
      </c>
      <c r="G174" cm="1">
        <f t="array" ref="G174">_xlfn.CEILING.MATH(_xlfn.RANK.EQ(Participants[[#This Row],[Random]], random)/$K$3)</f>
        <v>9</v>
      </c>
      <c r="H174" s="71" t="s">
        <v>54</v>
      </c>
    </row>
    <row r="175" spans="2:8" ht="15" customHeight="1" thickBot="1" x14ac:dyDescent="0.25">
      <c r="B175" t="s">
        <v>1354</v>
      </c>
      <c r="C175">
        <v>0.92110039908398589</v>
      </c>
      <c r="D175" t="s">
        <v>657</v>
      </c>
      <c r="E175" t="s">
        <v>1097</v>
      </c>
      <c r="F175">
        <v>25</v>
      </c>
      <c r="G175" cm="1">
        <f t="array" ref="G175">_xlfn.CEILING.MATH(_xlfn.RANK.EQ(Participants[[#This Row],[Random]], random)/$K$3)</f>
        <v>1</v>
      </c>
      <c r="H175" s="73" t="s">
        <v>36</v>
      </c>
    </row>
    <row r="176" spans="2:8" ht="15" customHeight="1" thickBot="1" x14ac:dyDescent="0.25">
      <c r="B176" t="s">
        <v>1394</v>
      </c>
      <c r="C176">
        <v>0.14089871511014962</v>
      </c>
      <c r="D176" t="s">
        <v>758</v>
      </c>
      <c r="E176" t="s">
        <v>1096</v>
      </c>
      <c r="F176">
        <v>20</v>
      </c>
      <c r="G176" cm="1">
        <f t="array" ref="G176">_xlfn.CEILING.MATH(_xlfn.RANK.EQ(Participants[[#This Row],[Random]], random)/$K$3)</f>
        <v>9</v>
      </c>
      <c r="H176" s="73"/>
    </row>
    <row r="177" spans="2:8" ht="15" customHeight="1" thickBot="1" x14ac:dyDescent="0.25">
      <c r="B177" t="s">
        <v>1225</v>
      </c>
      <c r="C177">
        <v>0.59569026628105448</v>
      </c>
      <c r="D177" t="s">
        <v>284</v>
      </c>
      <c r="E177" t="s">
        <v>1096</v>
      </c>
      <c r="F177">
        <v>19</v>
      </c>
      <c r="G177" cm="1">
        <f t="array" ref="G177">_xlfn.CEILING.MATH(_xlfn.RANK.EQ(Participants[[#This Row],[Random]], random)/$K$3)</f>
        <v>4</v>
      </c>
      <c r="H177" s="71" t="s">
        <v>111</v>
      </c>
    </row>
    <row r="178" spans="2:8" ht="15" customHeight="1" thickBot="1" x14ac:dyDescent="0.25">
      <c r="B178" t="s">
        <v>1458</v>
      </c>
      <c r="C178">
        <v>0.3557813569602184</v>
      </c>
      <c r="D178" t="s">
        <v>689</v>
      </c>
      <c r="E178" t="s">
        <v>1096</v>
      </c>
      <c r="F178">
        <v>29</v>
      </c>
      <c r="G178" cm="1">
        <f t="array" ref="G178">_xlfn.CEILING.MATH(_xlfn.RANK.EQ(Participants[[#This Row],[Random]], random)/$K$3)</f>
        <v>7</v>
      </c>
      <c r="H178" s="73" t="s">
        <v>36</v>
      </c>
    </row>
    <row r="179" spans="2:8" ht="15" customHeight="1" thickBot="1" x14ac:dyDescent="0.25">
      <c r="B179" t="s">
        <v>1414</v>
      </c>
      <c r="C179">
        <v>0.8896648444750096</v>
      </c>
      <c r="D179" t="s">
        <v>701</v>
      </c>
      <c r="E179" t="s">
        <v>1096</v>
      </c>
      <c r="F179">
        <v>25</v>
      </c>
      <c r="G179" cm="1">
        <f t="array" ref="G179">_xlfn.CEILING.MATH(_xlfn.RANK.EQ(Participants[[#This Row],[Random]], random)/$K$3)</f>
        <v>2</v>
      </c>
      <c r="H179" s="73" t="s">
        <v>54</v>
      </c>
    </row>
    <row r="180" spans="2:8" ht="15" customHeight="1" thickBot="1" x14ac:dyDescent="0.25">
      <c r="B180" t="s">
        <v>1392</v>
      </c>
      <c r="C180">
        <v>0.10302576938578967</v>
      </c>
      <c r="D180" t="s">
        <v>669</v>
      </c>
      <c r="E180" t="s">
        <v>1096</v>
      </c>
      <c r="F180">
        <v>25</v>
      </c>
      <c r="G180" cm="1">
        <f t="array" ref="G180">_xlfn.CEILING.MATH(_xlfn.RANK.EQ(Participants[[#This Row],[Random]], random)/$K$3)</f>
        <v>10</v>
      </c>
      <c r="H180" s="73"/>
    </row>
    <row r="181" spans="2:8" ht="15" customHeight="1" thickBot="1" x14ac:dyDescent="0.25">
      <c r="B181" t="s">
        <v>1168</v>
      </c>
      <c r="C181">
        <v>9.0524522105578487E-2</v>
      </c>
      <c r="D181" t="s">
        <v>48</v>
      </c>
      <c r="E181" t="s">
        <v>1096</v>
      </c>
      <c r="F181">
        <v>23</v>
      </c>
      <c r="G181" cm="1">
        <f t="array" ref="G181">_xlfn.CEILING.MATH(_xlfn.RANK.EQ(Participants[[#This Row],[Random]], random)/$K$3)</f>
        <v>10</v>
      </c>
      <c r="H181" s="70" t="s">
        <v>54</v>
      </c>
    </row>
    <row r="182" spans="2:8" ht="15" customHeight="1" thickBot="1" x14ac:dyDescent="0.25">
      <c r="B182" t="s">
        <v>1422</v>
      </c>
      <c r="C182">
        <v>0.20333745964666006</v>
      </c>
      <c r="D182" t="s">
        <v>676</v>
      </c>
      <c r="E182" t="s">
        <v>1096</v>
      </c>
      <c r="F182">
        <v>22</v>
      </c>
      <c r="G182" cm="1">
        <f t="array" ref="G182">_xlfn.CEILING.MATH(_xlfn.RANK.EQ(Participants[[#This Row],[Random]], random)/$K$3)</f>
        <v>9</v>
      </c>
      <c r="H182" s="73" t="s">
        <v>36</v>
      </c>
    </row>
    <row r="183" spans="2:8" ht="15" customHeight="1" thickBot="1" x14ac:dyDescent="0.25">
      <c r="B183" t="s">
        <v>1333</v>
      </c>
      <c r="C183">
        <v>0.80362266508287006</v>
      </c>
      <c r="D183" t="s">
        <v>288</v>
      </c>
      <c r="E183" t="s">
        <v>1096</v>
      </c>
      <c r="F183">
        <v>25</v>
      </c>
      <c r="G183" cm="1">
        <f t="array" ref="G183">_xlfn.CEILING.MATH(_xlfn.RANK.EQ(Participants[[#This Row],[Random]], random)/$K$3)</f>
        <v>2</v>
      </c>
      <c r="H183" s="71"/>
    </row>
    <row r="184" spans="2:8" ht="15" customHeight="1" thickBot="1" x14ac:dyDescent="0.25">
      <c r="B184" t="s">
        <v>1424</v>
      </c>
      <c r="C184">
        <v>9.9004044294632276E-2</v>
      </c>
      <c r="D184" t="s">
        <v>676</v>
      </c>
      <c r="E184" t="s">
        <v>1096</v>
      </c>
      <c r="F184">
        <v>29</v>
      </c>
      <c r="G184" cm="1">
        <f t="array" ref="G184">_xlfn.CEILING.MATH(_xlfn.RANK.EQ(Participants[[#This Row],[Random]], random)/$K$3)</f>
        <v>10</v>
      </c>
      <c r="H184" s="73" t="s">
        <v>54</v>
      </c>
    </row>
    <row r="185" spans="2:8" ht="15" customHeight="1" thickBot="1" x14ac:dyDescent="0.25">
      <c r="B185" t="s">
        <v>1413</v>
      </c>
      <c r="C185">
        <v>0.18289473372519671</v>
      </c>
      <c r="D185" t="s">
        <v>701</v>
      </c>
      <c r="E185" t="s">
        <v>1096</v>
      </c>
      <c r="F185">
        <v>18</v>
      </c>
      <c r="G185" cm="1">
        <f t="array" ref="G185">_xlfn.CEILING.MATH(_xlfn.RANK.EQ(Participants[[#This Row],[Random]], random)/$K$3)</f>
        <v>9</v>
      </c>
      <c r="H185" s="73"/>
    </row>
    <row r="186" spans="2:8" ht="15" customHeight="1" thickBot="1" x14ac:dyDescent="0.25">
      <c r="B186" t="s">
        <v>1145</v>
      </c>
      <c r="C186">
        <v>0.69561245857784815</v>
      </c>
      <c r="D186" t="s">
        <v>70</v>
      </c>
      <c r="E186" t="s">
        <v>1096</v>
      </c>
      <c r="F186">
        <v>19</v>
      </c>
      <c r="G186" cm="1">
        <f t="array" ref="G186">_xlfn.CEILING.MATH(_xlfn.RANK.EQ(Participants[[#This Row],[Random]], random)/$K$3)</f>
        <v>3</v>
      </c>
      <c r="H186" s="70" t="s">
        <v>54</v>
      </c>
    </row>
    <row r="187" spans="2:8" ht="15" customHeight="1" thickBot="1" x14ac:dyDescent="0.25">
      <c r="B187" t="s">
        <v>1181</v>
      </c>
      <c r="C187">
        <v>0.67154072191905856</v>
      </c>
      <c r="D187" t="s">
        <v>38</v>
      </c>
      <c r="E187" t="s">
        <v>1096</v>
      </c>
      <c r="F187">
        <v>18</v>
      </c>
      <c r="G187" cm="1">
        <f t="array" ref="G187">_xlfn.CEILING.MATH(_xlfn.RANK.EQ(Participants[[#This Row],[Random]], random)/$K$3)</f>
        <v>4</v>
      </c>
      <c r="H187" s="70" t="s">
        <v>64</v>
      </c>
    </row>
    <row r="188" spans="2:8" ht="15" customHeight="1" thickBot="1" x14ac:dyDescent="0.25">
      <c r="B188" t="s">
        <v>1492</v>
      </c>
      <c r="C188">
        <v>0.46614536888855318</v>
      </c>
      <c r="D188" t="s">
        <v>664</v>
      </c>
      <c r="E188" t="s">
        <v>1096</v>
      </c>
      <c r="F188">
        <v>21</v>
      </c>
      <c r="G188" cm="1">
        <f t="array" ref="G188">_xlfn.CEILING.MATH(_xlfn.RANK.EQ(Participants[[#This Row],[Random]], random)/$K$3)</f>
        <v>6</v>
      </c>
      <c r="H188" s="73" t="s">
        <v>41</v>
      </c>
    </row>
    <row r="189" spans="2:8" ht="15" customHeight="1" thickBot="1" x14ac:dyDescent="0.25">
      <c r="B189" t="s">
        <v>1212</v>
      </c>
      <c r="C189">
        <v>0.81273319069484173</v>
      </c>
      <c r="D189" t="s">
        <v>95</v>
      </c>
      <c r="E189" t="s">
        <v>1096</v>
      </c>
      <c r="F189">
        <v>21</v>
      </c>
      <c r="G189" cm="1">
        <f t="array" ref="G189">_xlfn.CEILING.MATH(_xlfn.RANK.EQ(Participants[[#This Row],[Random]], random)/$K$3)</f>
        <v>2</v>
      </c>
      <c r="H189" s="70" t="s">
        <v>54</v>
      </c>
    </row>
    <row r="190" spans="2:8" ht="15" customHeight="1" thickBot="1" x14ac:dyDescent="0.25">
      <c r="B190" t="s">
        <v>1450</v>
      </c>
      <c r="C190">
        <v>0.55860232736664983</v>
      </c>
      <c r="D190" t="s">
        <v>689</v>
      </c>
      <c r="E190" t="s">
        <v>1096</v>
      </c>
      <c r="F190">
        <v>20</v>
      </c>
      <c r="G190" cm="1">
        <f t="array" ref="G190">_xlfn.CEILING.MATH(_xlfn.RANK.EQ(Participants[[#This Row],[Random]], random)/$K$3)</f>
        <v>5</v>
      </c>
      <c r="H190" s="73" t="s">
        <v>36</v>
      </c>
    </row>
    <row r="191" spans="2:8" ht="15" customHeight="1" thickBot="1" x14ac:dyDescent="0.25">
      <c r="B191" t="s">
        <v>1462</v>
      </c>
      <c r="C191">
        <v>0.46485915993453442</v>
      </c>
      <c r="D191" t="s">
        <v>689</v>
      </c>
      <c r="E191" t="s">
        <v>1096</v>
      </c>
      <c r="F191">
        <v>27</v>
      </c>
      <c r="G191" cm="1">
        <f t="array" ref="G191">_xlfn.CEILING.MATH(_xlfn.RANK.EQ(Participants[[#This Row],[Random]], random)/$K$3)</f>
        <v>6</v>
      </c>
      <c r="H191" s="73"/>
    </row>
    <row r="192" spans="2:8" ht="15" customHeight="1" thickBot="1" x14ac:dyDescent="0.25">
      <c r="B192" t="s">
        <v>1238</v>
      </c>
      <c r="C192">
        <v>8.1797666264355695E-2</v>
      </c>
      <c r="D192" t="s">
        <v>284</v>
      </c>
      <c r="E192" t="s">
        <v>1096</v>
      </c>
      <c r="F192">
        <v>24</v>
      </c>
      <c r="G192" cm="1">
        <f t="array" ref="G192">_xlfn.CEILING.MATH(_xlfn.RANK.EQ(Participants[[#This Row],[Random]], random)/$K$3)</f>
        <v>10</v>
      </c>
      <c r="H192" s="71" t="s">
        <v>41</v>
      </c>
    </row>
    <row r="193" spans="2:8" ht="15" customHeight="1" thickBot="1" x14ac:dyDescent="0.25">
      <c r="B193" t="s">
        <v>1154</v>
      </c>
      <c r="C193">
        <v>0.54055116106000478</v>
      </c>
      <c r="D193" t="s">
        <v>70</v>
      </c>
      <c r="E193" t="s">
        <v>1096</v>
      </c>
      <c r="F193">
        <v>24</v>
      </c>
      <c r="G193" cm="1">
        <f t="array" ref="G193">_xlfn.CEILING.MATH(_xlfn.RANK.EQ(Participants[[#This Row],[Random]], random)/$K$3)</f>
        <v>5</v>
      </c>
      <c r="H193" s="70"/>
    </row>
    <row r="194" spans="2:8" ht="15" customHeight="1" thickBot="1" x14ac:dyDescent="0.25">
      <c r="B194" t="s">
        <v>1365</v>
      </c>
      <c r="C194">
        <v>0.36402636174927216</v>
      </c>
      <c r="D194" t="s">
        <v>657</v>
      </c>
      <c r="E194" t="s">
        <v>1096</v>
      </c>
      <c r="F194">
        <v>33</v>
      </c>
      <c r="G194" cm="1">
        <f t="array" ref="G194">_xlfn.CEILING.MATH(_xlfn.RANK.EQ(Participants[[#This Row],[Random]], random)/$K$3)</f>
        <v>7</v>
      </c>
      <c r="H194" s="73"/>
    </row>
    <row r="195" spans="2:8" ht="15" customHeight="1" thickBot="1" x14ac:dyDescent="0.25">
      <c r="B195" t="s">
        <v>1369</v>
      </c>
      <c r="C195">
        <v>3.4111211954200749E-2</v>
      </c>
      <c r="D195" t="s">
        <v>653</v>
      </c>
      <c r="E195" t="s">
        <v>1097</v>
      </c>
      <c r="F195">
        <v>18</v>
      </c>
      <c r="G195" cm="1">
        <f t="array" ref="G195">_xlfn.CEILING.MATH(_xlfn.RANK.EQ(Participants[[#This Row],[Random]], random)/$K$3)</f>
        <v>10</v>
      </c>
      <c r="H195" s="73"/>
    </row>
    <row r="196" spans="2:8" ht="15" customHeight="1" thickBot="1" x14ac:dyDescent="0.25">
      <c r="B196" t="s">
        <v>1191</v>
      </c>
      <c r="C196">
        <v>0.95787767996913664</v>
      </c>
      <c r="D196" t="s">
        <v>38</v>
      </c>
      <c r="E196" t="s">
        <v>1097</v>
      </c>
      <c r="F196">
        <v>26</v>
      </c>
      <c r="G196" cm="1">
        <f t="array" ref="G196">_xlfn.CEILING.MATH(_xlfn.RANK.EQ(Participants[[#This Row],[Random]], random)/$K$3)</f>
        <v>1</v>
      </c>
      <c r="H196" s="70" t="s">
        <v>54</v>
      </c>
    </row>
    <row r="197" spans="2:8" ht="15" customHeight="1" thickBot="1" x14ac:dyDescent="0.25">
      <c r="B197" t="s">
        <v>1408</v>
      </c>
      <c r="C197">
        <v>0.26742093630401775</v>
      </c>
      <c r="D197" t="s">
        <v>701</v>
      </c>
      <c r="E197" t="s">
        <v>1097</v>
      </c>
      <c r="F197">
        <v>22</v>
      </c>
      <c r="G197" cm="1">
        <f t="array" ref="G197">_xlfn.CEILING.MATH(_xlfn.RANK.EQ(Participants[[#This Row],[Random]], random)/$K$3)</f>
        <v>8</v>
      </c>
      <c r="H197" s="73" t="s">
        <v>54</v>
      </c>
    </row>
    <row r="198" spans="2:8" ht="15" customHeight="1" thickBot="1" x14ac:dyDescent="0.25">
      <c r="B198" t="s">
        <v>1447</v>
      </c>
      <c r="C198">
        <v>0.92729393240666957</v>
      </c>
      <c r="D198" t="s">
        <v>689</v>
      </c>
      <c r="E198" t="s">
        <v>1096</v>
      </c>
      <c r="F198">
        <v>25</v>
      </c>
      <c r="G198" cm="1">
        <f t="array" ref="G198">_xlfn.CEILING.MATH(_xlfn.RANK.EQ(Participants[[#This Row],[Random]], random)/$K$3)</f>
        <v>1</v>
      </c>
      <c r="H198" s="73" t="s">
        <v>54</v>
      </c>
    </row>
    <row r="199" spans="2:8" ht="15" customHeight="1" thickBot="1" x14ac:dyDescent="0.25">
      <c r="B199" t="s">
        <v>1317</v>
      </c>
      <c r="C199">
        <v>0.84940612148934158</v>
      </c>
      <c r="D199" t="s">
        <v>288</v>
      </c>
      <c r="E199" t="s">
        <v>1097</v>
      </c>
      <c r="F199">
        <v>27</v>
      </c>
      <c r="G199" cm="1">
        <f t="array" ref="G199">_xlfn.CEILING.MATH(_xlfn.RANK.EQ(Participants[[#This Row],[Random]], random)/$K$3)</f>
        <v>2</v>
      </c>
      <c r="H199" s="71" t="s">
        <v>291</v>
      </c>
    </row>
    <row r="200" spans="2:8" ht="15" customHeight="1" thickBot="1" x14ac:dyDescent="0.25">
      <c r="B200" t="s">
        <v>1217</v>
      </c>
      <c r="C200">
        <v>0.93566955407267416</v>
      </c>
      <c r="D200" t="s">
        <v>43</v>
      </c>
      <c r="E200" t="s">
        <v>1097</v>
      </c>
      <c r="F200">
        <v>20</v>
      </c>
      <c r="G200" cm="1">
        <f t="array" ref="G200">_xlfn.CEILING.MATH(_xlfn.RANK.EQ(Participants[[#This Row],[Random]], random)/$K$3)</f>
        <v>1</v>
      </c>
      <c r="H200" s="70" t="s">
        <v>174</v>
      </c>
    </row>
    <row r="201" spans="2:8" ht="15" customHeight="1" thickBot="1" x14ac:dyDescent="0.25">
      <c r="B201" t="s">
        <v>1203</v>
      </c>
      <c r="C201">
        <v>9.6727086594062262E-2</v>
      </c>
      <c r="D201" t="s">
        <v>38</v>
      </c>
      <c r="E201" t="s">
        <v>1097</v>
      </c>
      <c r="F201">
        <v>18</v>
      </c>
      <c r="G201" cm="1">
        <f t="array" ref="G201">_xlfn.CEILING.MATH(_xlfn.RANK.EQ(Participants[[#This Row],[Random]], random)/$K$3)</f>
        <v>10</v>
      </c>
      <c r="H201" s="70" t="s">
        <v>41</v>
      </c>
    </row>
    <row r="202" spans="2:8" ht="15" customHeight="1" thickBot="1" x14ac:dyDescent="0.25">
      <c r="B202" t="s">
        <v>1221</v>
      </c>
      <c r="C202">
        <v>0.69421659214787823</v>
      </c>
      <c r="D202" t="s">
        <v>43</v>
      </c>
      <c r="E202" t="s">
        <v>1096</v>
      </c>
      <c r="F202">
        <v>18</v>
      </c>
      <c r="G202" cm="1">
        <f t="array" ref="G202">_xlfn.CEILING.MATH(_xlfn.RANK.EQ(Participants[[#This Row],[Random]], random)/$K$3)</f>
        <v>3</v>
      </c>
      <c r="H202" s="70"/>
    </row>
    <row r="203" spans="2:8" ht="15" customHeight="1" thickBot="1" x14ac:dyDescent="0.25">
      <c r="B203" t="s">
        <v>1153</v>
      </c>
      <c r="C203">
        <v>0.19542812266803311</v>
      </c>
      <c r="D203" t="s">
        <v>70</v>
      </c>
      <c r="E203" t="s">
        <v>1096</v>
      </c>
      <c r="F203">
        <v>17</v>
      </c>
      <c r="G203" cm="1">
        <f t="array" ref="G203">_xlfn.CEILING.MATH(_xlfn.RANK.EQ(Participants[[#This Row],[Random]], random)/$K$3)</f>
        <v>9</v>
      </c>
      <c r="H203" s="70"/>
    </row>
    <row r="204" spans="2:8" ht="15" customHeight="1" thickBot="1" x14ac:dyDescent="0.25">
      <c r="B204" t="s">
        <v>1343</v>
      </c>
      <c r="C204">
        <v>0.67363279925886632</v>
      </c>
      <c r="D204" t="s">
        <v>288</v>
      </c>
      <c r="E204" t="s">
        <v>1096</v>
      </c>
      <c r="F204">
        <v>24</v>
      </c>
      <c r="G204" cm="1">
        <f t="array" ref="G204">_xlfn.CEILING.MATH(_xlfn.RANK.EQ(Participants[[#This Row],[Random]], random)/$K$3)</f>
        <v>4</v>
      </c>
      <c r="H204" s="71" t="s">
        <v>54</v>
      </c>
    </row>
    <row r="205" spans="2:8" ht="15" customHeight="1" thickBot="1" x14ac:dyDescent="0.25">
      <c r="B205" t="s">
        <v>1142</v>
      </c>
      <c r="C205">
        <v>0.29112130899394861</v>
      </c>
      <c r="D205" t="s">
        <v>102</v>
      </c>
      <c r="E205" t="s">
        <v>1097</v>
      </c>
      <c r="F205">
        <v>25</v>
      </c>
      <c r="G205" cm="1">
        <f t="array" ref="G205">_xlfn.CEILING.MATH(_xlfn.RANK.EQ(Participants[[#This Row],[Random]], random)/$K$3)</f>
        <v>8</v>
      </c>
      <c r="H205" s="70" t="s">
        <v>41</v>
      </c>
    </row>
    <row r="206" spans="2:8" ht="15" customHeight="1" thickBot="1" x14ac:dyDescent="0.25">
      <c r="B206" t="s">
        <v>1404</v>
      </c>
      <c r="C206">
        <v>0.81465800585841652</v>
      </c>
      <c r="D206" t="s">
        <v>758</v>
      </c>
      <c r="E206" t="s">
        <v>1097</v>
      </c>
      <c r="F206">
        <v>18</v>
      </c>
      <c r="G206" cm="1">
        <f t="array" ref="G206">_xlfn.CEILING.MATH(_xlfn.RANK.EQ(Participants[[#This Row],[Random]], random)/$K$3)</f>
        <v>2</v>
      </c>
      <c r="H206" s="73" t="s">
        <v>111</v>
      </c>
    </row>
    <row r="207" spans="2:8" ht="15" customHeight="1" thickBot="1" x14ac:dyDescent="0.25">
      <c r="B207" t="s">
        <v>1275</v>
      </c>
      <c r="C207">
        <v>0.86010630821652345</v>
      </c>
      <c r="D207" t="s">
        <v>341</v>
      </c>
      <c r="E207" t="s">
        <v>1097</v>
      </c>
      <c r="F207">
        <v>24</v>
      </c>
      <c r="G207" cm="1">
        <f t="array" ref="G207">_xlfn.CEILING.MATH(_xlfn.RANK.EQ(Participants[[#This Row],[Random]], random)/$K$3)</f>
        <v>2</v>
      </c>
      <c r="H207" s="71"/>
    </row>
    <row r="208" spans="2:8" ht="15" customHeight="1" thickBot="1" x14ac:dyDescent="0.25">
      <c r="B208" t="s">
        <v>1300</v>
      </c>
      <c r="C208">
        <v>0.76654720857912595</v>
      </c>
      <c r="D208" t="s">
        <v>279</v>
      </c>
      <c r="E208" t="s">
        <v>1097</v>
      </c>
      <c r="F208">
        <v>24</v>
      </c>
      <c r="G208" cm="1">
        <f t="array" ref="G208">_xlfn.CEILING.MATH(_xlfn.RANK.EQ(Participants[[#This Row],[Random]], random)/$K$3)</f>
        <v>3</v>
      </c>
      <c r="H208" s="71" t="s">
        <v>41</v>
      </c>
    </row>
    <row r="209" spans="2:8" ht="15" customHeight="1" thickBot="1" x14ac:dyDescent="0.25">
      <c r="B209" t="s">
        <v>1307</v>
      </c>
      <c r="C209">
        <v>0.52912961486660448</v>
      </c>
      <c r="D209" t="s">
        <v>279</v>
      </c>
      <c r="E209" t="s">
        <v>1097</v>
      </c>
      <c r="F209">
        <v>22</v>
      </c>
      <c r="G209" cm="1">
        <f t="array" ref="G209">_xlfn.CEILING.MATH(_xlfn.RANK.EQ(Participants[[#This Row],[Random]], random)/$K$3)</f>
        <v>5</v>
      </c>
      <c r="H209" s="71"/>
    </row>
    <row r="210" spans="2:8" ht="15" customHeight="1" x14ac:dyDescent="0.2">
      <c r="B210" t="s">
        <v>1228</v>
      </c>
      <c r="C210">
        <v>0.7724355579872334</v>
      </c>
      <c r="D210" t="s">
        <v>284</v>
      </c>
      <c r="E210" t="s">
        <v>1097</v>
      </c>
      <c r="F210">
        <v>20</v>
      </c>
      <c r="G210" cm="1">
        <f t="array" ref="G210">_xlfn.CEILING.MATH(_xlfn.RANK.EQ(Participants[[#This Row],[Random]], random)/$K$3)</f>
        <v>3</v>
      </c>
      <c r="H210" s="75"/>
    </row>
    <row r="211" spans="2:8" ht="15" customHeight="1" x14ac:dyDescent="0.2">
      <c r="B211" t="s">
        <v>1339</v>
      </c>
      <c r="C211">
        <v>0.70065714926650424</v>
      </c>
      <c r="D211" t="s">
        <v>288</v>
      </c>
      <c r="E211" t="s">
        <v>1097</v>
      </c>
      <c r="F211">
        <v>21</v>
      </c>
      <c r="G211" cm="1">
        <f t="array" ref="G211">_xlfn.CEILING.MATH(_xlfn.RANK.EQ(Participants[[#This Row],[Random]], random)/$K$3)</f>
        <v>3</v>
      </c>
      <c r="H211" s="75"/>
    </row>
    <row r="212" spans="2:8" ht="15" customHeight="1" x14ac:dyDescent="0.2">
      <c r="B212" t="s">
        <v>1327</v>
      </c>
      <c r="C212">
        <v>0.5971619568769263</v>
      </c>
      <c r="D212" t="s">
        <v>288</v>
      </c>
      <c r="E212" t="s">
        <v>1096</v>
      </c>
      <c r="F212">
        <v>22</v>
      </c>
      <c r="G212" cm="1">
        <f t="array" ref="G212">_xlfn.CEILING.MATH(_xlfn.RANK.EQ(Participants[[#This Row],[Random]], random)/$K$3)</f>
        <v>4</v>
      </c>
      <c r="H212" s="75" t="s">
        <v>41</v>
      </c>
    </row>
    <row r="213" spans="2:8" ht="15" customHeight="1" x14ac:dyDescent="0.2">
      <c r="B213" t="s">
        <v>1358</v>
      </c>
      <c r="C213">
        <v>0.54612875081542966</v>
      </c>
      <c r="D213" t="s">
        <v>657</v>
      </c>
      <c r="E213" t="s">
        <v>1096</v>
      </c>
      <c r="F213">
        <v>18</v>
      </c>
      <c r="G213" cm="1">
        <f t="array" ref="G213">_xlfn.CEILING.MATH(_xlfn.RANK.EQ(Participants[[#This Row],[Random]], random)/$K$3)</f>
        <v>5</v>
      </c>
      <c r="H213" s="72"/>
    </row>
    <row r="214" spans="2:8" ht="15" customHeight="1" x14ac:dyDescent="0.2">
      <c r="B214" t="s">
        <v>1443</v>
      </c>
      <c r="C214">
        <v>0.85856227252653772</v>
      </c>
      <c r="D214" t="s">
        <v>689</v>
      </c>
      <c r="E214" t="s">
        <v>1097</v>
      </c>
      <c r="F214">
        <v>20</v>
      </c>
      <c r="G214" cm="1">
        <f t="array" ref="G214">_xlfn.CEILING.MATH(_xlfn.RANK.EQ(Participants[[#This Row],[Random]], random)/$K$3)</f>
        <v>2</v>
      </c>
      <c r="H214" s="72" t="s">
        <v>32</v>
      </c>
    </row>
    <row r="215" spans="2:8" ht="15" customHeight="1" x14ac:dyDescent="0.2">
      <c r="B215" t="s">
        <v>1169</v>
      </c>
      <c r="C215">
        <v>0.61121104931055226</v>
      </c>
      <c r="D215" t="s">
        <v>48</v>
      </c>
      <c r="E215" t="s">
        <v>1097</v>
      </c>
      <c r="F215">
        <v>19</v>
      </c>
      <c r="G215" cm="1">
        <f t="array" ref="G215">_xlfn.CEILING.MATH(_xlfn.RANK.EQ(Participants[[#This Row],[Random]], random)/$K$3)</f>
        <v>4</v>
      </c>
      <c r="H215" s="74" t="s">
        <v>32</v>
      </c>
    </row>
    <row r="216" spans="2:8" ht="15" customHeight="1" x14ac:dyDescent="0.2">
      <c r="B216" t="s">
        <v>1395</v>
      </c>
      <c r="C216">
        <v>0.56852942967738995</v>
      </c>
      <c r="D216" t="s">
        <v>758</v>
      </c>
      <c r="E216" t="s">
        <v>1097</v>
      </c>
      <c r="F216">
        <v>28</v>
      </c>
      <c r="G216" cm="1">
        <f t="array" ref="G216">_xlfn.CEILING.MATH(_xlfn.RANK.EQ(Participants[[#This Row],[Random]], random)/$K$3)</f>
        <v>5</v>
      </c>
      <c r="H216" s="72"/>
    </row>
    <row r="217" spans="2:8" ht="15" customHeight="1" x14ac:dyDescent="0.2">
      <c r="B217" t="s">
        <v>1304</v>
      </c>
      <c r="C217">
        <v>0.60180150755093098</v>
      </c>
      <c r="D217" t="s">
        <v>279</v>
      </c>
      <c r="E217" t="s">
        <v>1096</v>
      </c>
      <c r="F217">
        <v>26</v>
      </c>
      <c r="G217" cm="1">
        <f t="array" ref="G217">_xlfn.CEILING.MATH(_xlfn.RANK.EQ(Participants[[#This Row],[Random]], random)/$K$3)</f>
        <v>4</v>
      </c>
      <c r="H217" s="75" t="s">
        <v>41</v>
      </c>
    </row>
    <row r="218" spans="2:8" ht="15" customHeight="1" x14ac:dyDescent="0.2">
      <c r="B218" t="s">
        <v>1352</v>
      </c>
      <c r="C218">
        <v>0.24920561181056711</v>
      </c>
      <c r="D218" t="s">
        <v>657</v>
      </c>
      <c r="E218" t="s">
        <v>1097</v>
      </c>
      <c r="F218">
        <v>18</v>
      </c>
      <c r="G218" cm="1">
        <f t="array" ref="G218">_xlfn.CEILING.MATH(_xlfn.RANK.EQ(Participants[[#This Row],[Random]], random)/$K$3)</f>
        <v>8</v>
      </c>
      <c r="H218" s="72" t="s">
        <v>377</v>
      </c>
    </row>
    <row r="219" spans="2:8" ht="15" customHeight="1" x14ac:dyDescent="0.2">
      <c r="B219" t="s">
        <v>1420</v>
      </c>
      <c r="C219">
        <v>0.51846134954339562</v>
      </c>
      <c r="D219" t="s">
        <v>676</v>
      </c>
      <c r="E219" t="s">
        <v>1096</v>
      </c>
      <c r="F219">
        <v>19</v>
      </c>
      <c r="G219" cm="1">
        <f t="array" ref="G219">_xlfn.CEILING.MATH(_xlfn.RANK.EQ(Participants[[#This Row],[Random]], random)/$K$3)</f>
        <v>5</v>
      </c>
      <c r="H219" s="72"/>
    </row>
    <row r="220" spans="2:8" ht="15" customHeight="1" x14ac:dyDescent="0.2">
      <c r="B220" t="s">
        <v>1391</v>
      </c>
      <c r="C220">
        <v>0.46125829236533555</v>
      </c>
      <c r="D220" t="s">
        <v>669</v>
      </c>
      <c r="E220" t="s">
        <v>1097</v>
      </c>
      <c r="F220">
        <v>21</v>
      </c>
      <c r="G220" cm="1">
        <f t="array" ref="G220">_xlfn.CEILING.MATH(_xlfn.RANK.EQ(Participants[[#This Row],[Random]], random)/$K$3)</f>
        <v>6</v>
      </c>
      <c r="H220" s="72"/>
    </row>
    <row r="221" spans="2:8" ht="15" customHeight="1" x14ac:dyDescent="0.2">
      <c r="B221" t="s">
        <v>1407</v>
      </c>
      <c r="C221">
        <v>0.72042884114576144</v>
      </c>
      <c r="D221" t="s">
        <v>701</v>
      </c>
      <c r="E221" t="s">
        <v>1097</v>
      </c>
      <c r="F221">
        <v>21</v>
      </c>
      <c r="G221" cm="1">
        <f t="array" ref="G221">_xlfn.CEILING.MATH(_xlfn.RANK.EQ(Participants[[#This Row],[Random]], random)/$K$3)</f>
        <v>3</v>
      </c>
      <c r="H221" s="72" t="s">
        <v>428</v>
      </c>
    </row>
    <row r="222" spans="2:8" ht="15" customHeight="1" x14ac:dyDescent="0.2">
      <c r="B222" t="s">
        <v>1323</v>
      </c>
      <c r="C222">
        <v>0.85258429802609093</v>
      </c>
      <c r="D222" t="s">
        <v>288</v>
      </c>
      <c r="E222" t="s">
        <v>1097</v>
      </c>
      <c r="F222">
        <v>26</v>
      </c>
      <c r="G222" cm="1">
        <f t="array" ref="G222">_xlfn.CEILING.MATH(_xlfn.RANK.EQ(Participants[[#This Row],[Random]], random)/$K$3)</f>
        <v>2</v>
      </c>
      <c r="H222" s="75" t="s">
        <v>324</v>
      </c>
    </row>
    <row r="223" spans="2:8" ht="15" customHeight="1" x14ac:dyDescent="0.2">
      <c r="B223" t="s">
        <v>1483</v>
      </c>
      <c r="C223">
        <v>0.56073266180037229</v>
      </c>
      <c r="D223" t="s">
        <v>664</v>
      </c>
      <c r="E223" t="s">
        <v>1096</v>
      </c>
      <c r="F223">
        <v>21</v>
      </c>
      <c r="G223" cm="1">
        <f t="array" ref="G223">_xlfn.CEILING.MATH(_xlfn.RANK.EQ(Participants[[#This Row],[Random]], random)/$K$3)</f>
        <v>5</v>
      </c>
      <c r="H223" s="72"/>
    </row>
    <row r="224" spans="2:8" ht="15" customHeight="1" x14ac:dyDescent="0.2">
      <c r="B224" t="s">
        <v>1172</v>
      </c>
      <c r="C224">
        <v>0.10611900353479176</v>
      </c>
      <c r="D224" t="s">
        <v>17</v>
      </c>
      <c r="E224" t="s">
        <v>1096</v>
      </c>
      <c r="F224">
        <v>19</v>
      </c>
      <c r="G224" cm="1">
        <f t="array" ref="G224">_xlfn.CEILING.MATH(_xlfn.RANK.EQ(Participants[[#This Row],[Random]], random)/$K$3)</f>
        <v>10</v>
      </c>
      <c r="H224" s="74"/>
    </row>
    <row r="225" spans="2:8" ht="15" customHeight="1" x14ac:dyDescent="0.2">
      <c r="B225" t="s">
        <v>1463</v>
      </c>
      <c r="C225">
        <v>0.10235194119731827</v>
      </c>
      <c r="D225" t="s">
        <v>664</v>
      </c>
      <c r="E225" t="s">
        <v>1097</v>
      </c>
      <c r="F225">
        <v>27</v>
      </c>
      <c r="G225" cm="1">
        <f t="array" ref="G225">_xlfn.CEILING.MATH(_xlfn.RANK.EQ(Participants[[#This Row],[Random]], random)/$K$3)</f>
        <v>10</v>
      </c>
      <c r="H225" s="72" t="s">
        <v>667</v>
      </c>
    </row>
    <row r="226" spans="2:8" ht="15" customHeight="1" x14ac:dyDescent="0.2">
      <c r="B226" t="s">
        <v>1457</v>
      </c>
      <c r="C226">
        <v>0.47789673285608525</v>
      </c>
      <c r="D226" t="s">
        <v>689</v>
      </c>
      <c r="E226" t="s">
        <v>1096</v>
      </c>
      <c r="F226">
        <v>27</v>
      </c>
      <c r="G226" cm="1">
        <f t="array" ref="G226">_xlfn.CEILING.MATH(_xlfn.RANK.EQ(Participants[[#This Row],[Random]], random)/$K$3)</f>
        <v>6</v>
      </c>
      <c r="H226" s="72" t="s">
        <v>54</v>
      </c>
    </row>
    <row r="227" spans="2:8" ht="15" customHeight="1" x14ac:dyDescent="0.2">
      <c r="B227" t="s">
        <v>1289</v>
      </c>
      <c r="C227">
        <v>0.55135524948164083</v>
      </c>
      <c r="D227" t="s">
        <v>279</v>
      </c>
      <c r="E227" t="s">
        <v>1097</v>
      </c>
      <c r="F227">
        <v>30</v>
      </c>
      <c r="G227" cm="1">
        <f t="array" ref="G227">_xlfn.CEILING.MATH(_xlfn.RANK.EQ(Participants[[#This Row],[Random]], random)/$K$3)</f>
        <v>5</v>
      </c>
      <c r="H227" s="75" t="s">
        <v>136</v>
      </c>
    </row>
    <row r="228" spans="2:8" ht="15" customHeight="1" x14ac:dyDescent="0.2">
      <c r="B228" t="s">
        <v>1179</v>
      </c>
      <c r="C228">
        <v>0.97978666644809465</v>
      </c>
      <c r="D228" t="s">
        <v>17</v>
      </c>
      <c r="E228" t="s">
        <v>1097</v>
      </c>
      <c r="F228">
        <v>26</v>
      </c>
      <c r="G228" cm="1">
        <f t="array" ref="G228">_xlfn.CEILING.MATH(_xlfn.RANK.EQ(Participants[[#This Row],[Random]], random)/$K$3)</f>
        <v>1</v>
      </c>
      <c r="H228" s="74" t="s">
        <v>41</v>
      </c>
    </row>
    <row r="229" spans="2:8" ht="15" customHeight="1" x14ac:dyDescent="0.2">
      <c r="B229" t="s">
        <v>1468</v>
      </c>
      <c r="C229">
        <v>5.1203774630061982E-2</v>
      </c>
      <c r="D229" t="s">
        <v>664</v>
      </c>
      <c r="E229" t="s">
        <v>1097</v>
      </c>
      <c r="F229">
        <v>23</v>
      </c>
      <c r="G229" cm="1">
        <f t="array" ref="G229">_xlfn.CEILING.MATH(_xlfn.RANK.EQ(Participants[[#This Row],[Random]], random)/$K$3)</f>
        <v>10</v>
      </c>
      <c r="H229" s="72" t="s">
        <v>54</v>
      </c>
    </row>
    <row r="230" spans="2:8" ht="15" customHeight="1" x14ac:dyDescent="0.2">
      <c r="B230" t="s">
        <v>1164</v>
      </c>
      <c r="C230">
        <v>0.16190198133164879</v>
      </c>
      <c r="D230" t="s">
        <v>48</v>
      </c>
      <c r="E230" t="s">
        <v>1097</v>
      </c>
      <c r="F230">
        <v>18</v>
      </c>
      <c r="G230" cm="1">
        <f t="array" ref="G230">_xlfn.CEILING.MATH(_xlfn.RANK.EQ(Participants[[#This Row],[Random]], random)/$K$3)</f>
        <v>9</v>
      </c>
      <c r="H230" s="74"/>
    </row>
    <row r="231" spans="2:8" ht="15" customHeight="1" x14ac:dyDescent="0.2">
      <c r="B231" t="s">
        <v>1175</v>
      </c>
      <c r="C231">
        <v>0.70329854677000836</v>
      </c>
      <c r="D231" t="s">
        <v>17</v>
      </c>
      <c r="E231" t="s">
        <v>1097</v>
      </c>
      <c r="F231">
        <v>19</v>
      </c>
      <c r="G231" cm="1">
        <f t="array" ref="G231">_xlfn.CEILING.MATH(_xlfn.RANK.EQ(Participants[[#This Row],[Random]], random)/$K$3)</f>
        <v>3</v>
      </c>
      <c r="H231" s="74" t="s">
        <v>36</v>
      </c>
    </row>
    <row r="232" spans="2:8" ht="15" customHeight="1" x14ac:dyDescent="0.2">
      <c r="B232" t="s">
        <v>1247</v>
      </c>
      <c r="C232">
        <v>0.93312857619696399</v>
      </c>
      <c r="D232" t="s">
        <v>284</v>
      </c>
      <c r="E232" t="s">
        <v>1097</v>
      </c>
      <c r="F232">
        <v>23</v>
      </c>
      <c r="G232" cm="1">
        <f t="array" ref="G232">_xlfn.CEILING.MATH(_xlfn.RANK.EQ(Participants[[#This Row],[Random]], random)/$K$3)</f>
        <v>1</v>
      </c>
      <c r="H232" s="75" t="s">
        <v>41</v>
      </c>
    </row>
    <row r="233" spans="2:8" ht="15" customHeight="1" x14ac:dyDescent="0.2">
      <c r="B233" t="s">
        <v>1271</v>
      </c>
      <c r="C233">
        <v>0.10117463660851767</v>
      </c>
      <c r="D233" t="s">
        <v>306</v>
      </c>
      <c r="E233" t="s">
        <v>1097</v>
      </c>
      <c r="F233">
        <v>19</v>
      </c>
      <c r="G233" cm="1">
        <f t="array" ref="G233">_xlfn.CEILING.MATH(_xlfn.RANK.EQ(Participants[[#This Row],[Random]], random)/$K$3)</f>
        <v>10</v>
      </c>
      <c r="H233" s="75" t="s">
        <v>624</v>
      </c>
    </row>
    <row r="234" spans="2:8" ht="15" customHeight="1" x14ac:dyDescent="0.2">
      <c r="B234" t="s">
        <v>1192</v>
      </c>
      <c r="C234">
        <v>0.61955969740603134</v>
      </c>
      <c r="D234" t="s">
        <v>38</v>
      </c>
      <c r="E234" t="s">
        <v>1096</v>
      </c>
      <c r="F234">
        <v>20</v>
      </c>
      <c r="G234" cm="1">
        <f t="array" ref="G234">_xlfn.CEILING.MATH(_xlfn.RANK.EQ(Participants[[#This Row],[Random]], random)/$K$3)</f>
        <v>4</v>
      </c>
      <c r="H234" s="74" t="s">
        <v>41</v>
      </c>
    </row>
    <row r="235" spans="2:8" ht="15" customHeight="1" x14ac:dyDescent="0.2">
      <c r="B235" t="s">
        <v>1428</v>
      </c>
      <c r="C235">
        <v>0.14482059844374917</v>
      </c>
      <c r="D235" t="s">
        <v>706</v>
      </c>
      <c r="E235" t="s">
        <v>1096</v>
      </c>
      <c r="F235">
        <v>18</v>
      </c>
      <c r="G235" cm="1">
        <f t="array" ref="G235">_xlfn.CEILING.MATH(_xlfn.RANK.EQ(Participants[[#This Row],[Random]], random)/$K$3)</f>
        <v>9</v>
      </c>
      <c r="H235" s="72" t="s">
        <v>709</v>
      </c>
    </row>
    <row r="236" spans="2:8" ht="15" customHeight="1" x14ac:dyDescent="0.2">
      <c r="B236" t="s">
        <v>1428</v>
      </c>
      <c r="C236">
        <v>0.54076387314870389</v>
      </c>
      <c r="D236" t="s">
        <v>706</v>
      </c>
      <c r="E236" t="s">
        <v>1096</v>
      </c>
      <c r="F236">
        <v>18</v>
      </c>
      <c r="G236" cm="1">
        <f t="array" ref="G236">_xlfn.CEILING.MATH(_xlfn.RANK.EQ(Participants[[#This Row],[Random]], random)/$K$3)</f>
        <v>5</v>
      </c>
      <c r="H236" s="72" t="s">
        <v>115</v>
      </c>
    </row>
    <row r="237" spans="2:8" ht="15" customHeight="1" x14ac:dyDescent="0.2">
      <c r="B237" t="s">
        <v>1316</v>
      </c>
      <c r="C237">
        <v>0.72599702904855101</v>
      </c>
      <c r="D237" t="s">
        <v>279</v>
      </c>
      <c r="E237" t="s">
        <v>1097</v>
      </c>
      <c r="F237">
        <v>24</v>
      </c>
      <c r="G237" cm="1">
        <f t="array" ref="G237">_xlfn.CEILING.MATH(_xlfn.RANK.EQ(Participants[[#This Row],[Random]], random)/$K$3)</f>
        <v>3</v>
      </c>
      <c r="H237" s="75"/>
    </row>
    <row r="238" spans="2:8" ht="15" customHeight="1" x14ac:dyDescent="0.2">
      <c r="B238" t="s">
        <v>1356</v>
      </c>
      <c r="C238">
        <v>0.26591955507679121</v>
      </c>
      <c r="D238" t="s">
        <v>657</v>
      </c>
      <c r="E238" t="s">
        <v>1097</v>
      </c>
      <c r="F238">
        <v>18</v>
      </c>
      <c r="G238" cm="1">
        <f t="array" ref="G238">_xlfn.CEILING.MATH(_xlfn.RANK.EQ(Participants[[#This Row],[Random]], random)/$K$3)</f>
        <v>8</v>
      </c>
      <c r="H238" s="72"/>
    </row>
    <row r="239" spans="2:8" ht="15" customHeight="1" x14ac:dyDescent="0.2">
      <c r="B239" t="s">
        <v>1336</v>
      </c>
      <c r="C239">
        <v>0.24787805211870206</v>
      </c>
      <c r="D239" t="s">
        <v>288</v>
      </c>
      <c r="E239" t="s">
        <v>1097</v>
      </c>
      <c r="F239">
        <v>18</v>
      </c>
      <c r="G239" cm="1">
        <f t="array" ref="G239">_xlfn.CEILING.MATH(_xlfn.RANK.EQ(Participants[[#This Row],[Random]], random)/$K$3)</f>
        <v>8</v>
      </c>
      <c r="H239" s="75" t="s">
        <v>41</v>
      </c>
    </row>
    <row r="240" spans="2:8" ht="15" customHeight="1" x14ac:dyDescent="0.2">
      <c r="B240" t="s">
        <v>1148</v>
      </c>
      <c r="C240">
        <v>0.18003575838050179</v>
      </c>
      <c r="D240" t="s">
        <v>70</v>
      </c>
      <c r="E240" t="s">
        <v>1097</v>
      </c>
      <c r="F240">
        <v>21</v>
      </c>
      <c r="G240" cm="1">
        <f t="array" ref="G240">_xlfn.CEILING.MATH(_xlfn.RANK.EQ(Participants[[#This Row],[Random]], random)/$K$3)</f>
        <v>9</v>
      </c>
      <c r="H240" s="74"/>
    </row>
    <row r="241" spans="2:8" ht="15" customHeight="1" x14ac:dyDescent="0.2">
      <c r="B241" t="s">
        <v>1344</v>
      </c>
      <c r="C241">
        <v>0.22906609824564117</v>
      </c>
      <c r="D241" t="s">
        <v>288</v>
      </c>
      <c r="E241" t="s">
        <v>1097</v>
      </c>
      <c r="F241">
        <v>18</v>
      </c>
      <c r="G241" cm="1">
        <f t="array" ref="G241">_xlfn.CEILING.MATH(_xlfn.RANK.EQ(Participants[[#This Row],[Random]], random)/$K$3)</f>
        <v>8</v>
      </c>
      <c r="H241" s="75" t="s">
        <v>54</v>
      </c>
    </row>
    <row r="242" spans="2:8" ht="15" customHeight="1" x14ac:dyDescent="0.2">
      <c r="B242" t="s">
        <v>1331</v>
      </c>
      <c r="C242">
        <v>0.55023336320631067</v>
      </c>
      <c r="D242" t="s">
        <v>288</v>
      </c>
      <c r="E242" t="s">
        <v>1097</v>
      </c>
      <c r="F242">
        <v>24</v>
      </c>
      <c r="G242" cm="1">
        <f t="array" ref="G242">_xlfn.CEILING.MATH(_xlfn.RANK.EQ(Participants[[#This Row],[Random]], random)/$K$3)</f>
        <v>5</v>
      </c>
      <c r="H242" s="75" t="s">
        <v>436</v>
      </c>
    </row>
    <row r="243" spans="2:8" ht="15" customHeight="1" x14ac:dyDescent="0.2">
      <c r="B243" t="s">
        <v>1375</v>
      </c>
      <c r="C243">
        <v>7.3323511308254208E-4</v>
      </c>
      <c r="D243" t="s">
        <v>669</v>
      </c>
      <c r="E243" t="s">
        <v>1097</v>
      </c>
      <c r="F243">
        <v>26</v>
      </c>
      <c r="G243" cm="1">
        <f t="array" ref="G243">_xlfn.CEILING.MATH(_xlfn.RANK.EQ(Participants[[#This Row],[Random]], random)/$K$3)</f>
        <v>11</v>
      </c>
      <c r="H243" s="72" t="s">
        <v>564</v>
      </c>
    </row>
    <row r="244" spans="2:8" ht="15" customHeight="1" x14ac:dyDescent="0.2">
      <c r="B244" t="s">
        <v>1477</v>
      </c>
      <c r="C244">
        <v>0.66645374402958624</v>
      </c>
      <c r="D244" t="s">
        <v>664</v>
      </c>
      <c r="E244" t="s">
        <v>1097</v>
      </c>
      <c r="F244">
        <v>20</v>
      </c>
      <c r="G244" cm="1">
        <f t="array" ref="G244">_xlfn.CEILING.MATH(_xlfn.RANK.EQ(Participants[[#This Row],[Random]], random)/$K$3)</f>
        <v>4</v>
      </c>
      <c r="H244" s="72" t="s">
        <v>551</v>
      </c>
    </row>
    <row r="245" spans="2:8" ht="15" customHeight="1" x14ac:dyDescent="0.2">
      <c r="B245" t="s">
        <v>1160</v>
      </c>
      <c r="C245">
        <v>8.1339828480606835E-2</v>
      </c>
      <c r="D245" t="s">
        <v>48</v>
      </c>
      <c r="E245" t="s">
        <v>1097</v>
      </c>
      <c r="F245">
        <v>19</v>
      </c>
      <c r="G245" cm="1">
        <f t="array" ref="G245">_xlfn.CEILING.MATH(_xlfn.RANK.EQ(Participants[[#This Row],[Random]], random)/$K$3)</f>
        <v>10</v>
      </c>
      <c r="H245" s="74" t="s">
        <v>115</v>
      </c>
    </row>
    <row r="246" spans="2:8" ht="15" customHeight="1" x14ac:dyDescent="0.2">
      <c r="B246" t="s">
        <v>1257</v>
      </c>
      <c r="C246">
        <v>0.81845518870829248</v>
      </c>
      <c r="D246" t="s">
        <v>306</v>
      </c>
      <c r="E246" t="s">
        <v>1096</v>
      </c>
      <c r="F246">
        <v>31</v>
      </c>
      <c r="G246" cm="1">
        <f t="array" ref="G246">_xlfn.CEILING.MATH(_xlfn.RANK.EQ(Participants[[#This Row],[Random]], random)/$K$3)</f>
        <v>2</v>
      </c>
      <c r="H246" s="75" t="s">
        <v>403</v>
      </c>
    </row>
    <row r="247" spans="2:8" ht="15" customHeight="1" x14ac:dyDescent="0.2">
      <c r="B247" t="s">
        <v>1286</v>
      </c>
      <c r="C247">
        <v>0.95094648918276359</v>
      </c>
      <c r="D247" t="s">
        <v>341</v>
      </c>
      <c r="E247" t="s">
        <v>1097</v>
      </c>
      <c r="F247">
        <v>21</v>
      </c>
      <c r="G247" cm="1">
        <f t="array" ref="G247">_xlfn.CEILING.MATH(_xlfn.RANK.EQ(Participants[[#This Row],[Random]], random)/$K$3)</f>
        <v>1</v>
      </c>
      <c r="H247" s="75"/>
    </row>
    <row r="248" spans="2:8" ht="15" customHeight="1" x14ac:dyDescent="0.2">
      <c r="B248" t="s">
        <v>1213</v>
      </c>
      <c r="C248">
        <v>0.40231762056928888</v>
      </c>
      <c r="D248" t="s">
        <v>43</v>
      </c>
      <c r="E248" t="s">
        <v>1097</v>
      </c>
      <c r="F248">
        <v>20</v>
      </c>
      <c r="G248" cm="1">
        <f t="array" ref="G248">_xlfn.CEILING.MATH(_xlfn.RANK.EQ(Participants[[#This Row],[Random]], random)/$K$3)</f>
        <v>6</v>
      </c>
      <c r="H248" s="74" t="s">
        <v>46</v>
      </c>
    </row>
    <row r="249" spans="2:8" ht="15" customHeight="1" x14ac:dyDescent="0.2">
      <c r="B249" t="s">
        <v>1376</v>
      </c>
      <c r="C249">
        <v>0.21890818828134695</v>
      </c>
      <c r="D249" t="s">
        <v>669</v>
      </c>
      <c r="E249" t="s">
        <v>1096</v>
      </c>
      <c r="F249">
        <v>21</v>
      </c>
      <c r="G249" cm="1">
        <f t="array" ref="G249">_xlfn.CEILING.MATH(_xlfn.RANK.EQ(Participants[[#This Row],[Random]], random)/$K$3)</f>
        <v>8</v>
      </c>
      <c r="H249" s="72"/>
    </row>
    <row r="250" spans="2:8" ht="15" customHeight="1" x14ac:dyDescent="0.2">
      <c r="B250" t="s">
        <v>1273</v>
      </c>
      <c r="C250">
        <v>0.99011045983981472</v>
      </c>
      <c r="D250" t="s">
        <v>341</v>
      </c>
      <c r="E250" t="s">
        <v>1096</v>
      </c>
      <c r="F250">
        <v>24</v>
      </c>
      <c r="G250" cm="1">
        <f t="array" ref="G250">_xlfn.CEILING.MATH(_xlfn.RANK.EQ(Participants[[#This Row],[Random]], random)/$K$3)</f>
        <v>1</v>
      </c>
      <c r="H250" s="75" t="s">
        <v>36</v>
      </c>
    </row>
    <row r="251" spans="2:8" ht="15" customHeight="1" x14ac:dyDescent="0.2">
      <c r="B251" t="s">
        <v>1464</v>
      </c>
      <c r="C251">
        <v>0.33966036617589102</v>
      </c>
      <c r="D251" t="s">
        <v>664</v>
      </c>
      <c r="E251" t="s">
        <v>1096</v>
      </c>
      <c r="F251">
        <v>23</v>
      </c>
      <c r="G251" cm="1">
        <f t="array" ref="G251">_xlfn.CEILING.MATH(_xlfn.RANK.EQ(Participants[[#This Row],[Random]], random)/$K$3)</f>
        <v>7</v>
      </c>
      <c r="H251" s="72" t="s">
        <v>564</v>
      </c>
    </row>
    <row r="252" spans="2:8" ht="15" customHeight="1" x14ac:dyDescent="0.2">
      <c r="B252" t="s">
        <v>1178</v>
      </c>
      <c r="C252">
        <v>0.57049141799010195</v>
      </c>
      <c r="D252" t="s">
        <v>17</v>
      </c>
      <c r="E252" t="s">
        <v>1096</v>
      </c>
      <c r="F252">
        <v>19</v>
      </c>
      <c r="G252" cm="1">
        <f t="array" ref="G252">_xlfn.CEILING.MATH(_xlfn.RANK.EQ(Participants[[#This Row],[Random]], random)/$K$3)</f>
        <v>5</v>
      </c>
      <c r="H252" s="74" t="s">
        <v>41</v>
      </c>
    </row>
    <row r="253" spans="2:8" ht="15" customHeight="1" x14ac:dyDescent="0.2">
      <c r="B253" t="s">
        <v>1199</v>
      </c>
      <c r="C253">
        <v>0.97017702216903434</v>
      </c>
      <c r="D253" t="s">
        <v>38</v>
      </c>
      <c r="E253" t="s">
        <v>1096</v>
      </c>
      <c r="F253">
        <v>19</v>
      </c>
      <c r="G253" cm="1">
        <f t="array" ref="G253">_xlfn.CEILING.MATH(_xlfn.RANK.EQ(Participants[[#This Row],[Random]], random)/$K$3)</f>
        <v>1</v>
      </c>
      <c r="H253" s="74"/>
    </row>
    <row r="254" spans="2:8" ht="15" customHeight="1" x14ac:dyDescent="0.2">
      <c r="B254" t="s">
        <v>1206</v>
      </c>
      <c r="C254">
        <v>0.58550609378453966</v>
      </c>
      <c r="D254" t="s">
        <v>95</v>
      </c>
      <c r="E254" t="s">
        <v>1096</v>
      </c>
      <c r="F254">
        <v>22</v>
      </c>
      <c r="G254" cm="1">
        <f t="array" ref="G254">_xlfn.CEILING.MATH(_xlfn.RANK.EQ(Participants[[#This Row],[Random]], random)/$K$3)</f>
        <v>4</v>
      </c>
      <c r="H254" s="74" t="s">
        <v>115</v>
      </c>
    </row>
    <row r="255" spans="2:8" ht="15" customHeight="1" x14ac:dyDescent="0.2">
      <c r="B255" t="s">
        <v>1321</v>
      </c>
      <c r="C255">
        <v>0.97822207176833031</v>
      </c>
      <c r="D255" t="s">
        <v>288</v>
      </c>
      <c r="E255" t="s">
        <v>1096</v>
      </c>
      <c r="F255">
        <v>19</v>
      </c>
      <c r="G255" cm="1">
        <f t="array" ref="G255">_xlfn.CEILING.MATH(_xlfn.RANK.EQ(Participants[[#This Row],[Random]], random)/$K$3)</f>
        <v>1</v>
      </c>
      <c r="H255" s="75" t="s">
        <v>36</v>
      </c>
    </row>
    <row r="256" spans="2:8" ht="15" customHeight="1" x14ac:dyDescent="0.2">
      <c r="B256" t="s">
        <v>1180</v>
      </c>
      <c r="C256">
        <v>0.30443605759324699</v>
      </c>
      <c r="D256" t="s">
        <v>38</v>
      </c>
      <c r="E256" t="s">
        <v>1096</v>
      </c>
      <c r="F256">
        <v>20</v>
      </c>
      <c r="G256" cm="1">
        <f t="array" ref="G256">_xlfn.CEILING.MATH(_xlfn.RANK.EQ(Participants[[#This Row],[Random]], random)/$K$3)</f>
        <v>8</v>
      </c>
      <c r="H256" s="74" t="s">
        <v>41</v>
      </c>
    </row>
    <row r="257" spans="2:8" ht="15" customHeight="1" x14ac:dyDescent="0.2">
      <c r="B257" t="s">
        <v>1399</v>
      </c>
      <c r="C257">
        <v>0.91792019701928451</v>
      </c>
      <c r="D257" t="s">
        <v>758</v>
      </c>
      <c r="E257" t="s">
        <v>1096</v>
      </c>
      <c r="F257">
        <v>22</v>
      </c>
      <c r="G257" cm="1">
        <f t="array" ref="G257">_xlfn.CEILING.MATH(_xlfn.RANK.EQ(Participants[[#This Row],[Random]], random)/$K$3)</f>
        <v>1</v>
      </c>
      <c r="H257" s="72"/>
    </row>
    <row r="258" spans="2:8" ht="15" customHeight="1" x14ac:dyDescent="0.2">
      <c r="B258" t="s">
        <v>1431</v>
      </c>
      <c r="C258">
        <v>0.79854847425207087</v>
      </c>
      <c r="D258" t="s">
        <v>706</v>
      </c>
      <c r="E258" t="s">
        <v>1096</v>
      </c>
      <c r="F258">
        <v>27</v>
      </c>
      <c r="G258" cm="1">
        <f t="array" ref="G258">_xlfn.CEILING.MATH(_xlfn.RANK.EQ(Participants[[#This Row],[Random]], random)/$K$3)</f>
        <v>2</v>
      </c>
      <c r="H258" s="72" t="s">
        <v>646</v>
      </c>
    </row>
    <row r="259" spans="2:8" ht="15" customHeight="1" x14ac:dyDescent="0.2">
      <c r="B259" t="s">
        <v>1406</v>
      </c>
      <c r="C259">
        <v>0.7760510882510252</v>
      </c>
      <c r="D259" t="s">
        <v>758</v>
      </c>
      <c r="E259" t="s">
        <v>1096</v>
      </c>
      <c r="F259">
        <v>24</v>
      </c>
      <c r="G259" cm="1">
        <f t="array" ref="G259">_xlfn.CEILING.MATH(_xlfn.RANK.EQ(Participants[[#This Row],[Random]], random)/$K$3)</f>
        <v>3</v>
      </c>
      <c r="H259" s="72"/>
    </row>
    <row r="260" spans="2:8" ht="15" customHeight="1" x14ac:dyDescent="0.2">
      <c r="B260" t="s">
        <v>1227</v>
      </c>
      <c r="C260">
        <v>0.90119108287394367</v>
      </c>
      <c r="D260" t="s">
        <v>284</v>
      </c>
      <c r="E260" t="s">
        <v>1097</v>
      </c>
      <c r="F260">
        <v>25</v>
      </c>
      <c r="G260" cm="1">
        <f t="array" ref="G260">_xlfn.CEILING.MATH(_xlfn.RANK.EQ(Participants[[#This Row],[Random]], random)/$K$3)</f>
        <v>1</v>
      </c>
      <c r="H260" s="75" t="s">
        <v>54</v>
      </c>
    </row>
    <row r="261" spans="2:8" ht="15" customHeight="1" x14ac:dyDescent="0.2">
      <c r="B261" t="s">
        <v>1177</v>
      </c>
      <c r="C261">
        <v>0.49733473316729138</v>
      </c>
      <c r="D261" t="s">
        <v>17</v>
      </c>
      <c r="E261" t="s">
        <v>1097</v>
      </c>
      <c r="F261">
        <v>20</v>
      </c>
      <c r="G261" cm="1">
        <f t="array" ref="G261">_xlfn.CEILING.MATH(_xlfn.RANK.EQ(Participants[[#This Row],[Random]], random)/$K$3)</f>
        <v>5</v>
      </c>
      <c r="H261" s="74" t="s">
        <v>41</v>
      </c>
    </row>
    <row r="262" spans="2:8" ht="15" customHeight="1" x14ac:dyDescent="0.2">
      <c r="B262" t="s">
        <v>1423</v>
      </c>
      <c r="C262">
        <v>0.83598015000035042</v>
      </c>
      <c r="D262" t="s">
        <v>676</v>
      </c>
      <c r="E262" t="s">
        <v>1097</v>
      </c>
      <c r="F262">
        <v>29</v>
      </c>
      <c r="G262" cm="1">
        <f t="array" ref="G262">_xlfn.CEILING.MATH(_xlfn.RANK.EQ(Participants[[#This Row],[Random]], random)/$K$3)</f>
        <v>2</v>
      </c>
      <c r="H262" s="72" t="s">
        <v>646</v>
      </c>
    </row>
    <row r="263" spans="2:8" ht="15" customHeight="1" x14ac:dyDescent="0.2">
      <c r="B263" t="s">
        <v>1471</v>
      </c>
      <c r="C263">
        <v>0.30393411333550813</v>
      </c>
      <c r="D263" t="s">
        <v>664</v>
      </c>
      <c r="E263" t="s">
        <v>1097</v>
      </c>
      <c r="F263">
        <v>25</v>
      </c>
      <c r="G263" cm="1">
        <f t="array" ref="G263">_xlfn.CEILING.MATH(_xlfn.RANK.EQ(Participants[[#This Row],[Random]], random)/$K$3)</f>
        <v>8</v>
      </c>
      <c r="H263" s="72"/>
    </row>
    <row r="264" spans="2:8" ht="15" customHeight="1" x14ac:dyDescent="0.2">
      <c r="B264" t="s">
        <v>1370</v>
      </c>
      <c r="C264">
        <v>0.38038275391435505</v>
      </c>
      <c r="D264" t="s">
        <v>653</v>
      </c>
      <c r="E264" t="s">
        <v>1097</v>
      </c>
      <c r="F264">
        <v>19</v>
      </c>
      <c r="G264" cm="1">
        <f t="array" ref="G264">_xlfn.CEILING.MATH(_xlfn.RANK.EQ(Participants[[#This Row],[Random]], random)/$K$3)</f>
        <v>7</v>
      </c>
      <c r="H264" s="72" t="s">
        <v>111</v>
      </c>
    </row>
    <row r="265" spans="2:8" ht="15" customHeight="1" x14ac:dyDescent="0.2">
      <c r="B265" t="s">
        <v>1219</v>
      </c>
      <c r="C265">
        <v>0.76728889977961623</v>
      </c>
      <c r="D265" t="s">
        <v>43</v>
      </c>
      <c r="E265" t="s">
        <v>1097</v>
      </c>
      <c r="F265">
        <v>18</v>
      </c>
      <c r="G265" cm="1">
        <f t="array" ref="G265">_xlfn.CEILING.MATH(_xlfn.RANK.EQ(Participants[[#This Row],[Random]], random)/$K$3)</f>
        <v>3</v>
      </c>
      <c r="H265" s="74" t="s">
        <v>36</v>
      </c>
    </row>
    <row r="266" spans="2:8" ht="15" customHeight="1" x14ac:dyDescent="0.2">
      <c r="B266" t="s">
        <v>1340</v>
      </c>
      <c r="C266">
        <v>0.19223377685549281</v>
      </c>
      <c r="D266" t="s">
        <v>288</v>
      </c>
      <c r="E266" t="s">
        <v>1097</v>
      </c>
      <c r="F266">
        <v>24</v>
      </c>
      <c r="G266" cm="1">
        <f t="array" ref="G266">_xlfn.CEILING.MATH(_xlfn.RANK.EQ(Participants[[#This Row],[Random]], random)/$K$3)</f>
        <v>9</v>
      </c>
      <c r="H266" s="75" t="s">
        <v>36</v>
      </c>
    </row>
    <row r="267" spans="2:8" ht="15" customHeight="1" x14ac:dyDescent="0.2">
      <c r="B267" t="s">
        <v>1319</v>
      </c>
      <c r="C267">
        <v>2.3971589371069024E-3</v>
      </c>
      <c r="D267" t="s">
        <v>288</v>
      </c>
      <c r="E267" t="s">
        <v>1096</v>
      </c>
      <c r="F267">
        <v>21</v>
      </c>
      <c r="G267" cm="1">
        <f t="array" ref="G267">_xlfn.CEILING.MATH(_xlfn.RANK.EQ(Participants[[#This Row],[Random]], random)/$K$3)</f>
        <v>10</v>
      </c>
      <c r="H267" s="75" t="s">
        <v>41</v>
      </c>
    </row>
    <row r="268" spans="2:8" ht="15" customHeight="1" x14ac:dyDescent="0.2">
      <c r="B268" t="s">
        <v>1469</v>
      </c>
      <c r="C268">
        <v>0.94511241440605098</v>
      </c>
      <c r="D268" t="s">
        <v>664</v>
      </c>
      <c r="E268" t="s">
        <v>1097</v>
      </c>
      <c r="F268">
        <v>23</v>
      </c>
      <c r="G268" cm="1">
        <f t="array" ref="G268">_xlfn.CEILING.MATH(_xlfn.RANK.EQ(Participants[[#This Row],[Random]], random)/$K$3)</f>
        <v>1</v>
      </c>
      <c r="H268" s="72" t="s">
        <v>437</v>
      </c>
    </row>
    <row r="269" spans="2:8" ht="15" customHeight="1" x14ac:dyDescent="0.2">
      <c r="B269" t="s">
        <v>1270</v>
      </c>
      <c r="C269">
        <v>0.47698102531228026</v>
      </c>
      <c r="D269" t="s">
        <v>306</v>
      </c>
      <c r="E269" t="s">
        <v>1097</v>
      </c>
      <c r="F269">
        <v>42</v>
      </c>
      <c r="G269" cm="1">
        <f t="array" ref="G269">_xlfn.CEILING.MATH(_xlfn.RANK.EQ(Participants[[#This Row],[Random]], random)/$K$3)</f>
        <v>6</v>
      </c>
      <c r="H269" s="75" t="s">
        <v>54</v>
      </c>
    </row>
    <row r="270" spans="2:8" ht="15" customHeight="1" x14ac:dyDescent="0.2">
      <c r="B270" t="s">
        <v>1467</v>
      </c>
      <c r="C270">
        <v>0.53777945120480741</v>
      </c>
      <c r="D270" t="s">
        <v>664</v>
      </c>
      <c r="E270" t="s">
        <v>1097</v>
      </c>
      <c r="F270">
        <v>31</v>
      </c>
      <c r="G270" cm="1">
        <f t="array" ref="G270">_xlfn.CEILING.MATH(_xlfn.RANK.EQ(Participants[[#This Row],[Random]], random)/$K$3)</f>
        <v>5</v>
      </c>
      <c r="H270" s="72"/>
    </row>
    <row r="271" spans="2:8" ht="15" customHeight="1" x14ac:dyDescent="0.2">
      <c r="B271" t="s">
        <v>1150</v>
      </c>
      <c r="C271">
        <v>0.30220624930194318</v>
      </c>
      <c r="D271" t="s">
        <v>70</v>
      </c>
      <c r="E271" t="s">
        <v>1097</v>
      </c>
      <c r="F271">
        <v>20</v>
      </c>
      <c r="G271" cm="1">
        <f t="array" ref="G271">_xlfn.CEILING.MATH(_xlfn.RANK.EQ(Participants[[#This Row],[Random]], random)/$K$3)</f>
        <v>8</v>
      </c>
      <c r="H271" s="74"/>
    </row>
    <row r="272" spans="2:8" ht="15" customHeight="1" x14ac:dyDescent="0.2">
      <c r="B272" t="s">
        <v>1360</v>
      </c>
      <c r="C272">
        <v>0.95230628477194179</v>
      </c>
      <c r="D272" t="s">
        <v>657</v>
      </c>
      <c r="E272" t="s">
        <v>1097</v>
      </c>
      <c r="F272">
        <v>28</v>
      </c>
      <c r="G272" cm="1">
        <f t="array" ref="G272">_xlfn.CEILING.MATH(_xlfn.RANK.EQ(Participants[[#This Row],[Random]], random)/$K$3)</f>
        <v>1</v>
      </c>
      <c r="H272" s="72" t="s">
        <v>41</v>
      </c>
    </row>
    <row r="273" spans="2:8" ht="15" customHeight="1" x14ac:dyDescent="0.2">
      <c r="B273" t="s">
        <v>1190</v>
      </c>
      <c r="C273">
        <v>0.81157923599933124</v>
      </c>
      <c r="D273" t="s">
        <v>38</v>
      </c>
      <c r="E273" t="s">
        <v>1097</v>
      </c>
      <c r="F273">
        <v>22</v>
      </c>
      <c r="G273" cm="1">
        <f t="array" ref="G273">_xlfn.CEILING.MATH(_xlfn.RANK.EQ(Participants[[#This Row],[Random]], random)/$K$3)</f>
        <v>2</v>
      </c>
      <c r="H273" s="74" t="s">
        <v>36</v>
      </c>
    </row>
    <row r="274" spans="2:8" ht="15" customHeight="1" x14ac:dyDescent="0.2">
      <c r="B274" t="s">
        <v>1367</v>
      </c>
      <c r="C274">
        <v>0.48738694433120977</v>
      </c>
      <c r="D274" t="s">
        <v>653</v>
      </c>
      <c r="E274" t="s">
        <v>1097</v>
      </c>
      <c r="F274">
        <v>18</v>
      </c>
      <c r="G274" cm="1">
        <f t="array" ref="G274">_xlfn.CEILING.MATH(_xlfn.RANK.EQ(Participants[[#This Row],[Random]], random)/$K$3)</f>
        <v>6</v>
      </c>
      <c r="H274" s="72"/>
    </row>
    <row r="275" spans="2:8" ht="15" customHeight="1" x14ac:dyDescent="0.2">
      <c r="B275" t="s">
        <v>1287</v>
      </c>
      <c r="C275">
        <v>0.3862537600258682</v>
      </c>
      <c r="D275" t="s">
        <v>341</v>
      </c>
      <c r="E275" t="s">
        <v>1097</v>
      </c>
      <c r="F275">
        <v>27</v>
      </c>
      <c r="G275" cm="1">
        <f t="array" ref="G275">_xlfn.CEILING.MATH(_xlfn.RANK.EQ(Participants[[#This Row],[Random]], random)/$K$3)</f>
        <v>7</v>
      </c>
      <c r="H275" s="75" t="s">
        <v>428</v>
      </c>
    </row>
    <row r="276" spans="2:8" ht="15" customHeight="1" x14ac:dyDescent="0.2">
      <c r="B276" t="s">
        <v>1157</v>
      </c>
      <c r="C276">
        <v>9.2950795227809691E-3</v>
      </c>
      <c r="D276" t="s">
        <v>48</v>
      </c>
      <c r="E276" t="s">
        <v>1097</v>
      </c>
      <c r="F276">
        <v>18</v>
      </c>
      <c r="G276" cm="1">
        <f t="array" ref="G276">_xlfn.CEILING.MATH(_xlfn.RANK.EQ(Participants[[#This Row],[Random]], random)/$K$3)</f>
        <v>10</v>
      </c>
      <c r="H276" s="74"/>
    </row>
    <row r="277" spans="2:8" ht="15" customHeight="1" x14ac:dyDescent="0.2">
      <c r="B277" t="s">
        <v>1486</v>
      </c>
      <c r="C277">
        <v>0.65439976984410453</v>
      </c>
      <c r="D277" t="s">
        <v>664</v>
      </c>
      <c r="E277" t="s">
        <v>1097</v>
      </c>
      <c r="F277">
        <v>18</v>
      </c>
      <c r="G277" cm="1">
        <f t="array" ref="G277">_xlfn.CEILING.MATH(_xlfn.RANK.EQ(Participants[[#This Row],[Random]], random)/$K$3)</f>
        <v>4</v>
      </c>
      <c r="H277" s="72" t="s">
        <v>564</v>
      </c>
    </row>
    <row r="278" spans="2:8" ht="15" customHeight="1" x14ac:dyDescent="0.2">
      <c r="B278" t="s">
        <v>1364</v>
      </c>
      <c r="C278">
        <v>0.51313397171159192</v>
      </c>
      <c r="D278" t="s">
        <v>657</v>
      </c>
      <c r="E278" t="s">
        <v>1097</v>
      </c>
      <c r="F278">
        <v>23</v>
      </c>
      <c r="G278" cm="1">
        <f t="array" ref="G278">_xlfn.CEILING.MATH(_xlfn.RANK.EQ(Participants[[#This Row],[Random]], random)/$K$3)</f>
        <v>5</v>
      </c>
      <c r="H278" s="72" t="s">
        <v>54</v>
      </c>
    </row>
    <row r="279" spans="2:8" ht="15" customHeight="1" x14ac:dyDescent="0.2">
      <c r="B279" t="s">
        <v>1314</v>
      </c>
      <c r="C279">
        <v>0.72156762537572217</v>
      </c>
      <c r="D279" t="s">
        <v>279</v>
      </c>
      <c r="E279" t="s">
        <v>1096</v>
      </c>
      <c r="F279">
        <v>28</v>
      </c>
      <c r="G279" cm="1">
        <f t="array" ref="G279">_xlfn.CEILING.MATH(_xlfn.RANK.EQ(Participants[[#This Row],[Random]], random)/$K$3)</f>
        <v>3</v>
      </c>
      <c r="H279" s="75" t="s">
        <v>36</v>
      </c>
    </row>
    <row r="280" spans="2:8" ht="15" customHeight="1" x14ac:dyDescent="0.2">
      <c r="B280" t="s">
        <v>1186</v>
      </c>
      <c r="C280">
        <v>0.89820557961336789</v>
      </c>
      <c r="D280" t="s">
        <v>38</v>
      </c>
      <c r="E280" t="s">
        <v>1096</v>
      </c>
      <c r="F280">
        <v>23</v>
      </c>
      <c r="G280" cm="1">
        <f t="array" ref="G280">_xlfn.CEILING.MATH(_xlfn.RANK.EQ(Participants[[#This Row],[Random]], random)/$K$3)</f>
        <v>1</v>
      </c>
      <c r="H280" s="74" t="s">
        <v>41</v>
      </c>
    </row>
    <row r="281" spans="2:8" ht="15" customHeight="1" x14ac:dyDescent="0.2">
      <c r="B281" t="s">
        <v>1197</v>
      </c>
      <c r="C281">
        <v>0.18265797425883223</v>
      </c>
      <c r="D281" t="s">
        <v>38</v>
      </c>
      <c r="E281" t="s">
        <v>1096</v>
      </c>
      <c r="F281">
        <v>26</v>
      </c>
      <c r="G281" cm="1">
        <f t="array" ref="G281">_xlfn.CEILING.MATH(_xlfn.RANK.EQ(Participants[[#This Row],[Random]], random)/$K$3)</f>
        <v>9</v>
      </c>
      <c r="H281" s="74"/>
    </row>
    <row r="282" spans="2:8" ht="15" customHeight="1" x14ac:dyDescent="0.2">
      <c r="B282" t="s">
        <v>1146</v>
      </c>
      <c r="C282">
        <v>0.45905108747246604</v>
      </c>
      <c r="D282" t="s">
        <v>70</v>
      </c>
      <c r="E282" t="s">
        <v>1096</v>
      </c>
      <c r="F282">
        <v>23</v>
      </c>
      <c r="G282" cm="1">
        <f t="array" ref="G282">_xlfn.CEILING.MATH(_xlfn.RANK.EQ(Participants[[#This Row],[Random]], random)/$K$3)</f>
        <v>6</v>
      </c>
      <c r="H282" s="74"/>
    </row>
    <row r="283" spans="2:8" ht="15" customHeight="1" x14ac:dyDescent="0.2">
      <c r="B283" t="s">
        <v>1389</v>
      </c>
      <c r="C283">
        <v>2.0392031539666511E-2</v>
      </c>
      <c r="D283" t="s">
        <v>669</v>
      </c>
      <c r="E283" t="s">
        <v>1097</v>
      </c>
      <c r="F283">
        <v>21</v>
      </c>
      <c r="G283" cm="1">
        <f t="array" ref="G283">_xlfn.CEILING.MATH(_xlfn.RANK.EQ(Participants[[#This Row],[Random]], random)/$K$3)</f>
        <v>10</v>
      </c>
      <c r="H283" s="72"/>
    </row>
    <row r="284" spans="2:8" ht="15" customHeight="1" x14ac:dyDescent="0.2">
      <c r="B284" t="s">
        <v>1308</v>
      </c>
      <c r="C284">
        <v>0.17646935240555128</v>
      </c>
      <c r="D284" t="s">
        <v>279</v>
      </c>
      <c r="E284" t="s">
        <v>1097</v>
      </c>
      <c r="F284">
        <v>26</v>
      </c>
      <c r="G284" cm="1">
        <f t="array" ref="G284">_xlfn.CEILING.MATH(_xlfn.RANK.EQ(Participants[[#This Row],[Random]], random)/$K$3)</f>
        <v>9</v>
      </c>
      <c r="H284" s="75" t="s">
        <v>36</v>
      </c>
    </row>
    <row r="285" spans="2:8" ht="15" customHeight="1" x14ac:dyDescent="0.2">
      <c r="B285" t="s">
        <v>1301</v>
      </c>
      <c r="C285">
        <v>0.74890809093493049</v>
      </c>
      <c r="D285" t="s">
        <v>279</v>
      </c>
      <c r="E285" t="s">
        <v>1097</v>
      </c>
      <c r="F285">
        <v>27</v>
      </c>
      <c r="G285" cm="1">
        <f t="array" ref="G285">_xlfn.CEILING.MATH(_xlfn.RANK.EQ(Participants[[#This Row],[Random]], random)/$K$3)</f>
        <v>3</v>
      </c>
      <c r="H285" s="75"/>
    </row>
    <row r="286" spans="2:8" ht="15" customHeight="1" x14ac:dyDescent="0.2">
      <c r="B286" t="s">
        <v>1318</v>
      </c>
      <c r="C286">
        <v>0.17508748343803238</v>
      </c>
      <c r="D286" t="s">
        <v>288</v>
      </c>
      <c r="E286" t="s">
        <v>1097</v>
      </c>
      <c r="F286">
        <v>21</v>
      </c>
      <c r="G286" cm="1">
        <f t="array" ref="G286">_xlfn.CEILING.MATH(_xlfn.RANK.EQ(Participants[[#This Row],[Random]], random)/$K$3)</f>
        <v>9</v>
      </c>
      <c r="H286" s="75"/>
    </row>
    <row r="287" spans="2:8" ht="15" customHeight="1" x14ac:dyDescent="0.2">
      <c r="B287" t="s">
        <v>1415</v>
      </c>
      <c r="C287">
        <v>0.377941559895973</v>
      </c>
      <c r="D287" t="s">
        <v>676</v>
      </c>
      <c r="E287" t="s">
        <v>1097</v>
      </c>
      <c r="F287">
        <v>20</v>
      </c>
      <c r="G287" cm="1">
        <f t="array" ref="G287">_xlfn.CEILING.MATH(_xlfn.RANK.EQ(Participants[[#This Row],[Random]], random)/$K$3)</f>
        <v>7</v>
      </c>
      <c r="H287" s="72" t="s">
        <v>54</v>
      </c>
    </row>
    <row r="288" spans="2:8" ht="15" customHeight="1" x14ac:dyDescent="0.2">
      <c r="B288" t="s">
        <v>1410</v>
      </c>
      <c r="C288">
        <v>0.65729235605205216</v>
      </c>
      <c r="D288" t="s">
        <v>701</v>
      </c>
      <c r="E288" t="s">
        <v>1097</v>
      </c>
      <c r="F288">
        <v>21</v>
      </c>
      <c r="G288" cm="1">
        <f t="array" ref="G288">_xlfn.CEILING.MATH(_xlfn.RANK.EQ(Participants[[#This Row],[Random]], random)/$K$3)</f>
        <v>4</v>
      </c>
      <c r="H288" s="72" t="s">
        <v>140</v>
      </c>
    </row>
    <row r="289" spans="2:8" ht="15" customHeight="1" x14ac:dyDescent="0.2">
      <c r="B289" t="s">
        <v>1297</v>
      </c>
      <c r="C289">
        <v>0.83683230270672804</v>
      </c>
      <c r="D289" t="s">
        <v>279</v>
      </c>
      <c r="E289" t="s">
        <v>1097</v>
      </c>
      <c r="F289">
        <v>20</v>
      </c>
      <c r="G289" cm="1">
        <f t="array" ref="G289">_xlfn.CEILING.MATH(_xlfn.RANK.EQ(Participants[[#This Row],[Random]], random)/$K$3)</f>
        <v>2</v>
      </c>
      <c r="H289" s="75" t="s">
        <v>41</v>
      </c>
    </row>
    <row r="290" spans="2:8" ht="15" customHeight="1" x14ac:dyDescent="0.2">
      <c r="B290" t="s">
        <v>1159</v>
      </c>
      <c r="C290">
        <v>0.94200069820714671</v>
      </c>
      <c r="D290" t="s">
        <v>48</v>
      </c>
      <c r="E290" t="s">
        <v>1097</v>
      </c>
      <c r="F290">
        <v>18</v>
      </c>
      <c r="G290" cm="1">
        <f t="array" ref="G290">_xlfn.CEILING.MATH(_xlfn.RANK.EQ(Participants[[#This Row],[Random]], random)/$K$3)</f>
        <v>1</v>
      </c>
      <c r="H290" s="74" t="s">
        <v>111</v>
      </c>
    </row>
    <row r="291" spans="2:8" ht="15" customHeight="1" x14ac:dyDescent="0.2">
      <c r="B291" t="s">
        <v>1384</v>
      </c>
      <c r="C291">
        <v>0.75743721038224276</v>
      </c>
      <c r="D291" t="s">
        <v>669</v>
      </c>
      <c r="E291" t="s">
        <v>1096</v>
      </c>
      <c r="F291">
        <v>27</v>
      </c>
      <c r="G291" cm="1">
        <f t="array" ref="G291">_xlfn.CEILING.MATH(_xlfn.RANK.EQ(Participants[[#This Row],[Random]], random)/$K$3)</f>
        <v>3</v>
      </c>
      <c r="H291" s="72" t="s">
        <v>54</v>
      </c>
    </row>
    <row r="292" spans="2:8" ht="15" customHeight="1" x14ac:dyDescent="0.2">
      <c r="B292" t="s">
        <v>1305</v>
      </c>
      <c r="C292">
        <v>0.28770130614270051</v>
      </c>
      <c r="D292" t="s">
        <v>279</v>
      </c>
      <c r="E292" t="s">
        <v>1097</v>
      </c>
      <c r="F292">
        <v>22</v>
      </c>
      <c r="G292" cm="1">
        <f t="array" ref="G292">_xlfn.CEILING.MATH(_xlfn.RANK.EQ(Participants[[#This Row],[Random]], random)/$K$3)</f>
        <v>8</v>
      </c>
      <c r="H292" s="75" t="s">
        <v>521</v>
      </c>
    </row>
    <row r="293" spans="2:8" ht="15" customHeight="1" x14ac:dyDescent="0.2">
      <c r="B293" t="s">
        <v>1144</v>
      </c>
      <c r="C293">
        <v>0.48426823477828818</v>
      </c>
      <c r="D293" t="s">
        <v>70</v>
      </c>
      <c r="E293" t="s">
        <v>1097</v>
      </c>
      <c r="F293">
        <v>25</v>
      </c>
      <c r="G293" cm="1">
        <f t="array" ref="G293">_xlfn.CEILING.MATH(_xlfn.RANK.EQ(Participants[[#This Row],[Random]], random)/$K$3)</f>
        <v>6</v>
      </c>
      <c r="H293" s="74" t="s">
        <v>36</v>
      </c>
    </row>
    <row r="294" spans="2:8" ht="15" customHeight="1" x14ac:dyDescent="0.2">
      <c r="B294" t="s">
        <v>1454</v>
      </c>
      <c r="C294">
        <v>0.7104099746125867</v>
      </c>
      <c r="D294" t="s">
        <v>689</v>
      </c>
      <c r="E294" t="s">
        <v>1096</v>
      </c>
      <c r="F294">
        <v>19</v>
      </c>
      <c r="G294" cm="1">
        <f t="array" ref="G294">_xlfn.CEILING.MATH(_xlfn.RANK.EQ(Participants[[#This Row],[Random]], random)/$K$3)</f>
        <v>3</v>
      </c>
      <c r="H294" s="72"/>
    </row>
    <row r="295" spans="2:8" ht="15" customHeight="1" x14ac:dyDescent="0.2">
      <c r="B295" t="s">
        <v>1353</v>
      </c>
      <c r="C295">
        <v>1.175421038964064E-3</v>
      </c>
      <c r="D295" t="s">
        <v>657</v>
      </c>
      <c r="E295" t="s">
        <v>1097</v>
      </c>
      <c r="F295">
        <v>22</v>
      </c>
      <c r="G295" cm="1">
        <f t="array" ref="G295">_xlfn.CEILING.MATH(_xlfn.RANK.EQ(Participants[[#This Row],[Random]], random)/$K$3)</f>
        <v>10</v>
      </c>
      <c r="H295" s="72"/>
    </row>
    <row r="296" spans="2:8" ht="15" customHeight="1" x14ac:dyDescent="0.2">
      <c r="B296" t="s">
        <v>1284</v>
      </c>
      <c r="C296">
        <v>0.50261405423218541</v>
      </c>
      <c r="D296" t="s">
        <v>341</v>
      </c>
      <c r="E296" t="s">
        <v>1097</v>
      </c>
      <c r="F296">
        <v>25</v>
      </c>
      <c r="G296" cm="1">
        <f t="array" ref="G296">_xlfn.CEILING.MATH(_xlfn.RANK.EQ(Participants[[#This Row],[Random]], random)/$K$3)</f>
        <v>5</v>
      </c>
      <c r="H296" s="75" t="s">
        <v>41</v>
      </c>
    </row>
    <row r="297" spans="2:8" ht="15" customHeight="1" x14ac:dyDescent="0.2">
      <c r="B297" t="s">
        <v>1176</v>
      </c>
      <c r="C297">
        <v>0.29539801463325854</v>
      </c>
      <c r="D297" t="s">
        <v>17</v>
      </c>
      <c r="E297" t="s">
        <v>1096</v>
      </c>
      <c r="F297">
        <v>23</v>
      </c>
      <c r="G297" cm="1">
        <f t="array" ref="G297">_xlfn.CEILING.MATH(_xlfn.RANK.EQ(Participants[[#This Row],[Random]], random)/$K$3)</f>
        <v>8</v>
      </c>
      <c r="H297" s="74"/>
    </row>
    <row r="298" spans="2:8" ht="15" customHeight="1" x14ac:dyDescent="0.2">
      <c r="B298" t="s">
        <v>1235</v>
      </c>
      <c r="C298">
        <v>0.24190199204962193</v>
      </c>
      <c r="D298" t="s">
        <v>284</v>
      </c>
      <c r="E298" t="s">
        <v>1097</v>
      </c>
      <c r="F298">
        <v>28</v>
      </c>
      <c r="G298" cm="1">
        <f t="array" ref="G298">_xlfn.CEILING.MATH(_xlfn.RANK.EQ(Participants[[#This Row],[Random]], random)/$K$3)</f>
        <v>8</v>
      </c>
      <c r="H298" s="75" t="s">
        <v>469</v>
      </c>
    </row>
    <row r="299" spans="2:8" ht="15" customHeight="1" x14ac:dyDescent="0.2">
      <c r="B299" t="s">
        <v>1381</v>
      </c>
      <c r="C299">
        <v>0.27543865163897363</v>
      </c>
      <c r="D299" t="s">
        <v>669</v>
      </c>
      <c r="E299" t="s">
        <v>1097</v>
      </c>
      <c r="F299">
        <v>24</v>
      </c>
      <c r="G299" cm="1">
        <f t="array" ref="G299">_xlfn.CEILING.MATH(_xlfn.RANK.EQ(Participants[[#This Row],[Random]], random)/$K$3)</f>
        <v>8</v>
      </c>
      <c r="H299" s="72"/>
    </row>
    <row r="300" spans="2:8" ht="15" customHeight="1" x14ac:dyDescent="0.2">
      <c r="B300" t="s">
        <v>1425</v>
      </c>
      <c r="C300">
        <v>0.43538655655533276</v>
      </c>
      <c r="D300" t="s">
        <v>676</v>
      </c>
      <c r="E300" t="s">
        <v>1096</v>
      </c>
      <c r="F300">
        <v>25</v>
      </c>
      <c r="G300" cm="1">
        <f t="array" ref="G300">_xlfn.CEILING.MATH(_xlfn.RANK.EQ(Participants[[#This Row],[Random]], random)/$K$3)</f>
        <v>6</v>
      </c>
      <c r="H300" s="72" t="s">
        <v>41</v>
      </c>
    </row>
    <row r="301" spans="2:8" ht="15" customHeight="1" x14ac:dyDescent="0.2">
      <c r="B301" t="s">
        <v>1379</v>
      </c>
      <c r="C301">
        <v>0.36113638411034932</v>
      </c>
      <c r="D301" t="s">
        <v>669</v>
      </c>
      <c r="E301" t="s">
        <v>1096</v>
      </c>
      <c r="F301">
        <v>25</v>
      </c>
      <c r="G301" cm="1">
        <f t="array" ref="G301">_xlfn.CEILING.MATH(_xlfn.RANK.EQ(Participants[[#This Row],[Random]], random)/$K$3)</f>
        <v>7</v>
      </c>
      <c r="H301" s="72" t="s">
        <v>41</v>
      </c>
    </row>
    <row r="302" spans="2:8" ht="15" customHeight="1" x14ac:dyDescent="0.2">
      <c r="B302" t="s">
        <v>1363</v>
      </c>
      <c r="C302">
        <v>0.83164389699296937</v>
      </c>
      <c r="D302" t="s">
        <v>657</v>
      </c>
      <c r="E302" t="s">
        <v>1096</v>
      </c>
      <c r="F302">
        <v>21</v>
      </c>
      <c r="G302" cm="1">
        <f t="array" ref="G302">_xlfn.CEILING.MATH(_xlfn.RANK.EQ(Participants[[#This Row],[Random]], random)/$K$3)</f>
        <v>2</v>
      </c>
      <c r="H302" s="72" t="s">
        <v>1036</v>
      </c>
    </row>
    <row r="303" spans="2:8" ht="15" customHeight="1" x14ac:dyDescent="0.2">
      <c r="B303" t="s">
        <v>1193</v>
      </c>
      <c r="C303">
        <v>0.48848652807709814</v>
      </c>
      <c r="D303" t="s">
        <v>38</v>
      </c>
      <c r="E303" t="s">
        <v>1096</v>
      </c>
      <c r="F303">
        <v>26</v>
      </c>
      <c r="G303" cm="1">
        <f t="array" ref="G303">_xlfn.CEILING.MATH(_xlfn.RANK.EQ(Participants[[#This Row],[Random]], random)/$K$3)</f>
        <v>6</v>
      </c>
      <c r="H303" s="74" t="s">
        <v>54</v>
      </c>
    </row>
    <row r="304" spans="2:8" ht="15" customHeight="1" x14ac:dyDescent="0.2">
      <c r="B304" t="s">
        <v>1416</v>
      </c>
      <c r="C304">
        <v>0.78236554324299534</v>
      </c>
      <c r="D304" t="s">
        <v>676</v>
      </c>
      <c r="E304" t="s">
        <v>1097</v>
      </c>
      <c r="F304">
        <v>22</v>
      </c>
      <c r="G304" cm="1">
        <f t="array" ref="G304">_xlfn.CEILING.MATH(_xlfn.RANK.EQ(Participants[[#This Row],[Random]], random)/$K$3)</f>
        <v>3</v>
      </c>
      <c r="H304" s="72"/>
    </row>
    <row r="305" spans="2:8" ht="15" customHeight="1" x14ac:dyDescent="0.2">
      <c r="B305" t="s">
        <v>1251</v>
      </c>
      <c r="C305">
        <v>0.53466955897209867</v>
      </c>
      <c r="D305" t="s">
        <v>284</v>
      </c>
      <c r="E305" t="s">
        <v>1097</v>
      </c>
      <c r="F305">
        <v>22</v>
      </c>
      <c r="G305" cm="1">
        <f t="array" ref="G305">_xlfn.CEILING.MATH(_xlfn.RANK.EQ(Participants[[#This Row],[Random]], random)/$K$3)</f>
        <v>5</v>
      </c>
      <c r="H305" s="75" t="s">
        <v>437</v>
      </c>
    </row>
    <row r="306" spans="2:8" ht="15" customHeight="1" x14ac:dyDescent="0.2">
      <c r="B306" t="s">
        <v>1398</v>
      </c>
      <c r="C306">
        <v>0.78568508288796457</v>
      </c>
      <c r="D306" t="s">
        <v>758</v>
      </c>
      <c r="E306" t="s">
        <v>1097</v>
      </c>
      <c r="F306">
        <v>19</v>
      </c>
      <c r="G306" cm="1">
        <f t="array" ref="G306">_xlfn.CEILING.MATH(_xlfn.RANK.EQ(Participants[[#This Row],[Random]], random)/$K$3)</f>
        <v>3</v>
      </c>
      <c r="H306" s="72"/>
    </row>
    <row r="307" spans="2:8" ht="15" customHeight="1" x14ac:dyDescent="0.2">
      <c r="B307" t="s">
        <v>1456</v>
      </c>
      <c r="C307">
        <v>0.96097575858875106</v>
      </c>
      <c r="D307" t="s">
        <v>689</v>
      </c>
      <c r="E307" t="s">
        <v>1096</v>
      </c>
      <c r="F307">
        <v>23</v>
      </c>
      <c r="G307" cm="1">
        <f t="array" ref="G307">_xlfn.CEILING.MATH(_xlfn.RANK.EQ(Participants[[#This Row],[Random]], random)/$K$3)</f>
        <v>1</v>
      </c>
      <c r="H307" s="72" t="s">
        <v>36</v>
      </c>
    </row>
    <row r="308" spans="2:8" ht="15" customHeight="1" x14ac:dyDescent="0.2">
      <c r="B308" t="s">
        <v>1372</v>
      </c>
      <c r="C308">
        <v>0.77444183507597353</v>
      </c>
      <c r="D308" t="s">
        <v>653</v>
      </c>
      <c r="E308" t="s">
        <v>1097</v>
      </c>
      <c r="F308">
        <v>23</v>
      </c>
      <c r="G308" cm="1">
        <f t="array" ref="G308">_xlfn.CEILING.MATH(_xlfn.RANK.EQ(Participants[[#This Row],[Random]], random)/$K$3)</f>
        <v>3</v>
      </c>
      <c r="H308" s="72" t="s">
        <v>312</v>
      </c>
    </row>
    <row r="309" spans="2:8" ht="15" customHeight="1" x14ac:dyDescent="0.2">
      <c r="B309" t="s">
        <v>1489</v>
      </c>
      <c r="C309">
        <v>8.7616486102074509E-2</v>
      </c>
      <c r="D309" t="s">
        <v>664</v>
      </c>
      <c r="E309" t="s">
        <v>1096</v>
      </c>
      <c r="F309">
        <v>23</v>
      </c>
      <c r="G309" cm="1">
        <f t="array" ref="G309">_xlfn.CEILING.MATH(_xlfn.RANK.EQ(Participants[[#This Row],[Random]], random)/$K$3)</f>
        <v>10</v>
      </c>
      <c r="H309" s="72"/>
    </row>
    <row r="310" spans="2:8" ht="15" customHeight="1" x14ac:dyDescent="0.2">
      <c r="B310" t="s">
        <v>1348</v>
      </c>
      <c r="C310">
        <v>0.27271798460646401</v>
      </c>
      <c r="D310" t="s">
        <v>657</v>
      </c>
      <c r="E310" t="s">
        <v>1096</v>
      </c>
      <c r="F310">
        <v>24</v>
      </c>
      <c r="G310" cm="1">
        <f t="array" ref="G310">_xlfn.CEILING.MATH(_xlfn.RANK.EQ(Participants[[#This Row],[Random]], random)/$K$3)</f>
        <v>8</v>
      </c>
      <c r="H310" s="72" t="s">
        <v>41</v>
      </c>
    </row>
    <row r="311" spans="2:8" ht="15" customHeight="1" x14ac:dyDescent="0.2">
      <c r="B311" t="s">
        <v>1249</v>
      </c>
      <c r="C311">
        <v>0.87357366292458094</v>
      </c>
      <c r="D311" t="s">
        <v>284</v>
      </c>
      <c r="E311" t="s">
        <v>1096</v>
      </c>
      <c r="F311">
        <v>22</v>
      </c>
      <c r="G311" cm="1">
        <f t="array" ref="G311">_xlfn.CEILING.MATH(_xlfn.RANK.EQ(Participants[[#This Row],[Random]], random)/$K$3)</f>
        <v>2</v>
      </c>
      <c r="H311" s="75"/>
    </row>
    <row r="312" spans="2:8" ht="15" customHeight="1" x14ac:dyDescent="0.2">
      <c r="B312" t="s">
        <v>1249</v>
      </c>
      <c r="C312">
        <v>0.43925713898052665</v>
      </c>
      <c r="D312" t="s">
        <v>341</v>
      </c>
      <c r="E312" t="s">
        <v>1096</v>
      </c>
      <c r="F312">
        <v>22</v>
      </c>
      <c r="G312" cm="1">
        <f t="array" ref="G312">_xlfn.CEILING.MATH(_xlfn.RANK.EQ(Participants[[#This Row],[Random]], random)/$K$3)</f>
        <v>6</v>
      </c>
      <c r="H312" s="75" t="s">
        <v>54</v>
      </c>
    </row>
    <row r="313" spans="2:8" ht="15" customHeight="1" x14ac:dyDescent="0.2">
      <c r="B313" t="s">
        <v>1266</v>
      </c>
      <c r="C313">
        <v>0.12701832546631375</v>
      </c>
      <c r="D313" t="s">
        <v>306</v>
      </c>
      <c r="E313" t="s">
        <v>1096</v>
      </c>
      <c r="F313">
        <v>19</v>
      </c>
      <c r="G313" cm="1">
        <f t="array" ref="G313">_xlfn.CEILING.MATH(_xlfn.RANK.EQ(Participants[[#This Row],[Random]], random)/$K$3)</f>
        <v>9</v>
      </c>
      <c r="H313" s="75" t="s">
        <v>555</v>
      </c>
    </row>
    <row r="314" spans="2:8" ht="15" customHeight="1" x14ac:dyDescent="0.2">
      <c r="B314" t="s">
        <v>1268</v>
      </c>
      <c r="C314">
        <v>0.4112828725007196</v>
      </c>
      <c r="D314" t="s">
        <v>306</v>
      </c>
      <c r="E314" t="s">
        <v>1097</v>
      </c>
      <c r="F314">
        <v>18</v>
      </c>
      <c r="G314" cm="1">
        <f t="array" ref="G314">_xlfn.CEILING.MATH(_xlfn.RANK.EQ(Participants[[#This Row],[Random]], random)/$K$3)</f>
        <v>6</v>
      </c>
      <c r="H314" s="75" t="s">
        <v>41</v>
      </c>
    </row>
    <row r="315" spans="2:8" ht="15" customHeight="1" x14ac:dyDescent="0.2">
      <c r="B315" t="s">
        <v>1442</v>
      </c>
      <c r="C315">
        <v>0.64124097767457877</v>
      </c>
      <c r="D315" t="s">
        <v>689</v>
      </c>
      <c r="E315" t="s">
        <v>1097</v>
      </c>
      <c r="F315">
        <v>22</v>
      </c>
      <c r="G315" cm="1">
        <f t="array" ref="G315">_xlfn.CEILING.MATH(_xlfn.RANK.EQ(Participants[[#This Row],[Random]], random)/$K$3)</f>
        <v>4</v>
      </c>
      <c r="H315" s="72"/>
    </row>
    <row r="316" spans="2:8" ht="15" customHeight="1" x14ac:dyDescent="0.2">
      <c r="B316" t="s">
        <v>1351</v>
      </c>
      <c r="C316">
        <v>0.31083215079310322</v>
      </c>
      <c r="D316" t="s">
        <v>657</v>
      </c>
      <c r="E316" t="s">
        <v>1096</v>
      </c>
      <c r="F316">
        <v>27</v>
      </c>
      <c r="G316" cm="1">
        <f t="array" ref="G316">_xlfn.CEILING.MATH(_xlfn.RANK.EQ(Participants[[#This Row],[Random]], random)/$K$3)</f>
        <v>7</v>
      </c>
      <c r="H316" s="72"/>
    </row>
    <row r="317" spans="2:8" ht="15" customHeight="1" x14ac:dyDescent="0.2">
      <c r="B317" t="s">
        <v>1388</v>
      </c>
      <c r="C317">
        <v>0.71544593496317443</v>
      </c>
      <c r="D317" t="s">
        <v>669</v>
      </c>
      <c r="E317" t="s">
        <v>1097</v>
      </c>
      <c r="F317">
        <v>22</v>
      </c>
      <c r="G317" cm="1">
        <f t="array" ref="G317">_xlfn.CEILING.MATH(_xlfn.RANK.EQ(Participants[[#This Row],[Random]], random)/$K$3)</f>
        <v>3</v>
      </c>
      <c r="H317" s="72" t="s">
        <v>41</v>
      </c>
    </row>
    <row r="318" spans="2:8" ht="15" customHeight="1" x14ac:dyDescent="0.2">
      <c r="B318" t="s">
        <v>1359</v>
      </c>
      <c r="C318">
        <v>0.32795107689728231</v>
      </c>
      <c r="D318" t="s">
        <v>657</v>
      </c>
      <c r="E318" t="s">
        <v>1097</v>
      </c>
      <c r="F318">
        <v>22</v>
      </c>
      <c r="G318" cm="1">
        <f t="array" ref="G318">_xlfn.CEILING.MATH(_xlfn.RANK.EQ(Participants[[#This Row],[Random]], random)/$K$3)</f>
        <v>7</v>
      </c>
      <c r="H318" s="72"/>
    </row>
    <row r="319" spans="2:8" ht="15" customHeight="1" x14ac:dyDescent="0.2">
      <c r="B319" t="s">
        <v>1310</v>
      </c>
      <c r="C319">
        <v>0.51096305016032662</v>
      </c>
      <c r="D319" t="s">
        <v>279</v>
      </c>
      <c r="E319" t="s">
        <v>1097</v>
      </c>
      <c r="F319">
        <v>24</v>
      </c>
      <c r="G319" cm="1">
        <f t="array" ref="G319">_xlfn.CEILING.MATH(_xlfn.RANK.EQ(Participants[[#This Row],[Random]], random)/$K$3)</f>
        <v>5</v>
      </c>
      <c r="H319" s="75" t="s">
        <v>32</v>
      </c>
    </row>
    <row r="320" spans="2:8" ht="15" customHeight="1" x14ac:dyDescent="0.2">
      <c r="B320" t="s">
        <v>1349</v>
      </c>
      <c r="C320">
        <v>0.59418654192365949</v>
      </c>
      <c r="D320" t="s">
        <v>657</v>
      </c>
      <c r="E320" t="s">
        <v>1097</v>
      </c>
      <c r="F320">
        <v>22</v>
      </c>
      <c r="G320" cm="1">
        <f t="array" ref="G320">_xlfn.CEILING.MATH(_xlfn.RANK.EQ(Participants[[#This Row],[Random]], random)/$K$3)</f>
        <v>4</v>
      </c>
      <c r="H320" s="72"/>
    </row>
    <row r="321" spans="2:8" ht="15" customHeight="1" x14ac:dyDescent="0.2">
      <c r="B321" t="s">
        <v>1237</v>
      </c>
      <c r="C321">
        <v>0.2066414952938247</v>
      </c>
      <c r="D321" t="s">
        <v>284</v>
      </c>
      <c r="E321" t="s">
        <v>1097</v>
      </c>
      <c r="F321">
        <v>20</v>
      </c>
      <c r="G321" cm="1">
        <f t="array" ref="G321">_xlfn.CEILING.MATH(_xlfn.RANK.EQ(Participants[[#This Row],[Random]], random)/$K$3)</f>
        <v>9</v>
      </c>
      <c r="H321" s="75" t="s">
        <v>476</v>
      </c>
    </row>
    <row r="322" spans="2:8" ht="15" customHeight="1" x14ac:dyDescent="0.2">
      <c r="B322" t="s">
        <v>1495</v>
      </c>
      <c r="C322">
        <v>0.27405164151659744</v>
      </c>
      <c r="D322" t="s">
        <v>664</v>
      </c>
      <c r="E322" t="s">
        <v>1097</v>
      </c>
      <c r="F322">
        <v>21</v>
      </c>
      <c r="G322" cm="1">
        <f t="array" ref="G322">_xlfn.CEILING.MATH(_xlfn.RANK.EQ(Participants[[#This Row],[Random]], random)/$K$3)</f>
        <v>8</v>
      </c>
      <c r="H322" s="72"/>
    </row>
    <row r="323" spans="2:8" ht="15" customHeight="1" x14ac:dyDescent="0.2">
      <c r="B323" t="s">
        <v>1242</v>
      </c>
      <c r="C323">
        <v>0.53376256633178787</v>
      </c>
      <c r="D323" t="s">
        <v>284</v>
      </c>
      <c r="E323" t="s">
        <v>1097</v>
      </c>
      <c r="F323">
        <v>32</v>
      </c>
      <c r="G323" cm="1">
        <f t="array" ref="G323">_xlfn.CEILING.MATH(_xlfn.RANK.EQ(Participants[[#This Row],[Random]], random)/$K$3)</f>
        <v>5</v>
      </c>
      <c r="H323" s="75" t="s">
        <v>36</v>
      </c>
    </row>
    <row r="324" spans="2:8" ht="15" customHeight="1" x14ac:dyDescent="0.2">
      <c r="B324" t="s">
        <v>1220</v>
      </c>
      <c r="C324">
        <v>0.79857742763136019</v>
      </c>
      <c r="D324" t="s">
        <v>43</v>
      </c>
      <c r="E324" t="s">
        <v>1096</v>
      </c>
      <c r="F324">
        <v>22</v>
      </c>
      <c r="G324" cm="1">
        <f t="array" ref="G324">_xlfn.CEILING.MATH(_xlfn.RANK.EQ(Participants[[#This Row],[Random]], random)/$K$3)</f>
        <v>2</v>
      </c>
      <c r="H324" s="74" t="s">
        <v>36</v>
      </c>
    </row>
    <row r="325" spans="2:8" ht="15" customHeight="1" x14ac:dyDescent="0.2">
      <c r="B325" t="s">
        <v>1479</v>
      </c>
      <c r="C325">
        <v>0.25462534544249227</v>
      </c>
      <c r="D325" t="s">
        <v>664</v>
      </c>
      <c r="E325" t="s">
        <v>1097</v>
      </c>
      <c r="F325">
        <v>23</v>
      </c>
      <c r="G325" cm="1">
        <f t="array" ref="G325">_xlfn.CEILING.MATH(_xlfn.RANK.EQ(Participants[[#This Row],[Random]], random)/$K$3)</f>
        <v>8</v>
      </c>
      <c r="H325" s="72"/>
    </row>
    <row r="326" spans="2:8" ht="15" customHeight="1" x14ac:dyDescent="0.2">
      <c r="B326" t="s">
        <v>1233</v>
      </c>
      <c r="C326">
        <v>0.63988409727983353</v>
      </c>
      <c r="D326" t="s">
        <v>284</v>
      </c>
      <c r="E326" t="s">
        <v>1096</v>
      </c>
      <c r="F326">
        <v>18</v>
      </c>
      <c r="G326" cm="1">
        <f t="array" ref="G326">_xlfn.CEILING.MATH(_xlfn.RANK.EQ(Participants[[#This Row],[Random]], random)/$K$3)</f>
        <v>4</v>
      </c>
      <c r="H326" s="75" t="s">
        <v>54</v>
      </c>
    </row>
    <row r="327" spans="2:8" ht="15" customHeight="1" x14ac:dyDescent="0.2">
      <c r="B327" t="s">
        <v>1373</v>
      </c>
      <c r="C327">
        <v>0.23942621507384088</v>
      </c>
      <c r="D327" t="s">
        <v>653</v>
      </c>
      <c r="E327" t="s">
        <v>1097</v>
      </c>
      <c r="F327">
        <v>22</v>
      </c>
      <c r="G327" cm="1">
        <f t="array" ref="G327">_xlfn.CEILING.MATH(_xlfn.RANK.EQ(Participants[[#This Row],[Random]], random)/$K$3)</f>
        <v>8</v>
      </c>
      <c r="H327" s="72" t="s">
        <v>36</v>
      </c>
    </row>
    <row r="328" spans="2:8" ht="15" customHeight="1" x14ac:dyDescent="0.2">
      <c r="B328" t="s">
        <v>1309</v>
      </c>
      <c r="C328">
        <v>1.8217439748164144E-2</v>
      </c>
      <c r="D328" t="s">
        <v>279</v>
      </c>
      <c r="E328" t="s">
        <v>1096</v>
      </c>
      <c r="F328">
        <v>27</v>
      </c>
      <c r="G328" cm="1">
        <f t="array" ref="G328">_xlfn.CEILING.MATH(_xlfn.RANK.EQ(Participants[[#This Row],[Random]], random)/$K$3)</f>
        <v>10</v>
      </c>
      <c r="H328" s="75" t="s">
        <v>115</v>
      </c>
    </row>
    <row r="329" spans="2:8" ht="15" customHeight="1" x14ac:dyDescent="0.2">
      <c r="B329" t="s">
        <v>1427</v>
      </c>
      <c r="C329">
        <v>0.26132811528906785</v>
      </c>
      <c r="D329" t="s">
        <v>676</v>
      </c>
      <c r="E329" t="s">
        <v>1096</v>
      </c>
      <c r="F329">
        <v>24</v>
      </c>
      <c r="G329" cm="1">
        <f t="array" ref="G329">_xlfn.CEILING.MATH(_xlfn.RANK.EQ(Participants[[#This Row],[Random]], random)/$K$3)</f>
        <v>8</v>
      </c>
      <c r="H329" s="72" t="s">
        <v>428</v>
      </c>
    </row>
    <row r="330" spans="2:8" ht="15" customHeight="1" x14ac:dyDescent="0.2">
      <c r="B330" t="s">
        <v>1165</v>
      </c>
      <c r="C330">
        <v>0.1633890867285237</v>
      </c>
      <c r="D330" t="s">
        <v>48</v>
      </c>
      <c r="E330" t="s">
        <v>1097</v>
      </c>
      <c r="F330">
        <v>20</v>
      </c>
      <c r="G330" cm="1">
        <f t="array" ref="G330">_xlfn.CEILING.MATH(_xlfn.RANK.EQ(Participants[[#This Row],[Random]], random)/$K$3)</f>
        <v>9</v>
      </c>
      <c r="H330" s="74"/>
    </row>
    <row r="331" spans="2:8" ht="15" customHeight="1" x14ac:dyDescent="0.2">
      <c r="B331" t="s">
        <v>1350</v>
      </c>
      <c r="C331">
        <v>9.6856928448789348E-2</v>
      </c>
      <c r="D331" t="s">
        <v>657</v>
      </c>
      <c r="E331" t="s">
        <v>1097</v>
      </c>
      <c r="F331">
        <v>23</v>
      </c>
      <c r="G331" cm="1">
        <f t="array" ref="G331">_xlfn.CEILING.MATH(_xlfn.RANK.EQ(Participants[[#This Row],[Random]], random)/$K$3)</f>
        <v>10</v>
      </c>
      <c r="H331" s="72"/>
    </row>
    <row r="332" spans="2:8" ht="15" customHeight="1" x14ac:dyDescent="0.2">
      <c r="B332" t="s">
        <v>1210</v>
      </c>
      <c r="C332">
        <v>0.57252837502547693</v>
      </c>
      <c r="D332" t="s">
        <v>95</v>
      </c>
      <c r="E332" t="s">
        <v>1097</v>
      </c>
      <c r="F332">
        <v>20</v>
      </c>
      <c r="G332" cm="1">
        <f t="array" ref="G332">_xlfn.CEILING.MATH(_xlfn.RANK.EQ(Participants[[#This Row],[Random]], random)/$K$3)</f>
        <v>5</v>
      </c>
      <c r="H332" s="74" t="s">
        <v>201</v>
      </c>
    </row>
    <row r="333" spans="2:8" ht="15" customHeight="1" x14ac:dyDescent="0.2">
      <c r="B333" t="s">
        <v>1366</v>
      </c>
      <c r="C333">
        <v>0.88673198603214454</v>
      </c>
      <c r="D333" t="s">
        <v>653</v>
      </c>
      <c r="E333" t="s">
        <v>1097</v>
      </c>
      <c r="F333">
        <v>21</v>
      </c>
      <c r="G333" cm="1">
        <f t="array" ref="G333">_xlfn.CEILING.MATH(_xlfn.RANK.EQ(Participants[[#This Row],[Random]], random)/$K$3)</f>
        <v>2</v>
      </c>
      <c r="H333" s="72" t="s">
        <v>184</v>
      </c>
    </row>
    <row r="334" spans="2:8" ht="15" customHeight="1" x14ac:dyDescent="0.2">
      <c r="B334" t="s">
        <v>1267</v>
      </c>
      <c r="C334">
        <v>8.5336733937469433E-2</v>
      </c>
      <c r="D334" t="s">
        <v>306</v>
      </c>
      <c r="E334" t="s">
        <v>1097</v>
      </c>
      <c r="F334">
        <v>18</v>
      </c>
      <c r="G334" cm="1">
        <f t="array" ref="G334">_xlfn.CEILING.MATH(_xlfn.RANK.EQ(Participants[[#This Row],[Random]], random)/$K$3)</f>
        <v>10</v>
      </c>
      <c r="H334" s="75" t="s">
        <v>568</v>
      </c>
    </row>
    <row r="335" spans="2:8" ht="15" customHeight="1" x14ac:dyDescent="0.2">
      <c r="B335" t="s">
        <v>1397</v>
      </c>
      <c r="C335">
        <v>0.7913290871793156</v>
      </c>
      <c r="D335" t="s">
        <v>758</v>
      </c>
      <c r="E335" t="s">
        <v>1097</v>
      </c>
      <c r="F335">
        <v>20</v>
      </c>
      <c r="G335" cm="1">
        <f t="array" ref="G335">_xlfn.CEILING.MATH(_xlfn.RANK.EQ(Participants[[#This Row],[Random]], random)/$K$3)</f>
        <v>3</v>
      </c>
      <c r="H335" s="72" t="s">
        <v>36</v>
      </c>
    </row>
    <row r="336" spans="2:8" ht="15" customHeight="1" x14ac:dyDescent="0.2">
      <c r="B336" t="s">
        <v>1426</v>
      </c>
      <c r="C336">
        <v>0.91774478262716197</v>
      </c>
      <c r="D336" t="s">
        <v>676</v>
      </c>
      <c r="E336" t="s">
        <v>1096</v>
      </c>
      <c r="F336">
        <v>19</v>
      </c>
      <c r="G336" cm="1">
        <f t="array" ref="G336">_xlfn.CEILING.MATH(_xlfn.RANK.EQ(Participants[[#This Row],[Random]], random)/$K$3)</f>
        <v>1</v>
      </c>
      <c r="H336" s="72" t="s">
        <v>36</v>
      </c>
    </row>
    <row r="337" spans="2:8" ht="15" customHeight="1" x14ac:dyDescent="0.2">
      <c r="B337" t="s">
        <v>1311</v>
      </c>
      <c r="C337">
        <v>0.91414244974595582</v>
      </c>
      <c r="D337" t="s">
        <v>279</v>
      </c>
      <c r="E337" t="s">
        <v>1097</v>
      </c>
      <c r="F337">
        <v>18</v>
      </c>
      <c r="G337" cm="1">
        <f t="array" ref="G337">_xlfn.CEILING.MATH(_xlfn.RANK.EQ(Participants[[#This Row],[Random]], random)/$K$3)</f>
        <v>1</v>
      </c>
      <c r="H337" s="75" t="s">
        <v>613</v>
      </c>
    </row>
    <row r="338" spans="2:8" ht="15" customHeight="1" x14ac:dyDescent="0.2">
      <c r="B338" t="s">
        <v>1459</v>
      </c>
      <c r="C338">
        <v>0.55403190982990169</v>
      </c>
      <c r="D338" t="s">
        <v>689</v>
      </c>
      <c r="E338" t="s">
        <v>1097</v>
      </c>
      <c r="F338">
        <v>36</v>
      </c>
      <c r="G338" cm="1">
        <f t="array" ref="G338">_xlfn.CEILING.MATH(_xlfn.RANK.EQ(Participants[[#This Row],[Random]], random)/$K$3)</f>
        <v>5</v>
      </c>
      <c r="H338" s="72" t="s">
        <v>1044</v>
      </c>
    </row>
    <row r="339" spans="2:8" ht="15" customHeight="1" x14ac:dyDescent="0.2">
      <c r="B339" t="s">
        <v>1421</v>
      </c>
      <c r="C339">
        <v>4.7839303500997521E-2</v>
      </c>
      <c r="D339" t="s">
        <v>676</v>
      </c>
      <c r="E339" t="s">
        <v>1096</v>
      </c>
      <c r="F339">
        <v>19</v>
      </c>
      <c r="G339" cm="1">
        <f t="array" ref="G339">_xlfn.CEILING.MATH(_xlfn.RANK.EQ(Participants[[#This Row],[Random]], random)/$K$3)</f>
        <v>10</v>
      </c>
      <c r="H339" s="72"/>
    </row>
    <row r="340" spans="2:8" ht="15" customHeight="1" x14ac:dyDescent="0.2">
      <c r="B340" t="s">
        <v>1472</v>
      </c>
      <c r="C340">
        <v>0.89143654038661468</v>
      </c>
      <c r="D340" t="s">
        <v>664</v>
      </c>
      <c r="E340" t="s">
        <v>1096</v>
      </c>
      <c r="F340">
        <v>29</v>
      </c>
      <c r="G340" cm="1">
        <f t="array" ref="G340">_xlfn.CEILING.MATH(_xlfn.RANK.EQ(Participants[[#This Row],[Random]], random)/$K$3)</f>
        <v>1</v>
      </c>
      <c r="H340" s="72" t="s">
        <v>742</v>
      </c>
    </row>
    <row r="341" spans="2:8" ht="15" customHeight="1" x14ac:dyDescent="0.2">
      <c r="B341" t="s">
        <v>1403</v>
      </c>
      <c r="C341">
        <v>0.32825334872130052</v>
      </c>
      <c r="D341" t="s">
        <v>758</v>
      </c>
      <c r="E341" t="s">
        <v>1097</v>
      </c>
      <c r="F341">
        <v>29</v>
      </c>
      <c r="G341" cm="1">
        <f t="array" ref="G341">_xlfn.CEILING.MATH(_xlfn.RANK.EQ(Participants[[#This Row],[Random]], random)/$K$3)</f>
        <v>7</v>
      </c>
      <c r="H341" s="72" t="s">
        <v>54</v>
      </c>
    </row>
    <row r="342" spans="2:8" ht="15" customHeight="1" x14ac:dyDescent="0.2">
      <c r="B342" t="s">
        <v>1380</v>
      </c>
      <c r="C342">
        <v>0.63296671913874925</v>
      </c>
      <c r="D342" t="s">
        <v>669</v>
      </c>
      <c r="E342" t="s">
        <v>1097</v>
      </c>
      <c r="F342">
        <v>18</v>
      </c>
      <c r="G342" cm="1">
        <f t="array" ref="G342">_xlfn.CEILING.MATH(_xlfn.RANK.EQ(Participants[[#This Row],[Random]], random)/$K$3)</f>
        <v>4</v>
      </c>
      <c r="H342" s="72" t="s">
        <v>54</v>
      </c>
    </row>
    <row r="343" spans="2:8" ht="15" customHeight="1" x14ac:dyDescent="0.2">
      <c r="B343" t="s">
        <v>1208</v>
      </c>
      <c r="C343">
        <v>0.39768149793789909</v>
      </c>
      <c r="D343" t="s">
        <v>95</v>
      </c>
      <c r="E343" t="s">
        <v>1097</v>
      </c>
      <c r="F343">
        <v>18</v>
      </c>
      <c r="G343" cm="1">
        <f t="array" ref="G343">_xlfn.CEILING.MATH(_xlfn.RANK.EQ(Participants[[#This Row],[Random]], random)/$K$3)</f>
        <v>7</v>
      </c>
      <c r="H343" s="74" t="s">
        <v>36</v>
      </c>
    </row>
    <row r="344" spans="2:8" ht="15" customHeight="1" x14ac:dyDescent="0.2">
      <c r="B344" t="s">
        <v>1328</v>
      </c>
      <c r="C344">
        <v>0.59578913615911366</v>
      </c>
      <c r="D344" t="s">
        <v>288</v>
      </c>
      <c r="E344" t="s">
        <v>1097</v>
      </c>
      <c r="F344">
        <v>22</v>
      </c>
      <c r="G344" cm="1">
        <f t="array" ref="G344">_xlfn.CEILING.MATH(_xlfn.RANK.EQ(Participants[[#This Row],[Random]], random)/$K$3)</f>
        <v>4</v>
      </c>
      <c r="H344" s="75" t="s">
        <v>428</v>
      </c>
    </row>
    <row r="345" spans="2:8" ht="15" customHeight="1" x14ac:dyDescent="0.2">
      <c r="B345" t="s">
        <v>1243</v>
      </c>
      <c r="C345">
        <v>0.6923483041577696</v>
      </c>
      <c r="D345" t="s">
        <v>284</v>
      </c>
      <c r="E345" t="s">
        <v>1096</v>
      </c>
      <c r="F345">
        <v>19</v>
      </c>
      <c r="G345" cm="1">
        <f t="array" ref="G345">_xlfn.CEILING.MATH(_xlfn.RANK.EQ(Participants[[#This Row],[Random]], random)/$K$3)</f>
        <v>4</v>
      </c>
      <c r="H345" s="75" t="s">
        <v>32</v>
      </c>
    </row>
    <row r="346" spans="2:8" ht="15" customHeight="1" x14ac:dyDescent="0.2">
      <c r="B346" t="s">
        <v>1481</v>
      </c>
      <c r="C346">
        <v>0.35785176510234007</v>
      </c>
      <c r="D346" t="s">
        <v>664</v>
      </c>
      <c r="E346" t="s">
        <v>1096</v>
      </c>
      <c r="F346">
        <v>18</v>
      </c>
      <c r="G346" cm="1">
        <f t="array" ref="G346">_xlfn.CEILING.MATH(_xlfn.RANK.EQ(Participants[[#This Row],[Random]], random)/$K$3)</f>
        <v>7</v>
      </c>
      <c r="H346" s="72" t="s">
        <v>41</v>
      </c>
    </row>
    <row r="347" spans="2:8" ht="15" customHeight="1" x14ac:dyDescent="0.2">
      <c r="B347" t="s">
        <v>1205</v>
      </c>
      <c r="C347">
        <v>7.6869179698327073E-2</v>
      </c>
      <c r="D347" t="s">
        <v>95</v>
      </c>
      <c r="E347" t="s">
        <v>1097</v>
      </c>
      <c r="F347">
        <v>23</v>
      </c>
      <c r="G347" cm="1">
        <f t="array" ref="G347">_xlfn.CEILING.MATH(_xlfn.RANK.EQ(Participants[[#This Row],[Random]], random)/$K$3)</f>
        <v>10</v>
      </c>
      <c r="H347" s="74" t="s">
        <v>115</v>
      </c>
    </row>
    <row r="348" spans="2:8" ht="15" customHeight="1" x14ac:dyDescent="0.2">
      <c r="B348" t="s">
        <v>1218</v>
      </c>
      <c r="C348">
        <v>0.28084087102005684</v>
      </c>
      <c r="D348" t="s">
        <v>43</v>
      </c>
      <c r="E348" t="s">
        <v>1097</v>
      </c>
      <c r="F348">
        <v>18</v>
      </c>
      <c r="G348" cm="1">
        <f t="array" ref="G348">_xlfn.CEILING.MATH(_xlfn.RANK.EQ(Participants[[#This Row],[Random]], random)/$K$3)</f>
        <v>8</v>
      </c>
      <c r="H348" s="74" t="s">
        <v>184</v>
      </c>
    </row>
    <row r="349" spans="2:8" ht="15" customHeight="1" x14ac:dyDescent="0.2">
      <c r="B349" t="s">
        <v>1485</v>
      </c>
      <c r="C349">
        <v>0.66384207460290534</v>
      </c>
      <c r="D349" t="s">
        <v>664</v>
      </c>
      <c r="E349" t="s">
        <v>1097</v>
      </c>
      <c r="F349">
        <v>18</v>
      </c>
      <c r="G349" cm="1">
        <f t="array" ref="G349">_xlfn.CEILING.MATH(_xlfn.RANK.EQ(Participants[[#This Row],[Random]], random)/$K$3)</f>
        <v>4</v>
      </c>
      <c r="H349" s="72" t="s">
        <v>54</v>
      </c>
    </row>
    <row r="350" spans="2:8" ht="15" customHeight="1" x14ac:dyDescent="0.2">
      <c r="B350" t="s">
        <v>1265</v>
      </c>
      <c r="C350">
        <v>0.1567763236503168</v>
      </c>
      <c r="D350" t="s">
        <v>306</v>
      </c>
      <c r="E350" t="s">
        <v>1097</v>
      </c>
      <c r="F350">
        <v>26</v>
      </c>
      <c r="G350" cm="1">
        <f t="array" ref="G350">_xlfn.CEILING.MATH(_xlfn.RANK.EQ(Participants[[#This Row],[Random]], random)/$K$3)</f>
        <v>9</v>
      </c>
      <c r="H350" s="75" t="s">
        <v>551</v>
      </c>
    </row>
    <row r="351" spans="2:8" ht="15" customHeight="1" x14ac:dyDescent="0.2">
      <c r="B351" t="s">
        <v>1161</v>
      </c>
      <c r="C351">
        <v>0.27951301461701705</v>
      </c>
      <c r="D351" t="s">
        <v>48</v>
      </c>
      <c r="E351" t="s">
        <v>1097</v>
      </c>
      <c r="F351">
        <v>20</v>
      </c>
      <c r="G351" cm="1">
        <f t="array" ref="G351">_xlfn.CEILING.MATH(_xlfn.RANK.EQ(Participants[[#This Row],[Random]], random)/$K$3)</f>
        <v>8</v>
      </c>
      <c r="H351" s="74"/>
    </row>
    <row r="352" spans="2:8" ht="15" customHeight="1" x14ac:dyDescent="0.2">
      <c r="B352" t="s">
        <v>1161</v>
      </c>
      <c r="C352">
        <v>9.4815319591879388E-2</v>
      </c>
      <c r="D352" t="s">
        <v>48</v>
      </c>
      <c r="E352" t="s">
        <v>1097</v>
      </c>
      <c r="F352">
        <v>20</v>
      </c>
      <c r="G352" cm="1">
        <f t="array" ref="G352">_xlfn.CEILING.MATH(_xlfn.RANK.EQ(Participants[[#This Row],[Random]], random)/$K$3)</f>
        <v>10</v>
      </c>
      <c r="H352" s="74" t="s">
        <v>36</v>
      </c>
    </row>
    <row r="353" spans="2:8" ht="15" customHeight="1" x14ac:dyDescent="0.2">
      <c r="B353" t="s">
        <v>1202</v>
      </c>
      <c r="C353">
        <v>9.9370408643090213E-3</v>
      </c>
      <c r="D353" t="s">
        <v>38</v>
      </c>
      <c r="E353" t="s">
        <v>1096</v>
      </c>
      <c r="F353">
        <v>19</v>
      </c>
      <c r="G353" cm="1">
        <f t="array" ref="G353">_xlfn.CEILING.MATH(_xlfn.RANK.EQ(Participants[[#This Row],[Random]], random)/$K$3)</f>
        <v>10</v>
      </c>
      <c r="H353" s="74" t="s">
        <v>115</v>
      </c>
    </row>
    <row r="354" spans="2:8" ht="15" customHeight="1" x14ac:dyDescent="0.2">
      <c r="B354" t="s">
        <v>1299</v>
      </c>
      <c r="C354">
        <v>0.57707136029127803</v>
      </c>
      <c r="D354" t="s">
        <v>279</v>
      </c>
      <c r="E354" t="s">
        <v>1097</v>
      </c>
      <c r="F354">
        <v>25</v>
      </c>
      <c r="G354" cm="1">
        <f t="array" ref="G354">_xlfn.CEILING.MATH(_xlfn.RANK.EQ(Participants[[#This Row],[Random]], random)/$K$3)</f>
        <v>4</v>
      </c>
      <c r="H354" s="75" t="s">
        <v>36</v>
      </c>
    </row>
    <row r="355" spans="2:8" ht="15" customHeight="1" x14ac:dyDescent="0.2">
      <c r="B355" t="s">
        <v>1335</v>
      </c>
      <c r="C355">
        <v>0.57914977522985889</v>
      </c>
      <c r="D355" t="s">
        <v>288</v>
      </c>
      <c r="E355" t="s">
        <v>1096</v>
      </c>
      <c r="F355">
        <v>21</v>
      </c>
      <c r="G355" cm="1">
        <f t="array" ref="G355">_xlfn.CEILING.MATH(_xlfn.RANK.EQ(Participants[[#This Row],[Random]], random)/$K$3)</f>
        <v>4</v>
      </c>
      <c r="H355" s="75" t="s">
        <v>54</v>
      </c>
    </row>
    <row r="356" spans="2:8" ht="15" customHeight="1" x14ac:dyDescent="0.2">
      <c r="B356" t="s">
        <v>1196</v>
      </c>
      <c r="C356">
        <v>0.39822749958838666</v>
      </c>
      <c r="D356" t="s">
        <v>38</v>
      </c>
      <c r="E356" t="s">
        <v>1097</v>
      </c>
      <c r="F356">
        <v>26</v>
      </c>
      <c r="G356" cm="1">
        <f t="array" ref="G356">_xlfn.CEILING.MATH(_xlfn.RANK.EQ(Participants[[#This Row],[Random]], random)/$K$3)</f>
        <v>6</v>
      </c>
      <c r="H356" s="74"/>
    </row>
    <row r="357" spans="2:8" ht="15" customHeight="1" x14ac:dyDescent="0.2">
      <c r="B357" t="s">
        <v>1475</v>
      </c>
      <c r="C357">
        <v>1.6494106408834308E-2</v>
      </c>
      <c r="D357" t="s">
        <v>664</v>
      </c>
      <c r="E357" t="s">
        <v>1097</v>
      </c>
      <c r="F357">
        <v>18</v>
      </c>
      <c r="G357" cm="1">
        <f t="array" ref="G357">_xlfn.CEILING.MATH(_xlfn.RANK.EQ(Participants[[#This Row],[Random]], random)/$K$3)</f>
        <v>10</v>
      </c>
      <c r="H357" s="72"/>
    </row>
    <row r="358" spans="2:8" ht="15" customHeight="1" x14ac:dyDescent="0.2">
      <c r="B358" t="s">
        <v>1215</v>
      </c>
      <c r="C358">
        <v>0.31161644534079114</v>
      </c>
      <c r="D358" t="s">
        <v>43</v>
      </c>
      <c r="E358" t="s">
        <v>1096</v>
      </c>
      <c r="F358">
        <v>18</v>
      </c>
      <c r="G358" cm="1">
        <f t="array" ref="G358">_xlfn.CEILING.MATH(_xlfn.RANK.EQ(Participants[[#This Row],[Random]], random)/$K$3)</f>
        <v>7</v>
      </c>
      <c r="H358" s="74" t="s">
        <v>153</v>
      </c>
    </row>
    <row r="359" spans="2:8" ht="15" customHeight="1" x14ac:dyDescent="0.2">
      <c r="B359" t="s">
        <v>1303</v>
      </c>
      <c r="C359">
        <v>0.35002821269957851</v>
      </c>
      <c r="D359" t="s">
        <v>279</v>
      </c>
      <c r="E359" t="s">
        <v>1096</v>
      </c>
      <c r="F359">
        <v>25</v>
      </c>
      <c r="G359" cm="1">
        <f t="array" ref="G359">_xlfn.CEILING.MATH(_xlfn.RANK.EQ(Participants[[#This Row],[Random]], random)/$K$3)</f>
        <v>7</v>
      </c>
      <c r="H359" s="75" t="s">
        <v>36</v>
      </c>
    </row>
    <row r="360" spans="2:8" ht="15" customHeight="1" x14ac:dyDescent="0.2">
      <c r="B360" t="s">
        <v>1451</v>
      </c>
      <c r="C360">
        <v>0.25126745232803382</v>
      </c>
      <c r="D360" t="s">
        <v>689</v>
      </c>
      <c r="E360" t="s">
        <v>1097</v>
      </c>
      <c r="F360">
        <v>20</v>
      </c>
      <c r="G360" cm="1">
        <f t="array" ref="G360">_xlfn.CEILING.MATH(_xlfn.RANK.EQ(Participants[[#This Row],[Random]], random)/$K$3)</f>
        <v>8</v>
      </c>
      <c r="H360" s="72" t="s">
        <v>36</v>
      </c>
    </row>
    <row r="361" spans="2:8" ht="15" customHeight="1" x14ac:dyDescent="0.2">
      <c r="B361" t="s">
        <v>1446</v>
      </c>
      <c r="C361">
        <v>0.18342904519767023</v>
      </c>
      <c r="D361" t="s">
        <v>689</v>
      </c>
      <c r="E361" t="s">
        <v>1097</v>
      </c>
      <c r="F361">
        <v>20</v>
      </c>
      <c r="G361" cm="1">
        <f t="array" ref="G361">_xlfn.CEILING.MATH(_xlfn.RANK.EQ(Participants[[#This Row],[Random]], random)/$K$3)</f>
        <v>9</v>
      </c>
      <c r="H361" s="72"/>
    </row>
    <row r="362" spans="2:8" ht="15" customHeight="1" x14ac:dyDescent="0.2">
      <c r="B362" t="s">
        <v>1460</v>
      </c>
      <c r="C362">
        <v>0.65435747686610679</v>
      </c>
      <c r="D362" t="s">
        <v>689</v>
      </c>
      <c r="E362" t="s">
        <v>1096</v>
      </c>
      <c r="F362">
        <v>20</v>
      </c>
      <c r="G362" cm="1">
        <f t="array" ref="G362">_xlfn.CEILING.MATH(_xlfn.RANK.EQ(Participants[[#This Row],[Random]], random)/$K$3)</f>
        <v>4</v>
      </c>
      <c r="H362" s="72" t="s">
        <v>1048</v>
      </c>
    </row>
    <row r="363" spans="2:8" ht="15" customHeight="1" x14ac:dyDescent="0.2">
      <c r="B363" t="s">
        <v>1400</v>
      </c>
      <c r="C363">
        <v>0.86628172718133256</v>
      </c>
      <c r="D363" t="s">
        <v>758</v>
      </c>
      <c r="E363" t="s">
        <v>1097</v>
      </c>
      <c r="F363">
        <v>19</v>
      </c>
      <c r="G363" cm="1">
        <f t="array" ref="G363">_xlfn.CEILING.MATH(_xlfn.RANK.EQ(Participants[[#This Row],[Random]], random)/$K$3)</f>
        <v>2</v>
      </c>
      <c r="H363" s="72"/>
    </row>
    <row r="364" spans="2:8" ht="15" customHeight="1" x14ac:dyDescent="0.2">
      <c r="B364" t="s">
        <v>1281</v>
      </c>
      <c r="C364">
        <v>0.19004009468578897</v>
      </c>
      <c r="D364" t="s">
        <v>341</v>
      </c>
      <c r="E364" t="s">
        <v>1097</v>
      </c>
      <c r="F364">
        <v>25</v>
      </c>
      <c r="G364" cm="1">
        <f t="array" ref="G364">_xlfn.CEILING.MATH(_xlfn.RANK.EQ(Participants[[#This Row],[Random]], random)/$K$3)</f>
        <v>9</v>
      </c>
      <c r="H364" s="76" t="s">
        <v>36</v>
      </c>
    </row>
  </sheetData>
  <sheetProtection sheet="1" objects="1" scenarios="1"/>
  <conditionalFormatting sqref="J6:S6">
    <cfRule type="expression" dxfId="1" priority="2">
      <formula>$J$6&lt;&gt;2</formula>
    </cfRule>
  </conditionalFormatting>
  <conditionalFormatting sqref="J7:S43">
    <cfRule type="expression" dxfId="0" priority="1">
      <formula>$J$7&lt;&gt;""</formula>
    </cfRule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089A-4840-4E84-A693-A1A2BB309F3D}">
  <sheetPr>
    <tabColor theme="8" tint="0.39997558519241921"/>
  </sheetPr>
  <dimension ref="A1:M126"/>
  <sheetViews>
    <sheetView workbookViewId="0">
      <selection activeCell="L1" sqref="L1"/>
    </sheetView>
  </sheetViews>
  <sheetFormatPr defaultColWidth="0" defaultRowHeight="14.25" x14ac:dyDescent="0.2"/>
  <cols>
    <col min="1" max="3" width="15.5" customWidth="1"/>
    <col min="4" max="4" width="21.125" customWidth="1"/>
    <col min="5" max="5" width="15.5" customWidth="1"/>
    <col min="6" max="8" width="15.5" hidden="1" customWidth="1"/>
    <col min="9" max="10" width="15.5" customWidth="1"/>
    <col min="11" max="11" width="34.125" hidden="1" customWidth="1"/>
    <col min="12" max="12" width="27.5" customWidth="1"/>
    <col min="13" max="13" width="3.75" customWidth="1"/>
    <col min="14" max="16384" width="9" hidden="1"/>
  </cols>
  <sheetData>
    <row r="1" spans="1:12" ht="84" customHeight="1" thickBot="1" x14ac:dyDescent="0.25">
      <c r="A1" s="6" t="s">
        <v>6</v>
      </c>
      <c r="B1" s="6" t="s">
        <v>1119</v>
      </c>
      <c r="C1" s="6" t="s">
        <v>1120</v>
      </c>
      <c r="D1" s="6" t="s">
        <v>1129</v>
      </c>
      <c r="E1" s="6" t="s">
        <v>1122</v>
      </c>
      <c r="F1" s="6" t="s">
        <v>1123</v>
      </c>
      <c r="G1" s="6" t="s">
        <v>12</v>
      </c>
      <c r="H1" s="6" t="s">
        <v>13</v>
      </c>
      <c r="I1" s="6" t="s">
        <v>1123</v>
      </c>
      <c r="J1" s="6" t="s">
        <v>1124</v>
      </c>
      <c r="K1" s="6" t="s">
        <v>15</v>
      </c>
      <c r="L1" s="6" t="s">
        <v>1125</v>
      </c>
    </row>
    <row r="2" spans="1:12" ht="24.95" customHeight="1" thickBot="1" x14ac:dyDescent="0.25">
      <c r="A2" s="12" t="s">
        <v>284</v>
      </c>
      <c r="B2" s="12" t="s">
        <v>396</v>
      </c>
      <c r="C2" s="12" t="s">
        <v>465</v>
      </c>
      <c r="D2" s="12" t="str">
        <f t="shared" ref="D2:D33" si="0">$C2&amp;" "&amp;$B2</f>
        <v>Aaron Jornacion</v>
      </c>
      <c r="E2" s="13">
        <v>23</v>
      </c>
      <c r="F2" s="12" t="s">
        <v>20</v>
      </c>
      <c r="G2" s="12" t="s">
        <v>27</v>
      </c>
      <c r="H2" s="12" t="s">
        <v>22</v>
      </c>
      <c r="I2" s="12" t="str" cm="1">
        <f t="array" ref="I2">_xlfn.IFS(F2="Babae", "Female", F2="Lalaki", "Male")</f>
        <v>Male</v>
      </c>
      <c r="J2" s="46"/>
      <c r="K2" s="46" t="s">
        <v>466</v>
      </c>
      <c r="L2" s="25" t="str">
        <f>IF($A2=Dashboard!$C$17, $D2, "")</f>
        <v/>
      </c>
    </row>
    <row r="3" spans="1:12" ht="24.95" customHeight="1" thickBot="1" x14ac:dyDescent="0.25">
      <c r="A3" s="12" t="s">
        <v>284</v>
      </c>
      <c r="B3" s="12" t="s">
        <v>583</v>
      </c>
      <c r="C3" s="12" t="s">
        <v>584</v>
      </c>
      <c r="D3" s="12" t="str">
        <f t="shared" si="0"/>
        <v>Aj Lyn Pramoso</v>
      </c>
      <c r="E3" s="12">
        <v>19</v>
      </c>
      <c r="F3" s="12" t="s">
        <v>26</v>
      </c>
      <c r="G3" s="12" t="s">
        <v>21</v>
      </c>
      <c r="H3" s="12" t="s">
        <v>22</v>
      </c>
      <c r="I3" s="12" t="str" cm="1">
        <f t="array" ref="I3">_xlfn.IFS(F3="Babae", "Female", F3="Lalaki", "Male")</f>
        <v>Female</v>
      </c>
      <c r="J3" s="46" t="s">
        <v>586</v>
      </c>
      <c r="K3" s="47" t="s">
        <v>587</v>
      </c>
      <c r="L3" s="25" t="str">
        <f>IF($A3=Dashboard!$C$17, $D3, "")</f>
        <v/>
      </c>
    </row>
    <row r="4" spans="1:12" ht="24.95" customHeight="1" thickBot="1" x14ac:dyDescent="0.25">
      <c r="A4" s="12" t="s">
        <v>284</v>
      </c>
      <c r="B4" s="12" t="s">
        <v>596</v>
      </c>
      <c r="C4" s="12" t="s">
        <v>597</v>
      </c>
      <c r="D4" s="12" t="str">
        <f t="shared" si="0"/>
        <v>Alaissa Lee Yagon</v>
      </c>
      <c r="E4" s="13">
        <v>18</v>
      </c>
      <c r="F4" s="12" t="s">
        <v>26</v>
      </c>
      <c r="G4" s="12" t="s">
        <v>21</v>
      </c>
      <c r="H4" s="12" t="s">
        <v>28</v>
      </c>
      <c r="I4" s="12" t="str" cm="1">
        <f t="array" ref="I4">_xlfn.IFS(F4="Babae", "Female", F4="Lalaki", "Male")</f>
        <v>Female</v>
      </c>
      <c r="J4" s="46" t="s">
        <v>598</v>
      </c>
      <c r="K4" s="46" t="s">
        <v>599</v>
      </c>
      <c r="L4" s="25" t="str">
        <f>IF($A4=Dashboard!$C$17, $D4, "")</f>
        <v/>
      </c>
    </row>
    <row r="5" spans="1:12" ht="24.95" customHeight="1" thickBot="1" x14ac:dyDescent="0.25">
      <c r="A5" s="12" t="s">
        <v>284</v>
      </c>
      <c r="B5" s="12" t="s">
        <v>471</v>
      </c>
      <c r="C5" s="12" t="s">
        <v>480</v>
      </c>
      <c r="D5" s="12" t="str">
        <f t="shared" si="0"/>
        <v>Alfredo Jose III Tumbokon</v>
      </c>
      <c r="E5" s="13">
        <v>20</v>
      </c>
      <c r="F5" s="12" t="s">
        <v>20</v>
      </c>
      <c r="G5" s="12" t="s">
        <v>21</v>
      </c>
      <c r="H5" s="12" t="s">
        <v>22</v>
      </c>
      <c r="I5" s="12" t="str" cm="1">
        <f t="array" ref="I5">_xlfn.IFS(F5="Babae", "Female", F5="Lalaki", "Male")</f>
        <v>Male</v>
      </c>
      <c r="J5" s="46" t="s">
        <v>36</v>
      </c>
      <c r="K5" s="46" t="s">
        <v>481</v>
      </c>
      <c r="L5" s="25" t="str">
        <f>IF($A5=Dashboard!$C$17, $D5, "")</f>
        <v/>
      </c>
    </row>
    <row r="6" spans="1:12" ht="24.95" customHeight="1" thickBot="1" x14ac:dyDescent="0.25">
      <c r="A6" s="12" t="s">
        <v>284</v>
      </c>
      <c r="B6" s="12" t="s">
        <v>471</v>
      </c>
      <c r="C6" s="12" t="s">
        <v>472</v>
      </c>
      <c r="D6" s="12" t="str">
        <f t="shared" si="0"/>
        <v>Alyannah Tumbokon</v>
      </c>
      <c r="E6" s="13">
        <v>22</v>
      </c>
      <c r="F6" s="12" t="s">
        <v>26</v>
      </c>
      <c r="G6" s="12" t="s">
        <v>27</v>
      </c>
      <c r="H6" s="12" t="s">
        <v>22</v>
      </c>
      <c r="I6" s="12" t="str" cm="1">
        <f t="array" ref="I6">_xlfn.IFS(F6="Babae", "Female", F6="Lalaki", "Male")</f>
        <v>Female</v>
      </c>
      <c r="J6" s="46"/>
      <c r="K6" s="46" t="s">
        <v>473</v>
      </c>
      <c r="L6" s="25" t="str">
        <f>IF($A6=Dashboard!$C$17, $D6, "")</f>
        <v/>
      </c>
    </row>
    <row r="7" spans="1:12" ht="24.95" customHeight="1" thickBot="1" x14ac:dyDescent="0.25">
      <c r="A7" s="12" t="s">
        <v>284</v>
      </c>
      <c r="B7" s="12" t="s">
        <v>562</v>
      </c>
      <c r="C7" s="12" t="s">
        <v>563</v>
      </c>
      <c r="D7" s="12" t="str">
        <f t="shared" si="0"/>
        <v>Aronkrey Navarro</v>
      </c>
      <c r="E7" s="13">
        <v>20</v>
      </c>
      <c r="F7" s="12" t="s">
        <v>20</v>
      </c>
      <c r="G7" s="12" t="s">
        <v>21</v>
      </c>
      <c r="H7" s="12" t="s">
        <v>22</v>
      </c>
      <c r="I7" s="12" t="str" cm="1">
        <f t="array" ref="I7">_xlfn.IFS(F7="Babae", "Female", F7="Lalaki", "Male")</f>
        <v>Male</v>
      </c>
      <c r="J7" s="46" t="s">
        <v>564</v>
      </c>
      <c r="K7" s="46" t="s">
        <v>565</v>
      </c>
      <c r="L7" s="25" t="str">
        <f>IF($A7=Dashboard!$C$17, $D7, "")</f>
        <v/>
      </c>
    </row>
    <row r="8" spans="1:12" ht="24.95" customHeight="1" thickBot="1" x14ac:dyDescent="0.25">
      <c r="A8" s="12" t="s">
        <v>284</v>
      </c>
      <c r="B8" s="12" t="s">
        <v>293</v>
      </c>
      <c r="C8" s="12" t="s">
        <v>294</v>
      </c>
      <c r="D8" s="12" t="str">
        <f t="shared" si="0"/>
        <v>Catherine Roquero</v>
      </c>
      <c r="E8" s="13">
        <v>21</v>
      </c>
      <c r="F8" s="12" t="s">
        <v>26</v>
      </c>
      <c r="G8" s="12" t="s">
        <v>21</v>
      </c>
      <c r="H8" s="12" t="s">
        <v>28</v>
      </c>
      <c r="I8" s="12" t="str" cm="1">
        <f t="array" ref="I8">_xlfn.IFS(F8="Babae", "Female", F8="Lalaki", "Male")</f>
        <v>Female</v>
      </c>
      <c r="J8" s="46" t="s">
        <v>295</v>
      </c>
      <c r="K8" s="46" t="s">
        <v>296</v>
      </c>
      <c r="L8" s="25" t="str">
        <f>IF($A8=Dashboard!$C$17, $D8, "")</f>
        <v/>
      </c>
    </row>
    <row r="9" spans="1:12" ht="24.95" customHeight="1" thickBot="1" x14ac:dyDescent="0.25">
      <c r="A9" s="12" t="s">
        <v>284</v>
      </c>
      <c r="B9" s="12" t="s">
        <v>528</v>
      </c>
      <c r="C9" s="12" t="s">
        <v>606</v>
      </c>
      <c r="D9" s="12" t="str">
        <f t="shared" si="0"/>
        <v>Cyrene Orehuela</v>
      </c>
      <c r="E9" s="13">
        <v>19</v>
      </c>
      <c r="F9" s="12" t="s">
        <v>26</v>
      </c>
      <c r="G9" s="12" t="s">
        <v>21</v>
      </c>
      <c r="H9" s="12" t="s">
        <v>28</v>
      </c>
      <c r="I9" s="12" t="str" cm="1">
        <f t="array" ref="I9">_xlfn.IFS(F9="Babae", "Female", F9="Lalaki", "Male")</f>
        <v>Female</v>
      </c>
      <c r="J9" s="46" t="s">
        <v>41</v>
      </c>
      <c r="K9" s="47" t="s">
        <v>607</v>
      </c>
      <c r="L9" s="25" t="str">
        <f>IF($A9=Dashboard!$C$17, $D9, "")</f>
        <v/>
      </c>
    </row>
    <row r="10" spans="1:12" ht="24.95" customHeight="1" thickBot="1" x14ac:dyDescent="0.25">
      <c r="A10" s="12" t="s">
        <v>284</v>
      </c>
      <c r="B10" s="12" t="s">
        <v>570</v>
      </c>
      <c r="C10" s="12" t="s">
        <v>571</v>
      </c>
      <c r="D10" s="12" t="str">
        <f t="shared" si="0"/>
        <v>Danielle Julianne Capitulo</v>
      </c>
      <c r="E10" s="13">
        <v>18</v>
      </c>
      <c r="F10" s="12" t="s">
        <v>26</v>
      </c>
      <c r="G10" s="12" t="s">
        <v>27</v>
      </c>
      <c r="H10" s="12" t="s">
        <v>28</v>
      </c>
      <c r="I10" s="12" t="str" cm="1">
        <f t="array" ref="I10">_xlfn.IFS(F10="Babae", "Female", F10="Lalaki", "Male")</f>
        <v>Female</v>
      </c>
      <c r="J10" s="46" t="s">
        <v>572</v>
      </c>
      <c r="K10" s="47" t="s">
        <v>573</v>
      </c>
      <c r="L10" s="25" t="str">
        <f>IF($A10=Dashboard!$C$17, $D10, "")</f>
        <v/>
      </c>
    </row>
    <row r="11" spans="1:12" ht="24.95" customHeight="1" thickBot="1" x14ac:dyDescent="0.25">
      <c r="A11" s="12" t="s">
        <v>284</v>
      </c>
      <c r="B11" s="12" t="s">
        <v>482</v>
      </c>
      <c r="C11" s="12" t="s">
        <v>483</v>
      </c>
      <c r="D11" s="12" t="str">
        <f t="shared" si="0"/>
        <v>Danly SERRANO</v>
      </c>
      <c r="E11" s="13">
        <v>19</v>
      </c>
      <c r="F11" s="12" t="s">
        <v>20</v>
      </c>
      <c r="G11" s="12" t="s">
        <v>21</v>
      </c>
      <c r="H11" s="12" t="s">
        <v>22</v>
      </c>
      <c r="I11" s="12" t="str" cm="1">
        <f t="array" ref="I11">_xlfn.IFS(F11="Babae", "Female", F11="Lalaki", "Male")</f>
        <v>Male</v>
      </c>
      <c r="J11" s="46" t="s">
        <v>484</v>
      </c>
      <c r="K11" s="46" t="s">
        <v>485</v>
      </c>
      <c r="L11" s="25" t="str">
        <f>IF($A11=Dashboard!$C$17, $D11, "")</f>
        <v/>
      </c>
    </row>
    <row r="12" spans="1:12" ht="24.95" customHeight="1" thickBot="1" x14ac:dyDescent="0.25">
      <c r="A12" s="12" t="s">
        <v>284</v>
      </c>
      <c r="B12" s="12" t="s">
        <v>460</v>
      </c>
      <c r="C12" s="12" t="s">
        <v>461</v>
      </c>
      <c r="D12" s="12" t="str">
        <f t="shared" si="0"/>
        <v>Darlene Jean Mariano</v>
      </c>
      <c r="E12" s="13">
        <v>26</v>
      </c>
      <c r="F12" s="12" t="s">
        <v>26</v>
      </c>
      <c r="G12" s="12" t="s">
        <v>27</v>
      </c>
      <c r="H12" s="12" t="s">
        <v>22</v>
      </c>
      <c r="I12" s="12" t="str" cm="1">
        <f t="array" ref="I12">_xlfn.IFS(F12="Babae", "Female", F12="Lalaki", "Male")</f>
        <v>Female</v>
      </c>
      <c r="J12" s="46"/>
      <c r="K12" s="46" t="s">
        <v>462</v>
      </c>
      <c r="L12" s="25" t="str">
        <f>IF($A12=Dashboard!$C$17, $D12, "")</f>
        <v/>
      </c>
    </row>
    <row r="13" spans="1:12" ht="24.95" customHeight="1" thickBot="1" x14ac:dyDescent="0.25">
      <c r="A13" s="12" t="s">
        <v>284</v>
      </c>
      <c r="B13" s="12" t="s">
        <v>421</v>
      </c>
      <c r="C13" s="12" t="s">
        <v>422</v>
      </c>
      <c r="D13" s="12" t="str">
        <f t="shared" si="0"/>
        <v>Dheirell Jae Del Rosario</v>
      </c>
      <c r="E13" s="13">
        <v>23</v>
      </c>
      <c r="F13" s="12" t="s">
        <v>20</v>
      </c>
      <c r="G13" s="12" t="s">
        <v>27</v>
      </c>
      <c r="H13" s="12" t="s">
        <v>22</v>
      </c>
      <c r="I13" s="12" t="str" cm="1">
        <f t="array" ref="I13">_xlfn.IFS(F13="Babae", "Female", F13="Lalaki", "Male")</f>
        <v>Male</v>
      </c>
      <c r="J13" s="46"/>
      <c r="K13" s="46" t="s">
        <v>41</v>
      </c>
      <c r="L13" s="25" t="str">
        <f>IF($A13=Dashboard!$C$17, $D13, "")</f>
        <v/>
      </c>
    </row>
    <row r="14" spans="1:12" ht="24.95" customHeight="1" thickBot="1" x14ac:dyDescent="0.25">
      <c r="A14" s="12" t="s">
        <v>284</v>
      </c>
      <c r="B14" s="12" t="s">
        <v>351</v>
      </c>
      <c r="C14" s="12" t="s">
        <v>640</v>
      </c>
      <c r="D14" s="12" t="str">
        <f t="shared" si="0"/>
        <v>Francine Kyle Ojeda</v>
      </c>
      <c r="E14" s="13">
        <v>19</v>
      </c>
      <c r="F14" s="12" t="s">
        <v>26</v>
      </c>
      <c r="G14" s="12" t="s">
        <v>21</v>
      </c>
      <c r="H14" s="12" t="s">
        <v>22</v>
      </c>
      <c r="I14" s="12" t="str" cm="1">
        <f t="array" ref="I14">_xlfn.IFS(F14="Babae", "Female", F14="Lalaki", "Male")</f>
        <v>Female</v>
      </c>
      <c r="J14" s="46" t="s">
        <v>641</v>
      </c>
      <c r="K14" s="46" t="s">
        <v>41</v>
      </c>
      <c r="L14" s="25" t="str">
        <f>IF($A14=Dashboard!$C$17, $D14, "")</f>
        <v/>
      </c>
    </row>
    <row r="15" spans="1:12" ht="24.95" customHeight="1" thickBot="1" x14ac:dyDescent="0.25">
      <c r="A15" s="12" t="s">
        <v>284</v>
      </c>
      <c r="B15" s="12" t="s">
        <v>297</v>
      </c>
      <c r="C15" s="12" t="s">
        <v>298</v>
      </c>
      <c r="D15" s="12" t="str">
        <f t="shared" si="0"/>
        <v>Hannah Gragasin</v>
      </c>
      <c r="E15" s="13">
        <v>26</v>
      </c>
      <c r="F15" s="12" t="s">
        <v>26</v>
      </c>
      <c r="G15" s="12" t="s">
        <v>27</v>
      </c>
      <c r="H15" s="12" t="s">
        <v>28</v>
      </c>
      <c r="I15" s="12" t="str" cm="1">
        <f t="array" ref="I15">_xlfn.IFS(F15="Babae", "Female", F15="Lalaki", "Male")</f>
        <v>Female</v>
      </c>
      <c r="J15" s="46" t="s">
        <v>36</v>
      </c>
      <c r="K15" s="46" t="s">
        <v>299</v>
      </c>
      <c r="L15" s="25" t="str">
        <f>IF($A15=Dashboard!$C$17, $D15, "")</f>
        <v/>
      </c>
    </row>
    <row r="16" spans="1:12" ht="24.95" customHeight="1" thickBot="1" x14ac:dyDescent="0.25">
      <c r="A16" s="12" t="s">
        <v>284</v>
      </c>
      <c r="B16" s="12" t="s">
        <v>396</v>
      </c>
      <c r="C16" s="12" t="s">
        <v>397</v>
      </c>
      <c r="D16" s="12" t="str">
        <f t="shared" si="0"/>
        <v>Jared Jornacion</v>
      </c>
      <c r="E16" s="13">
        <v>19</v>
      </c>
      <c r="F16" s="12" t="s">
        <v>20</v>
      </c>
      <c r="G16" s="12" t="s">
        <v>21</v>
      </c>
      <c r="H16" s="12" t="s">
        <v>22</v>
      </c>
      <c r="I16" s="12" t="str" cm="1">
        <f t="array" ref="I16">_xlfn.IFS(F16="Babae", "Female", F16="Lalaki", "Male")</f>
        <v>Male</v>
      </c>
      <c r="J16" s="46" t="s">
        <v>115</v>
      </c>
      <c r="K16" s="46" t="s">
        <v>398</v>
      </c>
      <c r="L16" s="25" t="str">
        <f>IF($A16=Dashboard!$C$17, $D16, "")</f>
        <v/>
      </c>
    </row>
    <row r="17" spans="1:12" ht="24.95" customHeight="1" thickBot="1" x14ac:dyDescent="0.25">
      <c r="A17" s="12" t="s">
        <v>284</v>
      </c>
      <c r="B17" s="12" t="s">
        <v>285</v>
      </c>
      <c r="C17" s="12" t="s">
        <v>486</v>
      </c>
      <c r="D17" s="12" t="str">
        <f t="shared" si="0"/>
        <v>Jaren Lloyd G. Guarin</v>
      </c>
      <c r="E17" s="13">
        <v>19</v>
      </c>
      <c r="F17" s="12" t="s">
        <v>20</v>
      </c>
      <c r="G17" s="12" t="s">
        <v>21</v>
      </c>
      <c r="H17" s="12" t="s">
        <v>22</v>
      </c>
      <c r="I17" s="12" t="str" cm="1">
        <f t="array" ref="I17">_xlfn.IFS(F17="Babae", "Female", F17="Lalaki", "Male")</f>
        <v>Male</v>
      </c>
      <c r="J17" s="46" t="s">
        <v>41</v>
      </c>
      <c r="K17" s="47" t="s">
        <v>487</v>
      </c>
      <c r="L17" s="25" t="str">
        <f>IF($A17=Dashboard!$C$17, $D17, "")</f>
        <v/>
      </c>
    </row>
    <row r="18" spans="1:12" ht="24.95" customHeight="1" thickBot="1" x14ac:dyDescent="0.25">
      <c r="A18" s="12" t="s">
        <v>284</v>
      </c>
      <c r="B18" s="12" t="s">
        <v>351</v>
      </c>
      <c r="C18" s="12" t="s">
        <v>457</v>
      </c>
      <c r="D18" s="12" t="str">
        <f t="shared" si="0"/>
        <v>Jay-M Ojeda</v>
      </c>
      <c r="E18" s="13">
        <v>22</v>
      </c>
      <c r="F18" s="12" t="s">
        <v>20</v>
      </c>
      <c r="G18" s="12" t="s">
        <v>27</v>
      </c>
      <c r="H18" s="12" t="s">
        <v>22</v>
      </c>
      <c r="I18" s="12" t="str" cm="1">
        <f t="array" ref="I18">_xlfn.IFS(F18="Babae", "Female", F18="Lalaki", "Male")</f>
        <v>Male</v>
      </c>
      <c r="J18" s="46" t="s">
        <v>458</v>
      </c>
      <c r="K18" s="46" t="s">
        <v>459</v>
      </c>
      <c r="L18" s="25" t="str">
        <f>IF($A18=Dashboard!$C$17, $D18, "")</f>
        <v/>
      </c>
    </row>
    <row r="19" spans="1:12" ht="24.95" customHeight="1" thickBot="1" x14ac:dyDescent="0.25">
      <c r="A19" s="12" t="s">
        <v>284</v>
      </c>
      <c r="B19" s="12" t="s">
        <v>633</v>
      </c>
      <c r="C19" s="12" t="s">
        <v>634</v>
      </c>
      <c r="D19" s="12" t="str">
        <f t="shared" si="0"/>
        <v>Jaymon Arellano</v>
      </c>
      <c r="E19" s="13">
        <v>20</v>
      </c>
      <c r="F19" s="12" t="s">
        <v>20</v>
      </c>
      <c r="G19" s="12" t="s">
        <v>21</v>
      </c>
      <c r="H19" s="12" t="s">
        <v>28</v>
      </c>
      <c r="I19" s="12" t="str" cm="1">
        <f t="array" ref="I19">_xlfn.IFS(F19="Babae", "Female", F19="Lalaki", "Male")</f>
        <v>Male</v>
      </c>
      <c r="J19" s="46"/>
      <c r="K19" s="46" t="s">
        <v>635</v>
      </c>
      <c r="L19" s="25" t="str">
        <f>IF($A19=Dashboard!$C$17, $D19, "")</f>
        <v/>
      </c>
    </row>
    <row r="20" spans="1:12" ht="24.95" customHeight="1" thickBot="1" x14ac:dyDescent="0.25">
      <c r="A20" s="12" t="s">
        <v>284</v>
      </c>
      <c r="B20" s="12" t="s">
        <v>354</v>
      </c>
      <c r="C20" s="12" t="s">
        <v>355</v>
      </c>
      <c r="D20" s="12" t="str">
        <f t="shared" si="0"/>
        <v>Jemaica Elzeah Optana</v>
      </c>
      <c r="E20" s="13">
        <v>19</v>
      </c>
      <c r="F20" s="12" t="s">
        <v>26</v>
      </c>
      <c r="G20" s="12" t="s">
        <v>21</v>
      </c>
      <c r="H20" s="12" t="s">
        <v>28</v>
      </c>
      <c r="I20" s="12" t="str" cm="1">
        <f t="array" ref="I20">_xlfn.IFS(F20="Babae", "Female", F20="Lalaki", "Male")</f>
        <v>Female</v>
      </c>
      <c r="J20" s="46" t="s">
        <v>54</v>
      </c>
      <c r="K20" s="46" t="s">
        <v>356</v>
      </c>
      <c r="L20" s="25" t="str">
        <f>IF($A20=Dashboard!$C$17, $D20, "")</f>
        <v/>
      </c>
    </row>
    <row r="21" spans="1:12" ht="24.95" customHeight="1" thickBot="1" x14ac:dyDescent="0.25">
      <c r="A21" s="12" t="s">
        <v>284</v>
      </c>
      <c r="B21" s="12" t="s">
        <v>285</v>
      </c>
      <c r="C21" s="12" t="s">
        <v>286</v>
      </c>
      <c r="D21" s="12" t="str">
        <f t="shared" si="0"/>
        <v>Jericho Bryan Guarin</v>
      </c>
      <c r="E21" s="13">
        <v>18</v>
      </c>
      <c r="F21" s="12" t="s">
        <v>20</v>
      </c>
      <c r="G21" s="12" t="s">
        <v>21</v>
      </c>
      <c r="H21" s="12" t="s">
        <v>28</v>
      </c>
      <c r="I21" s="12" t="str" cm="1">
        <f t="array" ref="I21">_xlfn.IFS(F21="Babae", "Female", F21="Lalaki", "Male")</f>
        <v>Male</v>
      </c>
      <c r="J21" s="46"/>
      <c r="K21" s="46" t="s">
        <v>287</v>
      </c>
      <c r="L21" s="25" t="str">
        <f>IF($A21=Dashboard!$C$17, $D21, "")</f>
        <v/>
      </c>
    </row>
    <row r="22" spans="1:12" ht="24.95" customHeight="1" thickBot="1" x14ac:dyDescent="0.25">
      <c r="A22" s="12" t="s">
        <v>284</v>
      </c>
      <c r="B22" s="12" t="s">
        <v>351</v>
      </c>
      <c r="C22" s="12" t="s">
        <v>352</v>
      </c>
      <c r="D22" s="12" t="str">
        <f t="shared" si="0"/>
        <v>John Anthony Ojeda</v>
      </c>
      <c r="E22" s="13">
        <v>19</v>
      </c>
      <c r="F22" s="12" t="s">
        <v>20</v>
      </c>
      <c r="G22" s="12" t="s">
        <v>21</v>
      </c>
      <c r="H22" s="12" t="s">
        <v>22</v>
      </c>
      <c r="I22" s="12" t="str" cm="1">
        <f t="array" ref="I22">_xlfn.IFS(F22="Babae", "Female", F22="Lalaki", "Male")</f>
        <v>Male</v>
      </c>
      <c r="J22" s="46" t="s">
        <v>111</v>
      </c>
      <c r="K22" s="46" t="s">
        <v>353</v>
      </c>
      <c r="L22" s="25" t="str">
        <f>IF($A22=Dashboard!$C$17, $D22, "")</f>
        <v/>
      </c>
    </row>
    <row r="23" spans="1:12" ht="24.95" customHeight="1" thickBot="1" x14ac:dyDescent="0.25">
      <c r="A23" s="12" t="s">
        <v>284</v>
      </c>
      <c r="B23" s="12" t="s">
        <v>421</v>
      </c>
      <c r="C23" s="12" t="s">
        <v>478</v>
      </c>
      <c r="D23" s="12" t="str">
        <f t="shared" si="0"/>
        <v>Jonh Eldrigde Del Rosario</v>
      </c>
      <c r="E23" s="13">
        <v>24</v>
      </c>
      <c r="F23" s="12" t="s">
        <v>20</v>
      </c>
      <c r="G23" s="12" t="s">
        <v>27</v>
      </c>
      <c r="H23" s="12" t="s">
        <v>22</v>
      </c>
      <c r="I23" s="12" t="str" cm="1">
        <f t="array" ref="I23">_xlfn.IFS(F23="Babae", "Female", F23="Lalaki", "Male")</f>
        <v>Male</v>
      </c>
      <c r="J23" s="46" t="s">
        <v>41</v>
      </c>
      <c r="K23" s="46" t="s">
        <v>479</v>
      </c>
      <c r="L23" s="25" t="str">
        <f>IF($A23=Dashboard!$C$17, $D23, "")</f>
        <v/>
      </c>
    </row>
    <row r="24" spans="1:12" ht="24.95" customHeight="1" thickBot="1" x14ac:dyDescent="0.25">
      <c r="A24" s="12" t="s">
        <v>284</v>
      </c>
      <c r="B24" s="12" t="s">
        <v>379</v>
      </c>
      <c r="C24" s="12" t="s">
        <v>380</v>
      </c>
      <c r="D24" s="12" t="str">
        <f t="shared" si="0"/>
        <v>Katrina Abigail Galang</v>
      </c>
      <c r="E24" s="13">
        <v>20</v>
      </c>
      <c r="F24" s="12" t="s">
        <v>26</v>
      </c>
      <c r="G24" s="12" t="s">
        <v>21</v>
      </c>
      <c r="H24" s="12" t="s">
        <v>22</v>
      </c>
      <c r="I24" s="12" t="str" cm="1">
        <f t="array" ref="I24">_xlfn.IFS(F24="Babae", "Female", F24="Lalaki", "Male")</f>
        <v>Female</v>
      </c>
      <c r="J24" s="46"/>
      <c r="K24" s="46" t="s">
        <v>381</v>
      </c>
      <c r="L24" s="25" t="str">
        <f>IF($A24=Dashboard!$C$17, $D24, "")</f>
        <v/>
      </c>
    </row>
    <row r="25" spans="1:12" ht="24.95" customHeight="1" thickBot="1" x14ac:dyDescent="0.25">
      <c r="A25" s="12" t="s">
        <v>284</v>
      </c>
      <c r="B25" s="12" t="s">
        <v>528</v>
      </c>
      <c r="C25" s="12" t="s">
        <v>594</v>
      </c>
      <c r="D25" s="12" t="str">
        <f t="shared" si="0"/>
        <v>Ma. Lorlyn Orehuela</v>
      </c>
      <c r="E25" s="13">
        <v>23</v>
      </c>
      <c r="F25" s="12" t="s">
        <v>26</v>
      </c>
      <c r="G25" s="12" t="s">
        <v>21</v>
      </c>
      <c r="H25" s="12" t="s">
        <v>28</v>
      </c>
      <c r="I25" s="12" t="str" cm="1">
        <f t="array" ref="I25">_xlfn.IFS(F25="Babae", "Female", F25="Lalaki", "Male")</f>
        <v>Female</v>
      </c>
      <c r="J25" s="46" t="s">
        <v>41</v>
      </c>
      <c r="K25" s="46" t="s">
        <v>595</v>
      </c>
      <c r="L25" s="25" t="str">
        <f>IF($A25=Dashboard!$C$17, $D25, "")</f>
        <v/>
      </c>
    </row>
    <row r="26" spans="1:12" ht="24.95" customHeight="1" thickBot="1" x14ac:dyDescent="0.25">
      <c r="A26" s="12" t="s">
        <v>284</v>
      </c>
      <c r="B26" s="12" t="s">
        <v>357</v>
      </c>
      <c r="C26" s="12" t="s">
        <v>358</v>
      </c>
      <c r="D26" s="12" t="str">
        <f t="shared" si="0"/>
        <v>MARY GRACE B. BANDIOLA</v>
      </c>
      <c r="E26" s="13">
        <v>25</v>
      </c>
      <c r="F26" s="12" t="s">
        <v>26</v>
      </c>
      <c r="G26" s="12" t="s">
        <v>27</v>
      </c>
      <c r="H26" s="12" t="s">
        <v>22</v>
      </c>
      <c r="I26" s="12" t="str" cm="1">
        <f t="array" ref="I26">_xlfn.IFS(F26="Babae", "Female", F26="Lalaki", "Male")</f>
        <v>Female</v>
      </c>
      <c r="J26" s="46" t="s">
        <v>54</v>
      </c>
      <c r="K26" s="46" t="s">
        <v>359</v>
      </c>
      <c r="L26" s="25" t="str">
        <f>IF($A26=Dashboard!$C$17, $D26, "")</f>
        <v/>
      </c>
    </row>
    <row r="27" spans="1:12" ht="24.95" customHeight="1" thickBot="1" x14ac:dyDescent="0.25">
      <c r="A27" s="12" t="s">
        <v>284</v>
      </c>
      <c r="B27" s="12" t="s">
        <v>467</v>
      </c>
      <c r="C27" s="12" t="s">
        <v>468</v>
      </c>
      <c r="D27" s="12" t="str">
        <f t="shared" si="0"/>
        <v>PRINCESS RIANNE ERIKA REAMON</v>
      </c>
      <c r="E27" s="13">
        <v>28</v>
      </c>
      <c r="F27" s="12" t="s">
        <v>26</v>
      </c>
      <c r="G27" s="12" t="s">
        <v>27</v>
      </c>
      <c r="H27" s="12" t="s">
        <v>28</v>
      </c>
      <c r="I27" s="12" t="str" cm="1">
        <f t="array" ref="I27">_xlfn.IFS(F27="Babae", "Female", F27="Lalaki", "Male")</f>
        <v>Female</v>
      </c>
      <c r="J27" s="46" t="s">
        <v>469</v>
      </c>
      <c r="K27" s="47" t="s">
        <v>470</v>
      </c>
      <c r="L27" s="25" t="str">
        <f>IF($A27=Dashboard!$C$17, $D27, "")</f>
        <v/>
      </c>
    </row>
    <row r="28" spans="1:12" ht="24.95" customHeight="1" thickBot="1" x14ac:dyDescent="0.25">
      <c r="A28" s="12" t="s">
        <v>284</v>
      </c>
      <c r="B28" s="12" t="s">
        <v>618</v>
      </c>
      <c r="C28" s="12" t="s">
        <v>619</v>
      </c>
      <c r="D28" s="12" t="str">
        <f t="shared" si="0"/>
        <v>Regie Anne Dalay</v>
      </c>
      <c r="E28" s="13">
        <v>22</v>
      </c>
      <c r="F28" s="12" t="s">
        <v>26</v>
      </c>
      <c r="G28" s="12" t="s">
        <v>27</v>
      </c>
      <c r="H28" s="12" t="s">
        <v>22</v>
      </c>
      <c r="I28" s="12" t="str" cm="1">
        <f t="array" ref="I28">_xlfn.IFS(F28="Babae", "Female", F28="Lalaki", "Male")</f>
        <v>Female</v>
      </c>
      <c r="J28" s="46" t="s">
        <v>437</v>
      </c>
      <c r="K28" s="46" t="s">
        <v>620</v>
      </c>
      <c r="L28" s="25" t="str">
        <f>IF($A28=Dashboard!$C$17, $D28, "")</f>
        <v/>
      </c>
    </row>
    <row r="29" spans="1:12" ht="24.95" customHeight="1" thickBot="1" x14ac:dyDescent="0.25">
      <c r="A29" s="12" t="s">
        <v>284</v>
      </c>
      <c r="B29" s="12" t="s">
        <v>600</v>
      </c>
      <c r="C29" s="12" t="s">
        <v>601</v>
      </c>
      <c r="D29" s="12" t="str">
        <f t="shared" si="0"/>
        <v>Robin Sampang</v>
      </c>
      <c r="E29" s="13">
        <v>22</v>
      </c>
      <c r="F29" s="12" t="s">
        <v>20</v>
      </c>
      <c r="G29" s="12" t="s">
        <v>27</v>
      </c>
      <c r="H29" s="12" t="s">
        <v>22</v>
      </c>
      <c r="I29" s="12" t="str" cm="1">
        <f t="array" ref="I29">_xlfn.IFS(F29="Babae", "Female", F29="Lalaki", "Male")</f>
        <v>Male</v>
      </c>
      <c r="J29" s="46"/>
      <c r="K29" s="46" t="s">
        <v>602</v>
      </c>
      <c r="L29" s="25" t="str">
        <f>IF($A29=Dashboard!$C$17, $D29, "")</f>
        <v/>
      </c>
    </row>
    <row r="30" spans="1:12" ht="24.95" customHeight="1" thickBot="1" x14ac:dyDescent="0.25">
      <c r="A30" s="12" t="s">
        <v>284</v>
      </c>
      <c r="B30" s="12" t="s">
        <v>474</v>
      </c>
      <c r="C30" s="12" t="s">
        <v>475</v>
      </c>
      <c r="D30" s="12" t="str">
        <f t="shared" si="0"/>
        <v>Roseberry jane e Macatol</v>
      </c>
      <c r="E30" s="13">
        <v>20</v>
      </c>
      <c r="F30" s="12" t="s">
        <v>26</v>
      </c>
      <c r="G30" s="12" t="s">
        <v>21</v>
      </c>
      <c r="H30" s="12" t="s">
        <v>28</v>
      </c>
      <c r="I30" s="12" t="str" cm="1">
        <f t="array" ref="I30">_xlfn.IFS(F30="Babae", "Female", F30="Lalaki", "Male")</f>
        <v>Female</v>
      </c>
      <c r="J30" s="46" t="s">
        <v>476</v>
      </c>
      <c r="K30" s="46" t="s">
        <v>477</v>
      </c>
      <c r="L30" s="25" t="str">
        <f>IF($A30=Dashboard!$C$17, $D30, "")</f>
        <v/>
      </c>
    </row>
    <row r="31" spans="1:12" ht="24.95" customHeight="1" thickBot="1" x14ac:dyDescent="0.25">
      <c r="A31" s="12" t="s">
        <v>284</v>
      </c>
      <c r="B31" s="12" t="s">
        <v>528</v>
      </c>
      <c r="C31" s="12" t="s">
        <v>529</v>
      </c>
      <c r="D31" s="12" t="str">
        <f t="shared" si="0"/>
        <v>Rosel Orehuela</v>
      </c>
      <c r="E31" s="13">
        <v>32</v>
      </c>
      <c r="F31" s="12" t="s">
        <v>26</v>
      </c>
      <c r="G31" s="12" t="s">
        <v>27</v>
      </c>
      <c r="H31" s="12" t="s">
        <v>28</v>
      </c>
      <c r="I31" s="12" t="str" cm="1">
        <f t="array" ref="I31">_xlfn.IFS(F31="Babae", "Female", F31="Lalaki", "Male")</f>
        <v>Female</v>
      </c>
      <c r="J31" s="46" t="s">
        <v>36</v>
      </c>
      <c r="K31" s="46" t="s">
        <v>530</v>
      </c>
      <c r="L31" s="25" t="str">
        <f>IF($A31=Dashboard!$C$17, $D31, "")</f>
        <v/>
      </c>
    </row>
    <row r="32" spans="1:12" ht="24.95" customHeight="1" thickBot="1" x14ac:dyDescent="0.25">
      <c r="A32" s="12" t="s">
        <v>284</v>
      </c>
      <c r="B32" s="12" t="s">
        <v>396</v>
      </c>
      <c r="C32" s="12" t="s">
        <v>463</v>
      </c>
      <c r="D32" s="12" t="str">
        <f t="shared" si="0"/>
        <v>Runel Jornacion</v>
      </c>
      <c r="E32" s="13">
        <v>18</v>
      </c>
      <c r="F32" s="12" t="s">
        <v>20</v>
      </c>
      <c r="G32" s="12" t="s">
        <v>21</v>
      </c>
      <c r="H32" s="12" t="s">
        <v>22</v>
      </c>
      <c r="I32" s="12" t="str" cm="1">
        <f t="array" ref="I32">_xlfn.IFS(F32="Babae", "Female", F32="Lalaki", "Male")</f>
        <v>Male</v>
      </c>
      <c r="J32" s="46" t="s">
        <v>54</v>
      </c>
      <c r="K32" s="47" t="s">
        <v>464</v>
      </c>
      <c r="L32" s="25" t="str">
        <f>IF($A32=Dashboard!$C$17, $D32, "")</f>
        <v/>
      </c>
    </row>
    <row r="33" spans="1:12" ht="24.95" customHeight="1" thickBot="1" x14ac:dyDescent="0.25">
      <c r="A33" s="12" t="s">
        <v>284</v>
      </c>
      <c r="B33" s="12" t="s">
        <v>537</v>
      </c>
      <c r="C33" s="12" t="s">
        <v>545</v>
      </c>
      <c r="D33" s="12" t="str">
        <f t="shared" si="0"/>
        <v>Tristan Isaac Padilla</v>
      </c>
      <c r="E33" s="13">
        <v>19</v>
      </c>
      <c r="F33" s="12" t="s">
        <v>20</v>
      </c>
      <c r="G33" s="12" t="s">
        <v>21</v>
      </c>
      <c r="H33" s="12" t="s">
        <v>22</v>
      </c>
      <c r="I33" s="12" t="str" cm="1">
        <f t="array" ref="I33">_xlfn.IFS(F33="Babae", "Female", F33="Lalaki", "Male")</f>
        <v>Male</v>
      </c>
      <c r="J33" s="46" t="s">
        <v>32</v>
      </c>
      <c r="K33" s="46" t="s">
        <v>546</v>
      </c>
      <c r="L33" s="25" t="str">
        <f>IF($A33=Dashboard!$C$17, $D33, "")</f>
        <v/>
      </c>
    </row>
    <row r="34" spans="1:12" ht="24.95" customHeight="1" thickBot="1" x14ac:dyDescent="0.25">
      <c r="A34" s="12" t="s">
        <v>306</v>
      </c>
      <c r="B34" s="12" t="s">
        <v>516</v>
      </c>
      <c r="C34" s="12" t="s">
        <v>517</v>
      </c>
      <c r="D34" s="12" t="str">
        <f t="shared" ref="D34:D65" si="1">$C34&amp;" "&amp;$B34</f>
        <v>Argel Ambadang</v>
      </c>
      <c r="E34" s="13">
        <v>18</v>
      </c>
      <c r="F34" s="12" t="s">
        <v>20</v>
      </c>
      <c r="G34" s="12" t="s">
        <v>21</v>
      </c>
      <c r="H34" s="12" t="s">
        <v>22</v>
      </c>
      <c r="I34" s="12" t="str" cm="1">
        <f t="array" ref="I34">_xlfn.IFS(F34="Babae", "Female", F34="Lalaki", "Male")</f>
        <v>Male</v>
      </c>
      <c r="J34" s="46" t="s">
        <v>54</v>
      </c>
      <c r="K34" s="46" t="s">
        <v>518</v>
      </c>
      <c r="L34" s="25" t="str">
        <f>IF($A34=Dashboard!$C$17, $D34, "")</f>
        <v/>
      </c>
    </row>
    <row r="35" spans="1:12" ht="24.95" customHeight="1" thickBot="1" x14ac:dyDescent="0.25">
      <c r="A35" s="12" t="s">
        <v>306</v>
      </c>
      <c r="B35" s="12" t="s">
        <v>307</v>
      </c>
      <c r="C35" s="12" t="s">
        <v>308</v>
      </c>
      <c r="D35" s="12" t="str">
        <f t="shared" si="1"/>
        <v>Avelina Kate Marvilla</v>
      </c>
      <c r="E35" s="13">
        <v>23</v>
      </c>
      <c r="F35" s="12" t="s">
        <v>26</v>
      </c>
      <c r="G35" s="12" t="s">
        <v>21</v>
      </c>
      <c r="H35" s="12" t="s">
        <v>22</v>
      </c>
      <c r="I35" s="12" t="str" cm="1">
        <f t="array" ref="I35">_xlfn.IFS(F35="Babae", "Female", F35="Lalaki", "Male")</f>
        <v>Female</v>
      </c>
      <c r="J35" s="46"/>
      <c r="K35" s="46" t="s">
        <v>309</v>
      </c>
      <c r="L35" s="25" t="str">
        <f>IF($A35=Dashboard!$C$17, $D35, "")</f>
        <v/>
      </c>
    </row>
    <row r="36" spans="1:12" ht="24.95" customHeight="1" thickBot="1" x14ac:dyDescent="0.25">
      <c r="A36" s="12" t="s">
        <v>306</v>
      </c>
      <c r="B36" s="12" t="s">
        <v>507</v>
      </c>
      <c r="C36" s="12" t="s">
        <v>508</v>
      </c>
      <c r="D36" s="12" t="str">
        <f t="shared" si="1"/>
        <v>Faith Felipe</v>
      </c>
      <c r="E36" s="13">
        <v>18</v>
      </c>
      <c r="F36" s="12" t="s">
        <v>26</v>
      </c>
      <c r="G36" s="12" t="s">
        <v>21</v>
      </c>
      <c r="H36" s="12" t="s">
        <v>22</v>
      </c>
      <c r="I36" s="12" t="str" cm="1">
        <f t="array" ref="I36">_xlfn.IFS(F36="Babae", "Female", F36="Lalaki", "Male")</f>
        <v>Female</v>
      </c>
      <c r="J36" s="46"/>
      <c r="K36" s="46" t="s">
        <v>509</v>
      </c>
      <c r="L36" s="25" t="str">
        <f>IF($A36=Dashboard!$C$17, $D36, "")</f>
        <v/>
      </c>
    </row>
    <row r="37" spans="1:12" ht="24.95" customHeight="1" thickBot="1" x14ac:dyDescent="0.25">
      <c r="A37" s="12" t="s">
        <v>306</v>
      </c>
      <c r="B37" s="12" t="s">
        <v>580</v>
      </c>
      <c r="C37" s="12" t="s">
        <v>581</v>
      </c>
      <c r="D37" s="12" t="str">
        <f t="shared" si="1"/>
        <v>Hannah Grace Germano</v>
      </c>
      <c r="E37" s="13">
        <v>18</v>
      </c>
      <c r="F37" s="12" t="s">
        <v>26</v>
      </c>
      <c r="G37" s="12" t="s">
        <v>21</v>
      </c>
      <c r="H37" s="12" t="s">
        <v>28</v>
      </c>
      <c r="I37" s="12" t="str" cm="1">
        <f t="array" ref="I37">_xlfn.IFS(F37="Babae", "Female", F37="Lalaki", "Male")</f>
        <v>Female</v>
      </c>
      <c r="J37" s="46" t="s">
        <v>36</v>
      </c>
      <c r="K37" s="46" t="s">
        <v>582</v>
      </c>
      <c r="L37" s="25" t="str">
        <f>IF($A37=Dashboard!$C$17, $D37, "")</f>
        <v/>
      </c>
    </row>
    <row r="38" spans="1:12" ht="24.95" customHeight="1" thickBot="1" x14ac:dyDescent="0.25">
      <c r="A38" s="12" t="s">
        <v>306</v>
      </c>
      <c r="B38" s="12" t="s">
        <v>412</v>
      </c>
      <c r="C38" s="12" t="s">
        <v>413</v>
      </c>
      <c r="D38" s="12" t="str">
        <f t="shared" si="1"/>
        <v>Heart Repotula</v>
      </c>
      <c r="E38" s="13">
        <v>19</v>
      </c>
      <c r="F38" s="12" t="s">
        <v>26</v>
      </c>
      <c r="G38" s="12" t="s">
        <v>21</v>
      </c>
      <c r="H38" s="12" t="s">
        <v>22</v>
      </c>
      <c r="I38" s="12" t="str" cm="1">
        <f t="array" ref="I38">_xlfn.IFS(F38="Babae", "Female", F38="Lalaki", "Male")</f>
        <v>Female</v>
      </c>
      <c r="J38" s="46"/>
      <c r="K38" s="46" t="s">
        <v>414</v>
      </c>
      <c r="L38" s="25" t="str">
        <f>IF($A38=Dashboard!$C$17, $D38, "")</f>
        <v/>
      </c>
    </row>
    <row r="39" spans="1:12" ht="24.95" customHeight="1" thickBot="1" x14ac:dyDescent="0.25">
      <c r="A39" s="12" t="s">
        <v>306</v>
      </c>
      <c r="B39" s="12" t="s">
        <v>348</v>
      </c>
      <c r="C39" s="12" t="s">
        <v>349</v>
      </c>
      <c r="D39" s="12" t="str">
        <f t="shared" si="1"/>
        <v>Ivy Joyce Balanay</v>
      </c>
      <c r="E39" s="13">
        <v>26</v>
      </c>
      <c r="F39" s="12" t="s">
        <v>26</v>
      </c>
      <c r="G39" s="12" t="s">
        <v>27</v>
      </c>
      <c r="H39" s="12" t="s">
        <v>28</v>
      </c>
      <c r="I39" s="12" t="str" cm="1">
        <f t="array" ref="I39">_xlfn.IFS(F39="Babae", "Female", F39="Lalaki", "Male")</f>
        <v>Female</v>
      </c>
      <c r="J39" s="46" t="s">
        <v>54</v>
      </c>
      <c r="K39" s="46" t="s">
        <v>350</v>
      </c>
      <c r="L39" s="25" t="str">
        <f>IF($A39=Dashboard!$C$17, $D39, "")</f>
        <v/>
      </c>
    </row>
    <row r="40" spans="1:12" ht="24.95" customHeight="1" thickBot="1" x14ac:dyDescent="0.25">
      <c r="A40" s="12" t="s">
        <v>306</v>
      </c>
      <c r="B40" s="12" t="s">
        <v>488</v>
      </c>
      <c r="C40" s="12" t="s">
        <v>489</v>
      </c>
      <c r="D40" s="12" t="str">
        <f t="shared" si="1"/>
        <v>Jaelein Gayle Crisanto</v>
      </c>
      <c r="E40" s="13">
        <v>21</v>
      </c>
      <c r="F40" s="12" t="s">
        <v>26</v>
      </c>
      <c r="G40" s="12" t="s">
        <v>21</v>
      </c>
      <c r="H40" s="12" t="s">
        <v>22</v>
      </c>
      <c r="I40" s="12" t="str" cm="1">
        <f t="array" ref="I40">_xlfn.IFS(F40="Babae", "Female", F40="Lalaki", "Male")</f>
        <v>Female</v>
      </c>
      <c r="J40" s="46"/>
      <c r="K40" s="46" t="s">
        <v>490</v>
      </c>
      <c r="L40" s="25" t="str">
        <f>IF($A40=Dashboard!$C$17, $D40, "")</f>
        <v/>
      </c>
    </row>
    <row r="41" spans="1:12" ht="24.95" customHeight="1" thickBot="1" x14ac:dyDescent="0.25">
      <c r="A41" s="12" t="s">
        <v>306</v>
      </c>
      <c r="B41" s="12" t="s">
        <v>547</v>
      </c>
      <c r="C41" s="12" t="s">
        <v>548</v>
      </c>
      <c r="D41" s="12" t="str">
        <f t="shared" si="1"/>
        <v>James Sifuentes</v>
      </c>
      <c r="E41" s="13">
        <v>21</v>
      </c>
      <c r="F41" s="12" t="s">
        <v>20</v>
      </c>
      <c r="G41" s="12" t="s">
        <v>27</v>
      </c>
      <c r="H41" s="12" t="s">
        <v>22</v>
      </c>
      <c r="I41" s="12" t="str" cm="1">
        <f t="array" ref="I41">_xlfn.IFS(F41="Babae", "Female", F41="Lalaki", "Male")</f>
        <v>Male</v>
      </c>
      <c r="J41" s="46" t="s">
        <v>36</v>
      </c>
      <c r="K41" s="46" t="s">
        <v>549</v>
      </c>
      <c r="L41" s="25" t="str">
        <f>IF($A41=Dashboard!$C$17, $D41, "")</f>
        <v/>
      </c>
    </row>
    <row r="42" spans="1:12" ht="24.95" customHeight="1" thickBot="1" x14ac:dyDescent="0.25">
      <c r="A42" s="12" t="s">
        <v>306</v>
      </c>
      <c r="B42" s="12" t="s">
        <v>498</v>
      </c>
      <c r="C42" s="12" t="s">
        <v>499</v>
      </c>
      <c r="D42" s="12" t="str">
        <f t="shared" si="1"/>
        <v>Janine Lazarito</v>
      </c>
      <c r="E42" s="13">
        <v>30</v>
      </c>
      <c r="F42" s="12" t="s">
        <v>26</v>
      </c>
      <c r="G42" s="12" t="s">
        <v>27</v>
      </c>
      <c r="H42" s="12" t="s">
        <v>22</v>
      </c>
      <c r="I42" s="12" t="str" cm="1">
        <f t="array" ref="I42">_xlfn.IFS(F42="Babae", "Female", F42="Lalaki", "Male")</f>
        <v>Female</v>
      </c>
      <c r="J42" s="46"/>
      <c r="K42" s="46" t="s">
        <v>500</v>
      </c>
      <c r="L42" s="25" t="str">
        <f>IF($A42=Dashboard!$C$17, $D42, "")</f>
        <v/>
      </c>
    </row>
    <row r="43" spans="1:12" ht="24.95" customHeight="1" thickBot="1" x14ac:dyDescent="0.25">
      <c r="A43" s="12" t="s">
        <v>306</v>
      </c>
      <c r="B43" s="12" t="s">
        <v>345</v>
      </c>
      <c r="C43" s="12" t="s">
        <v>346</v>
      </c>
      <c r="D43" s="12" t="str">
        <f t="shared" si="1"/>
        <v>Jared Emmanuel Amado</v>
      </c>
      <c r="E43" s="13">
        <v>25</v>
      </c>
      <c r="F43" s="12" t="s">
        <v>20</v>
      </c>
      <c r="G43" s="12" t="s">
        <v>27</v>
      </c>
      <c r="H43" s="12" t="s">
        <v>22</v>
      </c>
      <c r="I43" s="12" t="str" cm="1">
        <f t="array" ref="I43">_xlfn.IFS(F43="Babae", "Female", F43="Lalaki", "Male")</f>
        <v>Male</v>
      </c>
      <c r="J43" s="46" t="s">
        <v>36</v>
      </c>
      <c r="K43" s="46" t="s">
        <v>347</v>
      </c>
      <c r="L43" s="25" t="str">
        <f>IF($A43=Dashboard!$C$17, $D43, "")</f>
        <v/>
      </c>
    </row>
    <row r="44" spans="1:12" ht="24.95" customHeight="1" thickBot="1" x14ac:dyDescent="0.25">
      <c r="A44" s="12" t="s">
        <v>306</v>
      </c>
      <c r="B44" s="12" t="s">
        <v>415</v>
      </c>
      <c r="C44" s="12" t="s">
        <v>416</v>
      </c>
      <c r="D44" s="12" t="str">
        <f t="shared" si="1"/>
        <v>Jazell Marie Blancaver</v>
      </c>
      <c r="E44" s="13">
        <v>21</v>
      </c>
      <c r="F44" s="12" t="s">
        <v>26</v>
      </c>
      <c r="G44" s="12" t="s">
        <v>21</v>
      </c>
      <c r="H44" s="12" t="s">
        <v>28</v>
      </c>
      <c r="I44" s="12" t="str" cm="1">
        <f t="array" ref="I44">_xlfn.IFS(F44="Babae", "Female", F44="Lalaki", "Male")</f>
        <v>Female</v>
      </c>
      <c r="J44" s="46"/>
      <c r="K44" s="46" t="s">
        <v>417</v>
      </c>
      <c r="L44" s="25" t="str">
        <f>IF($A44=Dashboard!$C$17, $D44, "")</f>
        <v/>
      </c>
    </row>
    <row r="45" spans="1:12" ht="24.95" customHeight="1" thickBot="1" x14ac:dyDescent="0.25">
      <c r="A45" s="12" t="s">
        <v>306</v>
      </c>
      <c r="B45" s="12" t="s">
        <v>622</v>
      </c>
      <c r="C45" s="12" t="s">
        <v>623</v>
      </c>
      <c r="D45" s="12" t="str">
        <f t="shared" si="1"/>
        <v>Mafe Solano</v>
      </c>
      <c r="E45" s="13">
        <v>19</v>
      </c>
      <c r="F45" s="12" t="s">
        <v>26</v>
      </c>
      <c r="G45" s="12" t="s">
        <v>21</v>
      </c>
      <c r="H45" s="12" t="s">
        <v>22</v>
      </c>
      <c r="I45" s="12" t="str" cm="1">
        <f t="array" ref="I45">_xlfn.IFS(F45="Babae", "Female", F45="Lalaki", "Male")</f>
        <v>Female</v>
      </c>
      <c r="J45" s="46" t="s">
        <v>624</v>
      </c>
      <c r="K45" s="46" t="s">
        <v>625</v>
      </c>
      <c r="L45" s="25" t="str">
        <f>IF($A45=Dashboard!$C$17, $D45, "")</f>
        <v/>
      </c>
    </row>
    <row r="46" spans="1:12" ht="24.95" customHeight="1" thickBot="1" x14ac:dyDescent="0.25">
      <c r="A46" s="12" t="s">
        <v>306</v>
      </c>
      <c r="B46" s="12" t="s">
        <v>401</v>
      </c>
      <c r="C46" s="12" t="s">
        <v>402</v>
      </c>
      <c r="D46" s="12" t="str">
        <f t="shared" si="1"/>
        <v>Marion Duncan Domagsang</v>
      </c>
      <c r="E46" s="13">
        <v>31</v>
      </c>
      <c r="F46" s="12" t="s">
        <v>20</v>
      </c>
      <c r="G46" s="12" t="s">
        <v>27</v>
      </c>
      <c r="H46" s="12" t="s">
        <v>22</v>
      </c>
      <c r="I46" s="12" t="str" cm="1">
        <f t="array" ref="I46">_xlfn.IFS(F46="Babae", "Female", F46="Lalaki", "Male")</f>
        <v>Male</v>
      </c>
      <c r="J46" s="46" t="s">
        <v>403</v>
      </c>
      <c r="K46" s="46" t="s">
        <v>404</v>
      </c>
      <c r="L46" s="25" t="str">
        <f>IF($A46=Dashboard!$C$17, $D46, "")</f>
        <v/>
      </c>
    </row>
    <row r="47" spans="1:12" ht="24.95" customHeight="1" thickBot="1" x14ac:dyDescent="0.25">
      <c r="A47" s="12" t="s">
        <v>306</v>
      </c>
      <c r="B47" s="12" t="s">
        <v>608</v>
      </c>
      <c r="C47" s="12" t="s">
        <v>609</v>
      </c>
      <c r="D47" s="12" t="str">
        <f t="shared" si="1"/>
        <v>Melanie Botor</v>
      </c>
      <c r="E47" s="13">
        <v>42</v>
      </c>
      <c r="F47" s="12" t="s">
        <v>26</v>
      </c>
      <c r="G47" s="12" t="s">
        <v>27</v>
      </c>
      <c r="H47" s="12" t="s">
        <v>28</v>
      </c>
      <c r="I47" s="12" t="str" cm="1">
        <f t="array" ref="I47">_xlfn.IFS(F47="Babae", "Female", F47="Lalaki", "Male")</f>
        <v>Female</v>
      </c>
      <c r="J47" s="46" t="s">
        <v>54</v>
      </c>
      <c r="K47" s="47" t="s">
        <v>610</v>
      </c>
      <c r="L47" s="25" t="str">
        <f>IF($A47=Dashboard!$C$17, $D47, "")</f>
        <v/>
      </c>
    </row>
    <row r="48" spans="1:12" ht="24.95" customHeight="1" thickBot="1" x14ac:dyDescent="0.25">
      <c r="A48" s="12" t="s">
        <v>306</v>
      </c>
      <c r="B48" s="12" t="s">
        <v>553</v>
      </c>
      <c r="C48" s="12" t="s">
        <v>554</v>
      </c>
      <c r="D48" s="12" t="str">
        <f t="shared" si="1"/>
        <v>Roderick Manuzon</v>
      </c>
      <c r="E48" s="13">
        <v>19</v>
      </c>
      <c r="F48" s="12" t="s">
        <v>20</v>
      </c>
      <c r="G48" s="12" t="s">
        <v>21</v>
      </c>
      <c r="H48" s="12" t="s">
        <v>28</v>
      </c>
      <c r="I48" s="12" t="str" cm="1">
        <f t="array" ref="I48">_xlfn.IFS(F48="Babae", "Female", F48="Lalaki", "Male")</f>
        <v>Male</v>
      </c>
      <c r="J48" s="46" t="s">
        <v>555</v>
      </c>
      <c r="K48" s="46" t="s">
        <v>556</v>
      </c>
      <c r="L48" s="25" t="str">
        <f>IF($A48=Dashboard!$C$17, $D48, "")</f>
        <v/>
      </c>
    </row>
    <row r="49" spans="1:12" ht="24.95" customHeight="1" thickBot="1" x14ac:dyDescent="0.25">
      <c r="A49" s="12" t="s">
        <v>306</v>
      </c>
      <c r="B49" s="12" t="s">
        <v>577</v>
      </c>
      <c r="C49" s="12" t="s">
        <v>578</v>
      </c>
      <c r="D49" s="12" t="str">
        <f t="shared" si="1"/>
        <v>Rojan Mae Dioquino</v>
      </c>
      <c r="E49" s="13">
        <v>18</v>
      </c>
      <c r="F49" s="12" t="s">
        <v>26</v>
      </c>
      <c r="G49" s="12" t="s">
        <v>21</v>
      </c>
      <c r="H49" s="12" t="s">
        <v>28</v>
      </c>
      <c r="I49" s="12" t="str" cm="1">
        <f t="array" ref="I49">_xlfn.IFS(F49="Babae", "Female", F49="Lalaki", "Male")</f>
        <v>Female</v>
      </c>
      <c r="J49" s="46" t="s">
        <v>41</v>
      </c>
      <c r="K49" s="46" t="s">
        <v>579</v>
      </c>
      <c r="L49" s="25" t="str">
        <f>IF($A49=Dashboard!$C$17, $D49, "")</f>
        <v/>
      </c>
    </row>
    <row r="50" spans="1:12" ht="24.95" customHeight="1" thickBot="1" x14ac:dyDescent="0.25">
      <c r="A50" s="12" t="s">
        <v>306</v>
      </c>
      <c r="B50" s="12" t="s">
        <v>566</v>
      </c>
      <c r="C50" s="12" t="s">
        <v>567</v>
      </c>
      <c r="D50" s="12" t="str">
        <f t="shared" si="1"/>
        <v>Shean Enue Mena</v>
      </c>
      <c r="E50" s="13">
        <v>18</v>
      </c>
      <c r="F50" s="12" t="s">
        <v>26</v>
      </c>
      <c r="G50" s="12" t="s">
        <v>21</v>
      </c>
      <c r="H50" s="12" t="s">
        <v>28</v>
      </c>
      <c r="I50" s="12" t="str" cm="1">
        <f t="array" ref="I50">_xlfn.IFS(F50="Babae", "Female", F50="Lalaki", "Male")</f>
        <v>Female</v>
      </c>
      <c r="J50" s="46" t="s">
        <v>568</v>
      </c>
      <c r="K50" s="46" t="s">
        <v>569</v>
      </c>
      <c r="L50" s="25" t="str">
        <f>IF($A50=Dashboard!$C$17, $D50, "")</f>
        <v/>
      </c>
    </row>
    <row r="51" spans="1:12" ht="24.95" customHeight="1" thickBot="1" x14ac:dyDescent="0.25">
      <c r="A51" s="12" t="s">
        <v>306</v>
      </c>
      <c r="B51" s="12" t="s">
        <v>547</v>
      </c>
      <c r="C51" s="12" t="s">
        <v>550</v>
      </c>
      <c r="D51" s="12" t="str">
        <f t="shared" si="1"/>
        <v>Valerie Sifuentes</v>
      </c>
      <c r="E51" s="13">
        <v>26</v>
      </c>
      <c r="F51" s="12" t="s">
        <v>26</v>
      </c>
      <c r="G51" s="12" t="s">
        <v>27</v>
      </c>
      <c r="H51" s="12" t="s">
        <v>22</v>
      </c>
      <c r="I51" s="12" t="str" cm="1">
        <f t="array" ref="I51">_xlfn.IFS(F51="Babae", "Female", F51="Lalaki", "Male")</f>
        <v>Female</v>
      </c>
      <c r="J51" s="46" t="s">
        <v>551</v>
      </c>
      <c r="K51" s="46" t="s">
        <v>552</v>
      </c>
      <c r="L51" s="25" t="str">
        <f>IF($A51=Dashboard!$C$17, $D51, "")</f>
        <v/>
      </c>
    </row>
    <row r="52" spans="1:12" ht="24.95" customHeight="1" thickBot="1" x14ac:dyDescent="0.25">
      <c r="A52" s="12" t="s">
        <v>341</v>
      </c>
      <c r="B52" s="12" t="s">
        <v>399</v>
      </c>
      <c r="C52" s="12" t="s">
        <v>491</v>
      </c>
      <c r="D52" s="12" t="str">
        <f t="shared" si="1"/>
        <v>Aldren Gacer</v>
      </c>
      <c r="E52" s="13">
        <v>31</v>
      </c>
      <c r="F52" s="12" t="s">
        <v>20</v>
      </c>
      <c r="G52" s="12" t="s">
        <v>27</v>
      </c>
      <c r="H52" s="12" t="s">
        <v>22</v>
      </c>
      <c r="I52" s="12" t="str" cm="1">
        <f t="array" ref="I52">_xlfn.IFS(F52="Babae", "Female", F52="Lalaki", "Male")</f>
        <v>Male</v>
      </c>
      <c r="J52" s="46"/>
      <c r="K52" s="46" t="s">
        <v>492</v>
      </c>
      <c r="L52" s="25" t="str">
        <f>IF($A52=Dashboard!$C$17, $D52, "")</f>
        <v/>
      </c>
    </row>
    <row r="53" spans="1:12" ht="24.95" customHeight="1" thickBot="1" x14ac:dyDescent="0.25">
      <c r="A53" s="12" t="s">
        <v>341</v>
      </c>
      <c r="B53" s="12" t="s">
        <v>399</v>
      </c>
      <c r="C53" s="12" t="s">
        <v>405</v>
      </c>
      <c r="D53" s="12" t="str">
        <f t="shared" si="1"/>
        <v>Bless Gacer</v>
      </c>
      <c r="E53" s="13">
        <v>23</v>
      </c>
      <c r="F53" s="12" t="s">
        <v>26</v>
      </c>
      <c r="G53" s="12" t="s">
        <v>27</v>
      </c>
      <c r="H53" s="12" t="s">
        <v>22</v>
      </c>
      <c r="I53" s="12" t="str" cm="1">
        <f t="array" ref="I53">_xlfn.IFS(F53="Babae", "Female", F53="Lalaki", "Male")</f>
        <v>Female</v>
      </c>
      <c r="J53" s="46"/>
      <c r="K53" s="46" t="s">
        <v>406</v>
      </c>
      <c r="L53" s="25" t="str">
        <f>IF($A53=Dashboard!$C$17, $D53, "")</f>
        <v/>
      </c>
    </row>
    <row r="54" spans="1:12" ht="24.95" customHeight="1" thickBot="1" x14ac:dyDescent="0.25">
      <c r="A54" s="12" t="s">
        <v>341</v>
      </c>
      <c r="B54" s="12" t="s">
        <v>399</v>
      </c>
      <c r="C54" s="12" t="s">
        <v>294</v>
      </c>
      <c r="D54" s="12" t="str">
        <f t="shared" si="1"/>
        <v>Catherine Gacer</v>
      </c>
      <c r="E54" s="13">
        <v>32</v>
      </c>
      <c r="F54" s="12" t="s">
        <v>26</v>
      </c>
      <c r="G54" s="12" t="s">
        <v>27</v>
      </c>
      <c r="H54" s="12" t="s">
        <v>28</v>
      </c>
      <c r="I54" s="12" t="str" cm="1">
        <f t="array" ref="I54">_xlfn.IFS(F54="Babae", "Female", F54="Lalaki", "Male")</f>
        <v>Female</v>
      </c>
      <c r="J54" s="46" t="s">
        <v>41</v>
      </c>
      <c r="K54" s="47" t="s">
        <v>400</v>
      </c>
      <c r="L54" s="25" t="str">
        <f>IF($A54=Dashboard!$C$17, $D54, "")</f>
        <v/>
      </c>
    </row>
    <row r="55" spans="1:12" ht="24.95" customHeight="1" thickBot="1" x14ac:dyDescent="0.25">
      <c r="A55" s="12" t="s">
        <v>341</v>
      </c>
      <c r="B55" s="12" t="s">
        <v>399</v>
      </c>
      <c r="C55" s="12" t="s">
        <v>294</v>
      </c>
      <c r="D55" s="12" t="str">
        <f t="shared" si="1"/>
        <v>Catherine Gacer</v>
      </c>
      <c r="E55" s="13">
        <v>32</v>
      </c>
      <c r="F55" s="12" t="s">
        <v>26</v>
      </c>
      <c r="G55" s="12" t="s">
        <v>27</v>
      </c>
      <c r="H55" s="12" t="s">
        <v>22</v>
      </c>
      <c r="I55" s="12" t="str" cm="1">
        <f t="array" ref="I55">_xlfn.IFS(F55="Babae", "Female", F55="Lalaki", "Male")</f>
        <v>Female</v>
      </c>
      <c r="J55" s="46" t="s">
        <v>54</v>
      </c>
      <c r="K55" s="47" t="s">
        <v>400</v>
      </c>
      <c r="L55" s="25" t="str">
        <f>IF($A55=Dashboard!$C$17, $D55, "")</f>
        <v/>
      </c>
    </row>
    <row r="56" spans="1:12" ht="24.95" customHeight="1" thickBot="1" x14ac:dyDescent="0.25">
      <c r="A56" s="12" t="s">
        <v>341</v>
      </c>
      <c r="B56" s="12" t="s">
        <v>342</v>
      </c>
      <c r="C56" s="12" t="s">
        <v>407</v>
      </c>
      <c r="D56" s="12" t="str">
        <f t="shared" si="1"/>
        <v>Celester Reyes</v>
      </c>
      <c r="E56" s="13">
        <v>26</v>
      </c>
      <c r="F56" s="12" t="s">
        <v>20</v>
      </c>
      <c r="G56" s="12" t="s">
        <v>27</v>
      </c>
      <c r="H56" s="12" t="s">
        <v>22</v>
      </c>
      <c r="I56" s="12" t="str" cm="1">
        <f t="array" ref="I56">_xlfn.IFS(F56="Babae", "Female", F56="Lalaki", "Male")</f>
        <v>Male</v>
      </c>
      <c r="J56" s="46" t="s">
        <v>41</v>
      </c>
      <c r="K56" s="46" t="s">
        <v>408</v>
      </c>
      <c r="L56" s="25" t="str">
        <f>IF($A56=Dashboard!$C$17, $D56, "")</f>
        <v/>
      </c>
    </row>
    <row r="57" spans="1:12" ht="24.95" customHeight="1" thickBot="1" x14ac:dyDescent="0.25">
      <c r="A57" s="12" t="s">
        <v>341</v>
      </c>
      <c r="B57" s="12" t="s">
        <v>342</v>
      </c>
      <c r="C57" s="12" t="s">
        <v>393</v>
      </c>
      <c r="D57" s="12" t="str">
        <f t="shared" si="1"/>
        <v>Christan Reyes</v>
      </c>
      <c r="E57" s="13">
        <v>28</v>
      </c>
      <c r="F57" s="12" t="s">
        <v>20</v>
      </c>
      <c r="G57" s="12" t="s">
        <v>27</v>
      </c>
      <c r="H57" s="12" t="s">
        <v>28</v>
      </c>
      <c r="I57" s="12" t="str" cm="1">
        <f t="array" ref="I57">_xlfn.IFS(F57="Babae", "Female", F57="Lalaki", "Male")</f>
        <v>Male</v>
      </c>
      <c r="J57" s="46" t="s">
        <v>394</v>
      </c>
      <c r="K57" s="46" t="s">
        <v>395</v>
      </c>
      <c r="L57" s="25" t="str">
        <f>IF($A57=Dashboard!$C$17, $D57, "")</f>
        <v/>
      </c>
    </row>
    <row r="58" spans="1:12" ht="24.95" customHeight="1" thickBot="1" x14ac:dyDescent="0.25">
      <c r="A58" s="12" t="s">
        <v>341</v>
      </c>
      <c r="B58" s="12" t="s">
        <v>342</v>
      </c>
      <c r="C58" s="12" t="s">
        <v>445</v>
      </c>
      <c r="D58" s="12" t="str">
        <f t="shared" si="1"/>
        <v>Dawn Xylleene Reyes</v>
      </c>
      <c r="E58" s="13">
        <v>26</v>
      </c>
      <c r="F58" s="12" t="s">
        <v>26</v>
      </c>
      <c r="G58" s="12" t="s">
        <v>27</v>
      </c>
      <c r="H58" s="12" t="s">
        <v>22</v>
      </c>
      <c r="I58" s="12" t="str" cm="1">
        <f t="array" ref="I58">_xlfn.IFS(F58="Babae", "Female", F58="Lalaki", "Male")</f>
        <v>Female</v>
      </c>
      <c r="J58" s="46"/>
      <c r="K58" s="46" t="s">
        <v>446</v>
      </c>
      <c r="L58" s="25" t="str">
        <f>IF($A58=Dashboard!$C$17, $D58, "")</f>
        <v/>
      </c>
    </row>
    <row r="59" spans="1:12" ht="24.95" customHeight="1" thickBot="1" x14ac:dyDescent="0.25">
      <c r="A59" s="12" t="s">
        <v>341</v>
      </c>
      <c r="B59" s="12" t="s">
        <v>531</v>
      </c>
      <c r="C59" s="12" t="s">
        <v>532</v>
      </c>
      <c r="D59" s="12" t="str">
        <f t="shared" si="1"/>
        <v>Erlinda Angeles</v>
      </c>
      <c r="E59" s="12" t="s">
        <v>41</v>
      </c>
      <c r="F59" s="12" t="s">
        <v>26</v>
      </c>
      <c r="G59" s="12" t="s">
        <v>27</v>
      </c>
      <c r="H59" s="12" t="s">
        <v>28</v>
      </c>
      <c r="I59" s="12" t="str" cm="1">
        <f t="array" ref="I59">_xlfn.IFS(F59="Babae", "Female", F59="Lalaki", "Male")</f>
        <v>Female</v>
      </c>
      <c r="J59" s="46"/>
      <c r="K59" s="46" t="s">
        <v>533</v>
      </c>
      <c r="L59" s="25" t="str">
        <f>IF($A59=Dashboard!$C$17, $D59, "")</f>
        <v/>
      </c>
    </row>
    <row r="60" spans="1:12" ht="24.95" customHeight="1" thickBot="1" x14ac:dyDescent="0.25">
      <c r="A60" s="12" t="s">
        <v>341</v>
      </c>
      <c r="B60" s="12" t="s">
        <v>342</v>
      </c>
      <c r="C60" s="12" t="s">
        <v>343</v>
      </c>
      <c r="D60" s="12" t="str">
        <f t="shared" si="1"/>
        <v>Glovel Reyes</v>
      </c>
      <c r="E60" s="13">
        <v>33</v>
      </c>
      <c r="F60" s="12" t="s">
        <v>20</v>
      </c>
      <c r="G60" s="12" t="s">
        <v>27</v>
      </c>
      <c r="H60" s="12" t="s">
        <v>22</v>
      </c>
      <c r="I60" s="12" t="str" cm="1">
        <f t="array" ref="I60">_xlfn.IFS(F60="Babae", "Female", F60="Lalaki", "Male")</f>
        <v>Male</v>
      </c>
      <c r="J60" s="46" t="s">
        <v>54</v>
      </c>
      <c r="K60" s="46" t="s">
        <v>344</v>
      </c>
      <c r="L60" s="25" t="str">
        <f>IF($A60=Dashboard!$C$17, $D60, "")</f>
        <v/>
      </c>
    </row>
    <row r="61" spans="1:12" ht="24.95" customHeight="1" thickBot="1" x14ac:dyDescent="0.25">
      <c r="A61" s="12" t="s">
        <v>341</v>
      </c>
      <c r="B61" s="12" t="s">
        <v>384</v>
      </c>
      <c r="C61" s="12" t="s">
        <v>385</v>
      </c>
      <c r="D61" s="12" t="str">
        <f t="shared" si="1"/>
        <v>IAN EMMANUEL MARBIL</v>
      </c>
      <c r="E61" s="13">
        <v>22</v>
      </c>
      <c r="F61" s="12" t="s">
        <v>20</v>
      </c>
      <c r="G61" s="12" t="s">
        <v>21</v>
      </c>
      <c r="H61" s="12" t="s">
        <v>28</v>
      </c>
      <c r="I61" s="12" t="str" cm="1">
        <f t="array" ref="I61">_xlfn.IFS(F61="Babae", "Female", F61="Lalaki", "Male")</f>
        <v>Male</v>
      </c>
      <c r="J61" s="46" t="s">
        <v>201</v>
      </c>
      <c r="K61" s="46" t="s">
        <v>386</v>
      </c>
      <c r="L61" s="25" t="str">
        <f>IF($A61=Dashboard!$C$17, $D61, "")</f>
        <v/>
      </c>
    </row>
    <row r="62" spans="1:12" ht="24.95" customHeight="1" thickBot="1" x14ac:dyDescent="0.25">
      <c r="A62" s="12" t="s">
        <v>341</v>
      </c>
      <c r="B62" s="12" t="s">
        <v>390</v>
      </c>
      <c r="C62" s="12" t="s">
        <v>391</v>
      </c>
      <c r="D62" s="12" t="str">
        <f t="shared" si="1"/>
        <v>Jasper Astrande</v>
      </c>
      <c r="E62" s="13">
        <v>25</v>
      </c>
      <c r="F62" s="12" t="s">
        <v>20</v>
      </c>
      <c r="G62" s="12" t="s">
        <v>21</v>
      </c>
      <c r="H62" s="12" t="s">
        <v>22</v>
      </c>
      <c r="I62" s="12" t="str" cm="1">
        <f t="array" ref="I62">_xlfn.IFS(F62="Babae", "Female", F62="Lalaki", "Male")</f>
        <v>Male</v>
      </c>
      <c r="J62" s="46" t="s">
        <v>54</v>
      </c>
      <c r="K62" s="46" t="s">
        <v>392</v>
      </c>
      <c r="L62" s="25" t="str">
        <f>IF($A62=Dashboard!$C$17, $D62, "")</f>
        <v/>
      </c>
    </row>
    <row r="63" spans="1:12" ht="24.95" customHeight="1" thickBot="1" x14ac:dyDescent="0.25">
      <c r="A63" s="12" t="s">
        <v>341</v>
      </c>
      <c r="B63" s="12" t="s">
        <v>387</v>
      </c>
      <c r="C63" s="12" t="s">
        <v>388</v>
      </c>
      <c r="D63" s="12" t="str">
        <f t="shared" si="1"/>
        <v>Kaela Martin</v>
      </c>
      <c r="E63" s="13">
        <v>24</v>
      </c>
      <c r="F63" s="12" t="s">
        <v>26</v>
      </c>
      <c r="G63" s="12" t="s">
        <v>27</v>
      </c>
      <c r="H63" s="12" t="s">
        <v>22</v>
      </c>
      <c r="I63" s="12" t="str" cm="1">
        <f t="array" ref="I63">_xlfn.IFS(F63="Babae", "Female", F63="Lalaki", "Male")</f>
        <v>Female</v>
      </c>
      <c r="J63" s="46"/>
      <c r="K63" s="46" t="s">
        <v>389</v>
      </c>
      <c r="L63" s="25" t="str">
        <f>IF($A63=Dashboard!$C$17, $D63, "")</f>
        <v/>
      </c>
    </row>
    <row r="64" spans="1:12" ht="24.95" customHeight="1" thickBot="1" x14ac:dyDescent="0.25">
      <c r="A64" s="12" t="s">
        <v>341</v>
      </c>
      <c r="B64" s="12" t="s">
        <v>534</v>
      </c>
      <c r="C64" s="12" t="s">
        <v>535</v>
      </c>
      <c r="D64" s="12" t="str">
        <f t="shared" si="1"/>
        <v>Maristhel Lofranco</v>
      </c>
      <c r="E64" s="13">
        <v>21</v>
      </c>
      <c r="F64" s="12" t="s">
        <v>26</v>
      </c>
      <c r="G64" s="12" t="s">
        <v>27</v>
      </c>
      <c r="H64" s="12" t="s">
        <v>22</v>
      </c>
      <c r="I64" s="12" t="str" cm="1">
        <f t="array" ref="I64">_xlfn.IFS(F64="Babae", "Female", F64="Lalaki", "Male")</f>
        <v>Female</v>
      </c>
      <c r="J64" s="46"/>
      <c r="K64" s="46" t="s">
        <v>536</v>
      </c>
      <c r="L64" s="25" t="str">
        <f>IF($A64=Dashboard!$C$17, $D64, "")</f>
        <v/>
      </c>
    </row>
    <row r="65" spans="1:12" ht="24.95" customHeight="1" thickBot="1" x14ac:dyDescent="0.25">
      <c r="A65" s="12" t="s">
        <v>341</v>
      </c>
      <c r="B65" s="12" t="s">
        <v>382</v>
      </c>
      <c r="C65" s="12" t="s">
        <v>383</v>
      </c>
      <c r="D65" s="12" t="str">
        <f t="shared" si="1"/>
        <v>Mark Glenson ILLORIN</v>
      </c>
      <c r="E65" s="13">
        <v>24</v>
      </c>
      <c r="F65" s="12" t="s">
        <v>20</v>
      </c>
      <c r="G65" s="12" t="s">
        <v>21</v>
      </c>
      <c r="H65" s="12" t="s">
        <v>22</v>
      </c>
      <c r="I65" s="12" t="str" cm="1">
        <f t="array" ref="I65">_xlfn.IFS(F65="Babae", "Female", F65="Lalaki", "Male")</f>
        <v>Male</v>
      </c>
      <c r="J65" s="46" t="s">
        <v>36</v>
      </c>
      <c r="K65" s="46" t="s">
        <v>36</v>
      </c>
      <c r="L65" s="25" t="str">
        <f>IF($A65=Dashboard!$C$17, $D65, "")</f>
        <v/>
      </c>
    </row>
    <row r="66" spans="1:12" ht="24.95" customHeight="1" thickBot="1" x14ac:dyDescent="0.25">
      <c r="A66" s="12" t="s">
        <v>341</v>
      </c>
      <c r="B66" s="12" t="s">
        <v>557</v>
      </c>
      <c r="C66" s="12" t="s">
        <v>558</v>
      </c>
      <c r="D66" s="12" t="str">
        <f t="shared" ref="D66:D97" si="2">$C66&amp;" "&amp;$B66</f>
        <v>Michaelene Liad</v>
      </c>
      <c r="E66" s="13">
        <v>27</v>
      </c>
      <c r="F66" s="12" t="s">
        <v>26</v>
      </c>
      <c r="G66" s="12" t="s">
        <v>27</v>
      </c>
      <c r="H66" s="12" t="s">
        <v>22</v>
      </c>
      <c r="I66" s="12" t="str" cm="1">
        <f t="array" ref="I66">_xlfn.IFS(F66="Babae", "Female", F66="Lalaki", "Male")</f>
        <v>Female</v>
      </c>
      <c r="J66" s="46" t="s">
        <v>428</v>
      </c>
      <c r="K66" s="46" t="s">
        <v>559</v>
      </c>
      <c r="L66" s="25" t="str">
        <f>IF($A66=Dashboard!$C$17, $D66, "")</f>
        <v/>
      </c>
    </row>
    <row r="67" spans="1:12" ht="24.95" customHeight="1" thickBot="1" x14ac:dyDescent="0.25">
      <c r="A67" s="12" t="s">
        <v>341</v>
      </c>
      <c r="B67" s="12" t="s">
        <v>505</v>
      </c>
      <c r="C67" s="12" t="s">
        <v>506</v>
      </c>
      <c r="D67" s="12" t="str">
        <f t="shared" si="2"/>
        <v>Precious Umuquit</v>
      </c>
      <c r="E67" s="13">
        <v>25</v>
      </c>
      <c r="F67" s="12" t="s">
        <v>26</v>
      </c>
      <c r="G67" s="12" t="s">
        <v>27</v>
      </c>
      <c r="H67" s="12" t="s">
        <v>22</v>
      </c>
      <c r="I67" s="12" t="str" cm="1">
        <f t="array" ref="I67">_xlfn.IFS(F67="Babae", "Female", F67="Lalaki", "Male")</f>
        <v>Female</v>
      </c>
      <c r="J67" s="46" t="s">
        <v>41</v>
      </c>
      <c r="K67" s="46" t="s">
        <v>41</v>
      </c>
      <c r="L67" s="25" t="str">
        <f>IF($A67=Dashboard!$C$17, $D67, "")</f>
        <v/>
      </c>
    </row>
    <row r="68" spans="1:12" ht="24.95" customHeight="1" thickBot="1" x14ac:dyDescent="0.25">
      <c r="A68" s="12" t="s">
        <v>341</v>
      </c>
      <c r="B68" s="12" t="s">
        <v>600</v>
      </c>
      <c r="C68" s="12" t="s">
        <v>601</v>
      </c>
      <c r="D68" s="12" t="str">
        <f t="shared" si="2"/>
        <v>Robin Sampang</v>
      </c>
      <c r="E68" s="13">
        <v>22</v>
      </c>
      <c r="F68" s="12" t="s">
        <v>20</v>
      </c>
      <c r="G68" s="12" t="s">
        <v>27</v>
      </c>
      <c r="H68" s="12" t="s">
        <v>22</v>
      </c>
      <c r="I68" s="12" t="str" cm="1">
        <f t="array" ref="I68">_xlfn.IFS(F68="Babae", "Female", F68="Lalaki", "Male")</f>
        <v>Male</v>
      </c>
      <c r="J68" s="46" t="s">
        <v>54</v>
      </c>
      <c r="K68" s="46" t="s">
        <v>621</v>
      </c>
      <c r="L68" s="25" t="str">
        <f>IF($A68=Dashboard!$C$17, $D68, "")</f>
        <v/>
      </c>
    </row>
    <row r="69" spans="1:12" ht="24.95" customHeight="1" thickBot="1" x14ac:dyDescent="0.25">
      <c r="A69" s="12" t="s">
        <v>341</v>
      </c>
      <c r="B69" s="12" t="s">
        <v>409</v>
      </c>
      <c r="C69" s="12" t="s">
        <v>410</v>
      </c>
      <c r="D69" s="12" t="str">
        <f t="shared" si="2"/>
        <v>ZERLINE AMOR JOSON</v>
      </c>
      <c r="E69" s="13">
        <v>25</v>
      </c>
      <c r="F69" s="12" t="s">
        <v>26</v>
      </c>
      <c r="G69" s="12" t="s">
        <v>27</v>
      </c>
      <c r="H69" s="12" t="s">
        <v>22</v>
      </c>
      <c r="I69" s="12" t="str" cm="1">
        <f t="array" ref="I69">_xlfn.IFS(F69="Babae", "Female", F69="Lalaki", "Male")</f>
        <v>Female</v>
      </c>
      <c r="J69" s="46" t="s">
        <v>36</v>
      </c>
      <c r="K69" s="46" t="s">
        <v>411</v>
      </c>
      <c r="L69" s="25" t="str">
        <f>IF($A69=Dashboard!$C$17, $D69, "")</f>
        <v/>
      </c>
    </row>
    <row r="70" spans="1:12" ht="24.95" customHeight="1" thickBot="1" x14ac:dyDescent="0.25">
      <c r="A70" s="12" t="s">
        <v>279</v>
      </c>
      <c r="B70" s="12" t="s">
        <v>636</v>
      </c>
      <c r="C70" s="12" t="s">
        <v>637</v>
      </c>
      <c r="D70" s="12" t="str">
        <f t="shared" si="2"/>
        <v>ALLIAH CALMA</v>
      </c>
      <c r="E70" s="13">
        <v>24</v>
      </c>
      <c r="F70" s="12" t="s">
        <v>26</v>
      </c>
      <c r="G70" s="12" t="s">
        <v>21</v>
      </c>
      <c r="H70" s="12" t="s">
        <v>22</v>
      </c>
      <c r="I70" s="12" t="str" cm="1">
        <f t="array" ref="I70">_xlfn.IFS(F70="Babae", "Female", F70="Lalaki", "Male")</f>
        <v>Female</v>
      </c>
      <c r="J70" s="46" t="s">
        <v>638</v>
      </c>
      <c r="K70" s="46" t="s">
        <v>639</v>
      </c>
      <c r="L70" s="25" t="str">
        <f>IF($A70=Dashboard!$C$17, $D70, "")</f>
        <v/>
      </c>
    </row>
    <row r="71" spans="1:12" ht="24.95" customHeight="1" thickBot="1" x14ac:dyDescent="0.25">
      <c r="A71" s="12" t="s">
        <v>279</v>
      </c>
      <c r="B71" s="12" t="s">
        <v>332</v>
      </c>
      <c r="C71" s="12" t="s">
        <v>333</v>
      </c>
      <c r="D71" s="12" t="str">
        <f t="shared" si="2"/>
        <v>BRIXY NECOSIA</v>
      </c>
      <c r="E71" s="13">
        <v>22</v>
      </c>
      <c r="F71" s="12" t="s">
        <v>26</v>
      </c>
      <c r="G71" s="12" t="s">
        <v>21</v>
      </c>
      <c r="H71" s="12" t="s">
        <v>28</v>
      </c>
      <c r="I71" s="12" t="str" cm="1">
        <f t="array" ref="I71">_xlfn.IFS(F71="Babae", "Female", F71="Lalaki", "Male")</f>
        <v>Female</v>
      </c>
      <c r="J71" s="46" t="s">
        <v>334</v>
      </c>
      <c r="K71" s="46" t="s">
        <v>335</v>
      </c>
      <c r="L71" s="25" t="str">
        <f>IF($A71=Dashboard!$C$17, $D71, "")</f>
        <v/>
      </c>
    </row>
    <row r="72" spans="1:12" ht="24.95" customHeight="1" thickBot="1" x14ac:dyDescent="0.25">
      <c r="A72" s="12" t="s">
        <v>279</v>
      </c>
      <c r="B72" s="12" t="s">
        <v>360</v>
      </c>
      <c r="C72" s="12" t="s">
        <v>361</v>
      </c>
      <c r="D72" s="12" t="str">
        <f t="shared" si="2"/>
        <v>Carl Sanchez</v>
      </c>
      <c r="E72" s="13">
        <v>23</v>
      </c>
      <c r="F72" s="12" t="s">
        <v>20</v>
      </c>
      <c r="G72" s="12" t="s">
        <v>21</v>
      </c>
      <c r="H72" s="12" t="s">
        <v>22</v>
      </c>
      <c r="I72" s="12" t="str" cm="1">
        <f t="array" ref="I72">_xlfn.IFS(F72="Babae", "Female", F72="Lalaki", "Male")</f>
        <v>Male</v>
      </c>
      <c r="J72" s="46" t="s">
        <v>54</v>
      </c>
      <c r="K72" s="46" t="s">
        <v>362</v>
      </c>
      <c r="L72" s="25" t="str">
        <f>IF($A72=Dashboard!$C$17, $D72, "")</f>
        <v/>
      </c>
    </row>
    <row r="73" spans="1:12" ht="24.95" customHeight="1" thickBot="1" x14ac:dyDescent="0.25">
      <c r="A73" s="12" t="s">
        <v>279</v>
      </c>
      <c r="B73" s="12" t="s">
        <v>363</v>
      </c>
      <c r="C73" s="12" t="s">
        <v>364</v>
      </c>
      <c r="D73" s="12" t="str">
        <f t="shared" si="2"/>
        <v>Edwin Feliciano</v>
      </c>
      <c r="E73" s="13">
        <v>43</v>
      </c>
      <c r="F73" s="12" t="s">
        <v>20</v>
      </c>
      <c r="G73" s="12" t="s">
        <v>27</v>
      </c>
      <c r="H73" s="12" t="s">
        <v>28</v>
      </c>
      <c r="I73" s="12" t="str" cm="1">
        <f t="array" ref="I73">_xlfn.IFS(F73="Babae", "Female", F73="Lalaki", "Male")</f>
        <v>Male</v>
      </c>
      <c r="J73" s="46"/>
      <c r="K73" s="46" t="s">
        <v>365</v>
      </c>
      <c r="L73" s="25" t="str">
        <f>IF($A73=Dashboard!$C$17, $D73, "")</f>
        <v/>
      </c>
    </row>
    <row r="74" spans="1:12" ht="24.95" customHeight="1" thickBot="1" x14ac:dyDescent="0.25">
      <c r="A74" s="12" t="s">
        <v>279</v>
      </c>
      <c r="B74" s="12" t="s">
        <v>326</v>
      </c>
      <c r="C74" s="12" t="s">
        <v>327</v>
      </c>
      <c r="D74" s="12" t="str">
        <f t="shared" si="2"/>
        <v>Elmer jr Miranda</v>
      </c>
      <c r="E74" s="13">
        <v>30</v>
      </c>
      <c r="F74" s="12" t="s">
        <v>20</v>
      </c>
      <c r="G74" s="12" t="s">
        <v>27</v>
      </c>
      <c r="H74" s="12" t="s">
        <v>22</v>
      </c>
      <c r="I74" s="12" t="str" cm="1">
        <f t="array" ref="I74">_xlfn.IFS(F74="Babae", "Female", F74="Lalaki", "Male")</f>
        <v>Male</v>
      </c>
      <c r="J74" s="46" t="s">
        <v>36</v>
      </c>
      <c r="K74" s="46" t="s">
        <v>328</v>
      </c>
      <c r="L74" s="25" t="str">
        <f>IF($A74=Dashboard!$C$17, $D74, "")</f>
        <v/>
      </c>
    </row>
    <row r="75" spans="1:12" ht="24.95" customHeight="1" thickBot="1" x14ac:dyDescent="0.25">
      <c r="A75" s="12" t="s">
        <v>279</v>
      </c>
      <c r="B75" s="12" t="s">
        <v>326</v>
      </c>
      <c r="C75" s="12" t="s">
        <v>540</v>
      </c>
      <c r="D75" s="12" t="str">
        <f t="shared" si="2"/>
        <v>Emer John Miranda</v>
      </c>
      <c r="E75" s="13">
        <v>32</v>
      </c>
      <c r="F75" s="12" t="s">
        <v>20</v>
      </c>
      <c r="G75" s="12" t="s">
        <v>27</v>
      </c>
      <c r="H75" s="12" t="s">
        <v>28</v>
      </c>
      <c r="I75" s="12" t="str" cm="1">
        <f t="array" ref="I75">_xlfn.IFS(F75="Babae", "Female", F75="Lalaki", "Male")</f>
        <v>Male</v>
      </c>
      <c r="J75" s="46" t="s">
        <v>54</v>
      </c>
      <c r="K75" s="46" t="s">
        <v>541</v>
      </c>
      <c r="L75" s="25" t="str">
        <f>IF($A75=Dashboard!$C$17, $D75, "")</f>
        <v/>
      </c>
    </row>
    <row r="76" spans="1:12" ht="24.95" customHeight="1" thickBot="1" x14ac:dyDescent="0.25">
      <c r="A76" s="12" t="s">
        <v>279</v>
      </c>
      <c r="B76" s="12" t="s">
        <v>375</v>
      </c>
      <c r="C76" s="12" t="s">
        <v>376</v>
      </c>
      <c r="D76" s="12" t="str">
        <f t="shared" si="2"/>
        <v>Fern Elloenaie Grace Redoña</v>
      </c>
      <c r="E76" s="13">
        <v>20</v>
      </c>
      <c r="F76" s="12" t="s">
        <v>26</v>
      </c>
      <c r="G76" s="12" t="s">
        <v>21</v>
      </c>
      <c r="H76" s="12" t="s">
        <v>28</v>
      </c>
      <c r="I76" s="12" t="str" cm="1">
        <f t="array" ref="I76">_xlfn.IFS(F76="Babae", "Female", F76="Lalaki", "Male")</f>
        <v>Female</v>
      </c>
      <c r="J76" s="46" t="s">
        <v>377</v>
      </c>
      <c r="K76" s="46" t="s">
        <v>378</v>
      </c>
      <c r="L76" s="25" t="str">
        <f>IF($A76=Dashboard!$C$17, $D76, "")</f>
        <v/>
      </c>
    </row>
    <row r="77" spans="1:12" ht="24.95" customHeight="1" thickBot="1" x14ac:dyDescent="0.25">
      <c r="A77" s="12" t="s">
        <v>279</v>
      </c>
      <c r="B77" s="12" t="s">
        <v>326</v>
      </c>
      <c r="C77" s="12" t="s">
        <v>336</v>
      </c>
      <c r="D77" s="12" t="str">
        <f t="shared" si="2"/>
        <v>Fernando Jose Elmer Miranda</v>
      </c>
      <c r="E77" s="13">
        <v>19</v>
      </c>
      <c r="F77" s="12" t="s">
        <v>20</v>
      </c>
      <c r="G77" s="12" t="s">
        <v>21</v>
      </c>
      <c r="H77" s="12" t="s">
        <v>28</v>
      </c>
      <c r="I77" s="12" t="str" cm="1">
        <f t="array" ref="I77">_xlfn.IFS(F77="Babae", "Female", F77="Lalaki", "Male")</f>
        <v>Male</v>
      </c>
      <c r="J77" s="46" t="s">
        <v>36</v>
      </c>
      <c r="K77" s="46" t="s">
        <v>337</v>
      </c>
      <c r="L77" s="25" t="str">
        <f>IF($A77=Dashboard!$C$17, $D77, "")</f>
        <v/>
      </c>
    </row>
    <row r="78" spans="1:12" ht="24.95" customHeight="1" thickBot="1" x14ac:dyDescent="0.25">
      <c r="A78" s="12" t="s">
        <v>279</v>
      </c>
      <c r="B78" s="12" t="s">
        <v>615</v>
      </c>
      <c r="C78" s="12" t="s">
        <v>616</v>
      </c>
      <c r="D78" s="12" t="str">
        <f t="shared" si="2"/>
        <v>Jendell kyle Arias</v>
      </c>
      <c r="E78" s="13">
        <v>18</v>
      </c>
      <c r="F78" s="12" t="s">
        <v>20</v>
      </c>
      <c r="G78" s="12" t="s">
        <v>21</v>
      </c>
      <c r="H78" s="12" t="s">
        <v>22</v>
      </c>
      <c r="I78" s="12" t="str" cm="1">
        <f t="array" ref="I78">_xlfn.IFS(F78="Babae", "Female", F78="Lalaki", "Male")</f>
        <v>Male</v>
      </c>
      <c r="J78" s="46" t="s">
        <v>36</v>
      </c>
      <c r="K78" s="46" t="s">
        <v>617</v>
      </c>
      <c r="L78" s="25" t="str">
        <f>IF($A78=Dashboard!$C$17, $D78, "")</f>
        <v/>
      </c>
    </row>
    <row r="79" spans="1:12" ht="24.95" customHeight="1" thickBot="1" x14ac:dyDescent="0.25">
      <c r="A79" s="12" t="s">
        <v>279</v>
      </c>
      <c r="B79" s="12" t="s">
        <v>368</v>
      </c>
      <c r="C79" s="12" t="s">
        <v>369</v>
      </c>
      <c r="D79" s="12" t="str">
        <f t="shared" si="2"/>
        <v>Jeremy Natividad</v>
      </c>
      <c r="E79" s="13">
        <v>25</v>
      </c>
      <c r="F79" s="12" t="s">
        <v>20</v>
      </c>
      <c r="G79" s="12" t="s">
        <v>27</v>
      </c>
      <c r="H79" s="12" t="s">
        <v>22</v>
      </c>
      <c r="I79" s="12" t="str" cm="1">
        <f t="array" ref="I79">_xlfn.IFS(F79="Babae", "Female", F79="Lalaki", "Male")</f>
        <v>Male</v>
      </c>
      <c r="J79" s="46" t="s">
        <v>370</v>
      </c>
      <c r="K79" s="46" t="s">
        <v>371</v>
      </c>
      <c r="L79" s="25" t="str">
        <f>IF($A79=Dashboard!$C$17, $D79, "")</f>
        <v/>
      </c>
    </row>
    <row r="80" spans="1:12" ht="24.95" customHeight="1" thickBot="1" x14ac:dyDescent="0.25">
      <c r="A80" s="12" t="s">
        <v>279</v>
      </c>
      <c r="B80" s="12" t="s">
        <v>501</v>
      </c>
      <c r="C80" s="12" t="s">
        <v>502</v>
      </c>
      <c r="D80" s="12" t="str">
        <f t="shared" si="2"/>
        <v>jeric vilas</v>
      </c>
      <c r="E80" s="13">
        <v>27</v>
      </c>
      <c r="F80" s="12" t="s">
        <v>20</v>
      </c>
      <c r="G80" s="12" t="s">
        <v>27</v>
      </c>
      <c r="H80" s="12" t="s">
        <v>22</v>
      </c>
      <c r="I80" s="12" t="str" cm="1">
        <f t="array" ref="I80">_xlfn.IFS(F80="Babae", "Female", F80="Lalaki", "Male")</f>
        <v>Male</v>
      </c>
      <c r="J80" s="46" t="s">
        <v>503</v>
      </c>
      <c r="K80" s="46" t="s">
        <v>504</v>
      </c>
      <c r="L80" s="25" t="str">
        <f>IF($A80=Dashboard!$C$17, $D80, "")</f>
        <v/>
      </c>
    </row>
    <row r="81" spans="1:12" ht="24.95" customHeight="1" thickBot="1" x14ac:dyDescent="0.25">
      <c r="A81" s="12" t="s">
        <v>279</v>
      </c>
      <c r="B81" s="12" t="s">
        <v>280</v>
      </c>
      <c r="C81" s="12" t="s">
        <v>281</v>
      </c>
      <c r="D81" s="12" t="str">
        <f t="shared" si="2"/>
        <v>Jervic Crisostomo</v>
      </c>
      <c r="E81" s="13">
        <v>26</v>
      </c>
      <c r="F81" s="12" t="s">
        <v>20</v>
      </c>
      <c r="G81" s="12" t="s">
        <v>27</v>
      </c>
      <c r="H81" s="12" t="s">
        <v>22</v>
      </c>
      <c r="I81" s="12" t="str" cm="1">
        <f t="array" ref="I81">_xlfn.IFS(F81="Babae", "Female", F81="Lalaki", "Male")</f>
        <v>Male</v>
      </c>
      <c r="J81" s="46" t="s">
        <v>282</v>
      </c>
      <c r="K81" s="46" t="s">
        <v>283</v>
      </c>
      <c r="L81" s="25" t="str">
        <f>IF($A81=Dashboard!$C$17, $D81, "")</f>
        <v/>
      </c>
    </row>
    <row r="82" spans="1:12" ht="24.95" customHeight="1" thickBot="1" x14ac:dyDescent="0.25">
      <c r="A82" s="12" t="s">
        <v>279</v>
      </c>
      <c r="B82" s="12" t="s">
        <v>626</v>
      </c>
      <c r="C82" s="12" t="s">
        <v>627</v>
      </c>
      <c r="D82" s="12" t="str">
        <f t="shared" si="2"/>
        <v>Jherald Blanco</v>
      </c>
      <c r="E82" s="13">
        <v>22</v>
      </c>
      <c r="F82" s="12" t="s">
        <v>20</v>
      </c>
      <c r="G82" s="12" t="s">
        <v>21</v>
      </c>
      <c r="H82" s="12" t="s">
        <v>28</v>
      </c>
      <c r="I82" s="12" t="str" cm="1">
        <f t="array" ref="I82">_xlfn.IFS(F82="Babae", "Female", F82="Lalaki", "Male")</f>
        <v>Male</v>
      </c>
      <c r="J82" s="46" t="s">
        <v>628</v>
      </c>
      <c r="K82" s="46" t="s">
        <v>629</v>
      </c>
      <c r="L82" s="25" t="str">
        <f>IF($A82=Dashboard!$C$17, $D82, "")</f>
        <v/>
      </c>
    </row>
    <row r="83" spans="1:12" ht="24.95" customHeight="1" thickBot="1" x14ac:dyDescent="0.25">
      <c r="A83" s="12" t="s">
        <v>279</v>
      </c>
      <c r="B83" s="12" t="s">
        <v>366</v>
      </c>
      <c r="C83" s="12" t="s">
        <v>367</v>
      </c>
      <c r="D83" s="12" t="str">
        <f t="shared" si="2"/>
        <v>Joeprince Lee Rimano</v>
      </c>
      <c r="E83" s="13">
        <v>25</v>
      </c>
      <c r="F83" s="12" t="s">
        <v>20</v>
      </c>
      <c r="G83" s="12" t="s">
        <v>27</v>
      </c>
      <c r="H83" s="12" t="s">
        <v>22</v>
      </c>
      <c r="I83" s="12" t="str" cm="1">
        <f t="array" ref="I83">_xlfn.IFS(F83="Babae", "Female", F83="Lalaki", "Male")</f>
        <v>Male</v>
      </c>
      <c r="J83" s="46" t="s">
        <v>54</v>
      </c>
      <c r="K83" s="46" t="s">
        <v>175</v>
      </c>
      <c r="L83" s="25" t="str">
        <f>IF($A83=Dashboard!$C$17, $D83, "")</f>
        <v/>
      </c>
    </row>
    <row r="84" spans="1:12" ht="24.95" customHeight="1" thickBot="1" x14ac:dyDescent="0.25">
      <c r="A84" s="12" t="s">
        <v>279</v>
      </c>
      <c r="B84" s="12" t="s">
        <v>493</v>
      </c>
      <c r="C84" s="12" t="s">
        <v>494</v>
      </c>
      <c r="D84" s="12" t="str">
        <f t="shared" si="2"/>
        <v>Kassandra Camille Bohol</v>
      </c>
      <c r="E84" s="13">
        <v>24</v>
      </c>
      <c r="F84" s="12" t="s">
        <v>26</v>
      </c>
      <c r="G84" s="12" t="s">
        <v>27</v>
      </c>
      <c r="H84" s="12" t="s">
        <v>22</v>
      </c>
      <c r="I84" s="12" t="str" cm="1">
        <f t="array" ref="I84">_xlfn.IFS(F84="Babae", "Female", F84="Lalaki", "Male")</f>
        <v>Female</v>
      </c>
      <c r="J84" s="46" t="s">
        <v>41</v>
      </c>
      <c r="K84" s="46" t="s">
        <v>69</v>
      </c>
      <c r="L84" s="25" t="str">
        <f>IF($A84=Dashboard!$C$17, $D84, "")</f>
        <v/>
      </c>
    </row>
    <row r="85" spans="1:12" ht="24.95" customHeight="1" thickBot="1" x14ac:dyDescent="0.25">
      <c r="A85" s="12" t="s">
        <v>279</v>
      </c>
      <c r="B85" s="12" t="s">
        <v>542</v>
      </c>
      <c r="C85" s="12" t="s">
        <v>543</v>
      </c>
      <c r="D85" s="12" t="str">
        <f t="shared" si="2"/>
        <v>Katriel Lamoglia</v>
      </c>
      <c r="E85" s="13">
        <v>22</v>
      </c>
      <c r="F85" s="12" t="s">
        <v>26</v>
      </c>
      <c r="G85" s="12" t="s">
        <v>27</v>
      </c>
      <c r="H85" s="12" t="s">
        <v>28</v>
      </c>
      <c r="I85" s="12" t="str" cm="1">
        <f t="array" ref="I85">_xlfn.IFS(F85="Babae", "Female", F85="Lalaki", "Male")</f>
        <v>Female</v>
      </c>
      <c r="J85" s="46"/>
      <c r="K85" s="46" t="s">
        <v>544</v>
      </c>
      <c r="L85" s="25" t="str">
        <f>IF($A85=Dashboard!$C$17, $D85, "")</f>
        <v/>
      </c>
    </row>
    <row r="86" spans="1:12" ht="24.95" customHeight="1" thickBot="1" x14ac:dyDescent="0.25">
      <c r="A86" s="12" t="s">
        <v>279</v>
      </c>
      <c r="B86" s="12" t="s">
        <v>513</v>
      </c>
      <c r="C86" s="12" t="s">
        <v>514</v>
      </c>
      <c r="D86" s="12" t="str">
        <f t="shared" si="2"/>
        <v>Kristian Paul Palconet</v>
      </c>
      <c r="E86" s="13">
        <v>26</v>
      </c>
      <c r="F86" s="12" t="s">
        <v>20</v>
      </c>
      <c r="G86" s="12" t="s">
        <v>27</v>
      </c>
      <c r="H86" s="12" t="s">
        <v>22</v>
      </c>
      <c r="I86" s="12" t="str" cm="1">
        <f t="array" ref="I86">_xlfn.IFS(F86="Babae", "Female", F86="Lalaki", "Male")</f>
        <v>Male</v>
      </c>
      <c r="J86" s="46" t="s">
        <v>41</v>
      </c>
      <c r="K86" s="46" t="s">
        <v>515</v>
      </c>
      <c r="L86" s="25" t="str">
        <f>IF($A86=Dashboard!$C$17, $D86, "")</f>
        <v/>
      </c>
    </row>
    <row r="87" spans="1:12" ht="24.95" customHeight="1" thickBot="1" x14ac:dyDescent="0.25">
      <c r="A87" s="12" t="s">
        <v>279</v>
      </c>
      <c r="B87" s="12" t="s">
        <v>319</v>
      </c>
      <c r="C87" s="12" t="s">
        <v>320</v>
      </c>
      <c r="D87" s="12" t="str">
        <f t="shared" si="2"/>
        <v>Lovely joy Librado</v>
      </c>
      <c r="E87" s="13">
        <v>30</v>
      </c>
      <c r="F87" s="12" t="s">
        <v>26</v>
      </c>
      <c r="G87" s="12" t="s">
        <v>27</v>
      </c>
      <c r="H87" s="12" t="s">
        <v>22</v>
      </c>
      <c r="I87" s="12" t="str" cm="1">
        <f t="array" ref="I87">_xlfn.IFS(F87="Babae", "Female", F87="Lalaki", "Male")</f>
        <v>Female</v>
      </c>
      <c r="J87" s="46" t="s">
        <v>136</v>
      </c>
      <c r="K87" s="46" t="s">
        <v>321</v>
      </c>
      <c r="L87" s="25" t="str">
        <f>IF($A87=Dashboard!$C$17, $D87, "")</f>
        <v/>
      </c>
    </row>
    <row r="88" spans="1:12" ht="24.95" customHeight="1" thickBot="1" x14ac:dyDescent="0.25">
      <c r="A88" s="12" t="s">
        <v>279</v>
      </c>
      <c r="B88" s="12" t="s">
        <v>542</v>
      </c>
      <c r="C88" s="12" t="s">
        <v>642</v>
      </c>
      <c r="D88" s="12" t="str">
        <f t="shared" si="2"/>
        <v>Maren Lamoglia</v>
      </c>
      <c r="E88" s="13">
        <v>24</v>
      </c>
      <c r="F88" s="12" t="s">
        <v>26</v>
      </c>
      <c r="G88" s="12" t="s">
        <v>27</v>
      </c>
      <c r="H88" s="12" t="s">
        <v>28</v>
      </c>
      <c r="I88" s="12" t="str" cm="1">
        <f t="array" ref="I88">_xlfn.IFS(F88="Babae", "Female", F88="Lalaki", "Male")</f>
        <v>Female</v>
      </c>
      <c r="J88" s="46"/>
      <c r="K88" s="46" t="s">
        <v>643</v>
      </c>
      <c r="L88" s="25" t="str">
        <f>IF($A88=Dashboard!$C$17, $D88, "")</f>
        <v/>
      </c>
    </row>
    <row r="89" spans="1:12" ht="24.95" customHeight="1" thickBot="1" x14ac:dyDescent="0.25">
      <c r="A89" s="12" t="s">
        <v>279</v>
      </c>
      <c r="B89" s="12" t="s">
        <v>630</v>
      </c>
      <c r="C89" s="12" t="s">
        <v>631</v>
      </c>
      <c r="D89" s="12" t="str">
        <f t="shared" si="2"/>
        <v>Mike Dino Cahagnaan</v>
      </c>
      <c r="E89" s="13">
        <v>28</v>
      </c>
      <c r="F89" s="12" t="s">
        <v>20</v>
      </c>
      <c r="G89" s="12" t="s">
        <v>27</v>
      </c>
      <c r="H89" s="12" t="s">
        <v>22</v>
      </c>
      <c r="I89" s="12" t="str" cm="1">
        <f t="array" ref="I89">_xlfn.IFS(F89="Babae", "Female", F89="Lalaki", "Male")</f>
        <v>Male</v>
      </c>
      <c r="J89" s="46" t="s">
        <v>36</v>
      </c>
      <c r="K89" s="46" t="s">
        <v>632</v>
      </c>
      <c r="L89" s="25" t="str">
        <f>IF($A89=Dashboard!$C$17, $D89, "")</f>
        <v/>
      </c>
    </row>
    <row r="90" spans="1:12" ht="24.95" customHeight="1" thickBot="1" x14ac:dyDescent="0.25">
      <c r="A90" s="12" t="s">
        <v>279</v>
      </c>
      <c r="B90" s="12" t="s">
        <v>588</v>
      </c>
      <c r="C90" s="12" t="s">
        <v>589</v>
      </c>
      <c r="D90" s="12" t="str">
        <f t="shared" si="2"/>
        <v>Muriel Fay Samonte</v>
      </c>
      <c r="E90" s="13">
        <v>26</v>
      </c>
      <c r="F90" s="12" t="s">
        <v>26</v>
      </c>
      <c r="G90" s="12" t="s">
        <v>27</v>
      </c>
      <c r="H90" s="12" t="s">
        <v>28</v>
      </c>
      <c r="I90" s="12" t="str" cm="1">
        <f t="array" ref="I90">_xlfn.IFS(F90="Babae", "Female", F90="Lalaki", "Male")</f>
        <v>Female</v>
      </c>
      <c r="J90" s="46" t="s">
        <v>36</v>
      </c>
      <c r="K90" s="46" t="s">
        <v>590</v>
      </c>
      <c r="L90" s="25" t="str">
        <f>IF($A90=Dashboard!$C$17, $D90, "")</f>
        <v/>
      </c>
    </row>
    <row r="91" spans="1:12" ht="24.95" customHeight="1" thickBot="1" x14ac:dyDescent="0.25">
      <c r="A91" s="12" t="s">
        <v>279</v>
      </c>
      <c r="B91" s="12" t="s">
        <v>495</v>
      </c>
      <c r="C91" s="12" t="s">
        <v>496</v>
      </c>
      <c r="D91" s="12" t="str">
        <f t="shared" si="2"/>
        <v>Myra Glenda Urgelles</v>
      </c>
      <c r="E91" s="13">
        <v>27</v>
      </c>
      <c r="F91" s="12" t="s">
        <v>26</v>
      </c>
      <c r="G91" s="12" t="s">
        <v>27</v>
      </c>
      <c r="H91" s="12" t="s">
        <v>22</v>
      </c>
      <c r="I91" s="12" t="str" cm="1">
        <f t="array" ref="I91">_xlfn.IFS(F91="Babae", "Female", F91="Lalaki", "Male")</f>
        <v>Female</v>
      </c>
      <c r="J91" s="46"/>
      <c r="K91" s="46" t="s">
        <v>497</v>
      </c>
      <c r="L91" s="25" t="str">
        <f>IF($A91=Dashboard!$C$17, $D91, "")</f>
        <v/>
      </c>
    </row>
    <row r="92" spans="1:12" ht="24.95" customHeight="1" thickBot="1" x14ac:dyDescent="0.25">
      <c r="A92" s="12" t="s">
        <v>279</v>
      </c>
      <c r="B92" s="12" t="s">
        <v>372</v>
      </c>
      <c r="C92" s="12" t="s">
        <v>373</v>
      </c>
      <c r="D92" s="12" t="str">
        <f t="shared" si="2"/>
        <v>Nicole Combo</v>
      </c>
      <c r="E92" s="13">
        <v>20</v>
      </c>
      <c r="F92" s="12" t="s">
        <v>26</v>
      </c>
      <c r="G92" s="12" t="s">
        <v>21</v>
      </c>
      <c r="H92" s="12" t="s">
        <v>22</v>
      </c>
      <c r="I92" s="12" t="str" cm="1">
        <f t="array" ref="I92">_xlfn.IFS(F92="Babae", "Female", F92="Lalaki", "Male")</f>
        <v>Female</v>
      </c>
      <c r="J92" s="46" t="s">
        <v>41</v>
      </c>
      <c r="K92" s="46" t="s">
        <v>374</v>
      </c>
      <c r="L92" s="25" t="str">
        <f>IF($A92=Dashboard!$C$17, $D92, "")</f>
        <v/>
      </c>
    </row>
    <row r="93" spans="1:12" ht="24.95" customHeight="1" thickBot="1" x14ac:dyDescent="0.25">
      <c r="A93" s="12" t="s">
        <v>279</v>
      </c>
      <c r="B93" s="12" t="s">
        <v>519</v>
      </c>
      <c r="C93" s="12" t="s">
        <v>520</v>
      </c>
      <c r="D93" s="12" t="str">
        <f t="shared" si="2"/>
        <v>Noemi Edia</v>
      </c>
      <c r="E93" s="13">
        <v>22</v>
      </c>
      <c r="F93" s="12" t="s">
        <v>26</v>
      </c>
      <c r="G93" s="12" t="s">
        <v>27</v>
      </c>
      <c r="H93" s="12" t="s">
        <v>22</v>
      </c>
      <c r="I93" s="12" t="str" cm="1">
        <f t="array" ref="I93">_xlfn.IFS(F93="Babae", "Female", F93="Lalaki", "Male")</f>
        <v>Female</v>
      </c>
      <c r="J93" s="46" t="s">
        <v>521</v>
      </c>
      <c r="K93" s="46" t="s">
        <v>522</v>
      </c>
      <c r="L93" s="25" t="str">
        <f>IF($A93=Dashboard!$C$17, $D93, "")</f>
        <v/>
      </c>
    </row>
    <row r="94" spans="1:12" ht="24.95" customHeight="1" thickBot="1" x14ac:dyDescent="0.25">
      <c r="A94" s="12" t="s">
        <v>279</v>
      </c>
      <c r="B94" s="12" t="s">
        <v>603</v>
      </c>
      <c r="C94" s="12" t="s">
        <v>604</v>
      </c>
      <c r="D94" s="12" t="str">
        <f t="shared" si="2"/>
        <v>Rose Cyrene Melad</v>
      </c>
      <c r="E94" s="13">
        <v>24</v>
      </c>
      <c r="F94" s="12" t="s">
        <v>26</v>
      </c>
      <c r="G94" s="12" t="s">
        <v>27</v>
      </c>
      <c r="H94" s="12" t="s">
        <v>22</v>
      </c>
      <c r="I94" s="12" t="str" cm="1">
        <f t="array" ref="I94">_xlfn.IFS(F94="Babae", "Female", F94="Lalaki", "Male")</f>
        <v>Female</v>
      </c>
      <c r="J94" s="46" t="s">
        <v>32</v>
      </c>
      <c r="K94" s="46" t="s">
        <v>605</v>
      </c>
      <c r="L94" s="25" t="str">
        <f>IF($A94=Dashboard!$C$17, $D94, "")</f>
        <v/>
      </c>
    </row>
    <row r="95" spans="1:12" ht="24.95" customHeight="1" thickBot="1" x14ac:dyDescent="0.25">
      <c r="A95" s="12" t="s">
        <v>279</v>
      </c>
      <c r="B95" s="12" t="s">
        <v>591</v>
      </c>
      <c r="C95" s="12" t="s">
        <v>592</v>
      </c>
      <c r="D95" s="12" t="str">
        <f t="shared" si="2"/>
        <v>Sergie Del Monte</v>
      </c>
      <c r="E95" s="13">
        <v>27</v>
      </c>
      <c r="F95" s="12" t="s">
        <v>20</v>
      </c>
      <c r="G95" s="12" t="s">
        <v>27</v>
      </c>
      <c r="H95" s="12" t="s">
        <v>28</v>
      </c>
      <c r="I95" s="12" t="str" cm="1">
        <f t="array" ref="I95">_xlfn.IFS(F95="Babae", "Female", F95="Lalaki", "Male")</f>
        <v>Male</v>
      </c>
      <c r="J95" s="46" t="s">
        <v>115</v>
      </c>
      <c r="K95" s="46" t="s">
        <v>593</v>
      </c>
      <c r="L95" s="25" t="str">
        <f>IF($A95=Dashboard!$C$17, $D95, "")</f>
        <v/>
      </c>
    </row>
    <row r="96" spans="1:12" ht="24.95" customHeight="1" thickBot="1" x14ac:dyDescent="0.25">
      <c r="A96" s="12" t="s">
        <v>279</v>
      </c>
      <c r="B96" s="12" t="s">
        <v>611</v>
      </c>
      <c r="C96" s="12" t="s">
        <v>612</v>
      </c>
      <c r="D96" s="12" t="str">
        <f t="shared" si="2"/>
        <v>SOFIA LANGYON</v>
      </c>
      <c r="E96" s="13">
        <v>18</v>
      </c>
      <c r="F96" s="12" t="s">
        <v>26</v>
      </c>
      <c r="G96" s="12" t="s">
        <v>21</v>
      </c>
      <c r="H96" s="12" t="s">
        <v>28</v>
      </c>
      <c r="I96" s="12" t="str" cm="1">
        <f t="array" ref="I96">_xlfn.IFS(F96="Babae", "Female", F96="Lalaki", "Male")</f>
        <v>Female</v>
      </c>
      <c r="J96" s="46" t="s">
        <v>613</v>
      </c>
      <c r="K96" s="46" t="s">
        <v>614</v>
      </c>
      <c r="L96" s="25" t="str">
        <f>IF($A96=Dashboard!$C$17, $D96, "")</f>
        <v/>
      </c>
    </row>
    <row r="97" spans="1:12" ht="24.95" customHeight="1" thickBot="1" x14ac:dyDescent="0.25">
      <c r="A97" s="12" t="s">
        <v>279</v>
      </c>
      <c r="B97" s="12" t="s">
        <v>447</v>
      </c>
      <c r="C97" s="12" t="s">
        <v>448</v>
      </c>
      <c r="D97" s="12" t="str">
        <f t="shared" si="2"/>
        <v>Vanessa Mae Necosia</v>
      </c>
      <c r="E97" s="12">
        <v>25</v>
      </c>
      <c r="F97" s="12" t="s">
        <v>26</v>
      </c>
      <c r="G97" s="12" t="s">
        <v>27</v>
      </c>
      <c r="H97" s="12" t="s">
        <v>22</v>
      </c>
      <c r="I97" s="12" t="str" cm="1">
        <f t="array" ref="I97">_xlfn.IFS(F97="Babae", "Female", F97="Lalaki", "Male")</f>
        <v>Female</v>
      </c>
      <c r="J97" s="46" t="s">
        <v>36</v>
      </c>
      <c r="K97" s="46" t="s">
        <v>450</v>
      </c>
      <c r="L97" s="25" t="str">
        <f>IF($A97=Dashboard!$C$17, $D97, "")</f>
        <v/>
      </c>
    </row>
    <row r="98" spans="1:12" ht="24.95" customHeight="1" thickBot="1" x14ac:dyDescent="0.25">
      <c r="A98" s="12" t="s">
        <v>279</v>
      </c>
      <c r="B98" s="12" t="s">
        <v>510</v>
      </c>
      <c r="C98" s="12" t="s">
        <v>511</v>
      </c>
      <c r="D98" s="12" t="str">
        <f t="shared" ref="D98:D126" si="3">$C98&amp;" "&amp;$B98</f>
        <v>VOUGHN EARL ESLING</v>
      </c>
      <c r="E98" s="13">
        <v>25</v>
      </c>
      <c r="F98" s="12" t="s">
        <v>20</v>
      </c>
      <c r="G98" s="12" t="s">
        <v>27</v>
      </c>
      <c r="H98" s="12" t="s">
        <v>22</v>
      </c>
      <c r="I98" s="12" t="str" cm="1">
        <f t="array" ref="I98">_xlfn.IFS(F98="Babae", "Female", F98="Lalaki", "Male")</f>
        <v>Male</v>
      </c>
      <c r="J98" s="46" t="s">
        <v>36</v>
      </c>
      <c r="K98" s="46" t="s">
        <v>512</v>
      </c>
      <c r="L98" s="25" t="str">
        <f>IF($A98=Dashboard!$C$17, $D98, "")</f>
        <v/>
      </c>
    </row>
    <row r="99" spans="1:12" ht="24.95" customHeight="1" thickBot="1" x14ac:dyDescent="0.25">
      <c r="A99" s="12" t="s">
        <v>288</v>
      </c>
      <c r="B99" s="12" t="s">
        <v>432</v>
      </c>
      <c r="C99" s="12" t="s">
        <v>433</v>
      </c>
      <c r="D99" s="12" t="str">
        <f t="shared" si="3"/>
        <v>Arjohn Harold Barillo</v>
      </c>
      <c r="E99" s="13">
        <v>30</v>
      </c>
      <c r="F99" s="12" t="s">
        <v>20</v>
      </c>
      <c r="G99" s="12" t="s">
        <v>27</v>
      </c>
      <c r="H99" s="12" t="s">
        <v>22</v>
      </c>
      <c r="I99" s="12" t="str" cm="1">
        <f t="array" ref="I99">_xlfn.IFS(F99="Babae", "Female", F99="Lalaki", "Male")</f>
        <v>Male</v>
      </c>
      <c r="J99" s="46" t="s">
        <v>36</v>
      </c>
      <c r="K99" s="46" t="s">
        <v>434</v>
      </c>
      <c r="L99" s="25" t="str">
        <f>IF($A99=Dashboard!$C$17, $D99, "")</f>
        <v/>
      </c>
    </row>
    <row r="100" spans="1:12" ht="24.95" customHeight="1" thickBot="1" x14ac:dyDescent="0.25">
      <c r="A100" s="12" t="s">
        <v>288</v>
      </c>
      <c r="B100" s="12" t="s">
        <v>429</v>
      </c>
      <c r="C100" s="12" t="s">
        <v>430</v>
      </c>
      <c r="D100" s="12" t="str">
        <f t="shared" si="3"/>
        <v>Christine Jane Delos Santos</v>
      </c>
      <c r="E100" s="13">
        <v>19</v>
      </c>
      <c r="F100" s="12" t="s">
        <v>26</v>
      </c>
      <c r="G100" s="12" t="s">
        <v>27</v>
      </c>
      <c r="H100" s="12" t="s">
        <v>22</v>
      </c>
      <c r="I100" s="12" t="str" cm="1">
        <f t="array" ref="I100">_xlfn.IFS(F100="Babae", "Female", F100="Lalaki", "Male")</f>
        <v>Female</v>
      </c>
      <c r="J100" s="46" t="s">
        <v>36</v>
      </c>
      <c r="K100" s="46" t="s">
        <v>431</v>
      </c>
      <c r="L100" s="25" t="str">
        <f>IF($A100=Dashboard!$C$17, $D100, "")</f>
        <v/>
      </c>
    </row>
    <row r="101" spans="1:12" ht="24.95" customHeight="1" thickBot="1" x14ac:dyDescent="0.25">
      <c r="A101" s="12" t="s">
        <v>288</v>
      </c>
      <c r="B101" s="12" t="s">
        <v>310</v>
      </c>
      <c r="C101" s="12" t="s">
        <v>311</v>
      </c>
      <c r="D101" s="12" t="str">
        <f t="shared" si="3"/>
        <v>Clement John Choresca</v>
      </c>
      <c r="E101" s="13">
        <v>23</v>
      </c>
      <c r="F101" s="12" t="s">
        <v>20</v>
      </c>
      <c r="G101" s="12" t="s">
        <v>27</v>
      </c>
      <c r="H101" s="12" t="s">
        <v>22</v>
      </c>
      <c r="I101" s="12" t="str" cm="1">
        <f t="array" ref="I101">_xlfn.IFS(F101="Babae", "Female", F101="Lalaki", "Male")</f>
        <v>Male</v>
      </c>
      <c r="J101" s="46" t="s">
        <v>312</v>
      </c>
      <c r="K101" s="46" t="s">
        <v>41</v>
      </c>
      <c r="L101" s="25" t="str">
        <f>IF($A101=Dashboard!$C$17, $D101, "")</f>
        <v/>
      </c>
    </row>
    <row r="102" spans="1:12" ht="24.95" customHeight="1" thickBot="1" x14ac:dyDescent="0.25">
      <c r="A102" s="12" t="s">
        <v>288</v>
      </c>
      <c r="B102" s="12" t="s">
        <v>418</v>
      </c>
      <c r="C102" s="12" t="s">
        <v>419</v>
      </c>
      <c r="D102" s="12" t="str">
        <f t="shared" si="3"/>
        <v>Dee Arriola</v>
      </c>
      <c r="E102" s="13">
        <v>26</v>
      </c>
      <c r="F102" s="12" t="s">
        <v>26</v>
      </c>
      <c r="G102" s="12" t="s">
        <v>27</v>
      </c>
      <c r="H102" s="12" t="s">
        <v>28</v>
      </c>
      <c r="I102" s="12" t="str" cm="1">
        <f t="array" ref="I102">_xlfn.IFS(F102="Babae", "Female", F102="Lalaki", "Male")</f>
        <v>Female</v>
      </c>
      <c r="J102" s="46" t="s">
        <v>420</v>
      </c>
      <c r="K102" s="46" t="s">
        <v>175</v>
      </c>
      <c r="L102" s="25" t="str">
        <f>IF($A102=Dashboard!$C$17, $D102, "")</f>
        <v/>
      </c>
    </row>
    <row r="103" spans="1:12" ht="24.95" customHeight="1" thickBot="1" x14ac:dyDescent="0.25">
      <c r="A103" s="12" t="s">
        <v>288</v>
      </c>
      <c r="B103" s="12" t="s">
        <v>329</v>
      </c>
      <c r="C103" s="12" t="s">
        <v>330</v>
      </c>
      <c r="D103" s="12" t="str">
        <f t="shared" si="3"/>
        <v>Elijah Leon</v>
      </c>
      <c r="E103" s="13">
        <v>18</v>
      </c>
      <c r="F103" s="12" t="s">
        <v>20</v>
      </c>
      <c r="G103" s="12" t="s">
        <v>21</v>
      </c>
      <c r="H103" s="12" t="s">
        <v>22</v>
      </c>
      <c r="I103" s="12" t="str" cm="1">
        <f t="array" ref="I103">_xlfn.IFS(F103="Babae", "Female", F103="Lalaki", "Male")</f>
        <v>Male</v>
      </c>
      <c r="J103" s="46" t="s">
        <v>41</v>
      </c>
      <c r="K103" s="46" t="s">
        <v>331</v>
      </c>
      <c r="L103" s="25" t="str">
        <f>IF($A103=Dashboard!$C$17, $D103, "")</f>
        <v/>
      </c>
    </row>
    <row r="104" spans="1:12" ht="24.95" customHeight="1" thickBot="1" x14ac:dyDescent="0.25">
      <c r="A104" s="12" t="s">
        <v>288</v>
      </c>
      <c r="B104" s="12" t="s">
        <v>338</v>
      </c>
      <c r="C104" s="12" t="s">
        <v>339</v>
      </c>
      <c r="D104" s="12" t="str">
        <f t="shared" si="3"/>
        <v>Elyssa Mira Pelicano</v>
      </c>
      <c r="E104" s="13">
        <v>21</v>
      </c>
      <c r="F104" s="12" t="s">
        <v>26</v>
      </c>
      <c r="G104" s="12" t="s">
        <v>21</v>
      </c>
      <c r="H104" s="12" t="s">
        <v>22</v>
      </c>
      <c r="I104" s="12" t="str" cm="1">
        <f t="array" ref="I104">_xlfn.IFS(F104="Babae", "Female", F104="Lalaki", "Male")</f>
        <v>Female</v>
      </c>
      <c r="J104" s="46" t="s">
        <v>32</v>
      </c>
      <c r="K104" s="46" t="s">
        <v>340</v>
      </c>
      <c r="L104" s="25" t="str">
        <f>IF($A104=Dashboard!$C$17, $D104, "")</f>
        <v/>
      </c>
    </row>
    <row r="105" spans="1:12" ht="24.95" customHeight="1" thickBot="1" x14ac:dyDescent="0.25">
      <c r="A105" s="12" t="s">
        <v>288</v>
      </c>
      <c r="B105" s="12" t="s">
        <v>644</v>
      </c>
      <c r="C105" s="12" t="s">
        <v>645</v>
      </c>
      <c r="D105" s="12" t="str">
        <f t="shared" si="3"/>
        <v>Emma Newby</v>
      </c>
      <c r="E105" s="13">
        <v>22</v>
      </c>
      <c r="F105" s="12" t="s">
        <v>26</v>
      </c>
      <c r="G105" s="12" t="s">
        <v>27</v>
      </c>
      <c r="H105" s="12" t="s">
        <v>22</v>
      </c>
      <c r="I105" s="12" t="str" cm="1">
        <f t="array" ref="I105">_xlfn.IFS(F105="Babae", "Female", F105="Lalaki", "Male")</f>
        <v>Female</v>
      </c>
      <c r="J105" s="46" t="s">
        <v>646</v>
      </c>
      <c r="K105" s="46" t="s">
        <v>647</v>
      </c>
      <c r="L105" s="25" t="str">
        <f>IF($A105=Dashboard!$C$17, $D105, "")</f>
        <v/>
      </c>
    </row>
    <row r="106" spans="1:12" ht="24.95" customHeight="1" thickBot="1" x14ac:dyDescent="0.25">
      <c r="A106" s="12" t="s">
        <v>288</v>
      </c>
      <c r="B106" s="12" t="s">
        <v>525</v>
      </c>
      <c r="C106" s="12" t="s">
        <v>526</v>
      </c>
      <c r="D106" s="12" t="str">
        <f t="shared" si="3"/>
        <v>Ericka Jane Toraja</v>
      </c>
      <c r="E106" s="13">
        <v>20</v>
      </c>
      <c r="F106" s="12" t="s">
        <v>26</v>
      </c>
      <c r="G106" s="12" t="s">
        <v>27</v>
      </c>
      <c r="H106" s="12" t="s">
        <v>22</v>
      </c>
      <c r="I106" s="12" t="str" cm="1">
        <f t="array" ref="I106">_xlfn.IFS(F106="Babae", "Female", F106="Lalaki", "Male")</f>
        <v>Female</v>
      </c>
      <c r="J106" s="46"/>
      <c r="K106" s="46" t="s">
        <v>527</v>
      </c>
      <c r="L106" s="25" t="str">
        <f>IF($A106=Dashboard!$C$17, $D106, "")</f>
        <v/>
      </c>
    </row>
    <row r="107" spans="1:12" ht="24.95" customHeight="1" thickBot="1" x14ac:dyDescent="0.25">
      <c r="A107" s="12" t="s">
        <v>288</v>
      </c>
      <c r="B107" s="12" t="s">
        <v>574</v>
      </c>
      <c r="C107" s="12" t="s">
        <v>575</v>
      </c>
      <c r="D107" s="12" t="str">
        <f t="shared" si="3"/>
        <v>Hermione Precious Grace Redaja</v>
      </c>
      <c r="E107" s="13">
        <v>18</v>
      </c>
      <c r="F107" s="12" t="s">
        <v>26</v>
      </c>
      <c r="G107" s="12" t="s">
        <v>21</v>
      </c>
      <c r="H107" s="12" t="s">
        <v>22</v>
      </c>
      <c r="I107" s="12" t="str" cm="1">
        <f t="array" ref="I107">_xlfn.IFS(F107="Babae", "Female", F107="Lalaki", "Male")</f>
        <v>Female</v>
      </c>
      <c r="J107" s="46" t="s">
        <v>111</v>
      </c>
      <c r="K107" s="46" t="s">
        <v>576</v>
      </c>
      <c r="L107" s="25" t="str">
        <f>IF($A107=Dashboard!$C$17, $D107, "")</f>
        <v/>
      </c>
    </row>
    <row r="108" spans="1:12" ht="24.95" customHeight="1" thickBot="1" x14ac:dyDescent="0.25">
      <c r="A108" s="12" t="s">
        <v>288</v>
      </c>
      <c r="B108" s="12" t="s">
        <v>438</v>
      </c>
      <c r="C108" s="12" t="s">
        <v>439</v>
      </c>
      <c r="D108" s="12" t="str">
        <f t="shared" si="3"/>
        <v>Jaidy Jainar</v>
      </c>
      <c r="E108" s="13">
        <v>18</v>
      </c>
      <c r="F108" s="12" t="s">
        <v>26</v>
      </c>
      <c r="G108" s="12" t="s">
        <v>27</v>
      </c>
      <c r="H108" s="12" t="s">
        <v>22</v>
      </c>
      <c r="I108" s="12" t="str" cm="1">
        <f t="array" ref="I108">_xlfn.IFS(F108="Babae", "Female", F108="Lalaki", "Male")</f>
        <v>Female</v>
      </c>
      <c r="J108" s="46"/>
      <c r="K108" s="46" t="s">
        <v>440</v>
      </c>
      <c r="L108" s="25" t="str">
        <f>IF($A108=Dashboard!$C$17, $D108, "")</f>
        <v/>
      </c>
    </row>
    <row r="109" spans="1:12" ht="24.95" customHeight="1" thickBot="1" x14ac:dyDescent="0.25">
      <c r="A109" s="12" t="s">
        <v>288</v>
      </c>
      <c r="B109" s="12" t="s">
        <v>289</v>
      </c>
      <c r="C109" s="12" t="s">
        <v>443</v>
      </c>
      <c r="D109" s="12" t="str">
        <f t="shared" si="3"/>
        <v>Janine Seymour Collado</v>
      </c>
      <c r="E109" s="13">
        <v>19</v>
      </c>
      <c r="F109" s="12" t="s">
        <v>26</v>
      </c>
      <c r="G109" s="12" t="s">
        <v>21</v>
      </c>
      <c r="H109" s="12" t="s">
        <v>22</v>
      </c>
      <c r="I109" s="12" t="str" cm="1">
        <f t="array" ref="I109">_xlfn.IFS(F109="Babae", "Female", F109="Lalaki", "Male")</f>
        <v>Female</v>
      </c>
      <c r="J109" s="46" t="s">
        <v>437</v>
      </c>
      <c r="K109" s="46" t="s">
        <v>444</v>
      </c>
      <c r="L109" s="25" t="str">
        <f>IF($A109=Dashboard!$C$17, $D109, "")</f>
        <v/>
      </c>
    </row>
    <row r="110" spans="1:12" ht="24.95" customHeight="1" thickBot="1" x14ac:dyDescent="0.25">
      <c r="A110" s="12" t="s">
        <v>288</v>
      </c>
      <c r="B110" s="12" t="s">
        <v>303</v>
      </c>
      <c r="C110" s="12" t="s">
        <v>523</v>
      </c>
      <c r="D110" s="12" t="str">
        <f t="shared" si="3"/>
        <v>Jared Izek Mallillin</v>
      </c>
      <c r="E110" s="13">
        <v>19</v>
      </c>
      <c r="F110" s="12" t="s">
        <v>20</v>
      </c>
      <c r="G110" s="12" t="s">
        <v>21</v>
      </c>
      <c r="H110" s="12" t="s">
        <v>28</v>
      </c>
      <c r="I110" s="12" t="str" cm="1">
        <f t="array" ref="I110">_xlfn.IFS(F110="Babae", "Female", F110="Lalaki", "Male")</f>
        <v>Male</v>
      </c>
      <c r="J110" s="46" t="s">
        <v>36</v>
      </c>
      <c r="K110" s="46" t="s">
        <v>524</v>
      </c>
      <c r="L110" s="25" t="str">
        <f>IF($A110=Dashboard!$C$17, $D110, "")</f>
        <v/>
      </c>
    </row>
    <row r="111" spans="1:12" ht="24.95" customHeight="1" thickBot="1" x14ac:dyDescent="0.25">
      <c r="A111" s="12" t="s">
        <v>288</v>
      </c>
      <c r="B111" s="12" t="s">
        <v>315</v>
      </c>
      <c r="C111" s="12" t="s">
        <v>316</v>
      </c>
      <c r="D111" s="12" t="str">
        <f t="shared" si="3"/>
        <v>JENNIELYN MONTAOS</v>
      </c>
      <c r="E111" s="13">
        <v>22</v>
      </c>
      <c r="F111" s="12" t="s">
        <v>26</v>
      </c>
      <c r="G111" s="12" t="s">
        <v>27</v>
      </c>
      <c r="H111" s="12" t="s">
        <v>28</v>
      </c>
      <c r="I111" s="12" t="str" cm="1">
        <f t="array" ref="I111">_xlfn.IFS(F111="Babae", "Female", F111="Lalaki", "Male")</f>
        <v>Female</v>
      </c>
      <c r="J111" s="46" t="s">
        <v>317</v>
      </c>
      <c r="K111" s="46" t="s">
        <v>318</v>
      </c>
      <c r="L111" s="25" t="str">
        <f>IF($A111=Dashboard!$C$17, $D111, "")</f>
        <v/>
      </c>
    </row>
    <row r="112" spans="1:12" ht="24.95" customHeight="1" thickBot="1" x14ac:dyDescent="0.25">
      <c r="A112" s="12" t="s">
        <v>288</v>
      </c>
      <c r="B112" s="12" t="s">
        <v>289</v>
      </c>
      <c r="C112" s="12" t="s">
        <v>441</v>
      </c>
      <c r="D112" s="12" t="str">
        <f t="shared" si="3"/>
        <v>John Dominnick Collado</v>
      </c>
      <c r="E112" s="13">
        <v>25</v>
      </c>
      <c r="F112" s="12" t="s">
        <v>20</v>
      </c>
      <c r="G112" s="12" t="s">
        <v>27</v>
      </c>
      <c r="H112" s="12" t="s">
        <v>22</v>
      </c>
      <c r="I112" s="12" t="str" cm="1">
        <f t="array" ref="I112">_xlfn.IFS(F112="Babae", "Female", F112="Lalaki", "Male")</f>
        <v>Male</v>
      </c>
      <c r="J112" s="46"/>
      <c r="K112" s="46" t="s">
        <v>442</v>
      </c>
      <c r="L112" s="25" t="str">
        <f>IF($A112=Dashboard!$C$17, $D112, "")</f>
        <v/>
      </c>
    </row>
    <row r="113" spans="1:12" ht="24.95" customHeight="1" thickBot="1" x14ac:dyDescent="0.25">
      <c r="A113" s="12" t="s">
        <v>288</v>
      </c>
      <c r="B113" s="12" t="s">
        <v>289</v>
      </c>
      <c r="C113" s="12" t="s">
        <v>290</v>
      </c>
      <c r="D113" s="12" t="str">
        <f t="shared" si="3"/>
        <v>Judy Anne Collado</v>
      </c>
      <c r="E113" s="13">
        <v>27</v>
      </c>
      <c r="F113" s="12" t="s">
        <v>26</v>
      </c>
      <c r="G113" s="12" t="s">
        <v>27</v>
      </c>
      <c r="H113" s="12" t="s">
        <v>28</v>
      </c>
      <c r="I113" s="12" t="str" cm="1">
        <f t="array" ref="I113">_xlfn.IFS(F113="Babae", "Female", F113="Lalaki", "Male")</f>
        <v>Female</v>
      </c>
      <c r="J113" s="46" t="s">
        <v>291</v>
      </c>
      <c r="K113" s="46" t="s">
        <v>292</v>
      </c>
      <c r="L113" s="25" t="str">
        <f>IF($A113=Dashboard!$C$17, $D113, "")</f>
        <v/>
      </c>
    </row>
    <row r="114" spans="1:12" ht="24.95" customHeight="1" thickBot="1" x14ac:dyDescent="0.25">
      <c r="A114" s="12" t="s">
        <v>288</v>
      </c>
      <c r="B114" s="12" t="s">
        <v>648</v>
      </c>
      <c r="C114" s="12" t="s">
        <v>232</v>
      </c>
      <c r="D114" s="12" t="str">
        <f t="shared" si="3"/>
        <v>Justin Skidmore</v>
      </c>
      <c r="E114" s="13">
        <v>24</v>
      </c>
      <c r="F114" s="12" t="s">
        <v>20</v>
      </c>
      <c r="G114" s="12" t="s">
        <v>27</v>
      </c>
      <c r="H114" s="12" t="s">
        <v>22</v>
      </c>
      <c r="I114" s="12" t="str" cm="1">
        <f t="array" ref="I114">_xlfn.IFS(F114="Babae", "Female", F114="Lalaki", "Male")</f>
        <v>Male</v>
      </c>
      <c r="J114" s="46" t="s">
        <v>54</v>
      </c>
      <c r="K114" s="46" t="s">
        <v>54</v>
      </c>
      <c r="L114" s="25" t="str">
        <f>IF($A114=Dashboard!$C$17, $D114, "")</f>
        <v/>
      </c>
    </row>
    <row r="115" spans="1:12" ht="24.95" customHeight="1" thickBot="1" x14ac:dyDescent="0.25">
      <c r="A115" s="12" t="s">
        <v>288</v>
      </c>
      <c r="B115" s="12" t="s">
        <v>537</v>
      </c>
      <c r="C115" s="12" t="s">
        <v>538</v>
      </c>
      <c r="D115" s="12" t="str">
        <f t="shared" si="3"/>
        <v>Katriz Padilla</v>
      </c>
      <c r="E115" s="13">
        <v>21</v>
      </c>
      <c r="F115" s="12" t="s">
        <v>26</v>
      </c>
      <c r="G115" s="12" t="s">
        <v>27</v>
      </c>
      <c r="H115" s="12" t="s">
        <v>22</v>
      </c>
      <c r="I115" s="12" t="str" cm="1">
        <f t="array" ref="I115">_xlfn.IFS(F115="Babae", "Female", F115="Lalaki", "Male")</f>
        <v>Female</v>
      </c>
      <c r="J115" s="46"/>
      <c r="K115" s="46" t="s">
        <v>539</v>
      </c>
      <c r="L115" s="25" t="str">
        <f>IF($A115=Dashboard!$C$17, $D115, "")</f>
        <v/>
      </c>
    </row>
    <row r="116" spans="1:12" ht="24.95" customHeight="1" thickBot="1" x14ac:dyDescent="0.25">
      <c r="A116" s="12" t="s">
        <v>288</v>
      </c>
      <c r="B116" s="12" t="s">
        <v>423</v>
      </c>
      <c r="C116" s="12" t="s">
        <v>424</v>
      </c>
      <c r="D116" s="12" t="str">
        <f t="shared" si="3"/>
        <v>Kenneth Pertes</v>
      </c>
      <c r="E116" s="13">
        <v>22</v>
      </c>
      <c r="F116" s="12" t="s">
        <v>20</v>
      </c>
      <c r="G116" s="12" t="s">
        <v>21</v>
      </c>
      <c r="H116" s="12" t="s">
        <v>28</v>
      </c>
      <c r="I116" s="12" t="str" cm="1">
        <f t="array" ref="I116">_xlfn.IFS(F116="Babae", "Female", F116="Lalaki", "Male")</f>
        <v>Male</v>
      </c>
      <c r="J116" s="46" t="s">
        <v>41</v>
      </c>
      <c r="K116" s="46" t="s">
        <v>425</v>
      </c>
      <c r="L116" s="25" t="str">
        <f>IF($A116=Dashboard!$C$17, $D116, "")</f>
        <v/>
      </c>
    </row>
    <row r="117" spans="1:12" ht="24.95" customHeight="1" thickBot="1" x14ac:dyDescent="0.25">
      <c r="A117" s="12" t="s">
        <v>288</v>
      </c>
      <c r="B117" s="12" t="s">
        <v>322</v>
      </c>
      <c r="C117" s="12" t="s">
        <v>323</v>
      </c>
      <c r="D117" s="12" t="str">
        <f t="shared" si="3"/>
        <v>Laurence Dean Jovez</v>
      </c>
      <c r="E117" s="13">
        <v>26</v>
      </c>
      <c r="F117" s="12" t="s">
        <v>26</v>
      </c>
      <c r="G117" s="12" t="s">
        <v>27</v>
      </c>
      <c r="H117" s="12" t="s">
        <v>22</v>
      </c>
      <c r="I117" s="12" t="str" cm="1">
        <f t="array" ref="I117">_xlfn.IFS(F117="Babae", "Female", F117="Lalaki", "Male")</f>
        <v>Female</v>
      </c>
      <c r="J117" s="46" t="s">
        <v>324</v>
      </c>
      <c r="K117" s="46" t="s">
        <v>325</v>
      </c>
      <c r="L117" s="25" t="str">
        <f>IF($A117=Dashboard!$C$17, $D117, "")</f>
        <v/>
      </c>
    </row>
    <row r="118" spans="1:12" ht="24.95" customHeight="1" thickBot="1" x14ac:dyDescent="0.25">
      <c r="A118" s="12" t="s">
        <v>288</v>
      </c>
      <c r="B118" s="12" t="s">
        <v>454</v>
      </c>
      <c r="C118" s="12" t="s">
        <v>455</v>
      </c>
      <c r="D118" s="12" t="str">
        <f t="shared" si="3"/>
        <v>Maria Hanna Labajo</v>
      </c>
      <c r="E118" s="13">
        <v>18</v>
      </c>
      <c r="F118" s="12" t="s">
        <v>26</v>
      </c>
      <c r="G118" s="12" t="s">
        <v>21</v>
      </c>
      <c r="H118" s="12" t="s">
        <v>22</v>
      </c>
      <c r="I118" s="12" t="str" cm="1">
        <f t="array" ref="I118">_xlfn.IFS(F118="Babae", "Female", F118="Lalaki", "Male")</f>
        <v>Female</v>
      </c>
      <c r="J118" s="46" t="s">
        <v>41</v>
      </c>
      <c r="K118" s="46" t="s">
        <v>456</v>
      </c>
      <c r="L118" s="25" t="str">
        <f>IF($A118=Dashboard!$C$17, $D118, "")</f>
        <v/>
      </c>
    </row>
    <row r="119" spans="1:12" ht="24.95" customHeight="1" thickBot="1" x14ac:dyDescent="0.25">
      <c r="A119" s="12" t="s">
        <v>288</v>
      </c>
      <c r="B119" s="12" t="s">
        <v>649</v>
      </c>
      <c r="C119" s="12" t="s">
        <v>650</v>
      </c>
      <c r="D119" s="12" t="str">
        <f t="shared" si="3"/>
        <v>MARIANICOLE BERNAS</v>
      </c>
      <c r="E119" s="13">
        <v>18</v>
      </c>
      <c r="F119" s="12" t="s">
        <v>26</v>
      </c>
      <c r="G119" s="12" t="s">
        <v>27</v>
      </c>
      <c r="H119" s="12" t="s">
        <v>22</v>
      </c>
      <c r="I119" s="12" t="str" cm="1">
        <f t="array" ref="I119">_xlfn.IFS(F119="Babae", "Female", F119="Lalaki", "Male")</f>
        <v>Female</v>
      </c>
      <c r="J119" s="46" t="s">
        <v>54</v>
      </c>
      <c r="K119" s="46" t="s">
        <v>651</v>
      </c>
      <c r="L119" s="25" t="str">
        <f>IF($A119=Dashboard!$C$17, $D119, "")</f>
        <v/>
      </c>
    </row>
    <row r="120" spans="1:12" ht="24.95" customHeight="1" thickBot="1" x14ac:dyDescent="0.25">
      <c r="A120" s="12" t="s">
        <v>288</v>
      </c>
      <c r="B120" s="12" t="s">
        <v>303</v>
      </c>
      <c r="C120" s="12" t="s">
        <v>435</v>
      </c>
      <c r="D120" s="12" t="str">
        <f t="shared" si="3"/>
        <v>Marianne Mallillin</v>
      </c>
      <c r="E120" s="13">
        <v>24</v>
      </c>
      <c r="F120" s="12" t="s">
        <v>26</v>
      </c>
      <c r="G120" s="12" t="s">
        <v>27</v>
      </c>
      <c r="H120" s="12" t="s">
        <v>22</v>
      </c>
      <c r="I120" s="12" t="str" cm="1">
        <f t="array" ref="I120">_xlfn.IFS(F120="Babae", "Female", F120="Lalaki", "Male")</f>
        <v>Female</v>
      </c>
      <c r="J120" s="46" t="s">
        <v>436</v>
      </c>
      <c r="K120" s="46" t="s">
        <v>437</v>
      </c>
      <c r="L120" s="25" t="str">
        <f>IF($A120=Dashboard!$C$17, $D120, "")</f>
        <v/>
      </c>
    </row>
    <row r="121" spans="1:12" ht="24.95" customHeight="1" thickBot="1" x14ac:dyDescent="0.25">
      <c r="A121" s="12" t="s">
        <v>288</v>
      </c>
      <c r="B121" s="12" t="s">
        <v>313</v>
      </c>
      <c r="C121" s="12" t="s">
        <v>314</v>
      </c>
      <c r="D121" s="12" t="str">
        <f t="shared" si="3"/>
        <v>MARK JUSTIN CORAZON</v>
      </c>
      <c r="E121" s="13">
        <v>19</v>
      </c>
      <c r="F121" s="12" t="s">
        <v>20</v>
      </c>
      <c r="G121" s="12" t="s">
        <v>21</v>
      </c>
      <c r="H121" s="12" t="s">
        <v>28</v>
      </c>
      <c r="I121" s="12" t="str" cm="1">
        <f t="array" ref="I121">_xlfn.IFS(F121="Babae", "Female", F121="Lalaki", "Male")</f>
        <v>Male</v>
      </c>
      <c r="J121" s="46" t="s">
        <v>36</v>
      </c>
      <c r="K121" s="46" t="s">
        <v>41</v>
      </c>
      <c r="L121" s="25" t="str">
        <f>IF($A121=Dashboard!$C$17, $D121, "")</f>
        <v/>
      </c>
    </row>
    <row r="122" spans="1:12" ht="24.95" customHeight="1" thickBot="1" x14ac:dyDescent="0.25">
      <c r="A122" s="12" t="s">
        <v>288</v>
      </c>
      <c r="B122" s="12" t="s">
        <v>560</v>
      </c>
      <c r="C122" s="12" t="s">
        <v>561</v>
      </c>
      <c r="D122" s="12" t="str">
        <f t="shared" si="3"/>
        <v>MAY ANN MALLILLIN</v>
      </c>
      <c r="E122" s="13">
        <v>24</v>
      </c>
      <c r="F122" s="12" t="s">
        <v>26</v>
      </c>
      <c r="G122" s="12" t="s">
        <v>27</v>
      </c>
      <c r="H122" s="12" t="s">
        <v>22</v>
      </c>
      <c r="I122" s="12" t="str" cm="1">
        <f t="array" ref="I122">_xlfn.IFS(F122="Babae", "Female", F122="Lalaki", "Male")</f>
        <v>Female</v>
      </c>
      <c r="J122" s="46" t="s">
        <v>36</v>
      </c>
      <c r="K122" s="46" t="s">
        <v>41</v>
      </c>
      <c r="L122" s="25" t="str">
        <f>IF($A122=Dashboard!$C$17, $D122, "")</f>
        <v/>
      </c>
    </row>
    <row r="123" spans="1:12" ht="24.95" customHeight="1" thickBot="1" x14ac:dyDescent="0.25">
      <c r="A123" s="12" t="s">
        <v>288</v>
      </c>
      <c r="B123" s="12" t="s">
        <v>303</v>
      </c>
      <c r="C123" s="12" t="s">
        <v>304</v>
      </c>
      <c r="D123" s="12" t="str">
        <f t="shared" si="3"/>
        <v>Mckenny Mallillin</v>
      </c>
      <c r="E123" s="13">
        <v>21</v>
      </c>
      <c r="F123" s="12" t="s">
        <v>20</v>
      </c>
      <c r="G123" s="12" t="s">
        <v>21</v>
      </c>
      <c r="H123" s="12" t="s">
        <v>28</v>
      </c>
      <c r="I123" s="12" t="str" cm="1">
        <f t="array" ref="I123">_xlfn.IFS(F123="Babae", "Female", F123="Lalaki", "Male")</f>
        <v>Male</v>
      </c>
      <c r="J123" s="46" t="s">
        <v>41</v>
      </c>
      <c r="K123" s="46" t="s">
        <v>305</v>
      </c>
      <c r="L123" s="25" t="str">
        <f>IF($A123=Dashboard!$C$17, $D123, "")</f>
        <v/>
      </c>
    </row>
    <row r="124" spans="1:12" ht="24.95" customHeight="1" thickBot="1" x14ac:dyDescent="0.25">
      <c r="A124" s="12" t="s">
        <v>288</v>
      </c>
      <c r="B124" s="12" t="s">
        <v>300</v>
      </c>
      <c r="C124" s="12" t="s">
        <v>301</v>
      </c>
      <c r="D124" s="12" t="str">
        <f t="shared" si="3"/>
        <v>Nerlyn Tara Alcantara</v>
      </c>
      <c r="E124" s="13">
        <v>21</v>
      </c>
      <c r="F124" s="12" t="s">
        <v>26</v>
      </c>
      <c r="G124" s="12" t="s">
        <v>27</v>
      </c>
      <c r="H124" s="12" t="s">
        <v>22</v>
      </c>
      <c r="I124" s="12" t="str" cm="1">
        <f t="array" ref="I124">_xlfn.IFS(F124="Babae", "Female", F124="Lalaki", "Male")</f>
        <v>Female</v>
      </c>
      <c r="J124" s="46"/>
      <c r="K124" s="46" t="s">
        <v>302</v>
      </c>
      <c r="L124" s="25" t="str">
        <f>IF($A124=Dashboard!$C$17, $D124, "")</f>
        <v/>
      </c>
    </row>
    <row r="125" spans="1:12" ht="24.95" customHeight="1" thickBot="1" x14ac:dyDescent="0.25">
      <c r="A125" s="12" t="s">
        <v>288</v>
      </c>
      <c r="B125" s="12" t="s">
        <v>426</v>
      </c>
      <c r="C125" s="12" t="s">
        <v>427</v>
      </c>
      <c r="D125" s="12" t="str">
        <f t="shared" si="3"/>
        <v>Tricia Ducot</v>
      </c>
      <c r="E125" s="13">
        <v>22</v>
      </c>
      <c r="F125" s="12" t="s">
        <v>26</v>
      </c>
      <c r="G125" s="12" t="s">
        <v>27</v>
      </c>
      <c r="H125" s="12" t="s">
        <v>28</v>
      </c>
      <c r="I125" s="12" t="str" cm="1">
        <f t="array" ref="I125">_xlfn.IFS(F125="Babae", "Female", F125="Lalaki", "Male")</f>
        <v>Female</v>
      </c>
      <c r="J125" s="46" t="s">
        <v>428</v>
      </c>
      <c r="K125" s="46" t="s">
        <v>41</v>
      </c>
      <c r="L125" s="25" t="str">
        <f>IF($A125=Dashboard!$C$17, $D125, "")</f>
        <v/>
      </c>
    </row>
    <row r="126" spans="1:12" ht="24.95" customHeight="1" thickBot="1" x14ac:dyDescent="0.25">
      <c r="A126" s="12" t="s">
        <v>288</v>
      </c>
      <c r="B126" s="12" t="s">
        <v>451</v>
      </c>
      <c r="C126" s="12" t="s">
        <v>452</v>
      </c>
      <c r="D126" s="12" t="str">
        <f t="shared" si="3"/>
        <v>Vergel Catap</v>
      </c>
      <c r="E126" s="13">
        <v>21</v>
      </c>
      <c r="F126" s="12" t="s">
        <v>20</v>
      </c>
      <c r="G126" s="12" t="s">
        <v>21</v>
      </c>
      <c r="H126" s="12" t="s">
        <v>22</v>
      </c>
      <c r="I126" s="12" t="str" cm="1">
        <f t="array" ref="I126">_xlfn.IFS(F126="Babae", "Female", F126="Lalaki", "Male")</f>
        <v>Male</v>
      </c>
      <c r="J126" s="46" t="s">
        <v>54</v>
      </c>
      <c r="K126" s="46" t="s">
        <v>453</v>
      </c>
      <c r="L126" s="25" t="str">
        <f>IF($A126=Dashboard!$C$17, $D126, "")</f>
        <v/>
      </c>
    </row>
  </sheetData>
  <sheetProtection sheet="1" objects="1" scenarios="1"/>
  <autoFilter ref="A1:K126" xr:uid="{E788891E-93E2-451E-A90D-560AF59090AF}"/>
  <sortState xmlns:xlrd2="http://schemas.microsoft.com/office/spreadsheetml/2017/richdata2" ref="A2:L126">
    <sortCondition ref="A2:A1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1E1-CF3B-4E4F-AF3C-486988660724}">
  <sheetPr>
    <tabColor rgb="FFFFCCFF"/>
  </sheetPr>
  <dimension ref="A1:M83"/>
  <sheetViews>
    <sheetView workbookViewId="0">
      <selection activeCell="D2" sqref="D2"/>
    </sheetView>
  </sheetViews>
  <sheetFormatPr defaultColWidth="0" defaultRowHeight="14.25" zeroHeight="1" x14ac:dyDescent="0.2"/>
  <cols>
    <col min="1" max="3" width="15.5" customWidth="1"/>
    <col min="4" max="4" width="24" customWidth="1"/>
    <col min="5" max="5" width="15.5" customWidth="1"/>
    <col min="6" max="8" width="15.5" hidden="1" customWidth="1"/>
    <col min="9" max="10" width="15.5" customWidth="1"/>
    <col min="11" max="11" width="27.375" hidden="1" customWidth="1"/>
    <col min="12" max="12" width="22.625" customWidth="1"/>
    <col min="13" max="13" width="2.625" customWidth="1"/>
    <col min="14" max="16384" width="8" hidden="1"/>
  </cols>
  <sheetData>
    <row r="1" spans="1:12" ht="74.25" customHeight="1" thickBot="1" x14ac:dyDescent="0.25">
      <c r="A1" s="8" t="s">
        <v>6</v>
      </c>
      <c r="B1" s="8" t="s">
        <v>1119</v>
      </c>
      <c r="C1" s="8" t="s">
        <v>1120</v>
      </c>
      <c r="D1" s="8" t="s">
        <v>1121</v>
      </c>
      <c r="E1" s="8" t="s">
        <v>1122</v>
      </c>
      <c r="F1" s="8" t="s">
        <v>1123</v>
      </c>
      <c r="G1" s="8" t="s">
        <v>12</v>
      </c>
      <c r="H1" s="8" t="s">
        <v>13</v>
      </c>
      <c r="I1" s="8" t="s">
        <v>1123</v>
      </c>
      <c r="J1" s="8" t="s">
        <v>1124</v>
      </c>
      <c r="K1" s="8" t="s">
        <v>15</v>
      </c>
      <c r="L1" s="8" t="s">
        <v>1125</v>
      </c>
    </row>
    <row r="2" spans="1:12" ht="20.100000000000001" customHeight="1" thickBot="1" x14ac:dyDescent="0.25">
      <c r="A2" s="12" t="s">
        <v>102</v>
      </c>
      <c r="B2" s="12" t="s">
        <v>103</v>
      </c>
      <c r="C2" s="12" t="s">
        <v>104</v>
      </c>
      <c r="D2" s="12" t="str">
        <f t="shared" ref="D2:D33" si="0">$C2&amp;" "&amp;$B2</f>
        <v>Justine Robinacio</v>
      </c>
      <c r="E2" s="13">
        <v>25</v>
      </c>
      <c r="F2" s="12" t="s">
        <v>26</v>
      </c>
      <c r="G2" s="12" t="s">
        <v>27</v>
      </c>
      <c r="H2" s="12" t="s">
        <v>22</v>
      </c>
      <c r="I2" s="12" t="str" cm="1">
        <f t="array" ref="I2">_xlfn.IFS(F2="Babae", "Female", F2="Lalaki", "Male")</f>
        <v>Female</v>
      </c>
      <c r="J2" s="12" t="s">
        <v>41</v>
      </c>
      <c r="K2" s="46" t="s">
        <v>105</v>
      </c>
      <c r="L2" s="25" t="str">
        <f>IF($A2=Dashboard!$C$17, $D2, "")</f>
        <v/>
      </c>
    </row>
    <row r="3" spans="1:12" ht="20.100000000000001" customHeight="1" thickBot="1" x14ac:dyDescent="0.25">
      <c r="A3" s="12" t="s">
        <v>70</v>
      </c>
      <c r="B3" s="12" t="s">
        <v>234</v>
      </c>
      <c r="C3" s="12" t="s">
        <v>190</v>
      </c>
      <c r="D3" s="12" t="str">
        <f t="shared" si="0"/>
        <v>Christian De Lara</v>
      </c>
      <c r="E3" s="13">
        <v>28</v>
      </c>
      <c r="F3" s="12" t="s">
        <v>20</v>
      </c>
      <c r="G3" s="12" t="s">
        <v>27</v>
      </c>
      <c r="H3" s="12" t="s">
        <v>22</v>
      </c>
      <c r="I3" s="12" t="str" cm="1">
        <f t="array" ref="I3">_xlfn.IFS(F3="Babae", "Female", F3="Lalaki", "Male")</f>
        <v>Male</v>
      </c>
      <c r="J3" s="12" t="s">
        <v>54</v>
      </c>
      <c r="K3" s="46" t="s">
        <v>241</v>
      </c>
      <c r="L3" s="25" t="str">
        <f>IF($A3=Dashboard!$C$17, $D3, "")</f>
        <v>Christian De Lara</v>
      </c>
    </row>
    <row r="4" spans="1:12" ht="20.100000000000001" customHeight="1" thickBot="1" x14ac:dyDescent="0.25">
      <c r="A4" s="12" t="s">
        <v>70</v>
      </c>
      <c r="B4" s="12" t="s">
        <v>234</v>
      </c>
      <c r="C4" s="12" t="s">
        <v>235</v>
      </c>
      <c r="D4" s="12" t="str">
        <f t="shared" si="0"/>
        <v>Christine May De Lara</v>
      </c>
      <c r="E4" s="13">
        <v>25</v>
      </c>
      <c r="F4" s="12" t="s">
        <v>26</v>
      </c>
      <c r="G4" s="12" t="s">
        <v>27</v>
      </c>
      <c r="H4" s="12" t="s">
        <v>22</v>
      </c>
      <c r="I4" s="12" t="str" cm="1">
        <f t="array" ref="I4">_xlfn.IFS(F4="Babae", "Female", F4="Lalaki", "Male")</f>
        <v>Female</v>
      </c>
      <c r="J4" s="12" t="s">
        <v>36</v>
      </c>
      <c r="K4" s="46" t="s">
        <v>236</v>
      </c>
      <c r="L4" s="25" t="str">
        <f>IF($A4=Dashboard!$C$17, $D4, "")</f>
        <v>Christine May De Lara</v>
      </c>
    </row>
    <row r="5" spans="1:12" ht="20.100000000000001" customHeight="1" thickBot="1" x14ac:dyDescent="0.25">
      <c r="A5" s="12" t="s">
        <v>70</v>
      </c>
      <c r="B5" s="12" t="s">
        <v>138</v>
      </c>
      <c r="C5" s="12" t="s">
        <v>139</v>
      </c>
      <c r="D5" s="12" t="str">
        <f t="shared" si="0"/>
        <v>Elly Corpuz</v>
      </c>
      <c r="E5" s="13">
        <v>23</v>
      </c>
      <c r="F5" s="12" t="s">
        <v>26</v>
      </c>
      <c r="G5" s="12" t="s">
        <v>21</v>
      </c>
      <c r="H5" s="12" t="s">
        <v>22</v>
      </c>
      <c r="I5" s="12" t="str" cm="1">
        <f t="array" ref="I5">_xlfn.IFS(F5="Babae", "Female", F5="Lalaki", "Male")</f>
        <v>Female</v>
      </c>
      <c r="J5" s="12" t="s">
        <v>140</v>
      </c>
      <c r="K5" s="46" t="s">
        <v>141</v>
      </c>
      <c r="L5" s="25" t="str">
        <f>IF($A5=Dashboard!$C$17, $D5, "")</f>
        <v>Elly Corpuz</v>
      </c>
    </row>
    <row r="6" spans="1:12" ht="20.100000000000001" customHeight="1" thickBot="1" x14ac:dyDescent="0.25">
      <c r="A6" s="12" t="s">
        <v>70</v>
      </c>
      <c r="B6" s="12" t="s">
        <v>243</v>
      </c>
      <c r="C6" s="12" t="s">
        <v>244</v>
      </c>
      <c r="D6" s="12" t="str">
        <f t="shared" si="0"/>
        <v>Jan Japzon</v>
      </c>
      <c r="E6" s="13">
        <v>23</v>
      </c>
      <c r="F6" s="12" t="s">
        <v>20</v>
      </c>
      <c r="G6" s="12" t="s">
        <v>27</v>
      </c>
      <c r="H6" s="12" t="s">
        <v>28</v>
      </c>
      <c r="I6" s="12" t="str" cm="1">
        <f t="array" ref="I6">_xlfn.IFS(F6="Babae", "Female", F6="Lalaki", "Male")</f>
        <v>Male</v>
      </c>
      <c r="J6" s="12" t="s">
        <v>245</v>
      </c>
      <c r="K6" s="46" t="s">
        <v>246</v>
      </c>
      <c r="L6" s="25" t="str">
        <f>IF($A6=Dashboard!$C$17, $D6, "")</f>
        <v>Jan Japzon</v>
      </c>
    </row>
    <row r="7" spans="1:12" ht="20.100000000000001" customHeight="1" thickBot="1" x14ac:dyDescent="0.25">
      <c r="A7" s="12" t="s">
        <v>70</v>
      </c>
      <c r="B7" s="12" t="s">
        <v>259</v>
      </c>
      <c r="C7" s="12" t="s">
        <v>260</v>
      </c>
      <c r="D7" s="12" t="str">
        <f t="shared" si="0"/>
        <v>Jessica Ramos</v>
      </c>
      <c r="E7" s="13">
        <v>18</v>
      </c>
      <c r="F7" s="12" t="s">
        <v>26</v>
      </c>
      <c r="G7" s="12" t="s">
        <v>21</v>
      </c>
      <c r="H7" s="12" t="s">
        <v>28</v>
      </c>
      <c r="I7" s="12" t="str" cm="1">
        <f t="array" ref="I7">_xlfn.IFS(F7="Babae", "Female", F7="Lalaki", "Male")</f>
        <v>Female</v>
      </c>
      <c r="J7" s="12"/>
      <c r="K7" s="46" t="s">
        <v>261</v>
      </c>
      <c r="L7" s="25" t="str">
        <f>IF($A7=Dashboard!$C$17, $D7, "")</f>
        <v>Jessica Ramos</v>
      </c>
    </row>
    <row r="8" spans="1:12" ht="20.100000000000001" customHeight="1" thickBot="1" x14ac:dyDescent="0.25">
      <c r="A8" s="12" t="s">
        <v>70</v>
      </c>
      <c r="B8" s="12" t="s">
        <v>71</v>
      </c>
      <c r="C8" s="12" t="s">
        <v>72</v>
      </c>
      <c r="D8" s="12" t="str">
        <f t="shared" si="0"/>
        <v>Joanna mae Rapanot</v>
      </c>
      <c r="E8" s="13">
        <v>21</v>
      </c>
      <c r="F8" s="12" t="s">
        <v>26</v>
      </c>
      <c r="G8" s="12" t="s">
        <v>27</v>
      </c>
      <c r="H8" s="12" t="s">
        <v>28</v>
      </c>
      <c r="I8" s="12" t="str" cm="1">
        <f t="array" ref="I8">_xlfn.IFS(F8="Babae", "Female", F8="Lalaki", "Male")</f>
        <v>Female</v>
      </c>
      <c r="J8" s="12"/>
      <c r="K8" s="46" t="s">
        <v>73</v>
      </c>
      <c r="L8" s="25" t="str">
        <f>IF($A8=Dashboard!$C$17, $D8, "")</f>
        <v>Joanna mae Rapanot</v>
      </c>
    </row>
    <row r="9" spans="1:12" ht="20.100000000000001" customHeight="1" thickBot="1" x14ac:dyDescent="0.25">
      <c r="A9" s="12" t="s">
        <v>70</v>
      </c>
      <c r="B9" s="12" t="s">
        <v>86</v>
      </c>
      <c r="C9" s="12" t="s">
        <v>87</v>
      </c>
      <c r="D9" s="12" t="str">
        <f t="shared" si="0"/>
        <v>John Michael Cruz</v>
      </c>
      <c r="E9" s="13">
        <v>19</v>
      </c>
      <c r="F9" s="12" t="s">
        <v>20</v>
      </c>
      <c r="G9" s="12" t="s">
        <v>21</v>
      </c>
      <c r="H9" s="12" t="s">
        <v>22</v>
      </c>
      <c r="I9" s="12" t="str" cm="1">
        <f t="array" ref="I9">_xlfn.IFS(F9="Babae", "Female", F9="Lalaki", "Male")</f>
        <v>Male</v>
      </c>
      <c r="J9" s="12" t="s">
        <v>54</v>
      </c>
      <c r="K9" s="46" t="s">
        <v>88</v>
      </c>
      <c r="L9" s="25" t="str">
        <f>IF($A9=Dashboard!$C$17, $D9, "")</f>
        <v>John Michael Cruz</v>
      </c>
    </row>
    <row r="10" spans="1:12" ht="20.100000000000001" customHeight="1" thickBot="1" x14ac:dyDescent="0.25">
      <c r="A10" s="12" t="s">
        <v>70</v>
      </c>
      <c r="B10" s="12" t="s">
        <v>237</v>
      </c>
      <c r="C10" s="12" t="s">
        <v>257</v>
      </c>
      <c r="D10" s="12" t="str">
        <f t="shared" si="0"/>
        <v>Joseph Tomas</v>
      </c>
      <c r="E10" s="13">
        <v>24</v>
      </c>
      <c r="F10" s="12" t="s">
        <v>20</v>
      </c>
      <c r="G10" s="12" t="s">
        <v>21</v>
      </c>
      <c r="H10" s="12" t="s">
        <v>22</v>
      </c>
      <c r="I10" s="12" t="str" cm="1">
        <f t="array" ref="I10">_xlfn.IFS(F10="Babae", "Female", F10="Lalaki", "Male")</f>
        <v>Male</v>
      </c>
      <c r="J10" s="12"/>
      <c r="K10" s="46" t="s">
        <v>258</v>
      </c>
      <c r="L10" s="25" t="str">
        <f>IF($A10=Dashboard!$C$17, $D10, "")</f>
        <v>Joseph Tomas</v>
      </c>
    </row>
    <row r="11" spans="1:12" ht="20.100000000000001" customHeight="1" thickBot="1" x14ac:dyDescent="0.25">
      <c r="A11" s="12" t="s">
        <v>70</v>
      </c>
      <c r="B11" s="12" t="s">
        <v>56</v>
      </c>
      <c r="C11" s="12" t="s">
        <v>252</v>
      </c>
      <c r="D11" s="12" t="str">
        <f t="shared" si="0"/>
        <v>Justin Joe Perez</v>
      </c>
      <c r="E11" s="13">
        <v>17</v>
      </c>
      <c r="F11" s="12" t="s">
        <v>20</v>
      </c>
      <c r="G11" s="12" t="s">
        <v>21</v>
      </c>
      <c r="H11" s="12" t="s">
        <v>28</v>
      </c>
      <c r="I11" s="12" t="str" cm="1">
        <f t="array" ref="I11">_xlfn.IFS(F11="Babae", "Female", F11="Lalaki", "Male")</f>
        <v>Male</v>
      </c>
      <c r="J11" s="12"/>
      <c r="K11" s="46" t="s">
        <v>253</v>
      </c>
      <c r="L11" s="25" t="str">
        <f>IF($A11=Dashboard!$C$17, $D11, "")</f>
        <v>Justin Joe Perez</v>
      </c>
    </row>
    <row r="12" spans="1:12" ht="20.100000000000001" customHeight="1" thickBot="1" x14ac:dyDescent="0.25">
      <c r="A12" s="12" t="s">
        <v>70</v>
      </c>
      <c r="B12" s="12" t="s">
        <v>148</v>
      </c>
      <c r="C12" s="12" t="s">
        <v>149</v>
      </c>
      <c r="D12" s="12" t="str">
        <f t="shared" si="0"/>
        <v>Maria Veronica Dela Torre</v>
      </c>
      <c r="E12" s="13">
        <v>21</v>
      </c>
      <c r="F12" s="12" t="s">
        <v>26</v>
      </c>
      <c r="G12" s="12" t="s">
        <v>27</v>
      </c>
      <c r="H12" s="12" t="s">
        <v>22</v>
      </c>
      <c r="I12" s="12" t="str" cm="1">
        <f t="array" ref="I12">_xlfn.IFS(F12="Babae", "Female", F12="Lalaki", "Male")</f>
        <v>Female</v>
      </c>
      <c r="J12" s="12"/>
      <c r="K12" s="46" t="s">
        <v>150</v>
      </c>
      <c r="L12" s="25" t="str">
        <f>IF($A12=Dashboard!$C$17, $D12, "")</f>
        <v>Maria Veronica Dela Torre</v>
      </c>
    </row>
    <row r="13" spans="1:12" ht="20.100000000000001" customHeight="1" thickBot="1" x14ac:dyDescent="0.25">
      <c r="A13" s="12" t="s">
        <v>70</v>
      </c>
      <c r="B13" s="12" t="s">
        <v>237</v>
      </c>
      <c r="C13" s="12" t="s">
        <v>238</v>
      </c>
      <c r="D13" s="12" t="str">
        <f t="shared" si="0"/>
        <v>Mia Kristine Tomas</v>
      </c>
      <c r="E13" s="13">
        <v>20</v>
      </c>
      <c r="F13" s="12" t="s">
        <v>26</v>
      </c>
      <c r="G13" s="12" t="s">
        <v>21</v>
      </c>
      <c r="H13" s="12" t="s">
        <v>22</v>
      </c>
      <c r="I13" s="12" t="str" cm="1">
        <f t="array" ref="I13">_xlfn.IFS(F13="Babae", "Female", F13="Lalaki", "Male")</f>
        <v>Female</v>
      </c>
      <c r="J13" s="12"/>
      <c r="K13" s="46" t="s">
        <v>240</v>
      </c>
      <c r="L13" s="25" t="str">
        <f>IF($A13=Dashboard!$C$17, $D13, "")</f>
        <v>Mia Kristine Tomas</v>
      </c>
    </row>
    <row r="14" spans="1:12" ht="20.100000000000001" customHeight="1" thickBot="1" x14ac:dyDescent="0.25">
      <c r="A14" s="12" t="s">
        <v>70</v>
      </c>
      <c r="B14" s="12" t="s">
        <v>106</v>
      </c>
      <c r="C14" s="12" t="s">
        <v>107</v>
      </c>
      <c r="D14" s="12" t="str">
        <f t="shared" si="0"/>
        <v>Mikko Domingo</v>
      </c>
      <c r="E14" s="13">
        <v>23</v>
      </c>
      <c r="F14" s="12" t="s">
        <v>20</v>
      </c>
      <c r="G14" s="12" t="s">
        <v>21</v>
      </c>
      <c r="H14" s="12" t="s">
        <v>22</v>
      </c>
      <c r="I14" s="12" t="str" cm="1">
        <f t="array" ref="I14">_xlfn.IFS(F14="Babae", "Female", F14="Lalaki", "Male")</f>
        <v>Male</v>
      </c>
      <c r="J14" s="12"/>
      <c r="K14" s="46" t="s">
        <v>108</v>
      </c>
      <c r="L14" s="25" t="str">
        <f>IF($A14=Dashboard!$C$17, $D14, "")</f>
        <v>Mikko Domingo</v>
      </c>
    </row>
    <row r="15" spans="1:12" ht="20.100000000000001" customHeight="1" thickBot="1" x14ac:dyDescent="0.25">
      <c r="A15" s="12" t="s">
        <v>70</v>
      </c>
      <c r="B15" s="12" t="s">
        <v>80</v>
      </c>
      <c r="C15" s="12" t="s">
        <v>81</v>
      </c>
      <c r="D15" s="12" t="str">
        <f t="shared" si="0"/>
        <v>Noreen Faye Duante</v>
      </c>
      <c r="E15" s="13">
        <v>25</v>
      </c>
      <c r="F15" s="12" t="s">
        <v>26</v>
      </c>
      <c r="G15" s="12" t="s">
        <v>27</v>
      </c>
      <c r="H15" s="12" t="s">
        <v>22</v>
      </c>
      <c r="I15" s="12" t="str" cm="1">
        <f t="array" ref="I15">_xlfn.IFS(F15="Babae", "Female", F15="Lalaki", "Male")</f>
        <v>Female</v>
      </c>
      <c r="J15" s="12" t="s">
        <v>36</v>
      </c>
      <c r="K15" s="46" t="s">
        <v>82</v>
      </c>
      <c r="L15" s="25" t="str">
        <f>IF($A15=Dashboard!$C$17, $D15, "")</f>
        <v>Noreen Faye Duante</v>
      </c>
    </row>
    <row r="16" spans="1:12" ht="20.100000000000001" customHeight="1" thickBot="1" x14ac:dyDescent="0.25">
      <c r="A16" s="12" t="s">
        <v>48</v>
      </c>
      <c r="B16" s="12" t="s">
        <v>49</v>
      </c>
      <c r="C16" s="12" t="s">
        <v>50</v>
      </c>
      <c r="D16" s="12" t="str">
        <f t="shared" si="0"/>
        <v>Angel Ellaine Benavidez</v>
      </c>
      <c r="E16" s="13">
        <v>18</v>
      </c>
      <c r="F16" s="12" t="s">
        <v>26</v>
      </c>
      <c r="G16" s="12" t="s">
        <v>21</v>
      </c>
      <c r="H16" s="12" t="s">
        <v>22</v>
      </c>
      <c r="I16" s="12" t="str" cm="1">
        <f t="array" ref="I16">_xlfn.IFS(F16="Babae", "Female", F16="Lalaki", "Male")</f>
        <v>Female</v>
      </c>
      <c r="J16" s="12" t="s">
        <v>36</v>
      </c>
      <c r="K16" s="46" t="s">
        <v>51</v>
      </c>
      <c r="L16" s="25" t="str">
        <f>IF($A16=Dashboard!$C$17, $D16, "")</f>
        <v/>
      </c>
    </row>
    <row r="17" spans="1:12" ht="20.100000000000001" customHeight="1" thickBot="1" x14ac:dyDescent="0.25">
      <c r="A17" s="12" t="s">
        <v>48</v>
      </c>
      <c r="B17" s="12" t="s">
        <v>83</v>
      </c>
      <c r="C17" s="12" t="s">
        <v>84</v>
      </c>
      <c r="D17" s="12" t="str">
        <f t="shared" si="0"/>
        <v>Angelo Magallanes</v>
      </c>
      <c r="E17" s="13">
        <v>18</v>
      </c>
      <c r="F17" s="12" t="s">
        <v>20</v>
      </c>
      <c r="G17" s="12" t="s">
        <v>21</v>
      </c>
      <c r="H17" s="12" t="s">
        <v>22</v>
      </c>
      <c r="I17" s="12" t="str" cm="1">
        <f t="array" ref="I17">_xlfn.IFS(F17="Babae", "Female", F17="Lalaki", "Male")</f>
        <v>Male</v>
      </c>
      <c r="J17" s="12" t="s">
        <v>54</v>
      </c>
      <c r="K17" s="46" t="s">
        <v>85</v>
      </c>
      <c r="L17" s="25" t="str">
        <f>IF($A17=Dashboard!$C$17, $D17, "")</f>
        <v/>
      </c>
    </row>
    <row r="18" spans="1:12" ht="20.100000000000001" customHeight="1" thickBot="1" x14ac:dyDescent="0.25">
      <c r="A18" s="12" t="s">
        <v>48</v>
      </c>
      <c r="B18" s="12" t="s">
        <v>113</v>
      </c>
      <c r="C18" s="12" t="s">
        <v>160</v>
      </c>
      <c r="D18" s="12" t="str">
        <f t="shared" si="0"/>
        <v>Fatima Dela Rosa</v>
      </c>
      <c r="E18" s="13">
        <v>18</v>
      </c>
      <c r="F18" s="12" t="s">
        <v>26</v>
      </c>
      <c r="G18" s="12" t="s">
        <v>21</v>
      </c>
      <c r="H18" s="12" t="s">
        <v>28</v>
      </c>
      <c r="I18" s="12" t="str" cm="1">
        <f t="array" ref="I18">_xlfn.IFS(F18="Babae", "Female", F18="Lalaki", "Male")</f>
        <v>Female</v>
      </c>
      <c r="J18" s="12" t="s">
        <v>36</v>
      </c>
      <c r="K18" s="46" t="s">
        <v>161</v>
      </c>
      <c r="L18" s="25" t="str">
        <f>IF($A18=Dashboard!$C$17, $D18, "")</f>
        <v/>
      </c>
    </row>
    <row r="19" spans="1:12" ht="20.100000000000001" customHeight="1" thickBot="1" x14ac:dyDescent="0.25">
      <c r="A19" s="12" t="s">
        <v>48</v>
      </c>
      <c r="B19" s="12" t="s">
        <v>203</v>
      </c>
      <c r="C19" s="12" t="s">
        <v>204</v>
      </c>
      <c r="D19" s="12" t="str">
        <f t="shared" si="0"/>
        <v>James Darrell Piscasio</v>
      </c>
      <c r="E19" s="13">
        <v>22</v>
      </c>
      <c r="F19" s="12" t="s">
        <v>20</v>
      </c>
      <c r="G19" s="12" t="s">
        <v>21</v>
      </c>
      <c r="H19" s="12" t="s">
        <v>22</v>
      </c>
      <c r="I19" s="12" t="str" cm="1">
        <f t="array" ref="I19">_xlfn.IFS(F19="Babae", "Female", F19="Lalaki", "Male")</f>
        <v>Male</v>
      </c>
      <c r="J19" s="12" t="s">
        <v>205</v>
      </c>
      <c r="K19" s="46" t="s">
        <v>206</v>
      </c>
      <c r="L19" s="25" t="str">
        <f>IF($A19=Dashboard!$C$17, $D19, "")</f>
        <v/>
      </c>
    </row>
    <row r="20" spans="1:12" ht="20.100000000000001" customHeight="1" thickBot="1" x14ac:dyDescent="0.25">
      <c r="A20" s="12" t="s">
        <v>48</v>
      </c>
      <c r="B20" s="12" t="s">
        <v>262</v>
      </c>
      <c r="C20" s="12" t="s">
        <v>271</v>
      </c>
      <c r="D20" s="12" t="str">
        <f t="shared" si="0"/>
        <v>Jansen Javier</v>
      </c>
      <c r="E20" s="13">
        <v>27</v>
      </c>
      <c r="F20" s="12" t="s">
        <v>20</v>
      </c>
      <c r="G20" s="12" t="s">
        <v>27</v>
      </c>
      <c r="H20" s="12" t="s">
        <v>22</v>
      </c>
      <c r="I20" s="12" t="str" cm="1">
        <f t="array" ref="I20">_xlfn.IFS(F20="Babae", "Female", F20="Lalaki", "Male")</f>
        <v>Male</v>
      </c>
      <c r="J20" s="12" t="s">
        <v>272</v>
      </c>
      <c r="K20" s="46" t="s">
        <v>273</v>
      </c>
      <c r="L20" s="25" t="str">
        <f>IF($A20=Dashboard!$C$17, $D20, "")</f>
        <v/>
      </c>
    </row>
    <row r="21" spans="1:12" ht="20.100000000000001" customHeight="1" thickBot="1" x14ac:dyDescent="0.25">
      <c r="A21" s="12" t="s">
        <v>48</v>
      </c>
      <c r="B21" s="12" t="s">
        <v>254</v>
      </c>
      <c r="C21" s="12" t="s">
        <v>255</v>
      </c>
      <c r="D21" s="12" t="str">
        <f t="shared" si="0"/>
        <v>Japheth Reimuel Guiao</v>
      </c>
      <c r="E21" s="13">
        <v>24</v>
      </c>
      <c r="F21" s="12" t="s">
        <v>20</v>
      </c>
      <c r="G21" s="12" t="s">
        <v>27</v>
      </c>
      <c r="H21" s="12" t="s">
        <v>22</v>
      </c>
      <c r="I21" s="12" t="str" cm="1">
        <f t="array" ref="I21">_xlfn.IFS(F21="Babae", "Female", F21="Lalaki", "Male")</f>
        <v>Male</v>
      </c>
      <c r="J21" s="12"/>
      <c r="K21" s="46" t="s">
        <v>256</v>
      </c>
      <c r="L21" s="25" t="str">
        <f>IF($A21=Dashboard!$C$17, $D21, "")</f>
        <v/>
      </c>
    </row>
    <row r="22" spans="1:12" ht="20.100000000000001" customHeight="1" thickBot="1" x14ac:dyDescent="0.25">
      <c r="A22" s="12" t="s">
        <v>48</v>
      </c>
      <c r="B22" s="12" t="s">
        <v>274</v>
      </c>
      <c r="C22" s="12" t="s">
        <v>275</v>
      </c>
      <c r="D22" s="12" t="str">
        <f t="shared" si="0"/>
        <v>jemar pescala</v>
      </c>
      <c r="E22" s="13">
        <v>19</v>
      </c>
      <c r="F22" s="12" t="s">
        <v>20</v>
      </c>
      <c r="G22" s="12" t="s">
        <v>21</v>
      </c>
      <c r="H22" s="12" t="s">
        <v>28</v>
      </c>
      <c r="I22" s="12" t="str" cm="1">
        <f t="array" ref="I22">_xlfn.IFS(F22="Babae", "Female", F22="Lalaki", "Male")</f>
        <v>Male</v>
      </c>
      <c r="J22" s="12" t="s">
        <v>276</v>
      </c>
      <c r="K22" s="46" t="s">
        <v>277</v>
      </c>
      <c r="L22" s="25" t="str">
        <f>IF($A22=Dashboard!$C$17, $D22, "")</f>
        <v/>
      </c>
    </row>
    <row r="23" spans="1:12" ht="20.100000000000001" customHeight="1" thickBot="1" x14ac:dyDescent="0.25">
      <c r="A23" s="12" t="s">
        <v>48</v>
      </c>
      <c r="B23" s="12" t="s">
        <v>164</v>
      </c>
      <c r="C23" s="12" t="s">
        <v>165</v>
      </c>
      <c r="D23" s="12" t="str">
        <f t="shared" si="0"/>
        <v>Jex Acuzar</v>
      </c>
      <c r="E23" s="13">
        <v>19</v>
      </c>
      <c r="F23" s="12" t="s">
        <v>20</v>
      </c>
      <c r="G23" s="12" t="s">
        <v>21</v>
      </c>
      <c r="H23" s="12" t="s">
        <v>22</v>
      </c>
      <c r="I23" s="12" t="str" cm="1">
        <f t="array" ref="I23">_xlfn.IFS(F23="Babae", "Female", F23="Lalaki", "Male")</f>
        <v>Male</v>
      </c>
      <c r="J23" s="12" t="s">
        <v>166</v>
      </c>
      <c r="K23" s="46" t="s">
        <v>167</v>
      </c>
      <c r="L23" s="25" t="str">
        <f>IF($A23=Dashboard!$C$17, $D23, "")</f>
        <v/>
      </c>
    </row>
    <row r="24" spans="1:12" ht="20.100000000000001" customHeight="1" thickBot="1" x14ac:dyDescent="0.25">
      <c r="A24" s="12" t="s">
        <v>48</v>
      </c>
      <c r="B24" s="12" t="s">
        <v>262</v>
      </c>
      <c r="C24" s="12" t="s">
        <v>263</v>
      </c>
      <c r="D24" s="12" t="str">
        <f t="shared" si="0"/>
        <v>John Christian Javier</v>
      </c>
      <c r="E24" s="13">
        <v>23</v>
      </c>
      <c r="F24" s="12" t="s">
        <v>20</v>
      </c>
      <c r="G24" s="12" t="s">
        <v>27</v>
      </c>
      <c r="H24" s="12" t="s">
        <v>22</v>
      </c>
      <c r="I24" s="12" t="str" cm="1">
        <f t="array" ref="I24">_xlfn.IFS(F24="Babae", "Female", F24="Lalaki", "Male")</f>
        <v>Male</v>
      </c>
      <c r="J24" s="12" t="s">
        <v>54</v>
      </c>
      <c r="K24" s="46" t="s">
        <v>264</v>
      </c>
      <c r="L24" s="25" t="str">
        <f>IF($A24=Dashboard!$C$17, $D24, "")</f>
        <v/>
      </c>
    </row>
    <row r="25" spans="1:12" ht="20.100000000000001" customHeight="1" thickBot="1" x14ac:dyDescent="0.25">
      <c r="A25" s="12" t="s">
        <v>48</v>
      </c>
      <c r="B25" s="12" t="s">
        <v>262</v>
      </c>
      <c r="C25" s="12" t="s">
        <v>1126</v>
      </c>
      <c r="D25" s="12" t="str">
        <f t="shared" si="0"/>
        <v>Kim Javier</v>
      </c>
      <c r="E25" s="13">
        <v>19</v>
      </c>
      <c r="F25" s="12" t="s">
        <v>26</v>
      </c>
      <c r="G25" s="12" t="s">
        <v>21</v>
      </c>
      <c r="H25" s="12" t="s">
        <v>22</v>
      </c>
      <c r="I25" s="12" t="str" cm="1">
        <f t="array" ref="I25">_xlfn.IFS(F25="Babae", "Female", F25="Lalaki", "Male")</f>
        <v>Female</v>
      </c>
      <c r="J25" s="12" t="s">
        <v>32</v>
      </c>
      <c r="K25" s="46" t="s">
        <v>267</v>
      </c>
      <c r="L25" s="25" t="str">
        <f>IF($A25=Dashboard!$C$17, $D25, "")</f>
        <v/>
      </c>
    </row>
    <row r="26" spans="1:12" ht="20.100000000000001" customHeight="1" thickBot="1" x14ac:dyDescent="0.25">
      <c r="A26" s="12" t="s">
        <v>48</v>
      </c>
      <c r="B26" s="12" t="s">
        <v>179</v>
      </c>
      <c r="C26" s="12" t="s">
        <v>180</v>
      </c>
      <c r="D26" s="12" t="str">
        <f t="shared" si="0"/>
        <v>Lovelyn Colarat</v>
      </c>
      <c r="E26" s="13">
        <v>18</v>
      </c>
      <c r="F26" s="12" t="s">
        <v>26</v>
      </c>
      <c r="G26" s="12" t="s">
        <v>21</v>
      </c>
      <c r="H26" s="12" t="s">
        <v>22</v>
      </c>
      <c r="I26" s="12" t="str" cm="1">
        <f t="array" ref="I26">_xlfn.IFS(F26="Babae", "Female", F26="Lalaki", "Male")</f>
        <v>Female</v>
      </c>
      <c r="J26" s="12"/>
      <c r="K26" s="46" t="s">
        <v>181</v>
      </c>
      <c r="L26" s="25" t="str">
        <f>IF($A26=Dashboard!$C$17, $D26, "")</f>
        <v/>
      </c>
    </row>
    <row r="27" spans="1:12" ht="20.100000000000001" customHeight="1" thickBot="1" x14ac:dyDescent="0.25">
      <c r="A27" s="12" t="s">
        <v>48</v>
      </c>
      <c r="B27" s="12" t="s">
        <v>113</v>
      </c>
      <c r="C27" s="12" t="s">
        <v>114</v>
      </c>
      <c r="D27" s="12" t="str">
        <f t="shared" si="0"/>
        <v>Marinel Dela Rosa</v>
      </c>
      <c r="E27" s="13">
        <v>19</v>
      </c>
      <c r="F27" s="12" t="s">
        <v>26</v>
      </c>
      <c r="G27" s="12" t="s">
        <v>21</v>
      </c>
      <c r="H27" s="12" t="s">
        <v>28</v>
      </c>
      <c r="I27" s="12" t="str" cm="1">
        <f t="array" ref="I27">_xlfn.IFS(F27="Babae", "Female", F27="Lalaki", "Male")</f>
        <v>Female</v>
      </c>
      <c r="J27" s="12" t="s">
        <v>115</v>
      </c>
      <c r="K27" s="46" t="s">
        <v>116</v>
      </c>
      <c r="L27" s="25" t="str">
        <f>IF($A27=Dashboard!$C$17, $D27, "")</f>
        <v/>
      </c>
    </row>
    <row r="28" spans="1:12" ht="20.100000000000001" customHeight="1" thickBot="1" x14ac:dyDescent="0.25">
      <c r="A28" s="12" t="s">
        <v>48</v>
      </c>
      <c r="B28" s="12" t="s">
        <v>59</v>
      </c>
      <c r="C28" s="12" t="s">
        <v>60</v>
      </c>
      <c r="D28" s="12" t="str">
        <f t="shared" si="0"/>
        <v>Michelle Ann Orario</v>
      </c>
      <c r="E28" s="13">
        <v>18</v>
      </c>
      <c r="F28" s="12" t="s">
        <v>26</v>
      </c>
      <c r="G28" s="12" t="s">
        <v>21</v>
      </c>
      <c r="H28" s="12" t="s">
        <v>28</v>
      </c>
      <c r="I28" s="12" t="str" cm="1">
        <f t="array" ref="I28">_xlfn.IFS(F28="Babae", "Female", F28="Lalaki", "Male")</f>
        <v>Female</v>
      </c>
      <c r="J28" s="12"/>
      <c r="K28" s="46" t="s">
        <v>61</v>
      </c>
      <c r="L28" s="25" t="str">
        <f>IF($A28=Dashboard!$C$17, $D28, "")</f>
        <v/>
      </c>
    </row>
    <row r="29" spans="1:12" ht="20.100000000000001" customHeight="1" thickBot="1" x14ac:dyDescent="0.25">
      <c r="A29" s="12" t="s">
        <v>48</v>
      </c>
      <c r="B29" s="12" t="s">
        <v>109</v>
      </c>
      <c r="C29" s="12" t="s">
        <v>110</v>
      </c>
      <c r="D29" s="12" t="str">
        <f t="shared" si="0"/>
        <v>Nicole Jane De Jesus</v>
      </c>
      <c r="E29" s="13">
        <v>18</v>
      </c>
      <c r="F29" s="12" t="s">
        <v>26</v>
      </c>
      <c r="G29" s="12" t="s">
        <v>21</v>
      </c>
      <c r="H29" s="12" t="s">
        <v>28</v>
      </c>
      <c r="I29" s="12" t="str" cm="1">
        <f t="array" ref="I29">_xlfn.IFS(F29="Babae", "Female", F29="Lalaki", "Male")</f>
        <v>Female</v>
      </c>
      <c r="J29" s="12" t="s">
        <v>111</v>
      </c>
      <c r="K29" s="46" t="s">
        <v>112</v>
      </c>
      <c r="L29" s="25" t="str">
        <f>IF($A29=Dashboard!$C$17, $D29, "")</f>
        <v/>
      </c>
    </row>
    <row r="30" spans="1:12" ht="20.100000000000001" customHeight="1" thickBot="1" x14ac:dyDescent="0.25">
      <c r="A30" s="12" t="s">
        <v>48</v>
      </c>
      <c r="B30" s="12" t="s">
        <v>179</v>
      </c>
      <c r="C30" s="12" t="s">
        <v>187</v>
      </c>
      <c r="D30" s="12" t="str">
        <f t="shared" si="0"/>
        <v>Shaina Colarat</v>
      </c>
      <c r="E30" s="13">
        <v>20</v>
      </c>
      <c r="F30" s="12" t="s">
        <v>26</v>
      </c>
      <c r="G30" s="12" t="s">
        <v>21</v>
      </c>
      <c r="H30" s="12" t="s">
        <v>28</v>
      </c>
      <c r="I30" s="12" t="str" cm="1">
        <f t="array" ref="I30">_xlfn.IFS(F30="Babae", "Female", F30="Lalaki", "Male")</f>
        <v>Female</v>
      </c>
      <c r="J30" s="12"/>
      <c r="K30" s="46" t="s">
        <v>188</v>
      </c>
      <c r="L30" s="25" t="str">
        <f>IF($A30=Dashboard!$C$17, $D30, "")</f>
        <v/>
      </c>
    </row>
    <row r="31" spans="1:12" ht="20.100000000000001" customHeight="1" thickBot="1" x14ac:dyDescent="0.25">
      <c r="A31" s="12" t="s">
        <v>48</v>
      </c>
      <c r="B31" s="12" t="s">
        <v>145</v>
      </c>
      <c r="C31" s="12" t="s">
        <v>146</v>
      </c>
      <c r="D31" s="12" t="str">
        <f t="shared" si="0"/>
        <v>Vallerie Avance</v>
      </c>
      <c r="E31" s="13">
        <v>20</v>
      </c>
      <c r="F31" s="12" t="s">
        <v>26</v>
      </c>
      <c r="G31" s="12" t="s">
        <v>21</v>
      </c>
      <c r="H31" s="12" t="s">
        <v>28</v>
      </c>
      <c r="I31" s="12" t="str" cm="1">
        <f t="array" ref="I31">_xlfn.IFS(F31="Babae", "Female", F31="Lalaki", "Male")</f>
        <v>Female</v>
      </c>
      <c r="J31" s="12"/>
      <c r="K31" s="46" t="s">
        <v>147</v>
      </c>
      <c r="L31" s="25" t="str">
        <f>IF($A31=Dashboard!$C$17, $D31, "")</f>
        <v/>
      </c>
    </row>
    <row r="32" spans="1:12" ht="20.100000000000001" customHeight="1" thickBot="1" x14ac:dyDescent="0.25">
      <c r="A32" s="12" t="s">
        <v>48</v>
      </c>
      <c r="B32" s="12" t="s">
        <v>145</v>
      </c>
      <c r="C32" s="12" t="s">
        <v>146</v>
      </c>
      <c r="D32" s="12" t="str">
        <f t="shared" si="0"/>
        <v>Vallerie Avance</v>
      </c>
      <c r="E32" s="13">
        <v>20</v>
      </c>
      <c r="F32" s="12" t="s">
        <v>26</v>
      </c>
      <c r="G32" s="12" t="s">
        <v>21</v>
      </c>
      <c r="H32" s="12" t="s">
        <v>22</v>
      </c>
      <c r="I32" s="12" t="str" cm="1">
        <f t="array" ref="I32">_xlfn.IFS(F32="Babae", "Female", F32="Lalaki", "Male")</f>
        <v>Female</v>
      </c>
      <c r="J32" s="12" t="s">
        <v>36</v>
      </c>
      <c r="K32" s="46" t="s">
        <v>186</v>
      </c>
      <c r="L32" s="25" t="str">
        <f>IF($A32=Dashboard!$C$17, $D32, "")</f>
        <v/>
      </c>
    </row>
    <row r="33" spans="1:12" ht="20.100000000000001" customHeight="1" thickBot="1" x14ac:dyDescent="0.25">
      <c r="A33" s="12" t="s">
        <v>17</v>
      </c>
      <c r="B33" s="12" t="s">
        <v>24</v>
      </c>
      <c r="C33" s="12" t="s">
        <v>25</v>
      </c>
      <c r="D33" s="12" t="str">
        <f t="shared" si="0"/>
        <v>Cherelyn Cabardo</v>
      </c>
      <c r="E33" s="13">
        <v>18</v>
      </c>
      <c r="F33" s="12" t="s">
        <v>26</v>
      </c>
      <c r="G33" s="12" t="s">
        <v>27</v>
      </c>
      <c r="H33" s="12" t="s">
        <v>28</v>
      </c>
      <c r="I33" s="12" t="str" cm="1">
        <f t="array" ref="I33">_xlfn.IFS(F33="Babae", "Female", F33="Lalaki", "Male")</f>
        <v>Female</v>
      </c>
      <c r="J33" s="12"/>
      <c r="K33" s="46" t="s">
        <v>29</v>
      </c>
      <c r="L33" s="25" t="str">
        <f>IF($A33=Dashboard!$C$17, $D33, "")</f>
        <v/>
      </c>
    </row>
    <row r="34" spans="1:12" ht="20.100000000000001" customHeight="1" thickBot="1" x14ac:dyDescent="0.25">
      <c r="A34" s="12" t="s">
        <v>17</v>
      </c>
      <c r="B34" s="12" t="s">
        <v>30</v>
      </c>
      <c r="C34" s="12" t="s">
        <v>31</v>
      </c>
      <c r="D34" s="12" t="str">
        <f t="shared" ref="D34:D65" si="1">$C34&amp;" "&amp;$B34</f>
        <v>ivan rosos</v>
      </c>
      <c r="E34" s="13">
        <v>18</v>
      </c>
      <c r="F34" s="12" t="s">
        <v>20</v>
      </c>
      <c r="G34" s="12" t="s">
        <v>21</v>
      </c>
      <c r="H34" s="12" t="s">
        <v>22</v>
      </c>
      <c r="I34" s="12" t="str" cm="1">
        <f t="array" ref="I34">_xlfn.IFS(F34="Babae", "Female", F34="Lalaki", "Male")</f>
        <v>Male</v>
      </c>
      <c r="J34" s="12" t="s">
        <v>32</v>
      </c>
      <c r="K34" s="46" t="s">
        <v>33</v>
      </c>
      <c r="L34" s="25" t="str">
        <f>IF($A34=Dashboard!$C$17, $D34, "")</f>
        <v/>
      </c>
    </row>
    <row r="35" spans="1:12" ht="20.100000000000001" customHeight="1" thickBot="1" x14ac:dyDescent="0.25">
      <c r="A35" s="12" t="s">
        <v>17</v>
      </c>
      <c r="B35" s="12" t="s">
        <v>18</v>
      </c>
      <c r="C35" s="12" t="s">
        <v>19</v>
      </c>
      <c r="D35" s="12" t="str">
        <f t="shared" si="1"/>
        <v>Lemuel Cacabilos</v>
      </c>
      <c r="E35" s="13">
        <v>19</v>
      </c>
      <c r="F35" s="12" t="s">
        <v>20</v>
      </c>
      <c r="G35" s="12" t="s">
        <v>21</v>
      </c>
      <c r="H35" s="12" t="s">
        <v>22</v>
      </c>
      <c r="I35" s="12" t="str" cm="1">
        <f t="array" ref="I35">_xlfn.IFS(F35="Babae", "Female", F35="Lalaki", "Male")</f>
        <v>Male</v>
      </c>
      <c r="J35" s="12"/>
      <c r="K35" s="46" t="s">
        <v>23</v>
      </c>
      <c r="L35" s="25" t="str">
        <f>IF($A35=Dashboard!$C$17, $D35, "")</f>
        <v/>
      </c>
    </row>
    <row r="36" spans="1:12" ht="20.100000000000001" customHeight="1" thickBot="1" x14ac:dyDescent="0.25">
      <c r="A36" s="12" t="s">
        <v>17</v>
      </c>
      <c r="B36" s="12" t="s">
        <v>92</v>
      </c>
      <c r="C36" s="12" t="s">
        <v>132</v>
      </c>
      <c r="D36" s="12" t="str">
        <f t="shared" si="1"/>
        <v>Lovely Marquez</v>
      </c>
      <c r="E36" s="13">
        <v>26</v>
      </c>
      <c r="F36" s="12" t="s">
        <v>26</v>
      </c>
      <c r="G36" s="12" t="s">
        <v>27</v>
      </c>
      <c r="H36" s="12" t="s">
        <v>22</v>
      </c>
      <c r="I36" s="12" t="str" cm="1">
        <f t="array" ref="I36">_xlfn.IFS(F36="Babae", "Female", F36="Lalaki", "Male")</f>
        <v>Female</v>
      </c>
      <c r="J36" s="12" t="s">
        <v>41</v>
      </c>
      <c r="K36" s="46" t="s">
        <v>133</v>
      </c>
      <c r="L36" s="25" t="str">
        <f>IF($A36=Dashboard!$C$17, $D36, "")</f>
        <v/>
      </c>
    </row>
    <row r="37" spans="1:12" ht="20.100000000000001" customHeight="1" thickBot="1" x14ac:dyDescent="0.25">
      <c r="A37" s="12" t="s">
        <v>17</v>
      </c>
      <c r="B37" s="12" t="s">
        <v>1127</v>
      </c>
      <c r="C37" s="12" t="s">
        <v>1128</v>
      </c>
      <c r="D37" s="12" t="str">
        <f t="shared" si="1"/>
        <v>Loverlyn Fuselero</v>
      </c>
      <c r="E37" s="13">
        <v>19</v>
      </c>
      <c r="F37" s="12" t="s">
        <v>26</v>
      </c>
      <c r="G37" s="12" t="s">
        <v>21</v>
      </c>
      <c r="H37" s="12" t="s">
        <v>22</v>
      </c>
      <c r="I37" s="12" t="str" cm="1">
        <f t="array" ref="I37">_xlfn.IFS(F37="Babae", "Female", F37="Lalaki", "Male")</f>
        <v>Female</v>
      </c>
      <c r="J37" s="12" t="s">
        <v>36</v>
      </c>
      <c r="K37" s="46" t="s">
        <v>37</v>
      </c>
      <c r="L37" s="25" t="str">
        <f>IF($A37=Dashboard!$C$17, $D37, "")</f>
        <v/>
      </c>
    </row>
    <row r="38" spans="1:12" ht="20.100000000000001" customHeight="1" thickBot="1" x14ac:dyDescent="0.25">
      <c r="A38" s="12" t="s">
        <v>17</v>
      </c>
      <c r="B38" s="12" t="s">
        <v>99</v>
      </c>
      <c r="C38" s="12" t="s">
        <v>100</v>
      </c>
      <c r="D38" s="12" t="str">
        <f t="shared" si="1"/>
        <v>Mark Henson Escauso</v>
      </c>
      <c r="E38" s="13">
        <v>19</v>
      </c>
      <c r="F38" s="12" t="s">
        <v>20</v>
      </c>
      <c r="G38" s="12" t="s">
        <v>21</v>
      </c>
      <c r="H38" s="12" t="s">
        <v>28</v>
      </c>
      <c r="I38" s="12" t="str" cm="1">
        <f t="array" ref="I38">_xlfn.IFS(F38="Babae", "Female", F38="Lalaki", "Male")</f>
        <v>Male</v>
      </c>
      <c r="J38" s="12" t="s">
        <v>41</v>
      </c>
      <c r="K38" s="46" t="s">
        <v>101</v>
      </c>
      <c r="L38" s="25" t="str">
        <f>IF($A38=Dashboard!$C$17, $D38, "")</f>
        <v/>
      </c>
    </row>
    <row r="39" spans="1:12" ht="20.100000000000001" customHeight="1" thickBot="1" x14ac:dyDescent="0.25">
      <c r="A39" s="12" t="s">
        <v>17</v>
      </c>
      <c r="B39" s="12" t="s">
        <v>92</v>
      </c>
      <c r="C39" s="12" t="s">
        <v>93</v>
      </c>
      <c r="D39" s="12" t="str">
        <f t="shared" si="1"/>
        <v>Mary Jane Marquez</v>
      </c>
      <c r="E39" s="13">
        <v>20</v>
      </c>
      <c r="F39" s="12" t="s">
        <v>26</v>
      </c>
      <c r="G39" s="12" t="s">
        <v>27</v>
      </c>
      <c r="H39" s="12" t="s">
        <v>22</v>
      </c>
      <c r="I39" s="12" t="str" cm="1">
        <f t="array" ref="I39">_xlfn.IFS(F39="Babae", "Female", F39="Lalaki", "Male")</f>
        <v>Female</v>
      </c>
      <c r="J39" s="12" t="s">
        <v>41</v>
      </c>
      <c r="K39" s="46" t="s">
        <v>94</v>
      </c>
      <c r="L39" s="25" t="str">
        <f>IF($A39=Dashboard!$C$17, $D39, "")</f>
        <v/>
      </c>
    </row>
    <row r="40" spans="1:12" ht="20.100000000000001" customHeight="1" thickBot="1" x14ac:dyDescent="0.25">
      <c r="A40" s="12" t="s">
        <v>17</v>
      </c>
      <c r="B40" s="12" t="s">
        <v>56</v>
      </c>
      <c r="C40" s="12" t="s">
        <v>57</v>
      </c>
      <c r="D40" s="12" t="str">
        <f t="shared" si="1"/>
        <v>Prince Jacob Perez</v>
      </c>
      <c r="E40" s="13">
        <v>23</v>
      </c>
      <c r="F40" s="12" t="s">
        <v>20</v>
      </c>
      <c r="G40" s="12" t="s">
        <v>27</v>
      </c>
      <c r="H40" s="12" t="s">
        <v>28</v>
      </c>
      <c r="I40" s="12" t="str" cm="1">
        <f t="array" ref="I40">_xlfn.IFS(F40="Babae", "Female", F40="Lalaki", "Male")</f>
        <v>Male</v>
      </c>
      <c r="J40" s="12"/>
      <c r="K40" s="46" t="s">
        <v>58</v>
      </c>
      <c r="L40" s="25" t="str">
        <f>IF($A40=Dashboard!$C$17, $D40, "")</f>
        <v/>
      </c>
    </row>
    <row r="41" spans="1:12" ht="20.100000000000001" customHeight="1" thickBot="1" x14ac:dyDescent="0.25">
      <c r="A41" s="12" t="s">
        <v>38</v>
      </c>
      <c r="B41" s="12" t="s">
        <v>212</v>
      </c>
      <c r="C41" s="12" t="s">
        <v>213</v>
      </c>
      <c r="D41" s="12" t="str">
        <f t="shared" si="1"/>
        <v>aivirie aiza zamora</v>
      </c>
      <c r="E41" s="13">
        <v>26</v>
      </c>
      <c r="F41" s="12" t="s">
        <v>26</v>
      </c>
      <c r="G41" s="12" t="s">
        <v>27</v>
      </c>
      <c r="H41" s="12" t="s">
        <v>22</v>
      </c>
      <c r="I41" s="12" t="str" cm="1">
        <f t="array" ref="I41">_xlfn.IFS(F41="Babae", "Female", F41="Lalaki", "Male")</f>
        <v>Female</v>
      </c>
      <c r="J41" s="12"/>
      <c r="K41" s="46" t="s">
        <v>214</v>
      </c>
      <c r="L41" s="25" t="str">
        <f>IF($A41=Dashboard!$C$17, $D41, "")</f>
        <v/>
      </c>
    </row>
    <row r="42" spans="1:12" ht="20.100000000000001" customHeight="1" thickBot="1" x14ac:dyDescent="0.25">
      <c r="A42" s="12" t="s">
        <v>38</v>
      </c>
      <c r="B42" s="12" t="s">
        <v>221</v>
      </c>
      <c r="C42" s="12" t="s">
        <v>222</v>
      </c>
      <c r="D42" s="12" t="str">
        <f t="shared" si="1"/>
        <v>AL GIN ESQUILLO</v>
      </c>
      <c r="E42" s="13">
        <v>18</v>
      </c>
      <c r="F42" s="12" t="s">
        <v>26</v>
      </c>
      <c r="G42" s="12" t="s">
        <v>21</v>
      </c>
      <c r="H42" s="12" t="s">
        <v>28</v>
      </c>
      <c r="I42" s="12" t="str" cm="1">
        <f t="array" ref="I42">_xlfn.IFS(F42="Babae", "Female", F42="Lalaki", "Male")</f>
        <v>Female</v>
      </c>
      <c r="J42" s="12" t="s">
        <v>223</v>
      </c>
      <c r="K42" s="46" t="s">
        <v>224</v>
      </c>
      <c r="L42" s="25" t="str">
        <f>IF($A42=Dashboard!$C$17, $D42, "")</f>
        <v/>
      </c>
    </row>
    <row r="43" spans="1:12" ht="20.100000000000001" customHeight="1" thickBot="1" x14ac:dyDescent="0.25">
      <c r="A43" s="12" t="s">
        <v>38</v>
      </c>
      <c r="B43" s="12" t="s">
        <v>66</v>
      </c>
      <c r="C43" s="12" t="s">
        <v>67</v>
      </c>
      <c r="D43" s="12" t="str">
        <f t="shared" si="1"/>
        <v>Brandon Ricarte</v>
      </c>
      <c r="E43" s="13">
        <v>19</v>
      </c>
      <c r="F43" s="12" t="s">
        <v>20</v>
      </c>
      <c r="G43" s="12" t="s">
        <v>21</v>
      </c>
      <c r="H43" s="12" t="s">
        <v>22</v>
      </c>
      <c r="I43" s="12" t="str" cm="1">
        <f t="array" ref="I43">_xlfn.IFS(F43="Babae", "Female", F43="Lalaki", "Male")</f>
        <v>Male</v>
      </c>
      <c r="J43" s="12" t="s">
        <v>68</v>
      </c>
      <c r="K43" s="46" t="s">
        <v>69</v>
      </c>
      <c r="L43" s="25" t="str">
        <f>IF($A43=Dashboard!$C$17, $D43, "")</f>
        <v/>
      </c>
    </row>
    <row r="44" spans="1:12" ht="20.100000000000001" customHeight="1" thickBot="1" x14ac:dyDescent="0.25">
      <c r="A44" s="12" t="s">
        <v>38</v>
      </c>
      <c r="B44" s="12" t="s">
        <v>89</v>
      </c>
      <c r="C44" s="12" t="s">
        <v>90</v>
      </c>
      <c r="D44" s="12" t="str">
        <f t="shared" si="1"/>
        <v>Camille Pascual</v>
      </c>
      <c r="E44" s="13">
        <v>23</v>
      </c>
      <c r="F44" s="12" t="s">
        <v>26</v>
      </c>
      <c r="G44" s="12" t="s">
        <v>27</v>
      </c>
      <c r="H44" s="12" t="s">
        <v>28</v>
      </c>
      <c r="I44" s="12" t="str" cm="1">
        <f t="array" ref="I44">_xlfn.IFS(F44="Babae", "Female", F44="Lalaki", "Male")</f>
        <v>Female</v>
      </c>
      <c r="J44" s="12" t="s">
        <v>54</v>
      </c>
      <c r="K44" s="46" t="s">
        <v>91</v>
      </c>
      <c r="L44" s="25" t="str">
        <f>IF($A44=Dashboard!$C$17, $D44, "")</f>
        <v/>
      </c>
    </row>
    <row r="45" spans="1:12" ht="20.100000000000001" customHeight="1" thickBot="1" x14ac:dyDescent="0.25">
      <c r="A45" s="12" t="s">
        <v>38</v>
      </c>
      <c r="B45" s="12" t="s">
        <v>189</v>
      </c>
      <c r="C45" s="12" t="s">
        <v>190</v>
      </c>
      <c r="D45" s="12" t="str">
        <f t="shared" si="1"/>
        <v>Christian Delos Reyes</v>
      </c>
      <c r="E45" s="13">
        <v>24</v>
      </c>
      <c r="F45" s="12" t="s">
        <v>20</v>
      </c>
      <c r="G45" s="12" t="s">
        <v>27</v>
      </c>
      <c r="H45" s="12" t="s">
        <v>22</v>
      </c>
      <c r="I45" s="12" t="str" cm="1">
        <f t="array" ref="I45">_xlfn.IFS(F45="Babae", "Female", F45="Lalaki", "Male")</f>
        <v>Male</v>
      </c>
      <c r="J45" s="12" t="s">
        <v>54</v>
      </c>
      <c r="K45" s="46" t="s">
        <v>191</v>
      </c>
      <c r="L45" s="25" t="str">
        <f>IF($A45=Dashboard!$C$17, $D45, "")</f>
        <v/>
      </c>
    </row>
    <row r="46" spans="1:12" ht="20.100000000000001" customHeight="1" thickBot="1" x14ac:dyDescent="0.25">
      <c r="A46" s="12" t="s">
        <v>38</v>
      </c>
      <c r="B46" s="12" t="s">
        <v>192</v>
      </c>
      <c r="C46" s="12" t="s">
        <v>193</v>
      </c>
      <c r="D46" s="12" t="str">
        <f t="shared" si="1"/>
        <v>Dexter De Leon</v>
      </c>
      <c r="E46" s="13">
        <v>18</v>
      </c>
      <c r="F46" s="12" t="s">
        <v>20</v>
      </c>
      <c r="G46" s="12" t="s">
        <v>21</v>
      </c>
      <c r="H46" s="12" t="s">
        <v>28</v>
      </c>
      <c r="I46" s="12" t="str" cm="1">
        <f t="array" ref="I46">_xlfn.IFS(F46="Babae", "Female", F46="Lalaki", "Male")</f>
        <v>Male</v>
      </c>
      <c r="J46" s="12" t="s">
        <v>54</v>
      </c>
      <c r="K46" s="46" t="s">
        <v>194</v>
      </c>
      <c r="L46" s="25" t="str">
        <f>IF($A46=Dashboard!$C$17, $D46, "")</f>
        <v/>
      </c>
    </row>
    <row r="47" spans="1:12" ht="20.100000000000001" customHeight="1" thickBot="1" x14ac:dyDescent="0.25">
      <c r="A47" s="12" t="s">
        <v>38</v>
      </c>
      <c r="B47" s="12" t="s">
        <v>142</v>
      </c>
      <c r="C47" s="12" t="s">
        <v>143</v>
      </c>
      <c r="D47" s="12" t="str">
        <f t="shared" si="1"/>
        <v>Elgine MANIO</v>
      </c>
      <c r="E47" s="13">
        <v>20</v>
      </c>
      <c r="F47" s="12" t="s">
        <v>20</v>
      </c>
      <c r="G47" s="12" t="s">
        <v>21</v>
      </c>
      <c r="H47" s="12" t="s">
        <v>28</v>
      </c>
      <c r="I47" s="12" t="str" cm="1">
        <f t="array" ref="I47">_xlfn.IFS(F47="Babae", "Female", F47="Lalaki", "Male")</f>
        <v>Male</v>
      </c>
      <c r="J47" s="12"/>
      <c r="K47" s="46" t="s">
        <v>144</v>
      </c>
      <c r="L47" s="25" t="str">
        <f>IF($A47=Dashboard!$C$17, $D47, "")</f>
        <v/>
      </c>
    </row>
    <row r="48" spans="1:12" ht="20.100000000000001" customHeight="1" thickBot="1" x14ac:dyDescent="0.25">
      <c r="A48" s="12" t="s">
        <v>38</v>
      </c>
      <c r="B48" s="12" t="s">
        <v>129</v>
      </c>
      <c r="C48" s="12" t="s">
        <v>130</v>
      </c>
      <c r="D48" s="12" t="str">
        <f t="shared" si="1"/>
        <v>Eliza Jane Vitangcol</v>
      </c>
      <c r="E48" s="13">
        <v>24</v>
      </c>
      <c r="F48" s="12" t="s">
        <v>26</v>
      </c>
      <c r="G48" s="12" t="s">
        <v>27</v>
      </c>
      <c r="H48" s="12" t="s">
        <v>22</v>
      </c>
      <c r="I48" s="12" t="str" cm="1">
        <f t="array" ref="I48">_xlfn.IFS(F48="Babae", "Female", F48="Lalaki", "Male")</f>
        <v>Female</v>
      </c>
      <c r="J48" s="12" t="s">
        <v>41</v>
      </c>
      <c r="K48" s="46" t="s">
        <v>131</v>
      </c>
      <c r="L48" s="25" t="str">
        <f>IF($A48=Dashboard!$C$17, $D48, "")</f>
        <v/>
      </c>
    </row>
    <row r="49" spans="1:12" ht="20.100000000000001" customHeight="1" thickBot="1" x14ac:dyDescent="0.25">
      <c r="A49" s="12" t="s">
        <v>38</v>
      </c>
      <c r="B49" s="12" t="s">
        <v>217</v>
      </c>
      <c r="C49" s="12" t="s">
        <v>218</v>
      </c>
      <c r="D49" s="12" t="str">
        <f t="shared" si="1"/>
        <v>Gerryboy Tawon</v>
      </c>
      <c r="E49" s="13">
        <v>19</v>
      </c>
      <c r="F49" s="12" t="s">
        <v>20</v>
      </c>
      <c r="G49" s="12" t="s">
        <v>21</v>
      </c>
      <c r="H49" s="12" t="s">
        <v>28</v>
      </c>
      <c r="I49" s="12" t="str" cm="1">
        <f t="array" ref="I49">_xlfn.IFS(F49="Babae", "Female", F49="Lalaki", "Male")</f>
        <v>Male</v>
      </c>
      <c r="J49" s="12" t="s">
        <v>219</v>
      </c>
      <c r="K49" s="46" t="s">
        <v>220</v>
      </c>
      <c r="L49" s="25" t="str">
        <f>IF($A49=Dashboard!$C$17, $D49, "")</f>
        <v/>
      </c>
    </row>
    <row r="50" spans="1:12" ht="20.100000000000001" customHeight="1" thickBot="1" x14ac:dyDescent="0.25">
      <c r="A50" s="12" t="s">
        <v>38</v>
      </c>
      <c r="B50" s="12" t="s">
        <v>77</v>
      </c>
      <c r="C50" s="12" t="s">
        <v>78</v>
      </c>
      <c r="D50" s="12" t="str">
        <f t="shared" si="1"/>
        <v>Hazelle Daza</v>
      </c>
      <c r="E50" s="13">
        <v>25</v>
      </c>
      <c r="F50" s="12" t="s">
        <v>26</v>
      </c>
      <c r="G50" s="12" t="s">
        <v>27</v>
      </c>
      <c r="H50" s="12" t="s">
        <v>28</v>
      </c>
      <c r="I50" s="12" t="str" cm="1">
        <f t="array" ref="I50">_xlfn.IFS(F50="Babae", "Female", F50="Lalaki", "Male")</f>
        <v>Female</v>
      </c>
      <c r="J50" s="12"/>
      <c r="K50" s="46" t="s">
        <v>79</v>
      </c>
      <c r="L50" s="25" t="str">
        <f>IF($A50=Dashboard!$C$17, $D50, "")</f>
        <v/>
      </c>
    </row>
    <row r="51" spans="1:12" ht="20.100000000000001" customHeight="1" thickBot="1" x14ac:dyDescent="0.25">
      <c r="A51" s="12" t="s">
        <v>38</v>
      </c>
      <c r="B51" s="12" t="s">
        <v>134</v>
      </c>
      <c r="C51" s="12" t="s">
        <v>135</v>
      </c>
      <c r="D51" s="12" t="str">
        <f t="shared" si="1"/>
        <v>Jastine Biehn Brillantes</v>
      </c>
      <c r="E51" s="13">
        <v>22</v>
      </c>
      <c r="F51" s="12" t="s">
        <v>26</v>
      </c>
      <c r="G51" s="12" t="s">
        <v>27</v>
      </c>
      <c r="H51" s="12" t="s">
        <v>22</v>
      </c>
      <c r="I51" s="12" t="str" cm="1">
        <f t="array" ref="I51">_xlfn.IFS(F51="Babae", "Female", F51="Lalaki", "Male")</f>
        <v>Female</v>
      </c>
      <c r="J51" s="12" t="s">
        <v>136</v>
      </c>
      <c r="K51" s="46" t="s">
        <v>137</v>
      </c>
      <c r="L51" s="25" t="str">
        <f>IF($A51=Dashboard!$C$17, $D51, "")</f>
        <v/>
      </c>
    </row>
    <row r="52" spans="1:12" ht="20.100000000000001" customHeight="1" thickBot="1" x14ac:dyDescent="0.25">
      <c r="A52" s="12" t="s">
        <v>38</v>
      </c>
      <c r="B52" s="12" t="s">
        <v>74</v>
      </c>
      <c r="C52" s="12" t="s">
        <v>75</v>
      </c>
      <c r="D52" s="12" t="str">
        <f t="shared" si="1"/>
        <v>Jerica Martinez</v>
      </c>
      <c r="E52" s="13">
        <v>18</v>
      </c>
      <c r="F52" s="12" t="s">
        <v>26</v>
      </c>
      <c r="G52" s="12" t="s">
        <v>21</v>
      </c>
      <c r="H52" s="12" t="s">
        <v>22</v>
      </c>
      <c r="I52" s="12" t="str" cm="1">
        <f t="array" ref="I52">_xlfn.IFS(F52="Babae", "Female", F52="Lalaki", "Male")</f>
        <v>Female</v>
      </c>
      <c r="J52" s="12"/>
      <c r="K52" s="46" t="s">
        <v>76</v>
      </c>
      <c r="L52" s="25" t="str">
        <f>IF($A52=Dashboard!$C$17, $D52, "")</f>
        <v/>
      </c>
    </row>
    <row r="53" spans="1:12" ht="20.100000000000001" customHeight="1" thickBot="1" x14ac:dyDescent="0.25">
      <c r="A53" s="12" t="s">
        <v>38</v>
      </c>
      <c r="B53" s="12" t="s">
        <v>62</v>
      </c>
      <c r="C53" s="12" t="s">
        <v>63</v>
      </c>
      <c r="D53" s="12" t="str">
        <f t="shared" si="1"/>
        <v>John Paul Adriel Dela Cruz</v>
      </c>
      <c r="E53" s="13">
        <v>18</v>
      </c>
      <c r="F53" s="12" t="s">
        <v>20</v>
      </c>
      <c r="G53" s="12" t="s">
        <v>21</v>
      </c>
      <c r="H53" s="12" t="s">
        <v>28</v>
      </c>
      <c r="I53" s="12" t="str" cm="1">
        <f t="array" ref="I53">_xlfn.IFS(F53="Babae", "Female", F53="Lalaki", "Male")</f>
        <v>Male</v>
      </c>
      <c r="J53" s="12" t="s">
        <v>64</v>
      </c>
      <c r="K53" s="46" t="s">
        <v>65</v>
      </c>
      <c r="L53" s="25" t="str">
        <f>IF($A53=Dashboard!$C$17, $D53, "")</f>
        <v/>
      </c>
    </row>
    <row r="54" spans="1:12" ht="20.100000000000001" customHeight="1" thickBot="1" x14ac:dyDescent="0.25">
      <c r="A54" s="12" t="s">
        <v>38</v>
      </c>
      <c r="B54" s="12" t="s">
        <v>129</v>
      </c>
      <c r="C54" s="12" t="s">
        <v>168</v>
      </c>
      <c r="D54" s="12" t="str">
        <f t="shared" si="1"/>
        <v>Joyce Vitangcol</v>
      </c>
      <c r="E54" s="13">
        <v>26</v>
      </c>
      <c r="F54" s="12" t="s">
        <v>26</v>
      </c>
      <c r="G54" s="12" t="s">
        <v>27</v>
      </c>
      <c r="H54" s="12" t="s">
        <v>22</v>
      </c>
      <c r="I54" s="12" t="str" cm="1">
        <f t="array" ref="I54">_xlfn.IFS(F54="Babae", "Female", F54="Lalaki", "Male")</f>
        <v>Female</v>
      </c>
      <c r="J54" s="12" t="s">
        <v>54</v>
      </c>
      <c r="K54" s="46" t="s">
        <v>169</v>
      </c>
      <c r="L54" s="25" t="str">
        <f>IF($A54=Dashboard!$C$17, $D54, "")</f>
        <v/>
      </c>
    </row>
    <row r="55" spans="1:12" ht="20.100000000000001" customHeight="1" thickBot="1" x14ac:dyDescent="0.25">
      <c r="A55" s="12" t="s">
        <v>38</v>
      </c>
      <c r="B55" s="12" t="s">
        <v>195</v>
      </c>
      <c r="C55" s="12" t="s">
        <v>247</v>
      </c>
      <c r="D55" s="12" t="str">
        <f t="shared" si="1"/>
        <v>Julliana Mae Mangahas</v>
      </c>
      <c r="E55" s="13">
        <v>18</v>
      </c>
      <c r="F55" s="12" t="s">
        <v>26</v>
      </c>
      <c r="G55" s="12" t="s">
        <v>27</v>
      </c>
      <c r="H55" s="12" t="s">
        <v>22</v>
      </c>
      <c r="I55" s="12" t="str" cm="1">
        <f t="array" ref="I55">_xlfn.IFS(F55="Babae", "Female", F55="Lalaki", "Male")</f>
        <v>Female</v>
      </c>
      <c r="J55" s="12" t="s">
        <v>41</v>
      </c>
      <c r="K55" s="46" t="s">
        <v>248</v>
      </c>
      <c r="L55" s="25" t="str">
        <f>IF($A55=Dashboard!$C$17, $D55, "")</f>
        <v/>
      </c>
    </row>
    <row r="56" spans="1:12" ht="20.100000000000001" customHeight="1" thickBot="1" x14ac:dyDescent="0.25">
      <c r="A56" s="12" t="s">
        <v>38</v>
      </c>
      <c r="B56" s="12" t="s">
        <v>134</v>
      </c>
      <c r="C56" s="12" t="s">
        <v>170</v>
      </c>
      <c r="D56" s="12" t="str">
        <f t="shared" si="1"/>
        <v>Manuel Brillantes</v>
      </c>
      <c r="E56" s="13">
        <v>20</v>
      </c>
      <c r="F56" s="12" t="s">
        <v>20</v>
      </c>
      <c r="G56" s="12" t="s">
        <v>27</v>
      </c>
      <c r="H56" s="12" t="s">
        <v>22</v>
      </c>
      <c r="I56" s="12" t="str" cm="1">
        <f t="array" ref="I56">_xlfn.IFS(F56="Babae", "Female", F56="Lalaki", "Male")</f>
        <v>Male</v>
      </c>
      <c r="J56" s="12" t="s">
        <v>41</v>
      </c>
      <c r="K56" s="46" t="s">
        <v>171</v>
      </c>
      <c r="L56" s="25" t="str">
        <f>IF($A56=Dashboard!$C$17, $D56, "")</f>
        <v/>
      </c>
    </row>
    <row r="57" spans="1:12" ht="20.100000000000001" customHeight="1" thickBot="1" x14ac:dyDescent="0.25">
      <c r="A57" s="12" t="s">
        <v>38</v>
      </c>
      <c r="B57" s="12" t="s">
        <v>134</v>
      </c>
      <c r="C57" s="12" t="s">
        <v>215</v>
      </c>
      <c r="D57" s="12" t="str">
        <f t="shared" si="1"/>
        <v>Mark Jasper Brillantes</v>
      </c>
      <c r="E57" s="13">
        <v>19</v>
      </c>
      <c r="F57" s="12" t="s">
        <v>20</v>
      </c>
      <c r="G57" s="12" t="s">
        <v>21</v>
      </c>
      <c r="H57" s="12" t="s">
        <v>22</v>
      </c>
      <c r="I57" s="12" t="str" cm="1">
        <f t="array" ref="I57">_xlfn.IFS(F57="Babae", "Female", F57="Lalaki", "Male")</f>
        <v>Male</v>
      </c>
      <c r="J57" s="12"/>
      <c r="K57" s="46" t="s">
        <v>216</v>
      </c>
      <c r="L57" s="25" t="str">
        <f>IF($A57=Dashboard!$C$17, $D57, "")</f>
        <v/>
      </c>
    </row>
    <row r="58" spans="1:12" ht="20.100000000000001" customHeight="1" thickBot="1" x14ac:dyDescent="0.25">
      <c r="A58" s="12" t="s">
        <v>38</v>
      </c>
      <c r="B58" s="12" t="s">
        <v>39</v>
      </c>
      <c r="C58" s="12" t="s">
        <v>40</v>
      </c>
      <c r="D58" s="12" t="str">
        <f t="shared" si="1"/>
        <v>Mark Kevien Pineda</v>
      </c>
      <c r="E58" s="13">
        <v>20</v>
      </c>
      <c r="F58" s="12" t="s">
        <v>20</v>
      </c>
      <c r="G58" s="12" t="s">
        <v>21</v>
      </c>
      <c r="H58" s="12" t="s">
        <v>28</v>
      </c>
      <c r="I58" s="12" t="str" cm="1">
        <f t="array" ref="I58">_xlfn.IFS(F58="Babae", "Female", F58="Lalaki", "Male")</f>
        <v>Male</v>
      </c>
      <c r="J58" s="12" t="s">
        <v>41</v>
      </c>
      <c r="K58" s="46" t="s">
        <v>42</v>
      </c>
    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
      <c r="B59" s="12" t="s">
        <v>86</v>
      </c>
      <c r="C59" s="12" t="s">
        <v>158</v>
      </c>
      <c r="D59" s="12" t="str">
        <f t="shared" si="1"/>
        <v>Micalyn Cruz</v>
      </c>
      <c r="E59" s="13">
        <v>22</v>
      </c>
      <c r="F59" s="12" t="s">
        <v>26</v>
      </c>
      <c r="G59" s="12" t="s">
        <v>27</v>
      </c>
      <c r="H59" s="12" t="s">
        <v>22</v>
      </c>
      <c r="I59" s="12" t="str" cm="1">
        <f t="array" ref="I59">_xlfn.IFS(F59="Babae", "Female", F59="Lalaki", "Male")</f>
        <v>Female</v>
      </c>
      <c r="J59" s="12" t="s">
        <v>36</v>
      </c>
      <c r="K59" s="46" t="s">
        <v>159</v>
      </c>
      <c r="L59" s="25" t="str">
        <f>IF($A59=Dashboard!$C$17, $D59, "")</f>
        <v/>
      </c>
    </row>
    <row r="60" spans="1:12" ht="20.100000000000001" customHeight="1" thickBot="1" x14ac:dyDescent="0.25">
      <c r="A60" s="12" t="s">
        <v>38</v>
      </c>
      <c r="B60" s="12" t="s">
        <v>117</v>
      </c>
      <c r="C60" s="12" t="s">
        <v>118</v>
      </c>
      <c r="D60" s="12" t="str">
        <f t="shared" si="1"/>
        <v>Mike Ronell Valencia</v>
      </c>
      <c r="E60" s="13">
        <v>23</v>
      </c>
      <c r="F60" s="12" t="s">
        <v>20</v>
      </c>
      <c r="G60" s="12" t="s">
        <v>27</v>
      </c>
      <c r="H60" s="12" t="s">
        <v>22</v>
      </c>
      <c r="I60" s="12" t="str" cm="1">
        <f t="array" ref="I60">_xlfn.IFS(F60="Babae", "Female", F60="Lalaki", "Male")</f>
        <v>Male</v>
      </c>
      <c r="J60" s="12" t="s">
        <v>41</v>
      </c>
      <c r="K60" s="46" t="s">
        <v>119</v>
      </c>
      <c r="L60" s="25" t="str">
        <f>IF($A60=Dashboard!$C$17, $D60, "")</f>
        <v/>
      </c>
    </row>
    <row r="61" spans="1:12" ht="20.100000000000001" customHeight="1" thickBot="1" x14ac:dyDescent="0.25">
      <c r="A61" s="12" t="s">
        <v>38</v>
      </c>
      <c r="B61" s="12" t="s">
        <v>117</v>
      </c>
      <c r="C61" s="12" t="s">
        <v>210</v>
      </c>
      <c r="D61" s="12" t="str">
        <f t="shared" si="1"/>
        <v>Mike Rowelle Valencia</v>
      </c>
      <c r="E61" s="13">
        <v>26</v>
      </c>
      <c r="F61" s="12" t="s">
        <v>20</v>
      </c>
      <c r="G61" s="12" t="s">
        <v>21</v>
      </c>
      <c r="H61" s="12" t="s">
        <v>22</v>
      </c>
      <c r="I61" s="12" t="str" cm="1">
        <f t="array" ref="I61">_xlfn.IFS(F61="Babae", "Female", F61="Lalaki", "Male")</f>
        <v>Male</v>
      </c>
      <c r="J61" s="12"/>
      <c r="K61" s="46" t="s">
        <v>211</v>
      </c>
      <c r="L61" s="25" t="str">
        <f>IF($A61=Dashboard!$C$17, $D61, "")</f>
        <v/>
      </c>
    </row>
    <row r="62" spans="1:12" ht="20.100000000000001" customHeight="1" thickBot="1" x14ac:dyDescent="0.25">
      <c r="A62" s="12" t="s">
        <v>38</v>
      </c>
      <c r="B62" s="12" t="s">
        <v>176</v>
      </c>
      <c r="C62" s="12" t="s">
        <v>177</v>
      </c>
      <c r="D62" s="12" t="str">
        <f t="shared" si="1"/>
        <v>Raymond Lopez</v>
      </c>
      <c r="E62" s="13">
        <v>26</v>
      </c>
      <c r="F62" s="12" t="s">
        <v>20</v>
      </c>
      <c r="G62" s="12" t="s">
        <v>21</v>
      </c>
      <c r="H62" s="12" t="s">
        <v>28</v>
      </c>
      <c r="I62" s="12" t="str" cm="1">
        <f t="array" ref="I62">_xlfn.IFS(F62="Babae", "Female", F62="Lalaki", "Male")</f>
        <v>Male</v>
      </c>
      <c r="J62" s="12" t="s">
        <v>54</v>
      </c>
      <c r="K62" s="46" t="s">
        <v>178</v>
      </c>
      <c r="L62" s="25" t="str">
        <f>IF($A62=Dashboard!$C$17, $D62, "")</f>
        <v/>
      </c>
    </row>
    <row r="63" spans="1:12" ht="20.100000000000001" customHeight="1" thickBot="1" x14ac:dyDescent="0.25">
      <c r="A63" s="12" t="s">
        <v>38</v>
      </c>
      <c r="B63" s="12" t="s">
        <v>212</v>
      </c>
      <c r="C63" s="12" t="s">
        <v>227</v>
      </c>
      <c r="D63" s="12" t="str">
        <f t="shared" si="1"/>
        <v>van zamora</v>
      </c>
      <c r="E63" s="13">
        <v>19</v>
      </c>
      <c r="F63" s="12" t="s">
        <v>20</v>
      </c>
      <c r="G63" s="12" t="s">
        <v>21</v>
      </c>
      <c r="H63" s="12" t="s">
        <v>28</v>
      </c>
      <c r="I63" s="12" t="str" cm="1">
        <f t="array" ref="I63">_xlfn.IFS(F63="Babae", "Female", F63="Lalaki", "Male")</f>
        <v>Male</v>
      </c>
      <c r="J63" s="12" t="s">
        <v>115</v>
      </c>
      <c r="K63" s="46" t="s">
        <v>228</v>
      </c>
      <c r="L63" s="25" t="str">
        <f>IF($A63=Dashboard!$C$17, $D63, "")</f>
        <v/>
      </c>
    </row>
    <row r="64" spans="1:12" ht="20.100000000000001" customHeight="1" thickBot="1" x14ac:dyDescent="0.25">
      <c r="A64" s="12" t="s">
        <v>38</v>
      </c>
      <c r="B64" s="12" t="s">
        <v>207</v>
      </c>
      <c r="C64" s="12" t="s">
        <v>208</v>
      </c>
      <c r="D64" s="12" t="str">
        <f t="shared" si="1"/>
        <v>Veronica Ellaine Valmeo</v>
      </c>
      <c r="E64" s="13">
        <v>26</v>
      </c>
      <c r="F64" s="12" t="s">
        <v>26</v>
      </c>
      <c r="G64" s="12" t="s">
        <v>27</v>
      </c>
      <c r="H64" s="12" t="s">
        <v>22</v>
      </c>
      <c r="I64" s="12" t="str" cm="1">
        <f t="array" ref="I64">_xlfn.IFS(F64="Babae", "Female", F64="Lalaki", "Male")</f>
        <v>Female</v>
      </c>
      <c r="J64" s="12"/>
      <c r="K64" s="46" t="s">
        <v>209</v>
      </c>
      <c r="L64" s="25" t="str">
        <f>IF($A64=Dashboard!$C$17, $D64, "")</f>
        <v/>
      </c>
    </row>
    <row r="65" spans="1:12" ht="20.100000000000001" customHeight="1" thickBot="1" x14ac:dyDescent="0.25">
      <c r="A65" s="12" t="s">
        <v>95</v>
      </c>
      <c r="B65" s="12" t="s">
        <v>195</v>
      </c>
      <c r="C65" s="12" t="s">
        <v>196</v>
      </c>
      <c r="D65" s="12" t="str">
        <f t="shared" si="1"/>
        <v>Bryan Carlo Mangahas</v>
      </c>
      <c r="E65" s="13">
        <v>23</v>
      </c>
      <c r="F65" s="12" t="s">
        <v>20</v>
      </c>
      <c r="G65" s="12" t="s">
        <v>27</v>
      </c>
      <c r="H65" s="12" t="s">
        <v>22</v>
      </c>
      <c r="I65" s="12" t="str" cm="1">
        <f t="array" ref="I65">_xlfn.IFS(F65="Babae", "Female", F65="Lalaki", "Male")</f>
        <v>Male</v>
      </c>
      <c r="J65" s="12" t="s">
        <v>197</v>
      </c>
      <c r="K65" s="46" t="s">
        <v>198</v>
      </c>
      <c r="L65" s="25" t="str">
        <f>IF($A65=Dashboard!$C$17, $D65, "")</f>
        <v/>
      </c>
    </row>
    <row r="66" spans="1:12" ht="20.100000000000001" customHeight="1" thickBot="1" x14ac:dyDescent="0.25">
      <c r="A66" s="12" t="s">
        <v>95</v>
      </c>
      <c r="B66" s="12" t="s">
        <v>62</v>
      </c>
      <c r="C66" s="12" t="s">
        <v>249</v>
      </c>
      <c r="D66" s="12" t="str">
        <f t="shared" ref="D66:D82" si="2">$C66&amp;" "&amp;$B66</f>
        <v>Erica Joy Dela Cruz</v>
      </c>
      <c r="E66" s="13">
        <v>23</v>
      </c>
      <c r="F66" s="12" t="s">
        <v>26</v>
      </c>
      <c r="G66" s="12" t="s">
        <v>21</v>
      </c>
      <c r="H66" s="12" t="s">
        <v>22</v>
      </c>
      <c r="I66" s="12" t="str" cm="1">
        <f t="array" ref="I66">_xlfn.IFS(F66="Babae", "Female", F66="Lalaki", "Male")</f>
        <v>Female</v>
      </c>
      <c r="J66" s="12" t="s">
        <v>250</v>
      </c>
      <c r="K66" s="46" t="s">
        <v>251</v>
      </c>
      <c r="L66" s="25" t="str">
        <f>IF($A66=Dashboard!$C$17, $D66, "")</f>
        <v/>
      </c>
    </row>
    <row r="67" spans="1:12" ht="20.100000000000001" customHeight="1" thickBot="1" x14ac:dyDescent="0.25">
      <c r="A67" s="12" t="s">
        <v>95</v>
      </c>
      <c r="B67" s="12" t="s">
        <v>96</v>
      </c>
      <c r="C67" s="12" t="s">
        <v>97</v>
      </c>
      <c r="D67" s="12" t="str">
        <f t="shared" si="2"/>
        <v>Jhon Ferson Parulan</v>
      </c>
      <c r="E67" s="13">
        <v>19</v>
      </c>
      <c r="F67" s="12" t="s">
        <v>20</v>
      </c>
      <c r="G67" s="12" t="s">
        <v>21</v>
      </c>
      <c r="H67" s="12" t="s">
        <v>28</v>
      </c>
      <c r="I67" s="12" t="str" cm="1">
        <f t="array" ref="I67">_xlfn.IFS(F67="Babae", "Female", F67="Lalaki", "Male")</f>
        <v>Male</v>
      </c>
      <c r="J67" s="12" t="s">
        <v>41</v>
      </c>
      <c r="K67" s="46" t="s">
        <v>98</v>
      </c>
      <c r="L67" s="25" t="str">
        <f>IF($A67=Dashboard!$C$17, $D67, "")</f>
        <v/>
      </c>
    </row>
    <row r="68" spans="1:12" ht="20.100000000000001" customHeight="1" thickBot="1" x14ac:dyDescent="0.25">
      <c r="A68" s="12" t="s">
        <v>95</v>
      </c>
      <c r="B68" s="12" t="s">
        <v>126</v>
      </c>
      <c r="C68" s="12" t="s">
        <v>127</v>
      </c>
      <c r="D68" s="12" t="str">
        <f t="shared" si="2"/>
        <v>Jobelle Gacosta</v>
      </c>
      <c r="E68" s="13">
        <v>24</v>
      </c>
      <c r="F68" s="12" t="s">
        <v>26</v>
      </c>
      <c r="G68" s="12" t="s">
        <v>27</v>
      </c>
      <c r="H68" s="12" t="s">
        <v>28</v>
      </c>
      <c r="I68" s="12" t="str" cm="1">
        <f t="array" ref="I68">_xlfn.IFS(F68="Babae", "Female", F68="Lalaki", "Male")</f>
        <v>Female</v>
      </c>
      <c r="J68" s="12" t="s">
        <v>54</v>
      </c>
      <c r="K68" s="46" t="s">
        <v>128</v>
      </c>
      <c r="L68" s="25" t="str">
        <f>IF($A68=Dashboard!$C$17, $D68, "")</f>
        <v/>
      </c>
    </row>
    <row r="69" spans="1:12" ht="20.100000000000001" customHeight="1" thickBot="1" x14ac:dyDescent="0.25">
      <c r="A69" s="12" t="s">
        <v>95</v>
      </c>
      <c r="B69" s="12" t="s">
        <v>268</v>
      </c>
      <c r="C69" s="12" t="s">
        <v>269</v>
      </c>
      <c r="D69" s="12" t="str">
        <f t="shared" si="2"/>
        <v>Jomar Pescala</v>
      </c>
      <c r="E69" s="13">
        <v>21</v>
      </c>
      <c r="F69" s="12" t="s">
        <v>20</v>
      </c>
      <c r="G69" s="12" t="s">
        <v>21</v>
      </c>
      <c r="H69" s="12" t="s">
        <v>22</v>
      </c>
      <c r="I69" s="12" t="str" cm="1">
        <f t="array" ref="I69">_xlfn.IFS(F69="Babae", "Female", F69="Lalaki", "Male")</f>
        <v>Male</v>
      </c>
      <c r="J69" s="12" t="s">
        <v>54</v>
      </c>
      <c r="K69" s="46" t="s">
        <v>270</v>
      </c>
      <c r="L69" s="25" t="str">
        <f>IF($A69=Dashboard!$C$17, $D69, "")</f>
        <v/>
      </c>
    </row>
    <row r="70" spans="1:12" ht="20.100000000000001" customHeight="1" thickBot="1" x14ac:dyDescent="0.25">
      <c r="A70" s="12" t="s">
        <v>95</v>
      </c>
      <c r="B70" s="12" t="s">
        <v>123</v>
      </c>
      <c r="C70" s="12" t="s">
        <v>124</v>
      </c>
      <c r="D70" s="12" t="str">
        <f t="shared" si="2"/>
        <v>Mark John Carlo Pangilinan</v>
      </c>
      <c r="E70" s="13">
        <v>22</v>
      </c>
      <c r="F70" s="12" t="s">
        <v>20</v>
      </c>
      <c r="G70" s="12" t="s">
        <v>21</v>
      </c>
      <c r="H70" s="12" t="s">
        <v>22</v>
      </c>
      <c r="I70" s="12" t="str" cm="1">
        <f t="array" ref="I70">_xlfn.IFS(F70="Babae", "Female", F70="Lalaki", "Male")</f>
        <v>Male</v>
      </c>
      <c r="J70" s="12" t="s">
        <v>115</v>
      </c>
      <c r="K70" s="46" t="s">
        <v>125</v>
      </c>
      <c r="L70" s="25" t="str">
        <f>IF($A70=Dashboard!$C$17, $D70, "")</f>
        <v/>
      </c>
    </row>
    <row r="71" spans="1:12" ht="20.100000000000001" customHeight="1" thickBot="1" x14ac:dyDescent="0.25">
      <c r="A71" s="12" t="s">
        <v>95</v>
      </c>
      <c r="B71" s="12" t="s">
        <v>199</v>
      </c>
      <c r="C71" s="12" t="s">
        <v>200</v>
      </c>
      <c r="D71" s="12" t="str">
        <f t="shared" si="2"/>
        <v>Shane Sta. Ana</v>
      </c>
      <c r="E71" s="13">
        <v>20</v>
      </c>
      <c r="F71" s="12" t="s">
        <v>26</v>
      </c>
      <c r="G71" s="12" t="s">
        <v>27</v>
      </c>
      <c r="H71" s="12" t="s">
        <v>28</v>
      </c>
      <c r="I71" s="12" t="str" cm="1">
        <f t="array" ref="I71">_xlfn.IFS(F71="Babae", "Female", F71="Lalaki", "Male")</f>
        <v>Female</v>
      </c>
      <c r="J71" s="12" t="s">
        <v>201</v>
      </c>
      <c r="K71" s="46" t="s">
        <v>202</v>
      </c>
      <c r="L71" s="25" t="str">
        <f>IF($A71=Dashboard!$C$17, $D71, "")</f>
        <v/>
      </c>
    </row>
    <row r="72" spans="1:12" ht="20.100000000000001" customHeight="1" thickBot="1" x14ac:dyDescent="0.25">
      <c r="A72" s="12" t="s">
        <v>95</v>
      </c>
      <c r="B72" s="12" t="s">
        <v>62</v>
      </c>
      <c r="C72" s="12" t="s">
        <v>162</v>
      </c>
      <c r="D72" s="12" t="str">
        <f t="shared" si="2"/>
        <v>Threeszha Andrea Dela Cruz</v>
      </c>
      <c r="E72" s="13">
        <v>18</v>
      </c>
      <c r="F72" s="12" t="s">
        <v>26</v>
      </c>
      <c r="G72" s="12" t="s">
        <v>21</v>
      </c>
      <c r="H72" s="12" t="s">
        <v>28</v>
      </c>
      <c r="I72" s="12" t="str" cm="1">
        <f t="array" ref="I72">_xlfn.IFS(F72="Babae", "Female", F72="Lalaki", "Male")</f>
        <v>Female</v>
      </c>
      <c r="J72" s="12" t="s">
        <v>36</v>
      </c>
      <c r="K72" s="46" t="s">
        <v>163</v>
      </c>
      <c r="L72" s="25" t="str">
        <f>IF($A72=Dashboard!$C$17, $D72, "")</f>
        <v/>
      </c>
    </row>
    <row r="73" spans="1:12" ht="20.100000000000001" customHeight="1" thickBot="1" x14ac:dyDescent="0.25">
      <c r="A73" s="12" t="s">
        <v>95</v>
      </c>
      <c r="B73" s="12" t="s">
        <v>120</v>
      </c>
      <c r="C73" s="12" t="s">
        <v>121</v>
      </c>
      <c r="D73" s="12" t="str">
        <f t="shared" si="2"/>
        <v>Tristan Joyce Magtalas</v>
      </c>
      <c r="E73" s="13">
        <v>23</v>
      </c>
      <c r="F73" s="12" t="s">
        <v>26</v>
      </c>
      <c r="G73" s="12" t="s">
        <v>27</v>
      </c>
      <c r="H73" s="12" t="s">
        <v>22</v>
      </c>
      <c r="I73" s="12" t="str" cm="1">
        <f t="array" ref="I73">_xlfn.IFS(F73="Babae", "Female", F73="Lalaki", "Male")</f>
        <v>Female</v>
      </c>
      <c r="J73" s="12" t="s">
        <v>115</v>
      </c>
      <c r="K73" s="46" t="s">
        <v>122</v>
      </c>
      <c r="L73" s="25" t="str">
        <f>IF($A73=Dashboard!$C$17, $D73, "")</f>
        <v/>
      </c>
    </row>
    <row r="74" spans="1:12" ht="20.100000000000001" customHeight="1" thickBot="1" x14ac:dyDescent="0.25">
      <c r="A74" s="12" t="s">
        <v>43</v>
      </c>
      <c r="B74" s="12" t="s">
        <v>155</v>
      </c>
      <c r="C74" s="12" t="s">
        <v>156</v>
      </c>
      <c r="D74" s="12" t="str">
        <f t="shared" si="2"/>
        <v>Charles Abriol</v>
      </c>
      <c r="E74" s="13">
        <v>19</v>
      </c>
      <c r="F74" s="12" t="s">
        <v>20</v>
      </c>
      <c r="G74" s="12" t="s">
        <v>21</v>
      </c>
      <c r="H74" s="12" t="s">
        <v>28</v>
      </c>
      <c r="I74" s="12" t="str" cm="1">
        <f t="array" ref="I74">_xlfn.IFS(F74="Babae", "Female", F74="Lalaki", "Male")</f>
        <v>Male</v>
      </c>
      <c r="J74" s="12"/>
      <c r="K74" s="46" t="s">
        <v>157</v>
      </c>
      <c r="L74" s="25" t="str">
        <f>IF($A74=Dashboard!$C$17, $D74, "")</f>
        <v/>
      </c>
    </row>
    <row r="75" spans="1:12" ht="20.100000000000001" customHeight="1" thickBot="1" x14ac:dyDescent="0.25">
      <c r="A75" s="12" t="s">
        <v>43</v>
      </c>
      <c r="B75" s="12" t="s">
        <v>52</v>
      </c>
      <c r="C75" s="12" t="s">
        <v>53</v>
      </c>
      <c r="D75" s="12" t="str">
        <f t="shared" si="2"/>
        <v>Jericho Doctolero</v>
      </c>
      <c r="E75" s="13">
        <v>23</v>
      </c>
      <c r="F75" s="12" t="s">
        <v>20</v>
      </c>
      <c r="G75" s="12" t="s">
        <v>27</v>
      </c>
      <c r="H75" s="12" t="s">
        <v>22</v>
      </c>
      <c r="I75" s="12" t="str" cm="1">
        <f t="array" ref="I75">_xlfn.IFS(F75="Babae", "Female", F75="Lalaki", "Male")</f>
        <v>Male</v>
      </c>
      <c r="J75" s="12" t="s">
        <v>54</v>
      </c>
      <c r="K75" s="46" t="s">
        <v>55</v>
      </c>
      <c r="L75" s="25" t="str">
        <f>IF($A75=Dashboard!$C$17, $D75, "")</f>
        <v/>
      </c>
    </row>
    <row r="76" spans="1:12" ht="20.100000000000001" customHeight="1" thickBot="1" x14ac:dyDescent="0.25">
      <c r="A76" s="12" t="s">
        <v>43</v>
      </c>
      <c r="B76" s="12" t="s">
        <v>172</v>
      </c>
      <c r="C76" s="12" t="s">
        <v>173</v>
      </c>
      <c r="D76" s="12" t="str">
        <f t="shared" si="2"/>
        <v>Juliana Silva</v>
      </c>
      <c r="E76" s="13">
        <v>20</v>
      </c>
      <c r="F76" s="12" t="s">
        <v>26</v>
      </c>
      <c r="G76" s="12" t="s">
        <v>27</v>
      </c>
      <c r="H76" s="12" t="s">
        <v>28</v>
      </c>
      <c r="I76" s="12" t="str" cm="1">
        <f t="array" ref="I76">_xlfn.IFS(F76="Babae", "Female", F76="Lalaki", "Male")</f>
        <v>Female</v>
      </c>
      <c r="J76" s="12" t="s">
        <v>174</v>
      </c>
      <c r="K76" s="46" t="s">
        <v>175</v>
      </c>
      <c r="L76" s="25" t="str">
        <f>IF($A76=Dashboard!$C$17, $D76, "")</f>
        <v/>
      </c>
    </row>
    <row r="77" spans="1:12" ht="20.100000000000001" customHeight="1" thickBot="1" x14ac:dyDescent="0.25">
      <c r="A77" s="12" t="s">
        <v>43</v>
      </c>
      <c r="B77" s="12" t="s">
        <v>44</v>
      </c>
      <c r="C77" s="12" t="s">
        <v>232</v>
      </c>
      <c r="D77" s="12" t="str">
        <f t="shared" si="2"/>
        <v>Justin Eris</v>
      </c>
      <c r="E77" s="13">
        <v>18</v>
      </c>
      <c r="F77" s="12" t="s">
        <v>20</v>
      </c>
      <c r="G77" s="12" t="s">
        <v>21</v>
      </c>
      <c r="H77" s="12" t="s">
        <v>28</v>
      </c>
      <c r="I77" s="12" t="str" cm="1">
        <f t="array" ref="I77">_xlfn.IFS(F77="Babae", "Female", F77="Lalaki", "Male")</f>
        <v>Male</v>
      </c>
      <c r="J77" s="12"/>
      <c r="K77" s="46" t="s">
        <v>233</v>
      </c>
      <c r="L77" s="25" t="str">
        <f>IF($A77=Dashboard!$C$17, $D77, "")</f>
        <v/>
      </c>
    </row>
    <row r="78" spans="1:12" ht="20.100000000000001" customHeight="1" thickBot="1" x14ac:dyDescent="0.25">
      <c r="A78" s="12" t="s">
        <v>43</v>
      </c>
      <c r="B78" s="12" t="s">
        <v>44</v>
      </c>
      <c r="C78" s="12" t="s">
        <v>45</v>
      </c>
      <c r="D78" s="12" t="str">
        <f t="shared" si="2"/>
        <v>Mariz Eris</v>
      </c>
      <c r="E78" s="13">
        <v>20</v>
      </c>
      <c r="F78" s="12" t="s">
        <v>26</v>
      </c>
      <c r="G78" s="12" t="s">
        <v>27</v>
      </c>
      <c r="H78" s="12" t="s">
        <v>22</v>
      </c>
      <c r="I78" s="12" t="str" cm="1">
        <f t="array" ref="I78">_xlfn.IFS(F78="Babae", "Female", F78="Lalaki", "Male")</f>
        <v>Female</v>
      </c>
      <c r="J78" s="12" t="s">
        <v>46</v>
      </c>
      <c r="K78" s="46" t="s">
        <v>47</v>
      </c>
      <c r="L78" s="25" t="str">
        <f>IF($A78=Dashboard!$C$17, $D78, "")</f>
        <v/>
      </c>
    </row>
    <row r="79" spans="1:12" ht="20.100000000000001" customHeight="1" thickBot="1" x14ac:dyDescent="0.25">
      <c r="A79" s="12" t="s">
        <v>43</v>
      </c>
      <c r="B79" s="12" t="s">
        <v>62</v>
      </c>
      <c r="C79" s="12" t="s">
        <v>225</v>
      </c>
      <c r="D79" s="12" t="str">
        <f t="shared" si="2"/>
        <v>Maxine Jolie Sophia Dela Cruz</v>
      </c>
      <c r="E79" s="13">
        <v>18</v>
      </c>
      <c r="F79" s="12" t="s">
        <v>26</v>
      </c>
      <c r="G79" s="12" t="s">
        <v>21</v>
      </c>
      <c r="H79" s="12" t="s">
        <v>22</v>
      </c>
      <c r="I79" s="12" t="str" cm="1">
        <f t="array" ref="I79">_xlfn.IFS(F79="Babae", "Female", F79="Lalaki", "Male")</f>
        <v>Female</v>
      </c>
      <c r="J79" s="12" t="s">
        <v>36</v>
      </c>
      <c r="K79" s="46" t="s">
        <v>226</v>
      </c>
      <c r="L79" s="25" t="str">
        <f>IF($A79=Dashboard!$C$17, $D79, "")</f>
        <v/>
      </c>
    </row>
    <row r="80" spans="1:12" ht="20.100000000000001" customHeight="1" thickBot="1" x14ac:dyDescent="0.25">
      <c r="A80" s="12" t="s">
        <v>43</v>
      </c>
      <c r="B80" s="12" t="s">
        <v>229</v>
      </c>
      <c r="C80" s="12" t="s">
        <v>230</v>
      </c>
      <c r="D80" s="12" t="str">
        <f t="shared" si="2"/>
        <v>Ruben D. Natividad Jr</v>
      </c>
      <c r="E80" s="13">
        <v>22</v>
      </c>
      <c r="F80" s="12" t="s">
        <v>20</v>
      </c>
      <c r="G80" s="12" t="s">
        <v>21</v>
      </c>
      <c r="H80" s="12" t="s">
        <v>28</v>
      </c>
      <c r="I80" s="12" t="str" cm="1">
        <f t="array" ref="I80">_xlfn.IFS(F80="Babae", "Female", F80="Lalaki", "Male")</f>
        <v>Male</v>
      </c>
      <c r="J80" s="12" t="s">
        <v>36</v>
      </c>
      <c r="K80" s="46" t="s">
        <v>231</v>
      </c>
      <c r="L80" s="25" t="str">
        <f>IF($A80=Dashboard!$C$17, $D80, "")</f>
        <v/>
      </c>
    </row>
    <row r="81" spans="1:12" ht="20.100000000000001" customHeight="1" thickBot="1" x14ac:dyDescent="0.25">
      <c r="A81" s="12" t="s">
        <v>43</v>
      </c>
      <c r="B81" s="12" t="s">
        <v>182</v>
      </c>
      <c r="C81" s="12" t="s">
        <v>183</v>
      </c>
      <c r="D81" s="12" t="str">
        <f t="shared" si="2"/>
        <v>Tristelle Anne Juan</v>
      </c>
      <c r="E81" s="13">
        <v>18</v>
      </c>
      <c r="F81" s="12" t="s">
        <v>26</v>
      </c>
      <c r="G81" s="12" t="s">
        <v>21</v>
      </c>
      <c r="H81" s="12" t="s">
        <v>28</v>
      </c>
      <c r="I81" s="12" t="str" cm="1">
        <f t="array" ref="I81">_xlfn.IFS(F81="Babae", "Female", F81="Lalaki", "Male")</f>
        <v>Female</v>
      </c>
      <c r="J81" s="12" t="s">
        <v>184</v>
      </c>
      <c r="K81" s="46" t="s">
        <v>185</v>
      </c>
      <c r="L81" s="25" t="str">
        <f>IF($A81=Dashboard!$C$17, $D81, "")</f>
        <v/>
      </c>
    </row>
    <row r="82" spans="1:12" ht="20.100000000000001" customHeight="1" thickBot="1" x14ac:dyDescent="0.25">
      <c r="A82" s="12" t="s">
        <v>43</v>
      </c>
      <c r="B82" s="12" t="s">
        <v>151</v>
      </c>
      <c r="C82" s="12" t="s">
        <v>152</v>
      </c>
      <c r="D82" s="12" t="str">
        <f t="shared" si="2"/>
        <v>Vjohn Sombrito</v>
      </c>
      <c r="E82" s="13">
        <v>18</v>
      </c>
      <c r="F82" s="12" t="s">
        <v>20</v>
      </c>
      <c r="G82" s="12" t="s">
        <v>21</v>
      </c>
      <c r="H82" s="12" t="s">
        <v>28</v>
      </c>
      <c r="I82" s="12" t="str" cm="1">
        <f t="array" ref="I82">_xlfn.IFS(F82="Babae", "Female", F82="Lalaki", "Male")</f>
        <v>Male</v>
      </c>
      <c r="J82" s="12" t="s">
        <v>153</v>
      </c>
      <c r="K82" s="46" t="s">
        <v>154</v>
      </c>
      <c r="L82" s="25" t="str">
        <f>IF($A82=Dashboard!$C$17, $D82, "")</f>
        <v/>
      </c>
    </row>
    <row r="83" spans="1:12" x14ac:dyDescent="0.2"/>
  </sheetData>
  <sheetProtection sheet="1" objects="1" scenarios="1"/>
  <autoFilter ref="A1:K82" xr:uid="{FFC6D3E3-0109-4E93-BB40-5F5CD86E41AB}"/>
  <sortState xmlns:xlrd2="http://schemas.microsoft.com/office/spreadsheetml/2017/richdata2" ref="A2:L82">
    <sortCondition ref="A2:A8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52BE-09FD-4FF1-A498-AEC29C56BE7A}">
  <sheetPr>
    <tabColor rgb="FF92D050"/>
  </sheetPr>
  <dimension ref="A1:M156"/>
  <sheetViews>
    <sheetView workbookViewId="0">
      <selection activeCell="I3" sqref="I3"/>
    </sheetView>
  </sheetViews>
  <sheetFormatPr defaultColWidth="0" defaultRowHeight="14.25" x14ac:dyDescent="0.2"/>
  <cols>
    <col min="1" max="3" width="15.5" customWidth="1"/>
    <col min="4" max="4" width="28.125" customWidth="1"/>
    <col min="5" max="5" width="15.5" customWidth="1"/>
    <col min="6" max="8" width="15.5" hidden="1" customWidth="1"/>
    <col min="9" max="10" width="15.5" customWidth="1"/>
    <col min="11" max="11" width="33.75" hidden="1" customWidth="1"/>
    <col min="12" max="12" width="25.375" customWidth="1"/>
    <col min="13" max="13" width="4.25" customWidth="1"/>
    <col min="14" max="16384" width="9" hidden="1"/>
  </cols>
  <sheetData>
    <row r="1" spans="1:12" ht="86.25" customHeight="1" thickBot="1" x14ac:dyDescent="0.25">
      <c r="A1" s="7" t="s">
        <v>6</v>
      </c>
      <c r="B1" s="7" t="s">
        <v>1119</v>
      </c>
      <c r="C1" s="7" t="s">
        <v>1120</v>
      </c>
      <c r="D1" s="7" t="s">
        <v>1129</v>
      </c>
      <c r="E1" s="7" t="s">
        <v>1122</v>
      </c>
      <c r="F1" s="7" t="s">
        <v>1123</v>
      </c>
      <c r="G1" s="7" t="s">
        <v>12</v>
      </c>
      <c r="H1" s="7" t="s">
        <v>13</v>
      </c>
      <c r="I1" s="7" t="s">
        <v>1123</v>
      </c>
      <c r="J1" s="7" t="s">
        <v>1124</v>
      </c>
      <c r="K1" s="7" t="s">
        <v>15</v>
      </c>
      <c r="L1" s="7" t="s">
        <v>1125</v>
      </c>
    </row>
    <row r="2" spans="1:12" ht="24.95" customHeight="1" x14ac:dyDescent="0.2">
      <c r="A2" s="48" t="s">
        <v>657</v>
      </c>
      <c r="B2" s="48" t="s">
        <v>658</v>
      </c>
      <c r="C2" s="48" t="s">
        <v>659</v>
      </c>
      <c r="D2" s="48" t="str">
        <f t="shared" ref="D2:D65" si="0">$C2&amp;" "&amp;$B2</f>
        <v>Jennifer Como</v>
      </c>
      <c r="E2" s="49">
        <v>21</v>
      </c>
      <c r="F2" s="48" t="s">
        <v>26</v>
      </c>
      <c r="G2" s="48" t="s">
        <v>21</v>
      </c>
      <c r="H2" s="48" t="s">
        <v>28</v>
      </c>
      <c r="I2" s="48" t="str" cm="1">
        <f t="array" ref="I2">_xlfn.IFS(F2="Babae", "Female", F2="Lalaki", "Male")</f>
        <v>Female</v>
      </c>
      <c r="J2" s="48" t="s">
        <v>36</v>
      </c>
      <c r="K2" s="50" t="s">
        <v>660</v>
      </c>
      <c r="L2" s="25" t="str">
        <f>IF($A2=Dashboard!$C$17, 'Valenzuela Stake'!$D2, "")</f>
        <v/>
      </c>
    </row>
    <row r="3" spans="1:12" ht="24.95" customHeight="1" x14ac:dyDescent="0.2">
      <c r="A3" s="48" t="s">
        <v>657</v>
      </c>
      <c r="B3" s="48" t="s">
        <v>661</v>
      </c>
      <c r="C3" s="48" t="s">
        <v>662</v>
      </c>
      <c r="D3" s="48" t="str">
        <f t="shared" si="0"/>
        <v>Elisha Shen Canonse</v>
      </c>
      <c r="E3" s="49">
        <v>19</v>
      </c>
      <c r="F3" s="48" t="s">
        <v>26</v>
      </c>
      <c r="G3" s="48" t="s">
        <v>21</v>
      </c>
      <c r="H3" s="48" t="s">
        <v>28</v>
      </c>
      <c r="I3" s="48" t="str" cm="1">
        <f t="array" ref="I3">_xlfn.IFS(F3="Babae", "Female", F3="Lalaki", "Male")</f>
        <v>Female</v>
      </c>
      <c r="J3" s="48" t="s">
        <v>41</v>
      </c>
      <c r="K3" s="50" t="s">
        <v>663</v>
      </c>
      <c r="L3" s="25" t="str">
        <f>IF($A3=Dashboard!$C$17, 'Valenzuela Stake'!$D3, "")</f>
        <v/>
      </c>
    </row>
    <row r="4" spans="1:12" ht="24.95" customHeight="1" x14ac:dyDescent="0.2">
      <c r="A4" s="48" t="s">
        <v>657</v>
      </c>
      <c r="B4" s="48" t="s">
        <v>686</v>
      </c>
      <c r="C4" s="48" t="s">
        <v>687</v>
      </c>
      <c r="D4" s="48" t="str">
        <f t="shared" si="0"/>
        <v>Clarence Santos</v>
      </c>
      <c r="E4" s="49">
        <v>19</v>
      </c>
      <c r="F4" s="48" t="s">
        <v>20</v>
      </c>
      <c r="G4" s="48" t="s">
        <v>27</v>
      </c>
      <c r="H4" s="48" t="s">
        <v>28</v>
      </c>
      <c r="I4" s="48" t="str" cm="1">
        <f t="array" ref="I4">_xlfn.IFS(F4="Babae", "Female", F4="Lalaki", "Male")</f>
        <v>Male</v>
      </c>
      <c r="J4" s="48" t="s">
        <v>36</v>
      </c>
      <c r="K4" s="50" t="s">
        <v>688</v>
      </c>
      <c r="L4" s="25" t="str">
        <f>IF($A4=Dashboard!$C$17, 'Valenzuela Stake'!$D4, "")</f>
        <v/>
      </c>
    </row>
    <row r="5" spans="1:12" ht="24.95" customHeight="1" x14ac:dyDescent="0.2">
      <c r="A5" s="48" t="s">
        <v>657</v>
      </c>
      <c r="B5" s="48" t="s">
        <v>737</v>
      </c>
      <c r="C5" s="48" t="s">
        <v>738</v>
      </c>
      <c r="D5" s="48" t="str">
        <f t="shared" si="0"/>
        <v>Ricky Bartolay</v>
      </c>
      <c r="E5" s="49">
        <v>24</v>
      </c>
      <c r="F5" s="48" t="s">
        <v>20</v>
      </c>
      <c r="G5" s="48" t="s">
        <v>21</v>
      </c>
      <c r="H5" s="48" t="s">
        <v>28</v>
      </c>
      <c r="I5" s="48" t="str" cm="1">
        <f t="array" ref="I5">_xlfn.IFS(F5="Babae", "Female", F5="Lalaki", "Male")</f>
        <v>Male</v>
      </c>
      <c r="J5" s="48" t="s">
        <v>41</v>
      </c>
      <c r="K5" s="50" t="s">
        <v>739</v>
      </c>
      <c r="L5" s="25" t="str">
        <f>IF($A5=Dashboard!$C$17, 'Valenzuela Stake'!$D5, "")</f>
        <v/>
      </c>
    </row>
    <row r="6" spans="1:12" ht="24.95" customHeight="1" x14ac:dyDescent="0.2">
      <c r="A6" s="48" t="s">
        <v>657</v>
      </c>
      <c r="B6" s="48" t="s">
        <v>762</v>
      </c>
      <c r="C6" s="48" t="s">
        <v>763</v>
      </c>
      <c r="D6" s="48" t="str">
        <f t="shared" si="0"/>
        <v>Rose Sienna Amog</v>
      </c>
      <c r="E6" s="49">
        <v>22</v>
      </c>
      <c r="F6" s="48" t="s">
        <v>26</v>
      </c>
      <c r="G6" s="48" t="s">
        <v>27</v>
      </c>
      <c r="H6" s="48" t="s">
        <v>22</v>
      </c>
      <c r="I6" s="48" t="str" cm="1">
        <f t="array" ref="I6">_xlfn.IFS(F6="Babae", "Female", F6="Lalaki", "Male")</f>
        <v>Female</v>
      </c>
      <c r="J6" s="48"/>
      <c r="K6" s="50" t="s">
        <v>764</v>
      </c>
      <c r="L6" s="25" t="str">
        <f>IF($A6=Dashboard!$C$17, 'Valenzuela Stake'!$D6, "")</f>
        <v/>
      </c>
    </row>
    <row r="7" spans="1:12" ht="24.95" customHeight="1" x14ac:dyDescent="0.2">
      <c r="A7" s="48" t="s">
        <v>657</v>
      </c>
      <c r="B7" s="48" t="s">
        <v>795</v>
      </c>
      <c r="C7" s="48" t="s">
        <v>796</v>
      </c>
      <c r="D7" s="48" t="str">
        <f t="shared" si="0"/>
        <v>Shaira Cortez</v>
      </c>
      <c r="E7" s="49">
        <v>23</v>
      </c>
      <c r="F7" s="48" t="s">
        <v>26</v>
      </c>
      <c r="G7" s="48" t="s">
        <v>21</v>
      </c>
      <c r="H7" s="48" t="s">
        <v>28</v>
      </c>
      <c r="I7" s="48" t="str" cm="1">
        <f t="array" ref="I7">_xlfn.IFS(F7="Babae", "Female", F7="Lalaki", "Male")</f>
        <v>Female</v>
      </c>
      <c r="J7" s="48"/>
      <c r="K7" s="50" t="s">
        <v>797</v>
      </c>
      <c r="L7" s="25" t="str">
        <f>IF($A7=Dashboard!$C$17, 'Valenzuela Stake'!$D7, "")</f>
        <v/>
      </c>
    </row>
    <row r="8" spans="1:12" ht="24.95" customHeight="1" x14ac:dyDescent="0.2">
      <c r="A8" s="48" t="s">
        <v>657</v>
      </c>
      <c r="B8" s="48" t="s">
        <v>833</v>
      </c>
      <c r="C8" s="48" t="s">
        <v>834</v>
      </c>
      <c r="D8" s="48" t="str">
        <f t="shared" si="0"/>
        <v>Ronie Oghayon</v>
      </c>
      <c r="E8" s="49">
        <v>27</v>
      </c>
      <c r="F8" s="48" t="s">
        <v>20</v>
      </c>
      <c r="G8" s="48" t="s">
        <v>27</v>
      </c>
      <c r="H8" s="48" t="s">
        <v>22</v>
      </c>
      <c r="I8" s="48" t="str" cm="1">
        <f t="array" ref="I8">_xlfn.IFS(F8="Babae", "Female", F8="Lalaki", "Male")</f>
        <v>Male</v>
      </c>
      <c r="J8" s="48"/>
      <c r="K8" s="50" t="s">
        <v>835</v>
      </c>
      <c r="L8" s="25" t="str">
        <f>IF($A8=Dashboard!$C$17, 'Valenzuela Stake'!$D8, "")</f>
        <v/>
      </c>
    </row>
    <row r="9" spans="1:12" ht="24.95" customHeight="1" x14ac:dyDescent="0.2">
      <c r="A9" s="48" t="s">
        <v>657</v>
      </c>
      <c r="B9" s="48" t="s">
        <v>882</v>
      </c>
      <c r="C9" s="48" t="s">
        <v>883</v>
      </c>
      <c r="D9" s="48" t="str">
        <f t="shared" si="0"/>
        <v>Kristine Salazar</v>
      </c>
      <c r="E9" s="49">
        <v>18</v>
      </c>
      <c r="F9" s="48" t="s">
        <v>26</v>
      </c>
      <c r="G9" s="48" t="s">
        <v>21</v>
      </c>
      <c r="H9" s="48" t="s">
        <v>22</v>
      </c>
      <c r="I9" s="48" t="str" cm="1">
        <f t="array" ref="I9">_xlfn.IFS(F9="Babae", "Female", F9="Lalaki", "Male")</f>
        <v>Female</v>
      </c>
      <c r="J9" s="48" t="s">
        <v>377</v>
      </c>
      <c r="K9" s="50" t="s">
        <v>884</v>
      </c>
      <c r="L9" s="25" t="str">
        <f>IF($A9=Dashboard!$C$17, 'Valenzuela Stake'!$D9, "")</f>
        <v/>
      </c>
    </row>
    <row r="10" spans="1:12" ht="24.95" customHeight="1" x14ac:dyDescent="0.2">
      <c r="A10" s="48" t="s">
        <v>657</v>
      </c>
      <c r="B10" s="48" t="s">
        <v>661</v>
      </c>
      <c r="C10" s="48" t="s">
        <v>888</v>
      </c>
      <c r="D10" s="48" t="str">
        <f t="shared" si="0"/>
        <v>Phoebe Canonse</v>
      </c>
      <c r="E10" s="49">
        <v>22</v>
      </c>
      <c r="F10" s="48" t="s">
        <v>26</v>
      </c>
      <c r="G10" s="48" t="s">
        <v>21</v>
      </c>
      <c r="H10" s="48" t="s">
        <v>28</v>
      </c>
      <c r="I10" s="48" t="str" cm="1">
        <f t="array" ref="I10">_xlfn.IFS(F10="Babae", "Female", F10="Lalaki", "Male")</f>
        <v>Female</v>
      </c>
      <c r="J10" s="48"/>
      <c r="K10" s="50" t="s">
        <v>890</v>
      </c>
      <c r="L10" s="25" t="str">
        <f>IF($A10=Dashboard!$C$17, 'Valenzuela Stake'!$D10, "")</f>
        <v/>
      </c>
    </row>
    <row r="11" spans="1:12" ht="24.95" customHeight="1" x14ac:dyDescent="0.2">
      <c r="A11" s="48" t="s">
        <v>657</v>
      </c>
      <c r="B11" s="48" t="s">
        <v>908</v>
      </c>
      <c r="C11" s="48" t="s">
        <v>909</v>
      </c>
      <c r="D11" s="48" t="str">
        <f t="shared" si="0"/>
        <v>Johannah Peñaranda</v>
      </c>
      <c r="E11" s="49">
        <v>25</v>
      </c>
      <c r="F11" s="48" t="s">
        <v>26</v>
      </c>
      <c r="G11" s="48" t="s">
        <v>27</v>
      </c>
      <c r="H11" s="48" t="s">
        <v>22</v>
      </c>
      <c r="I11" s="48" t="str" cm="1">
        <f t="array" ref="I11">_xlfn.IFS(F11="Babae", "Female", F11="Lalaki", "Male")</f>
        <v>Female</v>
      </c>
      <c r="J11" s="48" t="s">
        <v>36</v>
      </c>
      <c r="K11" s="50" t="s">
        <v>910</v>
      </c>
      <c r="L11" s="25" t="str">
        <f>IF($A11=Dashboard!$C$17, 'Valenzuela Stake'!$D11, "")</f>
        <v/>
      </c>
    </row>
    <row r="12" spans="1:12" ht="24.95" customHeight="1" x14ac:dyDescent="0.2">
      <c r="A12" s="48" t="s">
        <v>657</v>
      </c>
      <c r="B12" s="48" t="s">
        <v>237</v>
      </c>
      <c r="C12" s="48" t="s">
        <v>369</v>
      </c>
      <c r="D12" s="48" t="str">
        <f t="shared" si="0"/>
        <v>Jeremy Tomas</v>
      </c>
      <c r="E12" s="49">
        <v>23</v>
      </c>
      <c r="F12" s="48" t="s">
        <v>20</v>
      </c>
      <c r="G12" s="48" t="s">
        <v>21</v>
      </c>
      <c r="H12" s="48" t="s">
        <v>22</v>
      </c>
      <c r="I12" s="48" t="str" cm="1">
        <f t="array" ref="I12">_xlfn.IFS(F12="Babae", "Female", F12="Lalaki", "Male")</f>
        <v>Male</v>
      </c>
      <c r="J12" s="48" t="s">
        <v>951</v>
      </c>
      <c r="K12" s="50" t="s">
        <v>952</v>
      </c>
      <c r="L12" s="25" t="str">
        <f>IF($A12=Dashboard!$C$17, 'Valenzuela Stake'!$D12, "")</f>
        <v/>
      </c>
    </row>
    <row r="13" spans="1:12" ht="24.95" customHeight="1" x14ac:dyDescent="0.2">
      <c r="A13" s="48" t="s">
        <v>657</v>
      </c>
      <c r="B13" s="48" t="s">
        <v>961</v>
      </c>
      <c r="C13" s="48" t="s">
        <v>962</v>
      </c>
      <c r="D13" s="48" t="str">
        <f t="shared" si="0"/>
        <v>Maria Angelica Mendoza</v>
      </c>
      <c r="E13" s="49">
        <v>18</v>
      </c>
      <c r="F13" s="48" t="s">
        <v>26</v>
      </c>
      <c r="G13" s="48" t="s">
        <v>21</v>
      </c>
      <c r="H13" s="48" t="s">
        <v>28</v>
      </c>
      <c r="I13" s="48" t="str" cm="1">
        <f t="array" ref="I13">_xlfn.IFS(F13="Babae", "Female", F13="Lalaki", "Male")</f>
        <v>Female</v>
      </c>
      <c r="J13" s="48"/>
      <c r="K13" s="50" t="s">
        <v>963</v>
      </c>
      <c r="L13" s="25" t="str">
        <f>IF($A13=Dashboard!$C$17, 'Valenzuela Stake'!$D13, "")</f>
        <v/>
      </c>
    </row>
    <row r="14" spans="1:12" ht="24.95" customHeight="1" x14ac:dyDescent="0.2">
      <c r="A14" s="48" t="s">
        <v>657</v>
      </c>
      <c r="B14" s="48" t="s">
        <v>985</v>
      </c>
      <c r="C14" s="48" t="s">
        <v>986</v>
      </c>
      <c r="D14" s="48" t="str">
        <f t="shared" si="0"/>
        <v>Filipina Sta Teresa</v>
      </c>
      <c r="E14" s="49">
        <v>26</v>
      </c>
      <c r="F14" s="48" t="s">
        <v>26</v>
      </c>
      <c r="G14" s="48" t="s">
        <v>27</v>
      </c>
      <c r="H14" s="48" t="s">
        <v>22</v>
      </c>
      <c r="I14" s="48" t="str" cm="1">
        <f t="array" ref="I14">_xlfn.IFS(F14="Babae", "Female", F14="Lalaki", "Male")</f>
        <v>Female</v>
      </c>
      <c r="J14" s="48" t="s">
        <v>140</v>
      </c>
      <c r="K14" s="50" t="s">
        <v>987</v>
      </c>
      <c r="L14" s="25" t="str">
        <f>IF($A14=Dashboard!$C$17, 'Valenzuela Stake'!$D14, "")</f>
        <v/>
      </c>
    </row>
    <row r="15" spans="1:12" ht="24.95" customHeight="1" x14ac:dyDescent="0.2">
      <c r="A15" s="48" t="s">
        <v>657</v>
      </c>
      <c r="B15" s="48" t="s">
        <v>996</v>
      </c>
      <c r="C15" s="48" t="s">
        <v>997</v>
      </c>
      <c r="D15" s="48" t="str">
        <f t="shared" si="0"/>
        <v>Kevin Abud</v>
      </c>
      <c r="E15" s="49">
        <v>18</v>
      </c>
      <c r="F15" s="48" t="s">
        <v>20</v>
      </c>
      <c r="G15" s="48" t="s">
        <v>21</v>
      </c>
      <c r="H15" s="48" t="s">
        <v>22</v>
      </c>
      <c r="I15" s="48" t="str" cm="1">
        <f t="array" ref="I15">_xlfn.IFS(F15="Babae", "Female", F15="Lalaki", "Male")</f>
        <v>Male</v>
      </c>
      <c r="J15" s="48"/>
      <c r="K15" s="50" t="s">
        <v>270</v>
      </c>
      <c r="L15" s="25" t="str">
        <f>IF($A15=Dashboard!$C$17, 'Valenzuela Stake'!$D15, "")</f>
        <v/>
      </c>
    </row>
    <row r="16" spans="1:12" ht="24.95" customHeight="1" x14ac:dyDescent="0.2">
      <c r="A16" s="48" t="s">
        <v>657</v>
      </c>
      <c r="B16" s="48" t="s">
        <v>1000</v>
      </c>
      <c r="C16" s="48" t="s">
        <v>1001</v>
      </c>
      <c r="D16" s="48" t="str">
        <f t="shared" si="0"/>
        <v>Rose Ann Ariola</v>
      </c>
      <c r="E16" s="49">
        <v>22</v>
      </c>
      <c r="F16" s="48" t="s">
        <v>26</v>
      </c>
      <c r="G16" s="48" t="s">
        <v>27</v>
      </c>
      <c r="H16" s="48" t="s">
        <v>22</v>
      </c>
      <c r="I16" s="48" t="str" cm="1">
        <f t="array" ref="I16">_xlfn.IFS(F16="Babae", "Female", F16="Lalaki", "Male")</f>
        <v>Female</v>
      </c>
      <c r="J16" s="48"/>
      <c r="K16" s="50" t="s">
        <v>1002</v>
      </c>
      <c r="L16" s="25" t="str">
        <f>IF($A16=Dashboard!$C$17, 'Valenzuela Stake'!$D16, "")</f>
        <v/>
      </c>
    </row>
    <row r="17" spans="1:12" ht="24.95" customHeight="1" x14ac:dyDescent="0.2">
      <c r="A17" s="48" t="s">
        <v>657</v>
      </c>
      <c r="B17" s="48" t="s">
        <v>1003</v>
      </c>
      <c r="C17" s="48" t="s">
        <v>1004</v>
      </c>
      <c r="D17" s="48" t="str">
        <f t="shared" si="0"/>
        <v>Micah Joy Cervantes</v>
      </c>
      <c r="E17" s="49">
        <v>28</v>
      </c>
      <c r="F17" s="48" t="s">
        <v>26</v>
      </c>
      <c r="G17" s="48" t="s">
        <v>27</v>
      </c>
      <c r="H17" s="48" t="s">
        <v>22</v>
      </c>
      <c r="I17" s="48" t="str" cm="1">
        <f t="array" ref="I17">_xlfn.IFS(F17="Babae", "Female", F17="Lalaki", "Male")</f>
        <v>Female</v>
      </c>
      <c r="J17" s="48" t="s">
        <v>41</v>
      </c>
      <c r="K17" s="50" t="s">
        <v>1005</v>
      </c>
      <c r="L17" s="25" t="str">
        <f>IF($A17=Dashboard!$C$17, 'Valenzuela Stake'!$D17, "")</f>
        <v/>
      </c>
    </row>
    <row r="18" spans="1:12" ht="24.95" customHeight="1" x14ac:dyDescent="0.2">
      <c r="A18" s="48" t="s">
        <v>657</v>
      </c>
      <c r="B18" s="48" t="s">
        <v>1014</v>
      </c>
      <c r="C18" s="48" t="s">
        <v>1015</v>
      </c>
      <c r="D18" s="48" t="str">
        <f t="shared" si="0"/>
        <v>Alexander Arevalo</v>
      </c>
      <c r="E18" s="49">
        <v>30</v>
      </c>
      <c r="F18" s="48" t="s">
        <v>20</v>
      </c>
      <c r="G18" s="48" t="s">
        <v>27</v>
      </c>
      <c r="H18" s="48" t="s">
        <v>22</v>
      </c>
      <c r="I18" s="48" t="str" cm="1">
        <f t="array" ref="I18">_xlfn.IFS(F18="Babae", "Female", F18="Lalaki", "Male")</f>
        <v>Male</v>
      </c>
      <c r="J18" s="48" t="s">
        <v>54</v>
      </c>
      <c r="K18" s="50" t="s">
        <v>1016</v>
      </c>
      <c r="L18" s="25" t="str">
        <f>IF($A18=Dashboard!$C$17, 'Valenzuela Stake'!$D18, "")</f>
        <v/>
      </c>
    </row>
    <row r="19" spans="1:12" ht="24.95" customHeight="1" x14ac:dyDescent="0.2">
      <c r="A19" s="48" t="s">
        <v>657</v>
      </c>
      <c r="B19" s="48" t="s">
        <v>1020</v>
      </c>
      <c r="C19" s="48" t="s">
        <v>1021</v>
      </c>
      <c r="D19" s="48" t="str">
        <f t="shared" si="0"/>
        <v>CHRISTIAN AMOG</v>
      </c>
      <c r="E19" s="49">
        <v>19</v>
      </c>
      <c r="F19" s="48" t="s">
        <v>20</v>
      </c>
      <c r="G19" s="48" t="s">
        <v>21</v>
      </c>
      <c r="H19" s="48" t="s">
        <v>22</v>
      </c>
      <c r="I19" s="48" t="str" cm="1">
        <f t="array" ref="I19">_xlfn.IFS(F19="Babae", "Female", F19="Lalaki", "Male")</f>
        <v>Male</v>
      </c>
      <c r="J19" s="48" t="s">
        <v>115</v>
      </c>
      <c r="K19" s="50" t="s">
        <v>1022</v>
      </c>
      <c r="L19" s="25" t="str">
        <f>IF($A19=Dashboard!$C$17, 'Valenzuela Stake'!$D19, "")</f>
        <v/>
      </c>
    </row>
    <row r="20" spans="1:12" ht="24.95" customHeight="1" x14ac:dyDescent="0.2">
      <c r="A20" s="48" t="s">
        <v>657</v>
      </c>
      <c r="B20" s="48" t="s">
        <v>1034</v>
      </c>
      <c r="C20" s="48" t="s">
        <v>1035</v>
      </c>
      <c r="D20" s="48" t="str">
        <f t="shared" si="0"/>
        <v>Ralph Laurence Marcelo</v>
      </c>
      <c r="E20" s="49">
        <v>21</v>
      </c>
      <c r="F20" s="48" t="s">
        <v>20</v>
      </c>
      <c r="G20" s="48" t="s">
        <v>21</v>
      </c>
      <c r="H20" s="48" t="s">
        <v>22</v>
      </c>
      <c r="I20" s="48" t="str" cm="1">
        <f t="array" ref="I20">_xlfn.IFS(F20="Babae", "Female", F20="Lalaki", "Male")</f>
        <v>Male</v>
      </c>
      <c r="J20" s="48" t="s">
        <v>1036</v>
      </c>
      <c r="K20" s="50" t="s">
        <v>761</v>
      </c>
      <c r="L20" s="25" t="str">
        <f>IF($A20=Dashboard!$C$17, 'Valenzuela Stake'!$D20, "")</f>
        <v/>
      </c>
    </row>
    <row r="21" spans="1:12" ht="24.95" customHeight="1" x14ac:dyDescent="0.2">
      <c r="A21" s="48" t="s">
        <v>657</v>
      </c>
      <c r="B21" s="48" t="s">
        <v>1067</v>
      </c>
      <c r="C21" s="48" t="s">
        <v>1068</v>
      </c>
      <c r="D21" s="48" t="str">
        <f t="shared" si="0"/>
        <v>Mikaella Resus</v>
      </c>
      <c r="E21" s="49">
        <v>23</v>
      </c>
      <c r="F21" s="48" t="s">
        <v>26</v>
      </c>
      <c r="G21" s="48" t="s">
        <v>27</v>
      </c>
      <c r="H21" s="48" t="s">
        <v>22</v>
      </c>
      <c r="I21" s="48" t="str" cm="1">
        <f t="array" ref="I21">_xlfn.IFS(F21="Babae", "Female", F21="Lalaki", "Male")</f>
        <v>Female</v>
      </c>
      <c r="J21" s="48" t="s">
        <v>54</v>
      </c>
      <c r="K21" s="50" t="s">
        <v>1069</v>
      </c>
      <c r="L21" s="25" t="str">
        <f>IF($A21=Dashboard!$C$17, 'Valenzuela Stake'!$D21, "")</f>
        <v/>
      </c>
    </row>
    <row r="22" spans="1:12" ht="24.95" customHeight="1" x14ac:dyDescent="0.2">
      <c r="A22" s="48" t="s">
        <v>657</v>
      </c>
      <c r="B22" s="48" t="s">
        <v>1075</v>
      </c>
      <c r="C22" s="48" t="s">
        <v>1076</v>
      </c>
      <c r="D22" s="48" t="str">
        <f t="shared" si="0"/>
        <v>Joshua Dallen Gerardo</v>
      </c>
      <c r="E22" s="49">
        <v>33</v>
      </c>
      <c r="F22" s="48" t="s">
        <v>20</v>
      </c>
      <c r="G22" s="48" t="s">
        <v>27</v>
      </c>
      <c r="H22" s="48" t="s">
        <v>28</v>
      </c>
      <c r="I22" s="48" t="str" cm="1">
        <f t="array" ref="I22">_xlfn.IFS(F22="Babae", "Female", F22="Lalaki", "Male")</f>
        <v>Male</v>
      </c>
      <c r="J22" s="48"/>
      <c r="K22" s="50" t="s">
        <v>1077</v>
      </c>
      <c r="L22" s="25" t="str">
        <f>IF($A22=Dashboard!$C$17, 'Valenzuela Stake'!$D22, "")</f>
        <v/>
      </c>
    </row>
    <row r="23" spans="1:12" ht="24.95" customHeight="1" x14ac:dyDescent="0.2">
      <c r="A23" s="48" t="s">
        <v>653</v>
      </c>
      <c r="B23" s="48" t="s">
        <v>654</v>
      </c>
      <c r="C23" s="48" t="s">
        <v>655</v>
      </c>
      <c r="D23" s="48" t="str">
        <f t="shared" si="0"/>
        <v>Shayne Jayme</v>
      </c>
      <c r="E23" s="49">
        <v>21</v>
      </c>
      <c r="F23" s="48" t="s">
        <v>26</v>
      </c>
      <c r="G23" s="48" t="s">
        <v>27</v>
      </c>
      <c r="H23" s="48" t="s">
        <v>22</v>
      </c>
      <c r="I23" s="48" t="str" cm="1">
        <f t="array" ref="I23">_xlfn.IFS(F23="Babae", "Female", F23="Lalaki", "Male")</f>
        <v>Female</v>
      </c>
      <c r="J23" s="48" t="s">
        <v>184</v>
      </c>
      <c r="K23" s="50" t="s">
        <v>656</v>
      </c>
      <c r="L23" s="25" t="str">
        <f>IF($A23=Dashboard!$C$17, 'Valenzuela Stake'!$D23, "")</f>
        <v/>
      </c>
    </row>
    <row r="24" spans="1:12" ht="24.95" customHeight="1" x14ac:dyDescent="0.2">
      <c r="A24" s="48" t="s">
        <v>653</v>
      </c>
      <c r="B24" s="48" t="s">
        <v>792</v>
      </c>
      <c r="C24" s="48" t="s">
        <v>793</v>
      </c>
      <c r="D24" s="48" t="str">
        <f t="shared" si="0"/>
        <v>Michaela Kursten Bautista</v>
      </c>
      <c r="E24" s="49">
        <v>18</v>
      </c>
      <c r="F24" s="48" t="s">
        <v>26</v>
      </c>
      <c r="G24" s="48" t="s">
        <v>21</v>
      </c>
      <c r="H24" s="48" t="s">
        <v>28</v>
      </c>
      <c r="I24" s="48" t="str" cm="1">
        <f t="array" ref="I24">_xlfn.IFS(F24="Babae", "Female", F24="Lalaki", "Male")</f>
        <v>Female</v>
      </c>
      <c r="J24" s="48"/>
      <c r="K24" s="50" t="s">
        <v>794</v>
      </c>
      <c r="L24" s="25" t="str">
        <f>IF($A24=Dashboard!$C$17, 'Valenzuela Stake'!$D24, "")</f>
        <v/>
      </c>
    </row>
    <row r="25" spans="1:12" ht="24.95" customHeight="1" x14ac:dyDescent="0.2">
      <c r="A25" s="48" t="s">
        <v>653</v>
      </c>
      <c r="B25" s="48" t="s">
        <v>844</v>
      </c>
      <c r="C25" s="48" t="s">
        <v>845</v>
      </c>
      <c r="D25" s="48" t="str">
        <f t="shared" si="0"/>
        <v>Angel Jessalyn Nortiza</v>
      </c>
      <c r="E25" s="49">
        <v>18</v>
      </c>
      <c r="F25" s="48" t="s">
        <v>26</v>
      </c>
      <c r="G25" s="48" t="s">
        <v>21</v>
      </c>
      <c r="H25" s="48" t="s">
        <v>28</v>
      </c>
      <c r="I25" s="48" t="str" cm="1">
        <f t="array" ref="I25">_xlfn.IFS(F25="Babae", "Female", F25="Lalaki", "Male")</f>
        <v>Female</v>
      </c>
      <c r="J25" s="48"/>
      <c r="K25" s="50" t="s">
        <v>846</v>
      </c>
      <c r="L25" s="25" t="str">
        <f>IF($A25=Dashboard!$C$17, 'Valenzuela Stake'!$D25, "")</f>
        <v/>
      </c>
    </row>
    <row r="26" spans="1:12" ht="24.95" customHeight="1" x14ac:dyDescent="0.2">
      <c r="A26" s="48" t="s">
        <v>653</v>
      </c>
      <c r="B26" s="48" t="s">
        <v>1130</v>
      </c>
      <c r="C26" s="48" t="s">
        <v>1131</v>
      </c>
      <c r="D26" s="48" t="str">
        <f t="shared" si="0"/>
        <v>Joyce Rena Bulado</v>
      </c>
      <c r="E26" s="49">
        <v>18</v>
      </c>
      <c r="F26" s="48" t="s">
        <v>26</v>
      </c>
      <c r="G26" s="48" t="s">
        <v>27</v>
      </c>
      <c r="H26" s="48" t="s">
        <v>28</v>
      </c>
      <c r="I26" s="48" t="str" cm="1">
        <f t="array" ref="I26">_xlfn.IFS(F26="Babae", "Female", F26="Lalaki", "Male")</f>
        <v>Female</v>
      </c>
      <c r="J26" s="48"/>
      <c r="K26" s="50" t="s">
        <v>899</v>
      </c>
      <c r="L26" s="25" t="str">
        <f>IF($A26=Dashboard!$C$17, 'Valenzuela Stake'!$D26, "")</f>
        <v/>
      </c>
    </row>
    <row r="27" spans="1:12" ht="24.95" customHeight="1" x14ac:dyDescent="0.2">
      <c r="A27" s="48" t="s">
        <v>653</v>
      </c>
      <c r="B27" s="48" t="s">
        <v>964</v>
      </c>
      <c r="C27" s="48" t="s">
        <v>965</v>
      </c>
      <c r="D27" s="48" t="str">
        <f t="shared" si="0"/>
        <v>Maureen Bolima</v>
      </c>
      <c r="E27" s="49">
        <v>19</v>
      </c>
      <c r="F27" s="48" t="s">
        <v>26</v>
      </c>
      <c r="G27" s="48" t="s">
        <v>21</v>
      </c>
      <c r="H27" s="48" t="s">
        <v>22</v>
      </c>
      <c r="I27" s="48" t="str" cm="1">
        <f t="array" ref="I27">_xlfn.IFS(F27="Babae", "Female", F27="Lalaki", "Male")</f>
        <v>Female</v>
      </c>
      <c r="J27" s="48" t="s">
        <v>111</v>
      </c>
      <c r="K27" s="50" t="s">
        <v>966</v>
      </c>
      <c r="L27" s="25" t="str">
        <f>IF($A27=Dashboard!$C$17, 'Valenzuela Stake'!$D27, "")</f>
        <v/>
      </c>
    </row>
    <row r="28" spans="1:12" ht="24.95" customHeight="1" x14ac:dyDescent="0.2">
      <c r="A28" s="48" t="s">
        <v>653</v>
      </c>
      <c r="B28" s="48" t="s">
        <v>1017</v>
      </c>
      <c r="C28" s="48" t="s">
        <v>1018</v>
      </c>
      <c r="D28" s="48" t="str">
        <f t="shared" si="0"/>
        <v>Cymon Bonde</v>
      </c>
      <c r="E28" s="49">
        <v>21</v>
      </c>
      <c r="F28" s="48" t="s">
        <v>20</v>
      </c>
      <c r="G28" s="48" t="s">
        <v>27</v>
      </c>
      <c r="H28" s="48" t="s">
        <v>22</v>
      </c>
      <c r="I28" s="48" t="str" cm="1">
        <f t="array" ref="I28">_xlfn.IFS(F28="Babae", "Female", F28="Lalaki", "Male")</f>
        <v>Male</v>
      </c>
      <c r="J28" s="48"/>
      <c r="K28" s="50" t="s">
        <v>1019</v>
      </c>
      <c r="L28" s="25" t="str">
        <f>IF($A28=Dashboard!$C$17, 'Valenzuela Stake'!$D28, "")</f>
        <v/>
      </c>
    </row>
    <row r="29" spans="1:12" ht="24.95" customHeight="1" x14ac:dyDescent="0.2">
      <c r="A29" s="48" t="s">
        <v>653</v>
      </c>
      <c r="B29" s="48" t="s">
        <v>1064</v>
      </c>
      <c r="C29" s="48" t="s">
        <v>1065</v>
      </c>
      <c r="D29" s="48" t="str">
        <f t="shared" si="0"/>
        <v>Rica Mae Quiambao</v>
      </c>
      <c r="E29" s="49">
        <v>23</v>
      </c>
      <c r="F29" s="48" t="s">
        <v>26</v>
      </c>
      <c r="G29" s="48" t="s">
        <v>27</v>
      </c>
      <c r="H29" s="48" t="s">
        <v>22</v>
      </c>
      <c r="I29" s="48" t="str" cm="1">
        <f t="array" ref="I29">_xlfn.IFS(F29="Babae", "Female", F29="Lalaki", "Male")</f>
        <v>Female</v>
      </c>
      <c r="J29" s="48" t="s">
        <v>312</v>
      </c>
      <c r="K29" s="50" t="s">
        <v>1066</v>
      </c>
      <c r="L29" s="25" t="str">
        <f>IF($A29=Dashboard!$C$17, 'Valenzuela Stake'!$D29, "")</f>
        <v/>
      </c>
    </row>
    <row r="30" spans="1:12" ht="24.95" customHeight="1" x14ac:dyDescent="0.2">
      <c r="A30" s="48" t="s">
        <v>653</v>
      </c>
      <c r="B30" s="48" t="s">
        <v>1017</v>
      </c>
      <c r="C30" s="48" t="s">
        <v>1018</v>
      </c>
      <c r="D30" s="48" t="str">
        <f t="shared" si="0"/>
        <v>Cymon Bonde</v>
      </c>
      <c r="E30" s="49">
        <v>21</v>
      </c>
      <c r="F30" s="48" t="s">
        <v>20</v>
      </c>
      <c r="G30" s="48" t="s">
        <v>27</v>
      </c>
      <c r="H30" s="48" t="s">
        <v>22</v>
      </c>
      <c r="I30" s="48" t="str" cm="1">
        <f t="array" ref="I30">_xlfn.IFS(F30="Babae", "Female", F30="Lalaki", "Male")</f>
        <v>Male</v>
      </c>
      <c r="J30" s="48" t="s">
        <v>1070</v>
      </c>
      <c r="K30" s="50" t="s">
        <v>1071</v>
      </c>
      <c r="L30" s="25" t="str">
        <f>IF($A30=Dashboard!$C$17, 'Valenzuela Stake'!$D30, "")</f>
        <v/>
      </c>
    </row>
    <row r="31" spans="1:12" ht="24.95" customHeight="1" x14ac:dyDescent="0.2">
      <c r="A31" s="48" t="s">
        <v>653</v>
      </c>
      <c r="B31" s="48" t="s">
        <v>1078</v>
      </c>
      <c r="C31" s="48" t="s">
        <v>1079</v>
      </c>
      <c r="D31" s="48" t="str">
        <f t="shared" si="0"/>
        <v>Ruzzel Orogo</v>
      </c>
      <c r="E31" s="49">
        <v>22</v>
      </c>
      <c r="F31" s="48" t="s">
        <v>26</v>
      </c>
      <c r="G31" s="48" t="s">
        <v>27</v>
      </c>
      <c r="H31" s="48" t="s">
        <v>28</v>
      </c>
      <c r="I31" s="48" t="str" cm="1">
        <f t="array" ref="I31">_xlfn.IFS(F31="Babae", "Female", F31="Lalaki", "Male")</f>
        <v>Female</v>
      </c>
      <c r="J31" s="48" t="s">
        <v>36</v>
      </c>
      <c r="K31" s="50" t="s">
        <v>1080</v>
      </c>
      <c r="L31" s="25" t="str">
        <f>IF($A31=Dashboard!$C$17, 'Valenzuela Stake'!$D31, "")</f>
        <v/>
      </c>
    </row>
    <row r="32" spans="1:12" ht="24.95" customHeight="1" x14ac:dyDescent="0.2">
      <c r="A32" s="48" t="s">
        <v>669</v>
      </c>
      <c r="B32" s="48" t="s">
        <v>670</v>
      </c>
      <c r="C32" s="48" t="s">
        <v>671</v>
      </c>
      <c r="D32" s="48" t="str">
        <f t="shared" si="0"/>
        <v>Bea Genosolango</v>
      </c>
      <c r="E32" s="49">
        <v>19</v>
      </c>
      <c r="F32" s="48" t="s">
        <v>26</v>
      </c>
      <c r="G32" s="48" t="s">
        <v>21</v>
      </c>
      <c r="H32" s="48" t="s">
        <v>28</v>
      </c>
      <c r="I32" s="48" t="str" cm="1">
        <f t="array" ref="I32">_xlfn.IFS(F32="Babae", "Female", F32="Lalaki", "Male")</f>
        <v>Female</v>
      </c>
      <c r="J32" s="48"/>
      <c r="K32" s="50" t="s">
        <v>672</v>
      </c>
      <c r="L32" s="25" t="str">
        <f>IF($A32=Dashboard!$C$17, 'Valenzuela Stake'!$D32, "")</f>
        <v/>
      </c>
    </row>
    <row r="33" spans="1:12" ht="24.95" customHeight="1" x14ac:dyDescent="0.2">
      <c r="A33" s="48" t="s">
        <v>669</v>
      </c>
      <c r="B33" s="48" t="s">
        <v>695</v>
      </c>
      <c r="C33" s="48" t="s">
        <v>696</v>
      </c>
      <c r="D33" s="48" t="str">
        <f t="shared" si="0"/>
        <v>Marie Grace Pore</v>
      </c>
      <c r="E33" s="49">
        <v>26</v>
      </c>
      <c r="F33" s="48" t="s">
        <v>26</v>
      </c>
      <c r="G33" s="48" t="s">
        <v>27</v>
      </c>
      <c r="H33" s="48" t="s">
        <v>28</v>
      </c>
      <c r="I33" s="48" t="str" cm="1">
        <f t="array" ref="I33">_xlfn.IFS(F33="Babae", "Female", F33="Lalaki", "Male")</f>
        <v>Female</v>
      </c>
      <c r="J33" s="48" t="s">
        <v>564</v>
      </c>
      <c r="K33" s="50" t="s">
        <v>697</v>
      </c>
      <c r="L33" s="25" t="str">
        <f>IF($A33=Dashboard!$C$17, 'Valenzuela Stake'!$D33, "")</f>
        <v/>
      </c>
    </row>
    <row r="34" spans="1:12" ht="24.95" customHeight="1" x14ac:dyDescent="0.2">
      <c r="A34" s="48" t="s">
        <v>669</v>
      </c>
      <c r="B34" s="48" t="s">
        <v>698</v>
      </c>
      <c r="C34" s="48" t="s">
        <v>699</v>
      </c>
      <c r="D34" s="48" t="str">
        <f t="shared" si="0"/>
        <v>Mark Genesis Ibera</v>
      </c>
      <c r="E34" s="49">
        <v>21</v>
      </c>
      <c r="F34" s="48" t="s">
        <v>20</v>
      </c>
      <c r="G34" s="48" t="s">
        <v>21</v>
      </c>
      <c r="H34" s="48" t="s">
        <v>28</v>
      </c>
      <c r="I34" s="48" t="str" cm="1">
        <f t="array" ref="I34">_xlfn.IFS(F34="Babae", "Female", F34="Lalaki", "Male")</f>
        <v>Male</v>
      </c>
      <c r="J34" s="48"/>
      <c r="K34" s="50" t="s">
        <v>700</v>
      </c>
      <c r="L34" s="25" t="str">
        <f>IF($A34=Dashboard!$C$17, 'Valenzuela Stake'!$D34, "")</f>
        <v/>
      </c>
    </row>
    <row r="35" spans="1:12" ht="24.95" customHeight="1" x14ac:dyDescent="0.2">
      <c r="A35" s="48" t="s">
        <v>669</v>
      </c>
      <c r="B35" s="48" t="s">
        <v>720</v>
      </c>
      <c r="C35" s="48" t="s">
        <v>721</v>
      </c>
      <c r="D35" s="48" t="str">
        <f t="shared" si="0"/>
        <v>Donna Albalate</v>
      </c>
      <c r="E35" s="49">
        <v>26</v>
      </c>
      <c r="F35" s="48" t="s">
        <v>26</v>
      </c>
      <c r="G35" s="48" t="s">
        <v>27</v>
      </c>
      <c r="H35" s="48" t="s">
        <v>22</v>
      </c>
      <c r="I35" s="48" t="str" cm="1">
        <f t="array" ref="I35">_xlfn.IFS(F35="Babae", "Female", F35="Lalaki", "Male")</f>
        <v>Female</v>
      </c>
      <c r="J35" s="48" t="s">
        <v>722</v>
      </c>
      <c r="K35" s="50" t="s">
        <v>723</v>
      </c>
      <c r="L35" s="25" t="str">
        <f>IF($A35=Dashboard!$C$17, 'Valenzuela Stake'!$D35, "")</f>
        <v/>
      </c>
    </row>
    <row r="36" spans="1:12" ht="24.95" customHeight="1" x14ac:dyDescent="0.2">
      <c r="A36" s="48" t="s">
        <v>669</v>
      </c>
      <c r="B36" s="48" t="s">
        <v>730</v>
      </c>
      <c r="C36" s="48" t="s">
        <v>731</v>
      </c>
      <c r="D36" s="48" t="str">
        <f t="shared" si="0"/>
        <v>Gilver Mata</v>
      </c>
      <c r="E36" s="49">
        <v>27</v>
      </c>
      <c r="F36" s="48" t="s">
        <v>20</v>
      </c>
      <c r="G36" s="48" t="s">
        <v>27</v>
      </c>
      <c r="H36" s="48" t="s">
        <v>22</v>
      </c>
      <c r="I36" s="48" t="str" cm="1">
        <f t="array" ref="I36">_xlfn.IFS(F36="Babae", "Female", F36="Lalaki", "Male")</f>
        <v>Male</v>
      </c>
      <c r="J36" s="48" t="s">
        <v>732</v>
      </c>
      <c r="K36" s="50" t="s">
        <v>733</v>
      </c>
      <c r="L36" s="25" t="str">
        <f>IF($A36=Dashboard!$C$17, 'Valenzuela Stake'!$D36, "")</f>
        <v/>
      </c>
    </row>
    <row r="37" spans="1:12" ht="24.95" customHeight="1" x14ac:dyDescent="0.2">
      <c r="A37" s="48" t="s">
        <v>669</v>
      </c>
      <c r="B37" s="48" t="s">
        <v>803</v>
      </c>
      <c r="C37" s="48" t="s">
        <v>804</v>
      </c>
      <c r="D37" s="48" t="str">
        <f t="shared" si="0"/>
        <v>Ralph Daniel Galicia</v>
      </c>
      <c r="E37" s="49">
        <v>25</v>
      </c>
      <c r="F37" s="48" t="s">
        <v>20</v>
      </c>
      <c r="G37" s="48" t="s">
        <v>27</v>
      </c>
      <c r="H37" s="48" t="s">
        <v>22</v>
      </c>
      <c r="I37" s="48" t="str" cm="1">
        <f t="array" ref="I37">_xlfn.IFS(F37="Babae", "Female", F37="Lalaki", "Male")</f>
        <v>Male</v>
      </c>
      <c r="J37" s="48" t="s">
        <v>41</v>
      </c>
      <c r="K37" s="50" t="s">
        <v>805</v>
      </c>
      <c r="L37" s="25" t="str">
        <f>IF($A37=Dashboard!$C$17, 'Valenzuela Stake'!$D37, "")</f>
        <v/>
      </c>
    </row>
    <row r="38" spans="1:12" ht="24.95" customHeight="1" x14ac:dyDescent="0.2">
      <c r="A38" s="48" t="s">
        <v>669</v>
      </c>
      <c r="B38" s="48" t="s">
        <v>809</v>
      </c>
      <c r="C38" s="48" t="s">
        <v>810</v>
      </c>
      <c r="D38" s="48" t="str">
        <f t="shared" si="0"/>
        <v>Tanya Bacaron</v>
      </c>
      <c r="E38" s="49">
        <v>18</v>
      </c>
      <c r="F38" s="48" t="s">
        <v>26</v>
      </c>
      <c r="G38" s="48" t="s">
        <v>21</v>
      </c>
      <c r="H38" s="48" t="s">
        <v>28</v>
      </c>
      <c r="I38" s="48" t="str" cm="1">
        <f t="array" ref="I38">_xlfn.IFS(F38="Babae", "Female", F38="Lalaki", "Male")</f>
        <v>Female</v>
      </c>
      <c r="J38" s="48" t="s">
        <v>54</v>
      </c>
      <c r="K38" s="50" t="s">
        <v>811</v>
      </c>
      <c r="L38" s="25" t="str">
        <f>IF($A38=Dashboard!$C$17, 'Valenzuela Stake'!$D38, "")</f>
        <v/>
      </c>
    </row>
    <row r="39" spans="1:12" ht="24.95" customHeight="1" x14ac:dyDescent="0.2">
      <c r="A39" s="48" t="s">
        <v>669</v>
      </c>
      <c r="B39" s="48" t="s">
        <v>838</v>
      </c>
      <c r="C39" s="48" t="s">
        <v>839</v>
      </c>
      <c r="D39" s="48" t="str">
        <f t="shared" si="0"/>
        <v>Radlenne Rei Manalo</v>
      </c>
      <c r="E39" s="49">
        <v>24</v>
      </c>
      <c r="F39" s="48" t="s">
        <v>26</v>
      </c>
      <c r="G39" s="48" t="s">
        <v>21</v>
      </c>
      <c r="H39" s="48" t="s">
        <v>28</v>
      </c>
      <c r="I39" s="48" t="str" cm="1">
        <f t="array" ref="I39">_xlfn.IFS(F39="Babae", "Female", F39="Lalaki", "Male")</f>
        <v>Female</v>
      </c>
      <c r="J39" s="48"/>
      <c r="K39" s="50" t="s">
        <v>840</v>
      </c>
      <c r="L39" s="25" t="str">
        <f>IF($A39=Dashboard!$C$17, 'Valenzuela Stake'!$D39, "")</f>
        <v/>
      </c>
    </row>
    <row r="40" spans="1:12" ht="24.95" customHeight="1" x14ac:dyDescent="0.2">
      <c r="A40" s="48" t="s">
        <v>669</v>
      </c>
      <c r="B40" s="48" t="s">
        <v>62</v>
      </c>
      <c r="C40" s="48" t="s">
        <v>1132</v>
      </c>
      <c r="D40" s="48" t="str">
        <f t="shared" si="0"/>
        <v>Antonia Dela Cruz</v>
      </c>
      <c r="E40" s="49">
        <v>18</v>
      </c>
      <c r="F40" s="48" t="s">
        <v>26</v>
      </c>
      <c r="G40" s="48" t="s">
        <v>21</v>
      </c>
      <c r="H40" s="48" t="s">
        <v>28</v>
      </c>
      <c r="I40" s="48" t="str" cm="1">
        <f t="array" ref="I40">_xlfn.IFS(F40="Babae", "Female", F40="Lalaki", "Male")</f>
        <v>Female</v>
      </c>
      <c r="J40" s="48"/>
      <c r="K40" s="50" t="s">
        <v>867</v>
      </c>
      <c r="L40" s="25" t="str">
        <f>IF($A40=Dashboard!$C$17, 'Valenzuela Stake'!$D40, "")</f>
        <v/>
      </c>
    </row>
    <row r="41" spans="1:12" ht="24.95" customHeight="1" x14ac:dyDescent="0.2">
      <c r="A41" s="48" t="s">
        <v>669</v>
      </c>
      <c r="B41" s="48" t="s">
        <v>873</v>
      </c>
      <c r="C41" s="48" t="s">
        <v>874</v>
      </c>
      <c r="D41" s="48" t="str">
        <f t="shared" si="0"/>
        <v>Diana Rose Sandoval</v>
      </c>
      <c r="E41" s="49">
        <v>22</v>
      </c>
      <c r="F41" s="48" t="s">
        <v>26</v>
      </c>
      <c r="G41" s="48" t="s">
        <v>27</v>
      </c>
      <c r="H41" s="48" t="s">
        <v>22</v>
      </c>
      <c r="I41" s="48" t="str" cm="1">
        <f t="array" ref="I41">_xlfn.IFS(F41="Babae", "Female", F41="Lalaki", "Male")</f>
        <v>Female</v>
      </c>
      <c r="J41" s="48" t="s">
        <v>36</v>
      </c>
      <c r="K41" s="50" t="s">
        <v>875</v>
      </c>
      <c r="L41" s="25" t="str">
        <f>IF($A41=Dashboard!$C$17, 'Valenzuela Stake'!$D41, "")</f>
        <v/>
      </c>
    </row>
    <row r="42" spans="1:12" ht="24.95" customHeight="1" x14ac:dyDescent="0.2">
      <c r="A42" s="48" t="s">
        <v>669</v>
      </c>
      <c r="B42" s="48" t="s">
        <v>876</v>
      </c>
      <c r="C42" s="48" t="s">
        <v>877</v>
      </c>
      <c r="D42" s="48" t="str">
        <f t="shared" si="0"/>
        <v>Niel Jason Sardido</v>
      </c>
      <c r="E42" s="49">
        <v>27</v>
      </c>
      <c r="F42" s="48" t="s">
        <v>20</v>
      </c>
      <c r="G42" s="48" t="s">
        <v>27</v>
      </c>
      <c r="H42" s="48" t="s">
        <v>22</v>
      </c>
      <c r="I42" s="48" t="str" cm="1">
        <f t="array" ref="I42">_xlfn.IFS(F42="Babae", "Female", F42="Lalaki", "Male")</f>
        <v>Male</v>
      </c>
      <c r="J42" s="48" t="s">
        <v>54</v>
      </c>
      <c r="K42" s="50" t="s">
        <v>878</v>
      </c>
      <c r="L42" s="25" t="str">
        <f>IF($A42=Dashboard!$C$17, 'Valenzuela Stake'!$D42, "")</f>
        <v/>
      </c>
    </row>
    <row r="43" spans="1:12" ht="24.95" customHeight="1" x14ac:dyDescent="0.2">
      <c r="A43" s="48" t="s">
        <v>669</v>
      </c>
      <c r="B43" s="48" t="s">
        <v>1133</v>
      </c>
      <c r="C43" s="48" t="s">
        <v>1134</v>
      </c>
      <c r="D43" s="48" t="str">
        <f t="shared" si="0"/>
        <v>Earl John Habla</v>
      </c>
      <c r="E43" s="49">
        <v>27</v>
      </c>
      <c r="F43" s="48" t="s">
        <v>20</v>
      </c>
      <c r="G43" s="48" t="s">
        <v>27</v>
      </c>
      <c r="H43" s="48" t="s">
        <v>22</v>
      </c>
      <c r="I43" s="48" t="str" cm="1">
        <f t="array" ref="I43">_xlfn.IFS(F43="Babae", "Female", F43="Lalaki", "Male")</f>
        <v>Male</v>
      </c>
      <c r="J43" s="48"/>
      <c r="K43" s="50" t="s">
        <v>894</v>
      </c>
      <c r="L43" s="25" t="str">
        <f>IF($A43=Dashboard!$C$17, 'Valenzuela Stake'!$D43, "")</f>
        <v/>
      </c>
    </row>
    <row r="44" spans="1:12" ht="24.95" customHeight="1" x14ac:dyDescent="0.2">
      <c r="A44" s="48" t="s">
        <v>669</v>
      </c>
      <c r="B44" s="48" t="s">
        <v>895</v>
      </c>
      <c r="C44" s="48" t="s">
        <v>298</v>
      </c>
      <c r="D44" s="48" t="str">
        <f t="shared" si="0"/>
        <v>Hannah Nierva</v>
      </c>
      <c r="E44" s="49">
        <v>22</v>
      </c>
      <c r="F44" s="48" t="s">
        <v>26</v>
      </c>
      <c r="G44" s="48" t="s">
        <v>27</v>
      </c>
      <c r="H44" s="48" t="s">
        <v>22</v>
      </c>
      <c r="I44" s="48" t="str" cm="1">
        <f t="array" ref="I44">_xlfn.IFS(F44="Babae", "Female", F44="Lalaki", "Male")</f>
        <v>Female</v>
      </c>
      <c r="J44" s="48"/>
      <c r="K44" s="50" t="s">
        <v>896</v>
      </c>
      <c r="L44" s="25" t="str">
        <f>IF($A44=Dashboard!$C$17, 'Valenzuela Stake'!$D44, "")</f>
        <v/>
      </c>
    </row>
    <row r="45" spans="1:12" ht="24.95" customHeight="1" x14ac:dyDescent="0.2">
      <c r="A45" s="48" t="s">
        <v>669</v>
      </c>
      <c r="B45" s="48" t="s">
        <v>932</v>
      </c>
      <c r="C45" s="48" t="s">
        <v>933</v>
      </c>
      <c r="D45" s="48" t="str">
        <f t="shared" si="0"/>
        <v>Gerald Nathan Nombrado</v>
      </c>
      <c r="E45" s="49">
        <v>18</v>
      </c>
      <c r="F45" s="48" t="s">
        <v>20</v>
      </c>
      <c r="G45" s="48" t="s">
        <v>21</v>
      </c>
      <c r="H45" s="48" t="s">
        <v>28</v>
      </c>
      <c r="I45" s="48" t="str" cm="1">
        <f t="array" ref="I45">_xlfn.IFS(F45="Babae", "Female", F45="Lalaki", "Male")</f>
        <v>Male</v>
      </c>
      <c r="J45" s="48" t="s">
        <v>32</v>
      </c>
      <c r="K45" s="50" t="s">
        <v>934</v>
      </c>
      <c r="L45" s="25" t="str">
        <f>IF($A45=Dashboard!$C$17, 'Valenzuela Stake'!$D45, "")</f>
        <v/>
      </c>
    </row>
    <row r="46" spans="1:12" ht="24.95" customHeight="1" x14ac:dyDescent="0.2">
      <c r="A46" s="48" t="s">
        <v>669</v>
      </c>
      <c r="B46" s="48" t="s">
        <v>935</v>
      </c>
      <c r="C46" s="48" t="s">
        <v>936</v>
      </c>
      <c r="D46" s="48" t="str">
        <f t="shared" si="0"/>
        <v>Ronjel Luga</v>
      </c>
      <c r="E46" s="49">
        <v>22</v>
      </c>
      <c r="F46" s="48" t="s">
        <v>26</v>
      </c>
      <c r="G46" s="48" t="s">
        <v>27</v>
      </c>
      <c r="H46" s="48" t="s">
        <v>28</v>
      </c>
      <c r="I46" s="48" t="str" cm="1">
        <f t="array" ref="I46">_xlfn.IFS(F46="Babae", "Female", F46="Lalaki", "Male")</f>
        <v>Female</v>
      </c>
      <c r="J46" s="48" t="s">
        <v>41</v>
      </c>
      <c r="K46" s="50" t="s">
        <v>723</v>
      </c>
      <c r="L46" s="25" t="str">
        <f>IF($A46=Dashboard!$C$17, 'Valenzuela Stake'!$D46, "")</f>
        <v/>
      </c>
    </row>
    <row r="47" spans="1:12" ht="24.95" customHeight="1" x14ac:dyDescent="0.2">
      <c r="A47" s="48" t="s">
        <v>669</v>
      </c>
      <c r="B47" s="48" t="s">
        <v>937</v>
      </c>
      <c r="C47" s="48" t="s">
        <v>938</v>
      </c>
      <c r="D47" s="48" t="str">
        <f t="shared" si="0"/>
        <v>Monica Joy Nazario</v>
      </c>
      <c r="E47" s="49">
        <v>21</v>
      </c>
      <c r="F47" s="48" t="s">
        <v>26</v>
      </c>
      <c r="G47" s="48" t="s">
        <v>27</v>
      </c>
      <c r="H47" s="48" t="s">
        <v>28</v>
      </c>
      <c r="I47" s="48" t="str" cm="1">
        <f t="array" ref="I47">_xlfn.IFS(F47="Babae", "Female", F47="Lalaki", "Male")</f>
        <v>Female</v>
      </c>
      <c r="J47" s="48"/>
      <c r="K47" s="50" t="s">
        <v>940</v>
      </c>
      <c r="L47" s="25" t="str">
        <f>IF($A47=Dashboard!$C$17, 'Valenzuela Stake'!$D47, "")</f>
        <v/>
      </c>
    </row>
    <row r="48" spans="1:12" ht="24.95" customHeight="1" x14ac:dyDescent="0.2">
      <c r="A48" s="48" t="s">
        <v>669</v>
      </c>
      <c r="B48" s="48" t="s">
        <v>698</v>
      </c>
      <c r="C48" s="48" t="s">
        <v>941</v>
      </c>
      <c r="D48" s="48" t="str">
        <f t="shared" si="0"/>
        <v>Criliza Joy Ibera</v>
      </c>
      <c r="E48" s="49">
        <v>30</v>
      </c>
      <c r="F48" s="48" t="s">
        <v>26</v>
      </c>
      <c r="G48" s="48" t="s">
        <v>27</v>
      </c>
      <c r="H48" s="48" t="s">
        <v>22</v>
      </c>
      <c r="I48" s="48" t="str" cm="1">
        <f t="array" ref="I48">_xlfn.IFS(F48="Babae", "Female", F48="Lalaki", "Male")</f>
        <v>Female</v>
      </c>
      <c r="J48" s="48" t="s">
        <v>564</v>
      </c>
      <c r="K48" s="50" t="s">
        <v>942</v>
      </c>
      <c r="L48" s="25" t="str">
        <f>IF($A48=Dashboard!$C$17, 'Valenzuela Stake'!$D48, "")</f>
        <v/>
      </c>
    </row>
    <row r="49" spans="1:12" ht="24.95" customHeight="1" x14ac:dyDescent="0.2">
      <c r="A49" s="48" t="s">
        <v>669</v>
      </c>
      <c r="B49" s="48" t="s">
        <v>977</v>
      </c>
      <c r="C49" s="48" t="s">
        <v>978</v>
      </c>
      <c r="D49" s="48" t="str">
        <f t="shared" si="0"/>
        <v>Laica Angel Bolito</v>
      </c>
      <c r="E49" s="49">
        <v>21</v>
      </c>
      <c r="F49" s="48" t="s">
        <v>26</v>
      </c>
      <c r="G49" s="48" t="s">
        <v>21</v>
      </c>
      <c r="H49" s="48" t="s">
        <v>28</v>
      </c>
      <c r="I49" s="48" t="str" cm="1">
        <f t="array" ref="I49">_xlfn.IFS(F49="Babae", "Female", F49="Lalaki", "Male")</f>
        <v>Female</v>
      </c>
      <c r="J49" s="48"/>
      <c r="K49" s="50" t="s">
        <v>359</v>
      </c>
      <c r="L49" s="25" t="str">
        <f>IF($A49=Dashboard!$C$17, 'Valenzuela Stake'!$D49, "")</f>
        <v/>
      </c>
    </row>
    <row r="50" spans="1:12" ht="24.95" customHeight="1" x14ac:dyDescent="0.2">
      <c r="A50" s="48" t="s">
        <v>669</v>
      </c>
      <c r="B50" s="48" t="s">
        <v>1012</v>
      </c>
      <c r="C50" s="48" t="s">
        <v>1013</v>
      </c>
      <c r="D50" s="48" t="str">
        <f t="shared" si="0"/>
        <v>John Carlo Cecilio</v>
      </c>
      <c r="E50" s="49">
        <v>25</v>
      </c>
      <c r="F50" s="48" t="s">
        <v>20</v>
      </c>
      <c r="G50" s="48" t="s">
        <v>27</v>
      </c>
      <c r="H50" s="48" t="s">
        <v>28</v>
      </c>
      <c r="I50" s="48" t="str" cm="1">
        <f t="array" ref="I50">_xlfn.IFS(F50="Babae", "Female", F50="Lalaki", "Male")</f>
        <v>Male</v>
      </c>
      <c r="J50" s="48"/>
      <c r="K50" s="50" t="s">
        <v>761</v>
      </c>
      <c r="L50" s="25" t="str">
        <f>IF($A50=Dashboard!$C$17, 'Valenzuela Stake'!$D50, "")</f>
        <v/>
      </c>
    </row>
    <row r="51" spans="1:12" ht="24.95" customHeight="1" x14ac:dyDescent="0.2">
      <c r="A51" s="48" t="s">
        <v>669</v>
      </c>
      <c r="B51" s="48" t="s">
        <v>1053</v>
      </c>
      <c r="C51" s="48" t="s">
        <v>1054</v>
      </c>
      <c r="D51" s="48" t="str">
        <f t="shared" si="0"/>
        <v>Elliah Jhez Gubatanga</v>
      </c>
      <c r="E51" s="49">
        <v>18</v>
      </c>
      <c r="F51" s="48" t="s">
        <v>26</v>
      </c>
      <c r="G51" s="48" t="s">
        <v>21</v>
      </c>
      <c r="H51" s="48" t="s">
        <v>28</v>
      </c>
      <c r="I51" s="48" t="str" cm="1">
        <f t="array" ref="I51">_xlfn.IFS(F51="Babae", "Female", F51="Lalaki", "Male")</f>
        <v>Female</v>
      </c>
      <c r="J51" s="48" t="s">
        <v>1055</v>
      </c>
      <c r="K51" s="50" t="s">
        <v>1056</v>
      </c>
      <c r="L51" s="25" t="str">
        <f>IF($A51=Dashboard!$C$17, 'Valenzuela Stake'!$D51, "")</f>
        <v/>
      </c>
    </row>
    <row r="52" spans="1:12" ht="24.95" customHeight="1" x14ac:dyDescent="0.2">
      <c r="A52" s="48" t="s">
        <v>758</v>
      </c>
      <c r="B52" s="48" t="s">
        <v>759</v>
      </c>
      <c r="C52" s="48" t="s">
        <v>760</v>
      </c>
      <c r="D52" s="48" t="str">
        <f t="shared" si="0"/>
        <v>John Andrew Ortega</v>
      </c>
      <c r="E52" s="49">
        <v>20</v>
      </c>
      <c r="F52" s="48" t="s">
        <v>20</v>
      </c>
      <c r="G52" s="48" t="s">
        <v>21</v>
      </c>
      <c r="H52" s="48" t="s">
        <v>22</v>
      </c>
      <c r="I52" s="48" t="str" cm="1">
        <f t="array" ref="I52">_xlfn.IFS(F52="Babae", "Female", F52="Lalaki", "Male")</f>
        <v>Male</v>
      </c>
      <c r="J52" s="48"/>
      <c r="K52" s="50" t="s">
        <v>761</v>
      </c>
      <c r="L52" s="25" t="str">
        <f>IF($A52=Dashboard!$C$17, 'Valenzuela Stake'!$D52, "")</f>
        <v/>
      </c>
    </row>
    <row r="53" spans="1:12" ht="24.95" customHeight="1" x14ac:dyDescent="0.2">
      <c r="A53" s="48" t="s">
        <v>758</v>
      </c>
      <c r="B53" s="48" t="s">
        <v>806</v>
      </c>
      <c r="C53" s="48" t="s">
        <v>807</v>
      </c>
      <c r="D53" s="48" t="str">
        <f t="shared" si="0"/>
        <v>Kimberly Varga</v>
      </c>
      <c r="E53" s="49">
        <v>28</v>
      </c>
      <c r="F53" s="48" t="s">
        <v>26</v>
      </c>
      <c r="G53" s="48" t="s">
        <v>27</v>
      </c>
      <c r="H53" s="48" t="s">
        <v>22</v>
      </c>
      <c r="I53" s="48" t="str" cm="1">
        <f t="array" ref="I53">_xlfn.IFS(F53="Babae", "Female", F53="Lalaki", "Male")</f>
        <v>Female</v>
      </c>
      <c r="J53" s="48"/>
      <c r="K53" s="50" t="s">
        <v>808</v>
      </c>
      <c r="L53" s="25" t="str">
        <f>IF($A53=Dashboard!$C$17, 'Valenzuela Stake'!$D53, "")</f>
        <v/>
      </c>
    </row>
    <row r="54" spans="1:12" ht="24.95" customHeight="1" x14ac:dyDescent="0.2">
      <c r="A54" s="48" t="s">
        <v>758</v>
      </c>
      <c r="B54" s="48" t="s">
        <v>820</v>
      </c>
      <c r="C54" s="48" t="s">
        <v>821</v>
      </c>
      <c r="D54" s="48" t="str">
        <f t="shared" si="0"/>
        <v>Aldinmark Christian Nuñez</v>
      </c>
      <c r="E54" s="49">
        <v>18</v>
      </c>
      <c r="F54" s="48" t="s">
        <v>20</v>
      </c>
      <c r="G54" s="48" t="s">
        <v>21</v>
      </c>
      <c r="H54" s="48" t="s">
        <v>22</v>
      </c>
      <c r="I54" s="48" t="str" cm="1">
        <f t="array" ref="I54">_xlfn.IFS(F54="Babae", "Female", F54="Lalaki", "Male")</f>
        <v>Male</v>
      </c>
      <c r="J54" s="48"/>
      <c r="K54" s="50" t="s">
        <v>822</v>
      </c>
      <c r="L54" s="25" t="str">
        <f>IF($A54=Dashboard!$C$17, 'Valenzuela Stake'!$D54, "")</f>
        <v/>
      </c>
    </row>
    <row r="55" spans="1:12" ht="24.95" customHeight="1" x14ac:dyDescent="0.2">
      <c r="A55" s="48" t="s">
        <v>758</v>
      </c>
      <c r="B55" s="48" t="s">
        <v>823</v>
      </c>
      <c r="C55" s="48" t="s">
        <v>824</v>
      </c>
      <c r="D55" s="48" t="str">
        <f t="shared" si="0"/>
        <v>Shirlyn Baquiran</v>
      </c>
      <c r="E55" s="49">
        <v>20</v>
      </c>
      <c r="F55" s="48" t="s">
        <v>26</v>
      </c>
      <c r="G55" s="48" t="s">
        <v>21</v>
      </c>
      <c r="H55" s="48" t="s">
        <v>22</v>
      </c>
      <c r="I55" s="48" t="str" cm="1">
        <f t="array" ref="I55">_xlfn.IFS(F55="Babae", "Female", F55="Lalaki", "Male")</f>
        <v>Female</v>
      </c>
      <c r="J55" s="48" t="s">
        <v>36</v>
      </c>
      <c r="K55" s="50" t="s">
        <v>36</v>
      </c>
      <c r="L55" s="25" t="str">
        <f>IF($A55=Dashboard!$C$17, 'Valenzuela Stake'!$D55, "")</f>
        <v/>
      </c>
    </row>
    <row r="56" spans="1:12" ht="24.95" customHeight="1" x14ac:dyDescent="0.2">
      <c r="A56" s="48" t="s">
        <v>758</v>
      </c>
      <c r="B56" s="48" t="s">
        <v>825</v>
      </c>
      <c r="C56" s="48" t="s">
        <v>826</v>
      </c>
      <c r="D56" s="48" t="str">
        <f t="shared" si="0"/>
        <v>Reline Caro</v>
      </c>
      <c r="E56" s="49">
        <v>19</v>
      </c>
      <c r="F56" s="48" t="s">
        <v>26</v>
      </c>
      <c r="G56" s="48" t="s">
        <v>27</v>
      </c>
      <c r="H56" s="48" t="s">
        <v>22</v>
      </c>
      <c r="I56" s="48" t="str" cm="1">
        <f t="array" ref="I56">_xlfn.IFS(F56="Babae", "Female", F56="Lalaki", "Male")</f>
        <v>Female</v>
      </c>
      <c r="J56" s="48"/>
      <c r="K56" s="50" t="s">
        <v>827</v>
      </c>
      <c r="L56" s="25" t="str">
        <f>IF($A56=Dashboard!$C$17, 'Valenzuela Stake'!$D56, "")</f>
        <v/>
      </c>
    </row>
    <row r="57" spans="1:12" ht="24.95" customHeight="1" x14ac:dyDescent="0.2">
      <c r="A57" s="48" t="s">
        <v>758</v>
      </c>
      <c r="B57" s="48" t="s">
        <v>823</v>
      </c>
      <c r="C57" s="48" t="s">
        <v>836</v>
      </c>
      <c r="D57" s="48" t="str">
        <f t="shared" si="0"/>
        <v>MarkJester Baquiran</v>
      </c>
      <c r="E57" s="49">
        <v>22</v>
      </c>
      <c r="F57" s="48" t="s">
        <v>20</v>
      </c>
      <c r="G57" s="48" t="s">
        <v>21</v>
      </c>
      <c r="H57" s="48" t="s">
        <v>22</v>
      </c>
      <c r="I57" s="48" t="str" cm="1">
        <f t="array" ref="I57">_xlfn.IFS(F57="Babae", "Female", F57="Lalaki", "Male")</f>
        <v>Male</v>
      </c>
      <c r="J57" s="48"/>
      <c r="K57" s="50" t="s">
        <v>837</v>
      </c>
      <c r="L57" s="25" t="str">
        <f>IF($A57=Dashboard!$C$17, 'Valenzuela Stake'!$D57, "")</f>
        <v/>
      </c>
    </row>
    <row r="58" spans="1:12" ht="24.95" customHeight="1" x14ac:dyDescent="0.2">
      <c r="A58" s="48" t="s">
        <v>758</v>
      </c>
      <c r="B58" s="48" t="s">
        <v>841</v>
      </c>
      <c r="C58" s="48" t="s">
        <v>842</v>
      </c>
      <c r="D58" s="48" t="str">
        <f t="shared" si="0"/>
        <v>Zaireen Mae Tubera</v>
      </c>
      <c r="E58" s="49">
        <v>19</v>
      </c>
      <c r="F58" s="48" t="s">
        <v>26</v>
      </c>
      <c r="G58" s="48" t="s">
        <v>21</v>
      </c>
      <c r="H58" s="48" t="s">
        <v>28</v>
      </c>
      <c r="I58" s="48" t="str" cm="1">
        <f t="array" ref="I58">_xlfn.IFS(F58="Babae", "Female", F58="Lalaki", "Male")</f>
        <v>Female</v>
      </c>
      <c r="J58" s="48"/>
      <c r="K58" s="50" t="s">
        <v>843</v>
      </c>
      <c r="L58" s="25" t="str">
        <f>IF($A58=Dashboard!$C$17, 'Valenzuela Stake'!$D58, "")</f>
        <v/>
      </c>
    </row>
    <row r="59" spans="1:12" ht="24.95" customHeight="1" x14ac:dyDescent="0.2">
      <c r="A59" s="48" t="s">
        <v>758</v>
      </c>
      <c r="B59" s="48" t="s">
        <v>686</v>
      </c>
      <c r="C59" s="48" t="s">
        <v>868</v>
      </c>
      <c r="D59" s="48" t="str">
        <f t="shared" si="0"/>
        <v>Jan Perwen Santos</v>
      </c>
      <c r="E59" s="49">
        <v>29</v>
      </c>
      <c r="F59" s="48" t="s">
        <v>20</v>
      </c>
      <c r="G59" s="48" t="s">
        <v>27</v>
      </c>
      <c r="H59" s="48" t="s">
        <v>22</v>
      </c>
      <c r="I59" s="48" t="str" cm="1">
        <f t="array" ref="I59">_xlfn.IFS(F59="Babae", "Female", F59="Lalaki", "Male")</f>
        <v>Male</v>
      </c>
      <c r="J59" s="48" t="s">
        <v>428</v>
      </c>
      <c r="K59" s="50" t="s">
        <v>869</v>
      </c>
      <c r="L59" s="25" t="str">
        <f>IF($A59=Dashboard!$C$17, 'Valenzuela Stake'!$D59, "")</f>
        <v/>
      </c>
    </row>
    <row r="60" spans="1:12" ht="24.95" customHeight="1" x14ac:dyDescent="0.2">
      <c r="A60" s="48" t="s">
        <v>758</v>
      </c>
      <c r="B60" s="48" t="s">
        <v>259</v>
      </c>
      <c r="C60" s="48" t="s">
        <v>891</v>
      </c>
      <c r="D60" s="48" t="str">
        <f t="shared" si="0"/>
        <v>Janine Ericka Ramos</v>
      </c>
      <c r="E60" s="49">
        <v>19</v>
      </c>
      <c r="F60" s="48" t="s">
        <v>26</v>
      </c>
      <c r="G60" s="48" t="s">
        <v>21</v>
      </c>
      <c r="H60" s="48" t="s">
        <v>28</v>
      </c>
      <c r="I60" s="48" t="str" cm="1">
        <f t="array" ref="I60">_xlfn.IFS(F60="Babae", "Female", F60="Lalaki", "Male")</f>
        <v>Female</v>
      </c>
      <c r="J60" s="48"/>
      <c r="K60" s="50" t="s">
        <v>846</v>
      </c>
      <c r="L60" s="25" t="str">
        <f>IF($A60=Dashboard!$C$17, 'Valenzuela Stake'!$D60, "")</f>
        <v/>
      </c>
    </row>
    <row r="61" spans="1:12" ht="24.95" customHeight="1" x14ac:dyDescent="0.2">
      <c r="A61" s="48" t="s">
        <v>758</v>
      </c>
      <c r="B61" s="48" t="s">
        <v>900</v>
      </c>
      <c r="C61" s="48" t="s">
        <v>901</v>
      </c>
      <c r="D61" s="48" t="str">
        <f t="shared" si="0"/>
        <v>Suzanne Crueldad</v>
      </c>
      <c r="E61" s="49">
        <v>29</v>
      </c>
      <c r="F61" s="48" t="s">
        <v>26</v>
      </c>
      <c r="G61" s="48" t="s">
        <v>27</v>
      </c>
      <c r="H61" s="48" t="s">
        <v>22</v>
      </c>
      <c r="I61" s="48" t="str" cm="1">
        <f t="array" ref="I61">_xlfn.IFS(F61="Babae", "Female", F61="Lalaki", "Male")</f>
        <v>Female</v>
      </c>
      <c r="J61" s="48" t="s">
        <v>54</v>
      </c>
      <c r="K61" s="50" t="s">
        <v>902</v>
      </c>
      <c r="L61" s="25" t="str">
        <f>IF($A61=Dashboard!$C$17, 'Valenzuela Stake'!$D61, "")</f>
        <v/>
      </c>
    </row>
    <row r="62" spans="1:12" ht="24.95" customHeight="1" x14ac:dyDescent="0.2">
      <c r="A62" s="48" t="s">
        <v>758</v>
      </c>
      <c r="B62" s="48" t="s">
        <v>929</v>
      </c>
      <c r="C62" s="48" t="s">
        <v>949</v>
      </c>
      <c r="D62" s="48" t="str">
        <f t="shared" si="0"/>
        <v>Juvilyn Francisco</v>
      </c>
      <c r="E62" s="49">
        <v>18</v>
      </c>
      <c r="F62" s="48" t="s">
        <v>26</v>
      </c>
      <c r="G62" s="48" t="s">
        <v>27</v>
      </c>
      <c r="H62" s="48" t="s">
        <v>22</v>
      </c>
      <c r="I62" s="48" t="str" cm="1">
        <f t="array" ref="I62">_xlfn.IFS(F62="Babae", "Female", F62="Lalaki", "Male")</f>
        <v>Female</v>
      </c>
      <c r="J62" s="48" t="s">
        <v>111</v>
      </c>
      <c r="K62" s="50" t="s">
        <v>950</v>
      </c>
      <c r="L62" s="25" t="str">
        <f>IF($A62=Dashboard!$C$17, 'Valenzuela Stake'!$D62, "")</f>
        <v/>
      </c>
    </row>
    <row r="63" spans="1:12" ht="24.95" customHeight="1" x14ac:dyDescent="0.2">
      <c r="A63" s="48" t="s">
        <v>758</v>
      </c>
      <c r="B63" s="48" t="s">
        <v>988</v>
      </c>
      <c r="C63" s="48" t="s">
        <v>989</v>
      </c>
      <c r="D63" s="48" t="str">
        <f t="shared" si="0"/>
        <v>biboy canar</v>
      </c>
      <c r="E63" s="49">
        <v>28</v>
      </c>
      <c r="F63" s="48" t="s">
        <v>20</v>
      </c>
      <c r="G63" s="48" t="s">
        <v>27</v>
      </c>
      <c r="H63" s="48" t="s">
        <v>22</v>
      </c>
      <c r="I63" s="48" t="str" cm="1">
        <f t="array" ref="I63">_xlfn.IFS(F63="Babae", "Female", F63="Lalaki", "Male")</f>
        <v>Male</v>
      </c>
      <c r="J63" s="48" t="s">
        <v>32</v>
      </c>
      <c r="K63" s="50" t="s">
        <v>990</v>
      </c>
      <c r="L63" s="25" t="str">
        <f>IF($A63=Dashboard!$C$17, 'Valenzuela Stake'!$D63, "")</f>
        <v/>
      </c>
    </row>
    <row r="64" spans="1:12" ht="24.95" customHeight="1" x14ac:dyDescent="0.2">
      <c r="A64" s="48" t="s">
        <v>758</v>
      </c>
      <c r="B64" s="48" t="s">
        <v>62</v>
      </c>
      <c r="C64" s="48" t="s">
        <v>1085</v>
      </c>
      <c r="D64" s="48" t="str">
        <f t="shared" si="0"/>
        <v>Marlo Dela Cruz</v>
      </c>
      <c r="E64" s="49">
        <v>24</v>
      </c>
      <c r="F64" s="48" t="s">
        <v>20</v>
      </c>
      <c r="G64" s="48" t="s">
        <v>27</v>
      </c>
      <c r="H64" s="48" t="s">
        <v>22</v>
      </c>
      <c r="I64" s="48" t="str" cm="1">
        <f t="array" ref="I64">_xlfn.IFS(F64="Babae", "Female", F64="Lalaki", "Male")</f>
        <v>Male</v>
      </c>
      <c r="J64" s="48"/>
      <c r="K64" s="50" t="s">
        <v>1086</v>
      </c>
      <c r="L64" s="25" t="str">
        <f>IF($A64=Dashboard!$C$17, 'Valenzuela Stake'!$D64, "")</f>
        <v/>
      </c>
    </row>
    <row r="65" spans="1:12" ht="24.95" customHeight="1" x14ac:dyDescent="0.2">
      <c r="A65" s="48" t="s">
        <v>701</v>
      </c>
      <c r="B65" s="48" t="s">
        <v>702</v>
      </c>
      <c r="C65" s="48" t="s">
        <v>703</v>
      </c>
      <c r="D65" s="48" t="str">
        <f t="shared" si="0"/>
        <v>Lara Justine Apego</v>
      </c>
      <c r="E65" s="49">
        <v>21</v>
      </c>
      <c r="F65" s="48" t="s">
        <v>26</v>
      </c>
      <c r="G65" s="48" t="s">
        <v>27</v>
      </c>
      <c r="H65" s="48" t="s">
        <v>22</v>
      </c>
      <c r="I65" s="48" t="str" cm="1">
        <f t="array" ref="I65">_xlfn.IFS(F65="Babae", "Female", F65="Lalaki", "Male")</f>
        <v>Female</v>
      </c>
      <c r="J65" s="48" t="s">
        <v>428</v>
      </c>
      <c r="K65" s="50" t="s">
        <v>704</v>
      </c>
      <c r="L65" s="25" t="str">
        <f>IF($A65=Dashboard!$C$17, 'Valenzuela Stake'!$D65, "")</f>
        <v/>
      </c>
    </row>
    <row r="66" spans="1:12" ht="24.95" customHeight="1" x14ac:dyDescent="0.2">
      <c r="A66" s="48" t="s">
        <v>701</v>
      </c>
      <c r="B66" s="48" t="s">
        <v>176</v>
      </c>
      <c r="C66" s="48" t="s">
        <v>774</v>
      </c>
      <c r="D66" s="48" t="str">
        <f t="shared" ref="D66:D129" si="1">$C66&amp;" "&amp;$B66</f>
        <v>Jubielyn Lopez</v>
      </c>
      <c r="E66" s="49">
        <v>22</v>
      </c>
      <c r="F66" s="48" t="s">
        <v>26</v>
      </c>
      <c r="G66" s="48" t="s">
        <v>21</v>
      </c>
      <c r="H66" s="48" t="s">
        <v>22</v>
      </c>
      <c r="I66" s="48" t="str" cm="1">
        <f t="array" ref="I66">_xlfn.IFS(F66="Babae", "Female", F66="Lalaki", "Male")</f>
        <v>Female</v>
      </c>
      <c r="J66" s="48" t="s">
        <v>54</v>
      </c>
      <c r="K66" s="50" t="s">
        <v>775</v>
      </c>
      <c r="L66" s="25" t="str">
        <f>IF($A66=Dashboard!$C$17, 'Valenzuela Stake'!$D66, "")</f>
        <v/>
      </c>
    </row>
    <row r="67" spans="1:12" ht="24.95" customHeight="1" x14ac:dyDescent="0.2">
      <c r="A67" s="48" t="s">
        <v>701</v>
      </c>
      <c r="B67" s="48" t="s">
        <v>379</v>
      </c>
      <c r="C67" s="48" t="s">
        <v>783</v>
      </c>
      <c r="D67" s="48" t="str">
        <f t="shared" si="1"/>
        <v>Dianne Galang</v>
      </c>
      <c r="E67" s="49">
        <v>26</v>
      </c>
      <c r="F67" s="48" t="s">
        <v>26</v>
      </c>
      <c r="G67" s="48" t="s">
        <v>27</v>
      </c>
      <c r="H67" s="48" t="s">
        <v>28</v>
      </c>
      <c r="I67" s="48" t="str" cm="1">
        <f t="array" ref="I67">_xlfn.IFS(F67="Babae", "Female", F67="Lalaki", "Male")</f>
        <v>Female</v>
      </c>
      <c r="J67" s="48" t="s">
        <v>784</v>
      </c>
      <c r="K67" s="50" t="s">
        <v>785</v>
      </c>
      <c r="L67" s="25" t="str">
        <f>IF($A67=Dashboard!$C$17, 'Valenzuela Stake'!$D67, "")</f>
        <v/>
      </c>
    </row>
    <row r="68" spans="1:12" ht="24.95" customHeight="1" x14ac:dyDescent="0.2">
      <c r="A68" s="48" t="s">
        <v>701</v>
      </c>
      <c r="B68" s="48" t="s">
        <v>815</v>
      </c>
      <c r="C68" s="48" t="s">
        <v>373</v>
      </c>
      <c r="D68" s="48" t="str">
        <f t="shared" si="1"/>
        <v>Nicole Belista</v>
      </c>
      <c r="E68" s="49">
        <v>21</v>
      </c>
      <c r="F68" s="48" t="s">
        <v>26</v>
      </c>
      <c r="G68" s="48" t="s">
        <v>27</v>
      </c>
      <c r="H68" s="48" t="s">
        <v>28</v>
      </c>
      <c r="I68" s="48" t="str" cm="1">
        <f t="array" ref="I68">_xlfn.IFS(F68="Babae", "Female", F68="Lalaki", "Male")</f>
        <v>Female</v>
      </c>
      <c r="J68" s="48" t="s">
        <v>140</v>
      </c>
      <c r="K68" s="50" t="s">
        <v>816</v>
      </c>
      <c r="L68" s="25" t="str">
        <f>IF($A68=Dashboard!$C$17, 'Valenzuela Stake'!$D68, "")</f>
        <v/>
      </c>
    </row>
    <row r="69" spans="1:12" ht="24.95" customHeight="1" x14ac:dyDescent="0.2">
      <c r="A69" s="48" t="s">
        <v>701</v>
      </c>
      <c r="B69" s="48" t="s">
        <v>847</v>
      </c>
      <c r="C69" s="48" t="s">
        <v>848</v>
      </c>
      <c r="D69" s="48" t="str">
        <f t="shared" si="1"/>
        <v>Charis Ariadne Osma</v>
      </c>
      <c r="E69" s="49">
        <v>20</v>
      </c>
      <c r="F69" s="48" t="s">
        <v>26</v>
      </c>
      <c r="G69" s="48" t="s">
        <v>27</v>
      </c>
      <c r="H69" s="48" t="s">
        <v>22</v>
      </c>
      <c r="I69" s="48" t="str" cm="1">
        <f t="array" ref="I69">_xlfn.IFS(F69="Babae", "Female", F69="Lalaki", "Male")</f>
        <v>Female</v>
      </c>
      <c r="J69" s="48" t="s">
        <v>41</v>
      </c>
      <c r="K69" s="50" t="s">
        <v>849</v>
      </c>
      <c r="L69" s="25" t="str">
        <f>IF($A69=Dashboard!$C$17, 'Valenzuela Stake'!$D69, "")</f>
        <v/>
      </c>
    </row>
    <row r="70" spans="1:12" ht="24.95" customHeight="1" x14ac:dyDescent="0.2">
      <c r="A70" s="48" t="s">
        <v>701</v>
      </c>
      <c r="B70" s="48" t="s">
        <v>926</v>
      </c>
      <c r="C70" s="48" t="s">
        <v>927</v>
      </c>
      <c r="D70" s="48" t="str">
        <f t="shared" si="1"/>
        <v>Debbie Pauleen Susan</v>
      </c>
      <c r="E70" s="49">
        <v>18</v>
      </c>
      <c r="F70" s="48" t="s">
        <v>26</v>
      </c>
      <c r="G70" s="48" t="s">
        <v>27</v>
      </c>
      <c r="H70" s="48" t="s">
        <v>22</v>
      </c>
      <c r="I70" s="48" t="str" cm="1">
        <f t="array" ref="I70">_xlfn.IFS(F70="Babae", "Female", F70="Lalaki", "Male")</f>
        <v>Female</v>
      </c>
      <c r="J70" s="48" t="s">
        <v>36</v>
      </c>
      <c r="K70" s="50" t="s">
        <v>928</v>
      </c>
      <c r="L70" s="25" t="str">
        <f>IF($A70=Dashboard!$C$17, 'Valenzuela Stake'!$D70, "")</f>
        <v/>
      </c>
    </row>
    <row r="71" spans="1:12" ht="24.95" customHeight="1" x14ac:dyDescent="0.2">
      <c r="A71" s="48" t="s">
        <v>701</v>
      </c>
      <c r="B71" s="48" t="s">
        <v>686</v>
      </c>
      <c r="C71" s="48" t="s">
        <v>976</v>
      </c>
      <c r="D71" s="48" t="str">
        <f t="shared" si="1"/>
        <v>John Lorence Santos</v>
      </c>
      <c r="E71" s="49">
        <v>18</v>
      </c>
      <c r="F71" s="48" t="s">
        <v>20</v>
      </c>
      <c r="G71" s="48" t="s">
        <v>21</v>
      </c>
      <c r="H71" s="48" t="s">
        <v>28</v>
      </c>
      <c r="I71" s="48" t="str" cm="1">
        <f t="array" ref="I71">_xlfn.IFS(F71="Babae", "Female", F71="Lalaki", "Male")</f>
        <v>Male</v>
      </c>
      <c r="J71" s="48"/>
      <c r="K71" s="50" t="s">
        <v>115</v>
      </c>
      <c r="L71" s="25" t="str">
        <f>IF($A71=Dashboard!$C$17, 'Valenzuela Stake'!$D71, "")</f>
        <v/>
      </c>
    </row>
    <row r="72" spans="1:12" ht="24.95" customHeight="1" x14ac:dyDescent="0.2">
      <c r="A72" s="48" t="s">
        <v>701</v>
      </c>
      <c r="B72" s="48" t="s">
        <v>1006</v>
      </c>
      <c r="C72" s="48" t="s">
        <v>1007</v>
      </c>
      <c r="D72" s="48" t="str">
        <f t="shared" si="1"/>
        <v>John Carbill Estella</v>
      </c>
      <c r="E72" s="49">
        <v>25</v>
      </c>
      <c r="F72" s="48" t="s">
        <v>20</v>
      </c>
      <c r="G72" s="48" t="s">
        <v>21</v>
      </c>
      <c r="H72" s="48" t="s">
        <v>28</v>
      </c>
      <c r="I72" s="48" t="str" cm="1">
        <f t="array" ref="I72">_xlfn.IFS(F72="Babae", "Female", F72="Lalaki", "Male")</f>
        <v>Male</v>
      </c>
      <c r="J72" s="48" t="s">
        <v>54</v>
      </c>
      <c r="K72" s="50" t="s">
        <v>1008</v>
      </c>
      <c r="L72" s="25" t="str">
        <f>IF($A72=Dashboard!$C$17, 'Valenzuela Stake'!$D72, "")</f>
        <v/>
      </c>
    </row>
    <row r="73" spans="1:12" ht="24.95" customHeight="1" x14ac:dyDescent="0.2">
      <c r="A73" s="48" t="s">
        <v>676</v>
      </c>
      <c r="B73" s="48" t="s">
        <v>677</v>
      </c>
      <c r="C73" s="48" t="s">
        <v>678</v>
      </c>
      <c r="D73" s="48" t="str">
        <f t="shared" si="1"/>
        <v>Nichell Hann Clemente</v>
      </c>
      <c r="E73" s="49">
        <v>20</v>
      </c>
      <c r="F73" s="48" t="s">
        <v>26</v>
      </c>
      <c r="G73" s="48" t="s">
        <v>27</v>
      </c>
      <c r="H73" s="48" t="s">
        <v>28</v>
      </c>
      <c r="I73" s="48" t="str" cm="1">
        <f t="array" ref="I73">_xlfn.IFS(F73="Babae", "Female", F73="Lalaki", "Male")</f>
        <v>Female</v>
      </c>
      <c r="J73" s="48" t="s">
        <v>54</v>
      </c>
      <c r="K73" s="50" t="s">
        <v>679</v>
      </c>
      <c r="L73" s="25" t="str">
        <f>IF($A73=Dashboard!$C$17, 'Valenzuela Stake'!$D73, "")</f>
        <v/>
      </c>
    </row>
    <row r="74" spans="1:12" ht="24.95" customHeight="1" x14ac:dyDescent="0.2">
      <c r="A74" s="48" t="s">
        <v>676</v>
      </c>
      <c r="B74" s="48" t="s">
        <v>727</v>
      </c>
      <c r="C74" s="48" t="s">
        <v>728</v>
      </c>
      <c r="D74" s="48" t="str">
        <f t="shared" si="1"/>
        <v>REBEKAH SARABOSING</v>
      </c>
      <c r="E74" s="49">
        <v>22</v>
      </c>
      <c r="F74" s="48" t="s">
        <v>26</v>
      </c>
      <c r="G74" s="48" t="s">
        <v>21</v>
      </c>
      <c r="H74" s="48" t="s">
        <v>22</v>
      </c>
      <c r="I74" s="48" t="str" cm="1">
        <f t="array" ref="I74">_xlfn.IFS(F74="Babae", "Female", F74="Lalaki", "Male")</f>
        <v>Female</v>
      </c>
      <c r="J74" s="48"/>
      <c r="K74" s="50" t="s">
        <v>729</v>
      </c>
      <c r="L74" s="25" t="str">
        <f>IF($A74=Dashboard!$C$17, 'Valenzuela Stake'!$D74, "")</f>
        <v/>
      </c>
    </row>
    <row r="75" spans="1:12" ht="24.95" customHeight="1" x14ac:dyDescent="0.2">
      <c r="A75" s="48" t="s">
        <v>676</v>
      </c>
      <c r="B75" s="48" t="s">
        <v>746</v>
      </c>
      <c r="C75" s="48" t="s">
        <v>747</v>
      </c>
      <c r="D75" s="48" t="str">
        <f t="shared" si="1"/>
        <v>Grace Origenes</v>
      </c>
      <c r="E75" s="49">
        <v>23</v>
      </c>
      <c r="F75" s="48" t="s">
        <v>26</v>
      </c>
      <c r="G75" s="48" t="s">
        <v>21</v>
      </c>
      <c r="H75" s="48" t="s">
        <v>28</v>
      </c>
      <c r="I75" s="48" t="str" cm="1">
        <f t="array" ref="I75">_xlfn.IFS(F75="Babae", "Female", F75="Lalaki", "Male")</f>
        <v>Female</v>
      </c>
      <c r="J75" s="48" t="s">
        <v>638</v>
      </c>
      <c r="K75" s="50" t="s">
        <v>635</v>
      </c>
      <c r="L75" s="25" t="str">
        <f>IF($A75=Dashboard!$C$17, 'Valenzuela Stake'!$D75, "")</f>
        <v/>
      </c>
    </row>
    <row r="76" spans="1:12" ht="24.95" customHeight="1" x14ac:dyDescent="0.2">
      <c r="A76" s="48" t="s">
        <v>676</v>
      </c>
      <c r="B76" s="48" t="s">
        <v>798</v>
      </c>
      <c r="C76" s="48" t="s">
        <v>659</v>
      </c>
      <c r="D76" s="48" t="str">
        <f t="shared" si="1"/>
        <v>Jennifer Alazo</v>
      </c>
      <c r="E76" s="49">
        <v>24</v>
      </c>
      <c r="F76" s="48" t="s">
        <v>26</v>
      </c>
      <c r="G76" s="48" t="s">
        <v>27</v>
      </c>
      <c r="H76" s="48" t="s">
        <v>22</v>
      </c>
      <c r="I76" s="48" t="str" cm="1">
        <f t="array" ref="I76">_xlfn.IFS(F76="Babae", "Female", F76="Lalaki", "Male")</f>
        <v>Female</v>
      </c>
      <c r="J76" s="48" t="s">
        <v>54</v>
      </c>
      <c r="K76" s="50" t="s">
        <v>54</v>
      </c>
      <c r="L76" s="25" t="str">
        <f>IF($A76=Dashboard!$C$17, 'Valenzuela Stake'!$D76, "")</f>
        <v/>
      </c>
    </row>
    <row r="77" spans="1:12" ht="24.95" customHeight="1" x14ac:dyDescent="0.2">
      <c r="A77" s="48" t="s">
        <v>676</v>
      </c>
      <c r="B77" s="48" t="s">
        <v>123</v>
      </c>
      <c r="C77" s="48" t="s">
        <v>863</v>
      </c>
      <c r="D77" s="48" t="str">
        <f t="shared" si="1"/>
        <v>Chloe Pangilinan</v>
      </c>
      <c r="E77" s="49">
        <v>20</v>
      </c>
      <c r="F77" s="48" t="s">
        <v>26</v>
      </c>
      <c r="G77" s="48" t="s">
        <v>21</v>
      </c>
      <c r="H77" s="48" t="s">
        <v>22</v>
      </c>
      <c r="I77" s="48" t="str" cm="1">
        <f t="array" ref="I77">_xlfn.IFS(F77="Babae", "Female", F77="Lalaki", "Male")</f>
        <v>Female</v>
      </c>
      <c r="J77" s="48"/>
      <c r="K77" s="50" t="s">
        <v>864</v>
      </c>
      <c r="L77" s="25" t="str">
        <f>IF($A77=Dashboard!$C$17, 'Valenzuela Stake'!$D77, "")</f>
        <v/>
      </c>
    </row>
    <row r="78" spans="1:12" ht="24.95" customHeight="1" x14ac:dyDescent="0.2">
      <c r="A78" s="48" t="s">
        <v>676</v>
      </c>
      <c r="B78" s="48" t="s">
        <v>911</v>
      </c>
      <c r="C78" s="48" t="s">
        <v>912</v>
      </c>
      <c r="D78" s="48" t="str">
        <f t="shared" si="1"/>
        <v>Kyler Villaroza</v>
      </c>
      <c r="E78" s="49">
        <v>19</v>
      </c>
      <c r="F78" s="48" t="s">
        <v>20</v>
      </c>
      <c r="G78" s="48" t="s">
        <v>21</v>
      </c>
      <c r="H78" s="48" t="s">
        <v>22</v>
      </c>
      <c r="I78" s="48" t="str" cm="1">
        <f t="array" ref="I78">_xlfn.IFS(F78="Babae", "Female", F78="Lalaki", "Male")</f>
        <v>Male</v>
      </c>
      <c r="J78" s="48"/>
      <c r="K78" s="50" t="s">
        <v>913</v>
      </c>
      <c r="L78" s="25" t="str">
        <f>IF($A78=Dashboard!$C$17, 'Valenzuela Stake'!$D78, "")</f>
        <v/>
      </c>
    </row>
    <row r="79" spans="1:12" ht="24.95" customHeight="1" x14ac:dyDescent="0.2">
      <c r="A79" s="48" t="s">
        <v>676</v>
      </c>
      <c r="B79" s="48" t="s">
        <v>943</v>
      </c>
      <c r="C79" s="48" t="s">
        <v>944</v>
      </c>
      <c r="D79" s="48" t="str">
        <f t="shared" si="1"/>
        <v>Stefano Celis</v>
      </c>
      <c r="E79" s="49">
        <v>19</v>
      </c>
      <c r="F79" s="48" t="s">
        <v>20</v>
      </c>
      <c r="G79" s="48" t="s">
        <v>21</v>
      </c>
      <c r="H79" s="48" t="s">
        <v>22</v>
      </c>
      <c r="I79" s="48" t="str" cm="1">
        <f t="array" ref="I79">_xlfn.IFS(F79="Babae", "Female", F79="Lalaki", "Male")</f>
        <v>Male</v>
      </c>
      <c r="J79" s="48"/>
      <c r="K79" s="50" t="s">
        <v>945</v>
      </c>
      <c r="L79" s="25" t="str">
        <f>IF($A79=Dashboard!$C$17, 'Valenzuela Stake'!$D79, "")</f>
        <v/>
      </c>
    </row>
    <row r="80" spans="1:12" ht="24.95" customHeight="1" x14ac:dyDescent="0.2">
      <c r="A80" s="48" t="s">
        <v>676</v>
      </c>
      <c r="B80" s="48" t="s">
        <v>967</v>
      </c>
      <c r="C80" s="48" t="s">
        <v>968</v>
      </c>
      <c r="D80" s="48" t="str">
        <f t="shared" si="1"/>
        <v>John Claude Labasan</v>
      </c>
      <c r="E80" s="49">
        <v>22</v>
      </c>
      <c r="F80" s="48" t="s">
        <v>20</v>
      </c>
      <c r="G80" s="48" t="s">
        <v>21</v>
      </c>
      <c r="H80" s="48" t="s">
        <v>22</v>
      </c>
      <c r="I80" s="48" t="str" cm="1">
        <f t="array" ref="I80">_xlfn.IFS(F80="Babae", "Female", F80="Lalaki", "Male")</f>
        <v>Male</v>
      </c>
      <c r="J80" s="48" t="s">
        <v>36</v>
      </c>
      <c r="K80" s="50" t="s">
        <v>969</v>
      </c>
      <c r="L80" s="25" t="str">
        <f>IF($A80=Dashboard!$C$17, 'Valenzuela Stake'!$D80, "")</f>
        <v/>
      </c>
    </row>
    <row r="81" spans="1:12" ht="24.95" customHeight="1" x14ac:dyDescent="0.2">
      <c r="A81" s="48" t="s">
        <v>676</v>
      </c>
      <c r="B81" s="48" t="s">
        <v>1009</v>
      </c>
      <c r="C81" s="48" t="s">
        <v>1010</v>
      </c>
      <c r="D81" s="48" t="str">
        <f t="shared" si="1"/>
        <v>Mary Ross Ann Halasan</v>
      </c>
      <c r="E81" s="49">
        <v>29</v>
      </c>
      <c r="F81" s="48" t="s">
        <v>26</v>
      </c>
      <c r="G81" s="48" t="s">
        <v>27</v>
      </c>
      <c r="H81" s="48" t="s">
        <v>28</v>
      </c>
      <c r="I81" s="48" t="str" cm="1">
        <f t="array" ref="I81">_xlfn.IFS(F81="Babae", "Female", F81="Lalaki", "Male")</f>
        <v>Female</v>
      </c>
      <c r="J81" s="48" t="s">
        <v>646</v>
      </c>
      <c r="K81" s="50" t="s">
        <v>1011</v>
      </c>
      <c r="L81" s="25" t="str">
        <f>IF($A81=Dashboard!$C$17, 'Valenzuela Stake'!$D81, "")</f>
        <v/>
      </c>
    </row>
    <row r="82" spans="1:12" ht="24.95" customHeight="1" x14ac:dyDescent="0.2">
      <c r="A82" s="48" t="s">
        <v>676</v>
      </c>
      <c r="B82" s="48" t="s">
        <v>1024</v>
      </c>
      <c r="C82" s="48" t="s">
        <v>1025</v>
      </c>
      <c r="D82" s="48" t="str">
        <f t="shared" si="1"/>
        <v>John kurt jared Jacinto</v>
      </c>
      <c r="E82" s="49">
        <v>29</v>
      </c>
      <c r="F82" s="48" t="s">
        <v>20</v>
      </c>
      <c r="G82" s="48" t="s">
        <v>27</v>
      </c>
      <c r="H82" s="48" t="s">
        <v>22</v>
      </c>
      <c r="I82" s="48" t="str" cm="1">
        <f t="array" ref="I82">_xlfn.IFS(F82="Babae", "Female", F82="Lalaki", "Male")</f>
        <v>Male</v>
      </c>
      <c r="J82" s="48" t="s">
        <v>54</v>
      </c>
      <c r="K82" s="50" t="s">
        <v>1026</v>
      </c>
      <c r="L82" s="25" t="str">
        <f>IF($A82=Dashboard!$C$17, 'Valenzuela Stake'!$D82, "")</f>
        <v/>
      </c>
    </row>
    <row r="83" spans="1:12" ht="24.95" customHeight="1" x14ac:dyDescent="0.2">
      <c r="A83" s="48" t="s">
        <v>676</v>
      </c>
      <c r="B83" s="48" t="s">
        <v>123</v>
      </c>
      <c r="C83" s="48" t="s">
        <v>1027</v>
      </c>
      <c r="D83" s="48" t="str">
        <f t="shared" si="1"/>
        <v>Rafael Covey Pangilinan</v>
      </c>
      <c r="E83" s="49">
        <v>25</v>
      </c>
      <c r="F83" s="48" t="s">
        <v>20</v>
      </c>
      <c r="G83" s="48" t="s">
        <v>27</v>
      </c>
      <c r="H83" s="48" t="s">
        <v>28</v>
      </c>
      <c r="I83" s="48" t="str" cm="1">
        <f t="array" ref="I83">_xlfn.IFS(F83="Babae", "Female", F83="Lalaki", "Male")</f>
        <v>Male</v>
      </c>
      <c r="J83" s="48" t="s">
        <v>41</v>
      </c>
      <c r="K83" s="50" t="s">
        <v>1028</v>
      </c>
      <c r="L83" s="25" t="str">
        <f>IF($A83=Dashboard!$C$17, 'Valenzuela Stake'!$D83, "")</f>
        <v/>
      </c>
    </row>
    <row r="84" spans="1:12" ht="24.95" customHeight="1" x14ac:dyDescent="0.2">
      <c r="A84" s="48" t="s">
        <v>676</v>
      </c>
      <c r="B84" s="48" t="s">
        <v>1029</v>
      </c>
      <c r="C84" s="48" t="s">
        <v>1030</v>
      </c>
      <c r="D84" s="48" t="str">
        <f t="shared" si="1"/>
        <v>Simon Pattaguan</v>
      </c>
      <c r="E84" s="49">
        <v>19</v>
      </c>
      <c r="F84" s="48" t="s">
        <v>20</v>
      </c>
      <c r="G84" s="48" t="s">
        <v>21</v>
      </c>
      <c r="H84" s="48" t="s">
        <v>28</v>
      </c>
      <c r="I84" s="48" t="str" cm="1">
        <f t="array" ref="I84">_xlfn.IFS(F84="Babae", "Female", F84="Lalaki", "Male")</f>
        <v>Male</v>
      </c>
      <c r="J84" s="48" t="s">
        <v>36</v>
      </c>
      <c r="K84" s="50" t="s">
        <v>1031</v>
      </c>
      <c r="L84" s="25" t="str">
        <f>IF($A84=Dashboard!$C$17, 'Valenzuela Stake'!$D84, "")</f>
        <v/>
      </c>
    </row>
    <row r="85" spans="1:12" ht="24.95" customHeight="1" x14ac:dyDescent="0.2">
      <c r="A85" s="48" t="s">
        <v>676</v>
      </c>
      <c r="B85" s="48" t="s">
        <v>1029</v>
      </c>
      <c r="C85" s="48" t="s">
        <v>1032</v>
      </c>
      <c r="D85" s="48" t="str">
        <f t="shared" si="1"/>
        <v>Seth Pattaguan</v>
      </c>
      <c r="E85" s="49">
        <v>24</v>
      </c>
      <c r="F85" s="48" t="s">
        <v>20</v>
      </c>
      <c r="G85" s="48" t="s">
        <v>21</v>
      </c>
      <c r="H85" s="48" t="s">
        <v>28</v>
      </c>
      <c r="I85" s="48" t="str" cm="1">
        <f t="array" ref="I85">_xlfn.IFS(F85="Babae", "Female", F85="Lalaki", "Male")</f>
        <v>Male</v>
      </c>
      <c r="J85" s="48" t="s">
        <v>428</v>
      </c>
      <c r="K85" s="50" t="s">
        <v>1033</v>
      </c>
      <c r="L85" s="25" t="str">
        <f>IF($A85=Dashboard!$C$17, 'Valenzuela Stake'!$D85, "")</f>
        <v/>
      </c>
    </row>
    <row r="86" spans="1:12" ht="24.95" customHeight="1" x14ac:dyDescent="0.2">
      <c r="A86" s="48" t="s">
        <v>706</v>
      </c>
      <c r="B86" s="48" t="s">
        <v>707</v>
      </c>
      <c r="C86" s="48" t="s">
        <v>708</v>
      </c>
      <c r="D86" s="48" t="str">
        <f t="shared" si="1"/>
        <v>Marcelino Porgalidad</v>
      </c>
      <c r="E86" s="49">
        <v>18</v>
      </c>
      <c r="F86" s="48" t="s">
        <v>20</v>
      </c>
      <c r="G86" s="48" t="s">
        <v>21</v>
      </c>
      <c r="H86" s="48" t="s">
        <v>22</v>
      </c>
      <c r="I86" s="48" t="str" cm="1">
        <f t="array" ref="I86">_xlfn.IFS(F86="Babae", "Female", F86="Lalaki", "Male")</f>
        <v>Male</v>
      </c>
      <c r="J86" s="48" t="s">
        <v>709</v>
      </c>
      <c r="K86" s="50" t="s">
        <v>710</v>
      </c>
      <c r="L86" s="25" t="str">
        <f>IF($A86=Dashboard!$C$17, 'Valenzuela Stake'!$D86, "")</f>
        <v/>
      </c>
    </row>
    <row r="87" spans="1:12" ht="24.95" customHeight="1" x14ac:dyDescent="0.2">
      <c r="A87" s="48" t="s">
        <v>706</v>
      </c>
      <c r="B87" s="48" t="s">
        <v>771</v>
      </c>
      <c r="C87" s="48" t="s">
        <v>772</v>
      </c>
      <c r="D87" s="48" t="str">
        <f t="shared" si="1"/>
        <v>Albert Angelo Sison</v>
      </c>
      <c r="E87" s="49">
        <v>30</v>
      </c>
      <c r="F87" s="48" t="s">
        <v>20</v>
      </c>
      <c r="G87" s="48" t="s">
        <v>27</v>
      </c>
      <c r="H87" s="48" t="s">
        <v>22</v>
      </c>
      <c r="I87" s="48" t="str" cm="1">
        <f t="array" ref="I87">_xlfn.IFS(F87="Babae", "Female", F87="Lalaki", "Male")</f>
        <v>Male</v>
      </c>
      <c r="J87" s="48" t="s">
        <v>36</v>
      </c>
      <c r="K87" s="50" t="s">
        <v>773</v>
      </c>
      <c r="L87" s="25" t="str">
        <f>IF($A87=Dashboard!$C$17, 'Valenzuela Stake'!$D87, "")</f>
        <v/>
      </c>
    </row>
    <row r="88" spans="1:12" ht="24.95" customHeight="1" x14ac:dyDescent="0.2">
      <c r="A88" s="48" t="s">
        <v>706</v>
      </c>
      <c r="B88" s="48" t="s">
        <v>776</v>
      </c>
      <c r="C88" s="48" t="s">
        <v>777</v>
      </c>
      <c r="D88" s="48" t="str">
        <f t="shared" si="1"/>
        <v>Czairon Atentar</v>
      </c>
      <c r="E88" s="49">
        <v>20</v>
      </c>
      <c r="F88" s="48" t="s">
        <v>20</v>
      </c>
      <c r="G88" s="48" t="s">
        <v>21</v>
      </c>
      <c r="H88" s="48" t="s">
        <v>22</v>
      </c>
      <c r="I88" s="48" t="str" cm="1">
        <f t="array" ref="I88">_xlfn.IFS(F88="Babae", "Female", F88="Lalaki", "Male")</f>
        <v>Male</v>
      </c>
      <c r="J88" s="48" t="s">
        <v>778</v>
      </c>
      <c r="K88" s="50" t="s">
        <v>779</v>
      </c>
      <c r="L88" s="25" t="str">
        <f>IF($A88=Dashboard!$C$17, 'Valenzuela Stake'!$D88, "")</f>
        <v/>
      </c>
    </row>
    <row r="89" spans="1:12" ht="24.95" customHeight="1" x14ac:dyDescent="0.2">
      <c r="A89" s="48" t="s">
        <v>706</v>
      </c>
      <c r="B89" s="48" t="s">
        <v>780</v>
      </c>
      <c r="C89" s="48" t="s">
        <v>781</v>
      </c>
      <c r="D89" s="48" t="str">
        <f t="shared" si="1"/>
        <v>Marljon Deriada</v>
      </c>
      <c r="E89" s="49">
        <v>27</v>
      </c>
      <c r="F89" s="48" t="s">
        <v>20</v>
      </c>
      <c r="G89" s="48" t="s">
        <v>27</v>
      </c>
      <c r="H89" s="48" t="s">
        <v>22</v>
      </c>
      <c r="I89" s="48" t="str" cm="1">
        <f t="array" ref="I89">_xlfn.IFS(F89="Babae", "Female", F89="Lalaki", "Male")</f>
        <v>Male</v>
      </c>
      <c r="J89" s="48" t="s">
        <v>646</v>
      </c>
      <c r="K89" s="50" t="s">
        <v>782</v>
      </c>
      <c r="L89" s="25" t="str">
        <f>IF($A89=Dashboard!$C$17, 'Valenzuela Stake'!$D89, "")</f>
        <v/>
      </c>
    </row>
    <row r="90" spans="1:12" ht="24.95" customHeight="1" x14ac:dyDescent="0.2">
      <c r="A90" s="48" t="s">
        <v>706</v>
      </c>
      <c r="B90" s="48" t="s">
        <v>831</v>
      </c>
      <c r="C90" s="48" t="s">
        <v>832</v>
      </c>
      <c r="D90" s="48" t="str">
        <f t="shared" si="1"/>
        <v>Amethyst Mae B. Madarang</v>
      </c>
      <c r="E90" s="49">
        <v>19</v>
      </c>
      <c r="F90" s="48" t="s">
        <v>26</v>
      </c>
      <c r="G90" s="48" t="s">
        <v>21</v>
      </c>
      <c r="H90" s="48" t="s">
        <v>22</v>
      </c>
      <c r="I90" s="48" t="str" cm="1">
        <f t="array" ref="I90">_xlfn.IFS(F90="Babae", "Female", F90="Lalaki", "Male")</f>
        <v>Female</v>
      </c>
      <c r="J90" s="48" t="s">
        <v>36</v>
      </c>
      <c r="K90" s="50" t="s">
        <v>54</v>
      </c>
      <c r="L90" s="25" t="str">
        <f>IF($A90=Dashboard!$C$17, 'Valenzuela Stake'!$D90, "")</f>
        <v/>
      </c>
    </row>
    <row r="91" spans="1:12" ht="24.95" customHeight="1" x14ac:dyDescent="0.2">
      <c r="A91" s="48" t="s">
        <v>706</v>
      </c>
      <c r="B91" s="48" t="s">
        <v>850</v>
      </c>
      <c r="C91" s="48" t="s">
        <v>851</v>
      </c>
      <c r="D91" s="48" t="str">
        <f t="shared" si="1"/>
        <v>Agustin Barrogo</v>
      </c>
      <c r="E91" s="49">
        <v>24</v>
      </c>
      <c r="F91" s="48" t="s">
        <v>20</v>
      </c>
      <c r="G91" s="48" t="s">
        <v>27</v>
      </c>
      <c r="H91" s="48" t="s">
        <v>22</v>
      </c>
      <c r="I91" s="48" t="str" cm="1">
        <f t="array" ref="I91">_xlfn.IFS(F91="Babae", "Female", F91="Lalaki", "Male")</f>
        <v>Male</v>
      </c>
      <c r="J91" s="48" t="s">
        <v>852</v>
      </c>
      <c r="K91" s="50" t="s">
        <v>853</v>
      </c>
      <c r="L91" s="25" t="str">
        <f>IF($A91=Dashboard!$C$17, 'Valenzuela Stake'!$D91, "")</f>
        <v/>
      </c>
    </row>
    <row r="92" spans="1:12" ht="24.95" customHeight="1" x14ac:dyDescent="0.2">
      <c r="A92" s="48" t="s">
        <v>706</v>
      </c>
      <c r="B92" s="48" t="s">
        <v>831</v>
      </c>
      <c r="C92" s="48" t="s">
        <v>857</v>
      </c>
      <c r="D92" s="48" t="str">
        <f t="shared" si="1"/>
        <v>Jade Ann Madarang</v>
      </c>
      <c r="E92" s="49">
        <v>20</v>
      </c>
      <c r="F92" s="48" t="s">
        <v>26</v>
      </c>
      <c r="G92" s="48" t="s">
        <v>21</v>
      </c>
      <c r="H92" s="48" t="s">
        <v>22</v>
      </c>
      <c r="I92" s="48" t="str" cm="1">
        <f t="array" ref="I92">_xlfn.IFS(F92="Babae", "Female", F92="Lalaki", "Male")</f>
        <v>Female</v>
      </c>
      <c r="J92" s="48" t="s">
        <v>858</v>
      </c>
      <c r="K92" s="50" t="s">
        <v>859</v>
      </c>
      <c r="L92" s="25" t="str">
        <f>IF($A92=Dashboard!$C$17, 'Valenzuela Stake'!$D92, "")</f>
        <v/>
      </c>
    </row>
    <row r="93" spans="1:12" ht="24.95" customHeight="1" x14ac:dyDescent="0.2">
      <c r="A93" s="48" t="s">
        <v>706</v>
      </c>
      <c r="B93" s="48" t="s">
        <v>860</v>
      </c>
      <c r="C93" s="48" t="s">
        <v>861</v>
      </c>
      <c r="D93" s="48" t="str">
        <f t="shared" si="1"/>
        <v>Charlie Rivera</v>
      </c>
      <c r="E93" s="49">
        <v>20</v>
      </c>
      <c r="F93" s="48" t="s">
        <v>20</v>
      </c>
      <c r="G93" s="48" t="s">
        <v>21</v>
      </c>
      <c r="H93" s="48" t="s">
        <v>28</v>
      </c>
      <c r="I93" s="48" t="str" cm="1">
        <f t="array" ref="I93">_xlfn.IFS(F93="Babae", "Female", F93="Lalaki", "Male")</f>
        <v>Male</v>
      </c>
      <c r="J93" s="48"/>
      <c r="K93" s="50" t="s">
        <v>862</v>
      </c>
      <c r="L93" s="25" t="str">
        <f>IF($A93=Dashboard!$C$17, 'Valenzuela Stake'!$D93, "")</f>
        <v/>
      </c>
    </row>
    <row r="94" spans="1:12" ht="24.95" customHeight="1" x14ac:dyDescent="0.2">
      <c r="A94" s="48" t="s">
        <v>706</v>
      </c>
      <c r="B94" s="48" t="s">
        <v>1135</v>
      </c>
      <c r="C94" s="48" t="s">
        <v>1136</v>
      </c>
      <c r="D94" s="48" t="str">
        <f t="shared" si="1"/>
        <v>Jezel Desuasido</v>
      </c>
      <c r="E94" s="49">
        <v>18</v>
      </c>
      <c r="F94" s="48" t="s">
        <v>26</v>
      </c>
      <c r="G94" s="48" t="s">
        <v>21</v>
      </c>
      <c r="H94" s="48" t="s">
        <v>22</v>
      </c>
      <c r="I94" s="48" t="str" cm="1">
        <f t="array" ref="I94">_xlfn.IFS(F94="Babae", "Female", F94="Lalaki", "Male")</f>
        <v>Female</v>
      </c>
      <c r="J94" s="48" t="s">
        <v>32</v>
      </c>
      <c r="K94" s="50" t="s">
        <v>872</v>
      </c>
      <c r="L94" s="25" t="str">
        <f>IF($A94=Dashboard!$C$17, 'Valenzuela Stake'!$D94, "")</f>
        <v/>
      </c>
    </row>
    <row r="95" spans="1:12" ht="24.95" customHeight="1" x14ac:dyDescent="0.2">
      <c r="A95" s="48" t="s">
        <v>706</v>
      </c>
      <c r="B95" s="48" t="s">
        <v>771</v>
      </c>
      <c r="C95" s="48" t="s">
        <v>903</v>
      </c>
      <c r="D95" s="48" t="str">
        <f t="shared" si="1"/>
        <v>Alyanna Grace Sison</v>
      </c>
      <c r="E95" s="49">
        <v>26</v>
      </c>
      <c r="F95" s="48" t="s">
        <v>26</v>
      </c>
      <c r="G95" s="48" t="s">
        <v>27</v>
      </c>
      <c r="H95" s="48" t="s">
        <v>22</v>
      </c>
      <c r="I95" s="48" t="str" cm="1">
        <f t="array" ref="I95">_xlfn.IFS(F95="Babae", "Female", F95="Lalaki", "Male")</f>
        <v>Female</v>
      </c>
      <c r="J95" s="48" t="s">
        <v>904</v>
      </c>
      <c r="K95" s="50" t="s">
        <v>905</v>
      </c>
      <c r="L95" s="25" t="str">
        <f>IF($A95=Dashboard!$C$17, 'Valenzuela Stake'!$D95, "")</f>
        <v/>
      </c>
    </row>
    <row r="96" spans="1:12" ht="24.95" customHeight="1" x14ac:dyDescent="0.2">
      <c r="A96" s="48" t="s">
        <v>706</v>
      </c>
      <c r="B96" s="48" t="s">
        <v>914</v>
      </c>
      <c r="C96" s="48" t="s">
        <v>915</v>
      </c>
      <c r="D96" s="48" t="str">
        <f t="shared" si="1"/>
        <v>Carmelo Calixterio</v>
      </c>
      <c r="E96" s="49">
        <v>18</v>
      </c>
      <c r="F96" s="48" t="s">
        <v>20</v>
      </c>
      <c r="G96" s="48" t="s">
        <v>21</v>
      </c>
      <c r="H96" s="48" t="s">
        <v>22</v>
      </c>
      <c r="I96" s="48" t="str" cm="1">
        <f t="array" ref="I96">_xlfn.IFS(F96="Babae", "Female", F96="Lalaki", "Male")</f>
        <v>Male</v>
      </c>
      <c r="J96" s="48"/>
      <c r="K96" s="50" t="s">
        <v>916</v>
      </c>
      <c r="L96" s="25" t="str">
        <f>IF($A96=Dashboard!$C$17, 'Valenzuela Stake'!$D96, "")</f>
        <v/>
      </c>
    </row>
    <row r="97" spans="1:12" ht="24.95" customHeight="1" x14ac:dyDescent="0.2">
      <c r="A97" s="48" t="s">
        <v>706</v>
      </c>
      <c r="B97" s="48" t="s">
        <v>929</v>
      </c>
      <c r="C97" s="48" t="s">
        <v>930</v>
      </c>
      <c r="D97" s="48" t="str">
        <f t="shared" si="1"/>
        <v>Beejay Francisco</v>
      </c>
      <c r="E97" s="49">
        <v>27</v>
      </c>
      <c r="F97" s="48" t="s">
        <v>20</v>
      </c>
      <c r="G97" s="48" t="s">
        <v>27</v>
      </c>
      <c r="H97" s="48" t="s">
        <v>22</v>
      </c>
      <c r="I97" s="48" t="str" cm="1">
        <f t="array" ref="I97">_xlfn.IFS(F97="Babae", "Female", F97="Lalaki", "Male")</f>
        <v>Male</v>
      </c>
      <c r="J97" s="48" t="s">
        <v>931</v>
      </c>
      <c r="K97" s="50" t="s">
        <v>115</v>
      </c>
      <c r="L97" s="25" t="str">
        <f>IF($A97=Dashboard!$C$17, 'Valenzuela Stake'!$D97, "")</f>
        <v/>
      </c>
    </row>
    <row r="98" spans="1:12" ht="24.95" customHeight="1" x14ac:dyDescent="0.2">
      <c r="A98" s="48" t="s">
        <v>706</v>
      </c>
      <c r="B98" s="48" t="s">
        <v>707</v>
      </c>
      <c r="C98" s="48" t="s">
        <v>708</v>
      </c>
      <c r="D98" s="48" t="str">
        <f t="shared" si="1"/>
        <v>Marcelino Porgalidad</v>
      </c>
      <c r="E98" s="49">
        <v>18</v>
      </c>
      <c r="F98" s="48" t="s">
        <v>20</v>
      </c>
      <c r="G98" s="48" t="s">
        <v>21</v>
      </c>
      <c r="H98" s="48" t="s">
        <v>22</v>
      </c>
      <c r="I98" s="48" t="str" cm="1">
        <f t="array" ref="I98">_xlfn.IFS(F98="Babae", "Female", F98="Lalaki", "Male")</f>
        <v>Male</v>
      </c>
      <c r="J98" s="48" t="s">
        <v>115</v>
      </c>
      <c r="K98" s="50" t="s">
        <v>1023</v>
      </c>
      <c r="L98" s="25" t="str">
        <f>IF($A98=Dashboard!$C$17, 'Valenzuela Stake'!$D98, "")</f>
        <v/>
      </c>
    </row>
    <row r="99" spans="1:12" ht="24.95" customHeight="1" x14ac:dyDescent="0.2">
      <c r="A99" s="48" t="s">
        <v>706</v>
      </c>
      <c r="B99" s="48" t="s">
        <v>259</v>
      </c>
      <c r="C99" s="48" t="s">
        <v>1072</v>
      </c>
      <c r="D99" s="48" t="str">
        <f t="shared" si="1"/>
        <v>Jamnia Crizel Ramos</v>
      </c>
      <c r="E99" s="49">
        <v>25</v>
      </c>
      <c r="F99" s="48" t="s">
        <v>26</v>
      </c>
      <c r="G99" s="48" t="s">
        <v>27</v>
      </c>
      <c r="H99" s="48" t="s">
        <v>22</v>
      </c>
      <c r="I99" s="48" t="str" cm="1">
        <f t="array" ref="I99">_xlfn.IFS(F99="Babae", "Female", F99="Lalaki", "Male")</f>
        <v>Female</v>
      </c>
      <c r="J99" s="48" t="s">
        <v>1073</v>
      </c>
      <c r="K99" s="50" t="s">
        <v>1074</v>
      </c>
      <c r="L99" s="25" t="str">
        <f>IF($A99=Dashboard!$C$17, 'Valenzuela Stake'!$D99, "")</f>
        <v/>
      </c>
    </row>
    <row r="100" spans="1:12" ht="24.95" customHeight="1" x14ac:dyDescent="0.2">
      <c r="A100" s="48" t="s">
        <v>706</v>
      </c>
      <c r="B100" s="48" t="s">
        <v>1087</v>
      </c>
      <c r="C100" s="48" t="s">
        <v>1088</v>
      </c>
      <c r="D100" s="48" t="str">
        <f t="shared" si="1"/>
        <v>Camille Ruth Aro</v>
      </c>
      <c r="E100" s="49">
        <v>27</v>
      </c>
      <c r="F100" s="48" t="s">
        <v>26</v>
      </c>
      <c r="G100" s="48" t="s">
        <v>27</v>
      </c>
      <c r="H100" s="48" t="s">
        <v>22</v>
      </c>
      <c r="I100" s="48" t="str" cm="1">
        <f t="array" ref="I100">_xlfn.IFS(F100="Babae", "Female", F100="Lalaki", "Male")</f>
        <v>Female</v>
      </c>
      <c r="J100" s="48" t="s">
        <v>36</v>
      </c>
      <c r="K100" s="50" t="s">
        <v>1089</v>
      </c>
      <c r="L100" s="25" t="str">
        <f>IF($A100=Dashboard!$C$17, 'Valenzuela Stake'!$D100, "")</f>
        <v/>
      </c>
    </row>
    <row r="101" spans="1:12" ht="24.95" customHeight="1" x14ac:dyDescent="0.2">
      <c r="A101" s="48" t="s">
        <v>689</v>
      </c>
      <c r="B101" s="48" t="s">
        <v>421</v>
      </c>
      <c r="C101" s="48" t="s">
        <v>690</v>
      </c>
      <c r="D101" s="48" t="str">
        <f t="shared" si="1"/>
        <v>Ronalissa Del Rosario</v>
      </c>
      <c r="E101" s="49">
        <v>22</v>
      </c>
      <c r="F101" s="48" t="s">
        <v>26</v>
      </c>
      <c r="G101" s="48" t="s">
        <v>27</v>
      </c>
      <c r="H101" s="48" t="s">
        <v>28</v>
      </c>
      <c r="I101" s="48" t="str" cm="1">
        <f t="array" ref="I101">_xlfn.IFS(F101="Babae", "Female", F101="Lalaki", "Male")</f>
        <v>Female</v>
      </c>
      <c r="J101" s="48"/>
      <c r="K101" s="50" t="s">
        <v>691</v>
      </c>
      <c r="L101" s="25" t="str">
        <f>IF($A101=Dashboard!$C$17, 'Valenzuela Stake'!$D101, "")</f>
        <v/>
      </c>
    </row>
    <row r="102" spans="1:12" ht="24.95" customHeight="1" x14ac:dyDescent="0.2">
      <c r="A102" s="48" t="s">
        <v>689</v>
      </c>
      <c r="B102" s="48" t="s">
        <v>724</v>
      </c>
      <c r="C102" s="48" t="s">
        <v>725</v>
      </c>
      <c r="D102" s="48" t="str">
        <f t="shared" si="1"/>
        <v>Khezy Pacheco</v>
      </c>
      <c r="E102" s="49">
        <v>20</v>
      </c>
      <c r="F102" s="48" t="s">
        <v>26</v>
      </c>
      <c r="G102" s="48" t="s">
        <v>27</v>
      </c>
      <c r="H102" s="48" t="s">
        <v>28</v>
      </c>
      <c r="I102" s="48" t="str" cm="1">
        <f t="array" ref="I102">_xlfn.IFS(F102="Babae", "Female", F102="Lalaki", "Male")</f>
        <v>Female</v>
      </c>
      <c r="J102" s="48" t="s">
        <v>32</v>
      </c>
      <c r="K102" s="50" t="s">
        <v>726</v>
      </c>
      <c r="L102" s="25" t="str">
        <f>IF($A102=Dashboard!$C$17, 'Valenzuela Stake'!$D102, "")</f>
        <v/>
      </c>
    </row>
    <row r="103" spans="1:12" ht="24.95" customHeight="1" x14ac:dyDescent="0.2">
      <c r="A103" s="48" t="s">
        <v>689</v>
      </c>
      <c r="B103" s="48" t="s">
        <v>734</v>
      </c>
      <c r="C103" s="48" t="s">
        <v>735</v>
      </c>
      <c r="D103" s="48" t="str">
        <f t="shared" si="1"/>
        <v>Francis Pancho</v>
      </c>
      <c r="E103" s="49">
        <v>25</v>
      </c>
      <c r="F103" s="48" t="s">
        <v>20</v>
      </c>
      <c r="G103" s="48" t="s">
        <v>27</v>
      </c>
      <c r="H103" s="48" t="s">
        <v>22</v>
      </c>
      <c r="I103" s="48" t="str" cm="1">
        <f t="array" ref="I103">_xlfn.IFS(F103="Babae", "Female", F103="Lalaki", "Male")</f>
        <v>Male</v>
      </c>
      <c r="J103" s="48"/>
      <c r="K103" s="50" t="s">
        <v>736</v>
      </c>
      <c r="L103" s="25" t="str">
        <f>IF($A103=Dashboard!$C$17, 'Valenzuela Stake'!$D103, "")</f>
        <v/>
      </c>
    </row>
    <row r="104" spans="1:12" ht="24.95" customHeight="1" x14ac:dyDescent="0.2">
      <c r="A104" s="48" t="s">
        <v>689</v>
      </c>
      <c r="B104" s="48" t="s">
        <v>724</v>
      </c>
      <c r="C104" s="48" t="s">
        <v>744</v>
      </c>
      <c r="D104" s="48" t="str">
        <f t="shared" si="1"/>
        <v>Avish Pacheco</v>
      </c>
      <c r="E104" s="49">
        <v>18</v>
      </c>
      <c r="F104" s="48" t="s">
        <v>26</v>
      </c>
      <c r="G104" s="48" t="s">
        <v>27</v>
      </c>
      <c r="H104" s="48" t="s">
        <v>28</v>
      </c>
      <c r="I104" s="48" t="str" cm="1">
        <f t="array" ref="I104">_xlfn.IFS(F104="Babae", "Female", F104="Lalaki", "Male")</f>
        <v>Female</v>
      </c>
      <c r="J104" s="48" t="s">
        <v>32</v>
      </c>
      <c r="K104" s="50" t="s">
        <v>745</v>
      </c>
      <c r="L104" s="25" t="str">
        <f>IF($A104=Dashboard!$C$17, 'Valenzuela Stake'!$D104, "")</f>
        <v/>
      </c>
    </row>
    <row r="105" spans="1:12" ht="24.95" customHeight="1" x14ac:dyDescent="0.2">
      <c r="A105" s="48" t="s">
        <v>689</v>
      </c>
      <c r="B105" s="48" t="s">
        <v>752</v>
      </c>
      <c r="C105" s="48" t="s">
        <v>753</v>
      </c>
      <c r="D105" s="48" t="str">
        <f t="shared" si="1"/>
        <v>Wayne Dhee Dela Peña</v>
      </c>
      <c r="E105" s="49">
        <v>20</v>
      </c>
      <c r="F105" s="48" t="s">
        <v>26</v>
      </c>
      <c r="G105" s="48" t="s">
        <v>21</v>
      </c>
      <c r="H105" s="48" t="s">
        <v>28</v>
      </c>
      <c r="I105" s="48" t="str" cm="1">
        <f t="array" ref="I105">_xlfn.IFS(F105="Babae", "Female", F105="Lalaki", "Male")</f>
        <v>Female</v>
      </c>
      <c r="J105" s="48"/>
      <c r="K105" s="50" t="s">
        <v>754</v>
      </c>
      <c r="L105" s="25" t="str">
        <f>IF($A105=Dashboard!$C$17, 'Valenzuela Stake'!$D105, "")</f>
        <v/>
      </c>
    </row>
    <row r="106" spans="1:12" ht="24.95" customHeight="1" x14ac:dyDescent="0.2">
      <c r="A106" s="48" t="s">
        <v>689</v>
      </c>
      <c r="B106" s="48" t="s">
        <v>768</v>
      </c>
      <c r="C106" s="48" t="s">
        <v>769</v>
      </c>
      <c r="D106" s="48" t="str">
        <f t="shared" si="1"/>
        <v>Jude Oloteo</v>
      </c>
      <c r="E106" s="49">
        <v>25</v>
      </c>
      <c r="F106" s="48" t="s">
        <v>20</v>
      </c>
      <c r="G106" s="48" t="s">
        <v>27</v>
      </c>
      <c r="H106" s="48" t="s">
        <v>28</v>
      </c>
      <c r="I106" s="48" t="str" cm="1">
        <f t="array" ref="I106">_xlfn.IFS(F106="Babae", "Female", F106="Lalaki", "Male")</f>
        <v>Male</v>
      </c>
      <c r="J106" s="48" t="s">
        <v>54</v>
      </c>
      <c r="K106" s="50" t="s">
        <v>770</v>
      </c>
      <c r="L106" s="25" t="str">
        <f>IF($A106=Dashboard!$C$17, 'Valenzuela Stake'!$D106, "")</f>
        <v/>
      </c>
    </row>
    <row r="107" spans="1:12" ht="24.95" customHeight="1" x14ac:dyDescent="0.2">
      <c r="A107" s="48" t="s">
        <v>689</v>
      </c>
      <c r="B107" s="48" t="s">
        <v>768</v>
      </c>
      <c r="C107" s="48" t="s">
        <v>801</v>
      </c>
      <c r="D107" s="48" t="str">
        <f t="shared" si="1"/>
        <v>Jasmin Oloteo</v>
      </c>
      <c r="E107" s="49">
        <v>22</v>
      </c>
      <c r="F107" s="48" t="s">
        <v>26</v>
      </c>
      <c r="G107" s="48" t="s">
        <v>27</v>
      </c>
      <c r="H107" s="48" t="s">
        <v>28</v>
      </c>
      <c r="I107" s="48" t="str" cm="1">
        <f t="array" ref="I107">_xlfn.IFS(F107="Babae", "Female", F107="Lalaki", "Male")</f>
        <v>Female</v>
      </c>
      <c r="J107" s="48" t="s">
        <v>36</v>
      </c>
      <c r="K107" s="50" t="s">
        <v>802</v>
      </c>
      <c r="L107" s="25" t="str">
        <f>IF($A107=Dashboard!$C$17, 'Valenzuela Stake'!$D107, "")</f>
        <v/>
      </c>
    </row>
    <row r="108" spans="1:12" ht="24.95" customHeight="1" x14ac:dyDescent="0.2">
      <c r="A108" s="48" t="s">
        <v>689</v>
      </c>
      <c r="B108" s="48" t="s">
        <v>879</v>
      </c>
      <c r="C108" s="48" t="s">
        <v>880</v>
      </c>
      <c r="D108" s="48" t="str">
        <f t="shared" si="1"/>
        <v>Estoni Joy Pillo</v>
      </c>
      <c r="E108" s="49">
        <v>19</v>
      </c>
      <c r="F108" s="48" t="s">
        <v>26</v>
      </c>
      <c r="G108" s="48" t="s">
        <v>21</v>
      </c>
      <c r="H108" s="48" t="s">
        <v>22</v>
      </c>
      <c r="I108" s="48" t="str" cm="1">
        <f t="array" ref="I108">_xlfn.IFS(F108="Babae", "Female", F108="Lalaki", "Male")</f>
        <v>Female</v>
      </c>
      <c r="J108" s="48" t="s">
        <v>564</v>
      </c>
      <c r="K108" s="50" t="s">
        <v>881</v>
      </c>
      <c r="L108" s="25" t="str">
        <f>IF($A108=Dashboard!$C$17, 'Valenzuela Stake'!$D108, "")</f>
        <v/>
      </c>
    </row>
    <row r="109" spans="1:12" ht="24.95" customHeight="1" x14ac:dyDescent="0.2">
      <c r="A109" s="48" t="s">
        <v>689</v>
      </c>
      <c r="B109" s="48" t="s">
        <v>885</v>
      </c>
      <c r="C109" s="48" t="s">
        <v>886</v>
      </c>
      <c r="D109" s="48" t="str">
        <f t="shared" si="1"/>
        <v>Jon Albert Rocamora</v>
      </c>
      <c r="E109" s="49">
        <v>20</v>
      </c>
      <c r="F109" s="48" t="s">
        <v>20</v>
      </c>
      <c r="G109" s="48" t="s">
        <v>21</v>
      </c>
      <c r="H109" s="48" t="s">
        <v>22</v>
      </c>
      <c r="I109" s="48" t="str" cm="1">
        <f t="array" ref="I109">_xlfn.IFS(F109="Babae", "Female", F109="Lalaki", "Male")</f>
        <v>Male</v>
      </c>
      <c r="J109" s="48" t="s">
        <v>36</v>
      </c>
      <c r="K109" s="50" t="s">
        <v>887</v>
      </c>
      <c r="L109" s="25" t="str">
        <f>IF($A109=Dashboard!$C$17, 'Valenzuela Stake'!$D109, "")</f>
        <v/>
      </c>
    </row>
    <row r="110" spans="1:12" ht="24.95" customHeight="1" x14ac:dyDescent="0.2">
      <c r="A110" s="48" t="s">
        <v>689</v>
      </c>
      <c r="B110" s="48" t="s">
        <v>917</v>
      </c>
      <c r="C110" s="48" t="s">
        <v>918</v>
      </c>
      <c r="D110" s="48" t="str">
        <f t="shared" si="1"/>
        <v>Vracygil Umadhay</v>
      </c>
      <c r="E110" s="49">
        <v>20</v>
      </c>
      <c r="F110" s="48" t="s">
        <v>26</v>
      </c>
      <c r="G110" s="48" t="s">
        <v>21</v>
      </c>
      <c r="H110" s="48" t="s">
        <v>22</v>
      </c>
      <c r="I110" s="48" t="str" cm="1">
        <f t="array" ref="I110">_xlfn.IFS(F110="Babae", "Female", F110="Lalaki", "Male")</f>
        <v>Female</v>
      </c>
      <c r="J110" s="48" t="s">
        <v>36</v>
      </c>
      <c r="K110" s="50" t="s">
        <v>919</v>
      </c>
      <c r="L110" s="25" t="str">
        <f>IF($A110=Dashboard!$C$17, 'Valenzuela Stake'!$D110, "")</f>
        <v/>
      </c>
    </row>
    <row r="111" spans="1:12" ht="24.95" customHeight="1" x14ac:dyDescent="0.2">
      <c r="A111" s="48" t="s">
        <v>689</v>
      </c>
      <c r="B111" s="48" t="s">
        <v>920</v>
      </c>
      <c r="C111" s="48" t="s">
        <v>921</v>
      </c>
      <c r="D111" s="48" t="str">
        <f t="shared" si="1"/>
        <v>Aaroniel Arpilleda</v>
      </c>
      <c r="E111" s="49">
        <v>18</v>
      </c>
      <c r="F111" s="48" t="s">
        <v>20</v>
      </c>
      <c r="G111" s="48" t="s">
        <v>21</v>
      </c>
      <c r="H111" s="48" t="s">
        <v>22</v>
      </c>
      <c r="I111" s="48" t="str" cm="1">
        <f t="array" ref="I111">_xlfn.IFS(F111="Babae", "Female", F111="Lalaki", "Male")</f>
        <v>Male</v>
      </c>
      <c r="J111" s="48" t="s">
        <v>41</v>
      </c>
      <c r="K111" s="50" t="s">
        <v>41</v>
      </c>
      <c r="L111" s="25" t="str">
        <f>IF($A111=Dashboard!$C$17, 'Valenzuela Stake'!$D111, "")</f>
        <v/>
      </c>
    </row>
    <row r="112" spans="1:12" ht="24.95" customHeight="1" x14ac:dyDescent="0.2">
      <c r="A112" s="48" t="s">
        <v>689</v>
      </c>
      <c r="B112" s="48" t="s">
        <v>922</v>
      </c>
      <c r="C112" s="48" t="s">
        <v>923</v>
      </c>
      <c r="D112" s="48" t="str">
        <f t="shared" si="1"/>
        <v>Jesserence Palasin</v>
      </c>
      <c r="E112" s="49">
        <v>20</v>
      </c>
      <c r="F112" s="48" t="s">
        <v>26</v>
      </c>
      <c r="G112" s="48" t="s">
        <v>27</v>
      </c>
      <c r="H112" s="48" t="s">
        <v>22</v>
      </c>
      <c r="I112" s="48" t="str" cm="1">
        <f t="array" ref="I112">_xlfn.IFS(F112="Babae", "Female", F112="Lalaki", "Male")</f>
        <v>Female</v>
      </c>
      <c r="J112" s="48" t="s">
        <v>924</v>
      </c>
      <c r="K112" s="50" t="s">
        <v>925</v>
      </c>
      <c r="L112" s="25" t="str">
        <f>IF($A112=Dashboard!$C$17, 'Valenzuela Stake'!$D112, "")</f>
        <v/>
      </c>
    </row>
    <row r="113" spans="1:12" ht="24.95" customHeight="1" x14ac:dyDescent="0.2">
      <c r="A113" s="48" t="s">
        <v>689</v>
      </c>
      <c r="B113" s="48" t="s">
        <v>724</v>
      </c>
      <c r="C113" s="48" t="s">
        <v>974</v>
      </c>
      <c r="D113" s="48" t="str">
        <f t="shared" si="1"/>
        <v>Patrick Jonh Pacheco</v>
      </c>
      <c r="E113" s="49">
        <v>19</v>
      </c>
      <c r="F113" s="48" t="s">
        <v>20</v>
      </c>
      <c r="G113" s="48" t="s">
        <v>21</v>
      </c>
      <c r="H113" s="48" t="s">
        <v>28</v>
      </c>
      <c r="I113" s="48" t="str" cm="1">
        <f t="array" ref="I113">_xlfn.IFS(F113="Babae", "Female", F113="Lalaki", "Male")</f>
        <v>Male</v>
      </c>
      <c r="J113" s="48"/>
      <c r="K113" s="50" t="s">
        <v>975</v>
      </c>
      <c r="L113" s="25" t="str">
        <f>IF($A113=Dashboard!$C$17, 'Valenzuela Stake'!$D113, "")</f>
        <v/>
      </c>
    </row>
    <row r="114" spans="1:12" ht="24.95" customHeight="1" x14ac:dyDescent="0.2">
      <c r="A114" s="48" t="s">
        <v>689</v>
      </c>
      <c r="B114" s="48" t="s">
        <v>991</v>
      </c>
      <c r="C114" s="48" t="s">
        <v>992</v>
      </c>
      <c r="D114" s="48" t="str">
        <f t="shared" si="1"/>
        <v>Dean Redito</v>
      </c>
      <c r="E114" s="49">
        <v>23</v>
      </c>
      <c r="F114" s="48" t="s">
        <v>20</v>
      </c>
      <c r="G114" s="48" t="s">
        <v>27</v>
      </c>
      <c r="H114" s="48" t="s">
        <v>28</v>
      </c>
      <c r="I114" s="48" t="str" cm="1">
        <f t="array" ref="I114">_xlfn.IFS(F114="Babae", "Female", F114="Lalaki", "Male")</f>
        <v>Male</v>
      </c>
      <c r="J114" s="48"/>
      <c r="K114" s="50" t="s">
        <v>223</v>
      </c>
      <c r="L114" s="25" t="str">
        <f>IF($A114=Dashboard!$C$17, 'Valenzuela Stake'!$D114, "")</f>
        <v/>
      </c>
    </row>
    <row r="115" spans="1:12" ht="24.95" customHeight="1" x14ac:dyDescent="0.2">
      <c r="A115" s="48" t="s">
        <v>689</v>
      </c>
      <c r="B115" s="48" t="s">
        <v>993</v>
      </c>
      <c r="C115" s="48" t="s">
        <v>994</v>
      </c>
      <c r="D115" s="48" t="str">
        <f t="shared" si="1"/>
        <v>Renielvince Casilla</v>
      </c>
      <c r="E115" s="49">
        <v>23</v>
      </c>
      <c r="F115" s="48" t="s">
        <v>20</v>
      </c>
      <c r="G115" s="48" t="s">
        <v>21</v>
      </c>
      <c r="H115" s="48" t="s">
        <v>22</v>
      </c>
      <c r="I115" s="48" t="str" cm="1">
        <f t="array" ref="I115">_xlfn.IFS(F115="Babae", "Female", F115="Lalaki", "Male")</f>
        <v>Male</v>
      </c>
      <c r="J115" s="48" t="s">
        <v>36</v>
      </c>
      <c r="K115" s="50" t="s">
        <v>995</v>
      </c>
      <c r="L115" s="25" t="str">
        <f>IF($A115=Dashboard!$C$17, 'Valenzuela Stake'!$D115, "")</f>
        <v/>
      </c>
    </row>
    <row r="116" spans="1:12" ht="24.95" customHeight="1" x14ac:dyDescent="0.2">
      <c r="A116" s="48" t="s">
        <v>689</v>
      </c>
      <c r="B116" s="48" t="s">
        <v>998</v>
      </c>
      <c r="C116" s="48" t="s">
        <v>666</v>
      </c>
      <c r="D116" s="48" t="str">
        <f t="shared" si="1"/>
        <v>Louise Yuste</v>
      </c>
      <c r="E116" s="49">
        <v>27</v>
      </c>
      <c r="F116" s="48" t="s">
        <v>20</v>
      </c>
      <c r="G116" s="48" t="s">
        <v>21</v>
      </c>
      <c r="H116" s="48" t="s">
        <v>28</v>
      </c>
      <c r="I116" s="48" t="str" cm="1">
        <f t="array" ref="I116">_xlfn.IFS(F116="Babae", "Female", F116="Lalaki", "Male")</f>
        <v>Male</v>
      </c>
      <c r="J116" s="48" t="s">
        <v>54</v>
      </c>
      <c r="K116" s="50" t="s">
        <v>999</v>
      </c>
      <c r="L116" s="25" t="str">
        <f>IF($A116=Dashboard!$C$17, 'Valenzuela Stake'!$D116, "")</f>
        <v/>
      </c>
    </row>
    <row r="117" spans="1:12" ht="24.95" customHeight="1" x14ac:dyDescent="0.2">
      <c r="A117" s="48" t="s">
        <v>689</v>
      </c>
      <c r="B117" s="48" t="s">
        <v>1040</v>
      </c>
      <c r="C117" s="48" t="s">
        <v>1041</v>
      </c>
      <c r="D117" s="48" t="str">
        <f t="shared" si="1"/>
        <v>John Bert Bellosillo</v>
      </c>
      <c r="E117" s="49">
        <v>29</v>
      </c>
      <c r="F117" s="48" t="s">
        <v>20</v>
      </c>
      <c r="G117" s="48" t="s">
        <v>27</v>
      </c>
      <c r="H117" s="48" t="s">
        <v>22</v>
      </c>
      <c r="I117" s="48" t="str" cm="1">
        <f t="array" ref="I117">_xlfn.IFS(F117="Babae", "Female", F117="Lalaki", "Male")</f>
        <v>Male</v>
      </c>
      <c r="J117" s="48" t="s">
        <v>36</v>
      </c>
      <c r="K117" s="50" t="s">
        <v>1042</v>
      </c>
      <c r="L117" s="25" t="str">
        <f>IF($A117=Dashboard!$C$17, 'Valenzuela Stake'!$D117, "")</f>
        <v/>
      </c>
    </row>
    <row r="118" spans="1:12" ht="24.95" customHeight="1" x14ac:dyDescent="0.2">
      <c r="A118" s="48" t="s">
        <v>689</v>
      </c>
      <c r="B118" s="48" t="s">
        <v>920</v>
      </c>
      <c r="C118" s="48" t="s">
        <v>1043</v>
      </c>
      <c r="D118" s="48" t="str">
        <f t="shared" si="1"/>
        <v>Sophia Arpilleda</v>
      </c>
      <c r="E118" s="49">
        <v>36</v>
      </c>
      <c r="F118" s="48" t="s">
        <v>26</v>
      </c>
      <c r="G118" s="48" t="s">
        <v>27</v>
      </c>
      <c r="H118" s="48" t="s">
        <v>28</v>
      </c>
      <c r="I118" s="48" t="str" cm="1">
        <f t="array" ref="I118">_xlfn.IFS(F118="Babae", "Female", F118="Lalaki", "Male")</f>
        <v>Female</v>
      </c>
      <c r="J118" s="48" t="s">
        <v>1044</v>
      </c>
      <c r="K118" s="50" t="s">
        <v>36</v>
      </c>
      <c r="L118" s="25" t="str">
        <f>IF($A118=Dashboard!$C$17, 'Valenzuela Stake'!$D118, "")</f>
        <v/>
      </c>
    </row>
    <row r="119" spans="1:12" ht="24.95" customHeight="1" x14ac:dyDescent="0.2">
      <c r="A119" s="48" t="s">
        <v>689</v>
      </c>
      <c r="B119" s="48" t="s">
        <v>752</v>
      </c>
      <c r="C119" s="48" t="s">
        <v>1047</v>
      </c>
      <c r="D119" s="48" t="str">
        <f t="shared" si="1"/>
        <v>Yuan Cody Dela Peña</v>
      </c>
      <c r="E119" s="49">
        <v>20</v>
      </c>
      <c r="F119" s="48" t="s">
        <v>20</v>
      </c>
      <c r="G119" s="48" t="s">
        <v>21</v>
      </c>
      <c r="H119" s="48" t="s">
        <v>22</v>
      </c>
      <c r="I119" s="48" t="str" cm="1">
        <f t="array" ref="I119">_xlfn.IFS(F119="Babae", "Female", F119="Lalaki", "Male")</f>
        <v>Male</v>
      </c>
      <c r="J119" s="48" t="s">
        <v>1048</v>
      </c>
      <c r="K119" s="50" t="s">
        <v>1049</v>
      </c>
      <c r="L119" s="25" t="str">
        <f>IF($A119=Dashboard!$C$17, 'Valenzuela Stake'!$D119, "")</f>
        <v/>
      </c>
    </row>
    <row r="120" spans="1:12" ht="24.95" customHeight="1" x14ac:dyDescent="0.2">
      <c r="A120" s="48" t="s">
        <v>689</v>
      </c>
      <c r="B120" s="48" t="s">
        <v>148</v>
      </c>
      <c r="C120" s="48" t="s">
        <v>1051</v>
      </c>
      <c r="D120" s="48" t="str">
        <f t="shared" si="1"/>
        <v>Dominic Dela Torre</v>
      </c>
      <c r="E120" s="49">
        <v>26</v>
      </c>
      <c r="F120" s="48" t="s">
        <v>20</v>
      </c>
      <c r="G120" s="48" t="s">
        <v>27</v>
      </c>
      <c r="H120" s="48" t="s">
        <v>22</v>
      </c>
      <c r="I120" s="48" t="str" cm="1">
        <f t="array" ref="I120">_xlfn.IFS(F120="Babae", "Female", F120="Lalaki", "Male")</f>
        <v>Male</v>
      </c>
      <c r="J120" s="48" t="s">
        <v>36</v>
      </c>
      <c r="K120" s="50" t="s">
        <v>1052</v>
      </c>
      <c r="L120" s="25" t="str">
        <f>IF($A120=Dashboard!$C$17, 'Valenzuela Stake'!$D120, "")</f>
        <v/>
      </c>
    </row>
    <row r="121" spans="1:12" ht="24.95" customHeight="1" x14ac:dyDescent="0.2">
      <c r="A121" s="48" t="s">
        <v>689</v>
      </c>
      <c r="B121" s="48" t="s">
        <v>1059</v>
      </c>
      <c r="C121" s="48" t="s">
        <v>1060</v>
      </c>
      <c r="D121" s="48" t="str">
        <f t="shared" si="1"/>
        <v>Jonathan Herrera</v>
      </c>
      <c r="E121" s="49">
        <v>27</v>
      </c>
      <c r="F121" s="48" t="s">
        <v>20</v>
      </c>
      <c r="G121" s="48" t="s">
        <v>27</v>
      </c>
      <c r="H121" s="48" t="s">
        <v>22</v>
      </c>
      <c r="I121" s="48" t="str" cm="1">
        <f t="array" ref="I121">_xlfn.IFS(F121="Babae", "Female", F121="Lalaki", "Male")</f>
        <v>Male</v>
      </c>
      <c r="J121" s="48"/>
      <c r="K121" s="50" t="s">
        <v>1061</v>
      </c>
      <c r="L121" s="25" t="str">
        <f>IF($A121=Dashboard!$C$17, 'Valenzuela Stake'!$D121, "")</f>
        <v/>
      </c>
    </row>
    <row r="122" spans="1:12" ht="24.95" customHeight="1" x14ac:dyDescent="0.2">
      <c r="A122" s="48" t="s">
        <v>664</v>
      </c>
      <c r="B122" s="48" t="s">
        <v>665</v>
      </c>
      <c r="C122" s="48" t="s">
        <v>666</v>
      </c>
      <c r="D122" s="48" t="str">
        <f t="shared" si="1"/>
        <v>Louise Banggo</v>
      </c>
      <c r="E122" s="49">
        <v>27</v>
      </c>
      <c r="F122" s="48" t="s">
        <v>26</v>
      </c>
      <c r="G122" s="48" t="s">
        <v>27</v>
      </c>
      <c r="H122" s="48" t="s">
        <v>28</v>
      </c>
      <c r="I122" s="48" t="str" cm="1">
        <f t="array" ref="I122">_xlfn.IFS(F122="Babae", "Female", F122="Lalaki", "Male")</f>
        <v>Female</v>
      </c>
      <c r="J122" s="48" t="s">
        <v>667</v>
      </c>
      <c r="K122" s="50" t="s">
        <v>668</v>
      </c>
      <c r="L122" s="25" t="str">
        <f>IF($A122=Dashboard!$C$17, 'Valenzuela Stake'!$D122, "")</f>
        <v/>
      </c>
    </row>
    <row r="123" spans="1:12" ht="24.95" customHeight="1" x14ac:dyDescent="0.2">
      <c r="A123" s="48" t="s">
        <v>664</v>
      </c>
      <c r="B123" s="48" t="s">
        <v>673</v>
      </c>
      <c r="C123" s="48" t="s">
        <v>674</v>
      </c>
      <c r="D123" s="48" t="str">
        <f t="shared" si="1"/>
        <v>Mark Helary Diaz</v>
      </c>
      <c r="E123" s="49">
        <v>23</v>
      </c>
      <c r="F123" s="48" t="s">
        <v>20</v>
      </c>
      <c r="G123" s="48" t="s">
        <v>27</v>
      </c>
      <c r="H123" s="48" t="s">
        <v>22</v>
      </c>
      <c r="I123" s="48" t="str" cm="1">
        <f t="array" ref="I123">_xlfn.IFS(F123="Babae", "Female", F123="Lalaki", "Male")</f>
        <v>Male</v>
      </c>
      <c r="J123" s="48" t="s">
        <v>564</v>
      </c>
      <c r="K123" s="50" t="s">
        <v>675</v>
      </c>
      <c r="L123" s="25" t="str">
        <f>IF($A123=Dashboard!$C$17, 'Valenzuela Stake'!$D123, "")</f>
        <v/>
      </c>
    </row>
    <row r="124" spans="1:12" ht="24.95" customHeight="1" x14ac:dyDescent="0.2">
      <c r="A124" s="48" t="s">
        <v>664</v>
      </c>
      <c r="B124" s="48" t="s">
        <v>680</v>
      </c>
      <c r="C124" s="48" t="s">
        <v>681</v>
      </c>
      <c r="D124" s="48" t="str">
        <f t="shared" si="1"/>
        <v>Dave Ofalla</v>
      </c>
      <c r="E124" s="49">
        <v>23</v>
      </c>
      <c r="F124" s="48" t="s">
        <v>20</v>
      </c>
      <c r="G124" s="48" t="s">
        <v>27</v>
      </c>
      <c r="H124" s="48" t="s">
        <v>22</v>
      </c>
      <c r="I124" s="48" t="str" cm="1">
        <f t="array" ref="I124">_xlfn.IFS(F124="Babae", "Female", F124="Lalaki", "Male")</f>
        <v>Male</v>
      </c>
      <c r="J124" s="48"/>
      <c r="K124" s="50" t="s">
        <v>682</v>
      </c>
      <c r="L124" s="25" t="str">
        <f>IF($A124=Dashboard!$C$17, 'Valenzuela Stake'!$D124, "")</f>
        <v/>
      </c>
    </row>
    <row r="125" spans="1:12" ht="24.95" customHeight="1" x14ac:dyDescent="0.2">
      <c r="A125" s="48" t="s">
        <v>664</v>
      </c>
      <c r="B125" s="48" t="s">
        <v>683</v>
      </c>
      <c r="C125" s="48" t="s">
        <v>684</v>
      </c>
      <c r="D125" s="48" t="str">
        <f t="shared" si="1"/>
        <v>Anthony Valdez</v>
      </c>
      <c r="E125" s="49">
        <v>24</v>
      </c>
      <c r="F125" s="48" t="s">
        <v>20</v>
      </c>
      <c r="G125" s="48" t="s">
        <v>27</v>
      </c>
      <c r="H125" s="48" t="s">
        <v>22</v>
      </c>
      <c r="I125" s="48" t="str" cm="1">
        <f t="array" ref="I125">_xlfn.IFS(F125="Babae", "Female", F125="Lalaki", "Male")</f>
        <v>Male</v>
      </c>
      <c r="J125" s="48"/>
      <c r="K125" s="50" t="s">
        <v>685</v>
      </c>
      <c r="L125" s="25" t="str">
        <f>IF($A125=Dashboard!$C$17, 'Valenzuela Stake'!$D125, "")</f>
        <v/>
      </c>
    </row>
    <row r="126" spans="1:12" ht="24.95" customHeight="1" x14ac:dyDescent="0.2">
      <c r="A126" s="48" t="s">
        <v>664</v>
      </c>
      <c r="B126" s="48" t="s">
        <v>692</v>
      </c>
      <c r="C126" s="48" t="s">
        <v>693</v>
      </c>
      <c r="D126" s="48" t="str">
        <f t="shared" si="1"/>
        <v>Melody Ann Cagas</v>
      </c>
      <c r="E126" s="49">
        <v>31</v>
      </c>
      <c r="F126" s="48" t="s">
        <v>26</v>
      </c>
      <c r="G126" s="48" t="s">
        <v>27</v>
      </c>
      <c r="H126" s="48" t="s">
        <v>22</v>
      </c>
      <c r="I126" s="48" t="str" cm="1">
        <f t="array" ref="I126">_xlfn.IFS(F126="Babae", "Female", F126="Lalaki", "Male")</f>
        <v>Female</v>
      </c>
      <c r="J126" s="48"/>
      <c r="K126" s="50" t="s">
        <v>694</v>
      </c>
      <c r="L126" s="25" t="str">
        <f>IF($A126=Dashboard!$C$17, 'Valenzuela Stake'!$D126, "")</f>
        <v/>
      </c>
    </row>
    <row r="127" spans="1:12" ht="24.95" customHeight="1" x14ac:dyDescent="0.2">
      <c r="A127" s="48" t="s">
        <v>664</v>
      </c>
      <c r="B127" s="48" t="s">
        <v>683</v>
      </c>
      <c r="C127" s="48" t="s">
        <v>132</v>
      </c>
      <c r="D127" s="48" t="str">
        <f t="shared" si="1"/>
        <v>Lovely Valdez</v>
      </c>
      <c r="E127" s="49">
        <v>23</v>
      </c>
      <c r="F127" s="48" t="s">
        <v>26</v>
      </c>
      <c r="G127" s="48" t="s">
        <v>27</v>
      </c>
      <c r="H127" s="48" t="s">
        <v>22</v>
      </c>
      <c r="I127" s="48" t="str" cm="1">
        <f t="array" ref="I127">_xlfn.IFS(F127="Babae", "Female", F127="Lalaki", "Male")</f>
        <v>Female</v>
      </c>
      <c r="J127" s="48" t="s">
        <v>54</v>
      </c>
      <c r="K127" s="50" t="s">
        <v>705</v>
      </c>
      <c r="L127" s="25" t="str">
        <f>IF($A127=Dashboard!$C$17, 'Valenzuela Stake'!$D127, "")</f>
        <v/>
      </c>
    </row>
    <row r="128" spans="1:12" ht="24.95" customHeight="1" x14ac:dyDescent="0.2">
      <c r="A128" s="48" t="s">
        <v>664</v>
      </c>
      <c r="B128" s="48" t="s">
        <v>711</v>
      </c>
      <c r="C128" s="48" t="s">
        <v>712</v>
      </c>
      <c r="D128" s="48" t="str">
        <f t="shared" si="1"/>
        <v>Melanie Ann Rasquero</v>
      </c>
      <c r="E128" s="49">
        <v>23</v>
      </c>
      <c r="F128" s="48" t="s">
        <v>26</v>
      </c>
      <c r="G128" s="48" t="s">
        <v>27</v>
      </c>
      <c r="H128" s="48" t="s">
        <v>28</v>
      </c>
      <c r="I128" s="48" t="str" cm="1">
        <f t="array" ref="I128">_xlfn.IFS(F128="Babae", "Female", F128="Lalaki", "Male")</f>
        <v>Female</v>
      </c>
      <c r="J128" s="48" t="s">
        <v>437</v>
      </c>
      <c r="K128" s="50" t="s">
        <v>713</v>
      </c>
      <c r="L128" s="25" t="str">
        <f>IF($A128=Dashboard!$C$17, 'Valenzuela Stake'!$D128, "")</f>
        <v/>
      </c>
    </row>
    <row r="129" spans="1:12" ht="24.95" customHeight="1" x14ac:dyDescent="0.2">
      <c r="A129" s="48" t="s">
        <v>664</v>
      </c>
      <c r="B129" s="48" t="s">
        <v>714</v>
      </c>
      <c r="C129" s="48" t="s">
        <v>715</v>
      </c>
      <c r="D129" s="48" t="str">
        <f t="shared" si="1"/>
        <v>Hashley Ryan Linde</v>
      </c>
      <c r="E129" s="49">
        <v>18</v>
      </c>
      <c r="F129" s="48" t="s">
        <v>20</v>
      </c>
      <c r="G129" s="48" t="s">
        <v>21</v>
      </c>
      <c r="H129" s="48" t="s">
        <v>28</v>
      </c>
      <c r="I129" s="48" t="str" cm="1">
        <f t="array" ref="I129">_xlfn.IFS(F129="Babae", "Female", F129="Lalaki", "Male")</f>
        <v>Male</v>
      </c>
      <c r="J129" s="48" t="s">
        <v>716</v>
      </c>
      <c r="K129" s="50" t="s">
        <v>32</v>
      </c>
      <c r="L129" s="25" t="str">
        <f>IF($A129=Dashboard!$C$17, 'Valenzuela Stake'!$D129, "")</f>
        <v/>
      </c>
    </row>
    <row r="130" spans="1:12" ht="24.95" customHeight="1" x14ac:dyDescent="0.2">
      <c r="A130" s="48" t="s">
        <v>664</v>
      </c>
      <c r="B130" s="48" t="s">
        <v>717</v>
      </c>
      <c r="C130" s="48" t="s">
        <v>718</v>
      </c>
      <c r="D130" s="48" t="str">
        <f t="shared" ref="D130:D156" si="2">$C130&amp;" "&amp;$B130</f>
        <v>Matet Racines</v>
      </c>
      <c r="E130" s="49">
        <v>25</v>
      </c>
      <c r="F130" s="48" t="s">
        <v>26</v>
      </c>
      <c r="G130" s="48" t="s">
        <v>27</v>
      </c>
      <c r="H130" s="48" t="s">
        <v>22</v>
      </c>
      <c r="I130" s="48" t="str" cm="1">
        <f t="array" ref="I130">_xlfn.IFS(F130="Babae", "Female", F130="Lalaki", "Male")</f>
        <v>Female</v>
      </c>
      <c r="J130" s="48"/>
      <c r="K130" s="50" t="s">
        <v>719</v>
      </c>
      <c r="L130" s="25" t="str">
        <f>IF($A130=Dashboard!$C$17, 'Valenzuela Stake'!$D130, "")</f>
        <v/>
      </c>
    </row>
    <row r="131" spans="1:12" ht="24.95" customHeight="1" x14ac:dyDescent="0.2">
      <c r="A131" s="48" t="s">
        <v>664</v>
      </c>
      <c r="B131" s="48" t="s">
        <v>1137</v>
      </c>
      <c r="C131" s="48" t="s">
        <v>1138</v>
      </c>
      <c r="D131" s="48" t="str">
        <f t="shared" si="2"/>
        <v>Stephen Vedrio</v>
      </c>
      <c r="E131" s="49">
        <v>29</v>
      </c>
      <c r="F131" s="48" t="s">
        <v>20</v>
      </c>
      <c r="G131" s="48" t="s">
        <v>27</v>
      </c>
      <c r="H131" s="48" t="s">
        <v>28</v>
      </c>
      <c r="I131" s="48" t="str" cm="1">
        <f t="array" ref="I131">_xlfn.IFS(F131="Babae", "Female", F131="Lalaki", "Male")</f>
        <v>Male</v>
      </c>
      <c r="J131" s="48" t="s">
        <v>742</v>
      </c>
      <c r="K131" s="50" t="s">
        <v>743</v>
      </c>
      <c r="L131" s="25" t="str">
        <f>IF($A131=Dashboard!$C$17, 'Valenzuela Stake'!$D131, "")</f>
        <v/>
      </c>
    </row>
    <row r="132" spans="1:12" ht="24.95" customHeight="1" x14ac:dyDescent="0.2">
      <c r="A132" s="48" t="s">
        <v>664</v>
      </c>
      <c r="B132" s="48" t="s">
        <v>748</v>
      </c>
      <c r="C132" s="48" t="s">
        <v>749</v>
      </c>
      <c r="D132" s="48" t="str">
        <f t="shared" si="2"/>
        <v>Honeybelle Distura</v>
      </c>
      <c r="E132" s="49">
        <v>18</v>
      </c>
      <c r="F132" s="48" t="s">
        <v>26</v>
      </c>
      <c r="G132" s="48" t="s">
        <v>27</v>
      </c>
      <c r="H132" s="48" t="s">
        <v>22</v>
      </c>
      <c r="I132" s="48" t="str" cm="1">
        <f t="array" ref="I132">_xlfn.IFS(F132="Babae", "Female", F132="Lalaki", "Male")</f>
        <v>Female</v>
      </c>
      <c r="J132" s="48" t="s">
        <v>551</v>
      </c>
      <c r="K132" s="50" t="s">
        <v>751</v>
      </c>
      <c r="L132" s="25" t="str">
        <f>IF($A132=Dashboard!$C$17, 'Valenzuela Stake'!$D132, "")</f>
        <v/>
      </c>
    </row>
    <row r="133" spans="1:12" ht="24.95" customHeight="1" x14ac:dyDescent="0.2">
      <c r="A133" s="48" t="s">
        <v>664</v>
      </c>
      <c r="B133" s="48" t="s">
        <v>683</v>
      </c>
      <c r="C133" s="48" t="s">
        <v>755</v>
      </c>
      <c r="D133" s="48" t="str">
        <f t="shared" si="2"/>
        <v>Arnel Valdez</v>
      </c>
      <c r="E133" s="49">
        <v>29</v>
      </c>
      <c r="F133" s="48" t="s">
        <v>20</v>
      </c>
      <c r="G133" s="48" t="s">
        <v>27</v>
      </c>
      <c r="H133" s="48" t="s">
        <v>22</v>
      </c>
      <c r="I133" s="48" t="str" cm="1">
        <f t="array" ref="I133">_xlfn.IFS(F133="Babae", "Female", F133="Lalaki", "Male")</f>
        <v>Male</v>
      </c>
      <c r="J133" s="48" t="s">
        <v>756</v>
      </c>
      <c r="K133" s="50" t="s">
        <v>757</v>
      </c>
      <c r="L133" s="25" t="str">
        <f>IF($A133=Dashboard!$C$17, 'Valenzuela Stake'!$D133, "")</f>
        <v/>
      </c>
    </row>
    <row r="134" spans="1:12" ht="24.95" customHeight="1" x14ac:dyDescent="0.2">
      <c r="A134" s="48" t="s">
        <v>664</v>
      </c>
      <c r="B134" s="48" t="s">
        <v>765</v>
      </c>
      <c r="C134" s="48" t="s">
        <v>766</v>
      </c>
      <c r="D134" s="48" t="str">
        <f t="shared" si="2"/>
        <v>Viana Rovin Rose Ortiz</v>
      </c>
      <c r="E134" s="49">
        <v>18</v>
      </c>
      <c r="F134" s="48" t="s">
        <v>26</v>
      </c>
      <c r="G134" s="48" t="s">
        <v>21</v>
      </c>
      <c r="H134" s="48" t="s">
        <v>28</v>
      </c>
      <c r="I134" s="48" t="str" cm="1">
        <f t="array" ref="I134">_xlfn.IFS(F134="Babae", "Female", F134="Lalaki", "Male")</f>
        <v>Female</v>
      </c>
      <c r="J134" s="48"/>
      <c r="K134" s="50" t="s">
        <v>767</v>
      </c>
      <c r="L134" s="25" t="str">
        <f>IF($A134=Dashboard!$C$17, 'Valenzuela Stake'!$D134, "")</f>
        <v/>
      </c>
    </row>
    <row r="135" spans="1:12" ht="24.95" customHeight="1" x14ac:dyDescent="0.2">
      <c r="A135" s="48" t="s">
        <v>664</v>
      </c>
      <c r="B135" s="48" t="s">
        <v>786</v>
      </c>
      <c r="C135" s="48" t="s">
        <v>787</v>
      </c>
      <c r="D135" s="48" t="str">
        <f t="shared" si="2"/>
        <v>Darwin Costales</v>
      </c>
      <c r="E135" s="49">
        <v>23</v>
      </c>
      <c r="F135" s="48" t="s">
        <v>20</v>
      </c>
      <c r="G135" s="48" t="s">
        <v>27</v>
      </c>
      <c r="H135" s="48" t="s">
        <v>22</v>
      </c>
      <c r="I135" s="48" t="str" cm="1">
        <f t="array" ref="I135">_xlfn.IFS(F135="Babae", "Female", F135="Lalaki", "Male")</f>
        <v>Male</v>
      </c>
      <c r="J135" s="48" t="s">
        <v>36</v>
      </c>
      <c r="K135" s="50" t="s">
        <v>788</v>
      </c>
      <c r="L135" s="25" t="str">
        <f>IF($A135=Dashboard!$C$17, 'Valenzuela Stake'!$D135, "")</f>
        <v/>
      </c>
    </row>
    <row r="136" spans="1:12" ht="24.95" customHeight="1" x14ac:dyDescent="0.2">
      <c r="A136" s="48" t="s">
        <v>664</v>
      </c>
      <c r="B136" s="48" t="s">
        <v>789</v>
      </c>
      <c r="C136" s="48" t="s">
        <v>790</v>
      </c>
      <c r="D136" s="48" t="str">
        <f t="shared" si="2"/>
        <v>Mariel Wright</v>
      </c>
      <c r="E136" s="49">
        <v>20</v>
      </c>
      <c r="F136" s="48" t="s">
        <v>26</v>
      </c>
      <c r="G136" s="48" t="s">
        <v>27</v>
      </c>
      <c r="H136" s="48" t="s">
        <v>22</v>
      </c>
      <c r="I136" s="48" t="str" cm="1">
        <f t="array" ref="I136">_xlfn.IFS(F136="Babae", "Female", F136="Lalaki", "Male")</f>
        <v>Female</v>
      </c>
      <c r="J136" s="48" t="s">
        <v>551</v>
      </c>
      <c r="K136" s="50" t="s">
        <v>791</v>
      </c>
      <c r="L136" s="25" t="str">
        <f>IF($A136=Dashboard!$C$17, 'Valenzuela Stake'!$D136, "")</f>
        <v/>
      </c>
    </row>
    <row r="137" spans="1:12" ht="24.95" customHeight="1" x14ac:dyDescent="0.2">
      <c r="A137" s="48" t="s">
        <v>664</v>
      </c>
      <c r="B137" s="48" t="s">
        <v>799</v>
      </c>
      <c r="C137" s="48" t="s">
        <v>800</v>
      </c>
      <c r="D137" s="48" t="str">
        <f t="shared" si="2"/>
        <v>Isaiah Garcia</v>
      </c>
      <c r="E137" s="49">
        <v>23</v>
      </c>
      <c r="F137" s="48" t="s">
        <v>20</v>
      </c>
      <c r="G137" s="48" t="s">
        <v>21</v>
      </c>
      <c r="H137" s="48" t="s">
        <v>22</v>
      </c>
      <c r="I137" s="48" t="str" cm="1">
        <f t="array" ref="I137">_xlfn.IFS(F137="Babae", "Female", F137="Lalaki", "Male")</f>
        <v>Male</v>
      </c>
      <c r="J137" s="48" t="s">
        <v>41</v>
      </c>
      <c r="K137" s="50" t="s">
        <v>226</v>
      </c>
      <c r="L137" s="25" t="str">
        <f>IF($A137=Dashboard!$C$17, 'Valenzuela Stake'!$D137, "")</f>
        <v/>
      </c>
    </row>
    <row r="138" spans="1:12" ht="24.95" customHeight="1" x14ac:dyDescent="0.2">
      <c r="A138" s="48" t="s">
        <v>664</v>
      </c>
      <c r="B138" s="48" t="s">
        <v>1045</v>
      </c>
      <c r="C138" s="48" t="s">
        <v>1139</v>
      </c>
      <c r="D138" s="48" t="str">
        <f t="shared" si="2"/>
        <v>Ruby Lynn Abagon</v>
      </c>
      <c r="E138" s="49">
        <v>23</v>
      </c>
      <c r="F138" s="48" t="s">
        <v>26</v>
      </c>
      <c r="G138" s="48" t="s">
        <v>21</v>
      </c>
      <c r="H138" s="48" t="s">
        <v>22</v>
      </c>
      <c r="I138" s="48" t="str" cm="1">
        <f t="array" ref="I138">_xlfn.IFS(F138="Babae", "Female", F138="Lalaki", "Male")</f>
        <v>Female</v>
      </c>
      <c r="J138" s="48"/>
      <c r="K138" s="50" t="s">
        <v>814</v>
      </c>
      <c r="L138" s="25" t="str">
        <f>IF($A138=Dashboard!$C$17, 'Valenzuela Stake'!$D138, "")</f>
        <v/>
      </c>
    </row>
    <row r="139" spans="1:12" ht="24.95" customHeight="1" x14ac:dyDescent="0.2">
      <c r="A139" s="48" t="s">
        <v>664</v>
      </c>
      <c r="B139" s="48" t="s">
        <v>817</v>
      </c>
      <c r="C139" s="48" t="s">
        <v>818</v>
      </c>
      <c r="D139" s="48" t="str">
        <f t="shared" si="2"/>
        <v>Eianel Tubong</v>
      </c>
      <c r="E139" s="49">
        <v>21</v>
      </c>
      <c r="F139" s="48" t="s">
        <v>26</v>
      </c>
      <c r="G139" s="48" t="s">
        <v>27</v>
      </c>
      <c r="H139" s="48" t="s">
        <v>28</v>
      </c>
      <c r="I139" s="48" t="str" cm="1">
        <f t="array" ref="I139">_xlfn.IFS(F139="Babae", "Female", F139="Lalaki", "Male")</f>
        <v>Female</v>
      </c>
      <c r="J139" s="48" t="s">
        <v>36</v>
      </c>
      <c r="K139" s="50" t="s">
        <v>819</v>
      </c>
      <c r="L139" s="25" t="str">
        <f>IF($A139=Dashboard!$C$17, 'Valenzuela Stake'!$D139, "")</f>
        <v/>
      </c>
    </row>
    <row r="140" spans="1:12" ht="24.95" customHeight="1" x14ac:dyDescent="0.2">
      <c r="A140" s="48" t="s">
        <v>664</v>
      </c>
      <c r="B140" s="48" t="s">
        <v>828</v>
      </c>
      <c r="C140" s="48" t="s">
        <v>829</v>
      </c>
      <c r="D140" s="48" t="str">
        <f t="shared" si="2"/>
        <v>Tristan Jake Salvatierra</v>
      </c>
      <c r="E140" s="49">
        <v>18</v>
      </c>
      <c r="F140" s="48" t="s">
        <v>20</v>
      </c>
      <c r="G140" s="48" t="s">
        <v>21</v>
      </c>
      <c r="H140" s="48" t="s">
        <v>28</v>
      </c>
      <c r="I140" s="48" t="str" cm="1">
        <f t="array" ref="I140">_xlfn.IFS(F140="Babae", "Female", F140="Lalaki", "Male")</f>
        <v>Male</v>
      </c>
      <c r="J140" s="48" t="s">
        <v>41</v>
      </c>
      <c r="K140" s="50" t="s">
        <v>830</v>
      </c>
      <c r="L140" s="25" t="str">
        <f>IF($A140=Dashboard!$C$17, 'Valenzuela Stake'!$D140, "")</f>
        <v/>
      </c>
    </row>
    <row r="141" spans="1:12" ht="24.95" customHeight="1" x14ac:dyDescent="0.2">
      <c r="A141" s="48" t="s">
        <v>664</v>
      </c>
      <c r="B141" s="48" t="s">
        <v>854</v>
      </c>
      <c r="C141" s="48" t="s">
        <v>855</v>
      </c>
      <c r="D141" s="48" t="str">
        <f t="shared" si="2"/>
        <v>Gabriel Cedeño</v>
      </c>
      <c r="E141" s="49">
        <v>23</v>
      </c>
      <c r="F141" s="48" t="s">
        <v>20</v>
      </c>
      <c r="G141" s="48" t="s">
        <v>27</v>
      </c>
      <c r="H141" s="48" t="s">
        <v>22</v>
      </c>
      <c r="I141" s="48" t="str" cm="1">
        <f t="array" ref="I141">_xlfn.IFS(F141="Babae", "Female", F141="Lalaki", "Male")</f>
        <v>Male</v>
      </c>
      <c r="J141" s="48" t="s">
        <v>564</v>
      </c>
      <c r="K141" s="50" t="s">
        <v>856</v>
      </c>
      <c r="L141" s="25" t="str">
        <f>IF($A141=Dashboard!$C$17, 'Valenzuela Stake'!$D141, "")</f>
        <v/>
      </c>
    </row>
    <row r="142" spans="1:12" ht="24.95" customHeight="1" x14ac:dyDescent="0.2">
      <c r="A142" s="48" t="s">
        <v>664</v>
      </c>
      <c r="B142" s="48" t="s">
        <v>717</v>
      </c>
      <c r="C142" s="48" t="s">
        <v>906</v>
      </c>
      <c r="D142" s="48" t="str">
        <f t="shared" si="2"/>
        <v>Laurence Racines</v>
      </c>
      <c r="E142" s="49">
        <v>21</v>
      </c>
      <c r="F142" s="48" t="s">
        <v>20</v>
      </c>
      <c r="G142" s="48" t="s">
        <v>21</v>
      </c>
      <c r="H142" s="48" t="s">
        <v>22</v>
      </c>
      <c r="I142" s="48" t="str" cm="1">
        <f t="array" ref="I142">_xlfn.IFS(F142="Babae", "Female", F142="Lalaki", "Male")</f>
        <v>Male</v>
      </c>
      <c r="J142" s="48"/>
      <c r="K142" s="50" t="s">
        <v>907</v>
      </c>
      <c r="L142" s="25" t="str">
        <f>IF($A142=Dashboard!$C$17, 'Valenzuela Stake'!$D142, "")</f>
        <v/>
      </c>
    </row>
    <row r="143" spans="1:12" ht="24.95" customHeight="1" x14ac:dyDescent="0.2">
      <c r="A143" s="48" t="s">
        <v>664</v>
      </c>
      <c r="B143" s="48" t="s">
        <v>946</v>
      </c>
      <c r="C143" s="48" t="s">
        <v>947</v>
      </c>
      <c r="D143" s="48" t="str">
        <f t="shared" si="2"/>
        <v>Christine Mape</v>
      </c>
      <c r="E143" s="49">
        <v>19</v>
      </c>
      <c r="F143" s="48" t="s">
        <v>26</v>
      </c>
      <c r="G143" s="48" t="s">
        <v>27</v>
      </c>
      <c r="H143" s="48" t="s">
        <v>28</v>
      </c>
      <c r="I143" s="48" t="str" cm="1">
        <f t="array" ref="I143">_xlfn.IFS(F143="Babae", "Female", F143="Lalaki", "Male")</f>
        <v>Female</v>
      </c>
      <c r="J143" s="48" t="s">
        <v>115</v>
      </c>
      <c r="K143" s="50" t="s">
        <v>948</v>
      </c>
      <c r="L143" s="25" t="str">
        <f>IF($A143=Dashboard!$C$17, 'Valenzuela Stake'!$D143, "")</f>
        <v/>
      </c>
    </row>
    <row r="144" spans="1:12" ht="24.95" customHeight="1" x14ac:dyDescent="0.2">
      <c r="A144" s="48" t="s">
        <v>664</v>
      </c>
      <c r="B144" s="48" t="s">
        <v>953</v>
      </c>
      <c r="C144" s="48" t="s">
        <v>954</v>
      </c>
      <c r="D144" s="48" t="str">
        <f t="shared" si="2"/>
        <v>Tyrene Achaia Lim</v>
      </c>
      <c r="E144" s="49">
        <v>18</v>
      </c>
      <c r="F144" s="48" t="s">
        <v>26</v>
      </c>
      <c r="G144" s="48" t="s">
        <v>21</v>
      </c>
      <c r="H144" s="48" t="s">
        <v>28</v>
      </c>
      <c r="I144" s="48" t="str" cm="1">
        <f t="array" ref="I144">_xlfn.IFS(F144="Babae", "Female", F144="Lalaki", "Male")</f>
        <v>Female</v>
      </c>
      <c r="J144" s="48" t="s">
        <v>54</v>
      </c>
      <c r="K144" s="50" t="s">
        <v>955</v>
      </c>
      <c r="L144" s="25" t="str">
        <f>IF($A144=Dashboard!$C$17, 'Valenzuela Stake'!$D144, "")</f>
        <v/>
      </c>
    </row>
    <row r="145" spans="1:12" ht="24.95" customHeight="1" x14ac:dyDescent="0.2">
      <c r="A145" s="48" t="s">
        <v>664</v>
      </c>
      <c r="B145" s="48" t="s">
        <v>854</v>
      </c>
      <c r="C145" s="48" t="s">
        <v>956</v>
      </c>
      <c r="D145" s="48" t="str">
        <f t="shared" si="2"/>
        <v>Mikaela jade Cedeño</v>
      </c>
      <c r="E145" s="49">
        <v>18</v>
      </c>
      <c r="F145" s="48" t="s">
        <v>26</v>
      </c>
      <c r="G145" s="48" t="s">
        <v>21</v>
      </c>
      <c r="H145" s="48" t="s">
        <v>28</v>
      </c>
      <c r="I145" s="48" t="str" cm="1">
        <f t="array" ref="I145">_xlfn.IFS(F145="Babae", "Female", F145="Lalaki", "Male")</f>
        <v>Female</v>
      </c>
      <c r="J145" s="48" t="s">
        <v>564</v>
      </c>
      <c r="K145" s="50" t="s">
        <v>957</v>
      </c>
      <c r="L145" s="25" t="str">
        <f>IF($A145=Dashboard!$C$17, 'Valenzuela Stake'!$D145, "")</f>
        <v/>
      </c>
    </row>
    <row r="146" spans="1:12" ht="24.95" customHeight="1" x14ac:dyDescent="0.2">
      <c r="A146" s="48" t="s">
        <v>664</v>
      </c>
      <c r="B146" s="48" t="s">
        <v>958</v>
      </c>
      <c r="C146" s="48" t="s">
        <v>959</v>
      </c>
      <c r="D146" s="48" t="str">
        <f t="shared" si="2"/>
        <v>Geiahona Siglos</v>
      </c>
      <c r="E146" s="49">
        <v>18</v>
      </c>
      <c r="F146" s="48" t="s">
        <v>26</v>
      </c>
      <c r="G146" s="48" t="s">
        <v>21</v>
      </c>
      <c r="H146" s="48" t="s">
        <v>22</v>
      </c>
      <c r="I146" s="48" t="str" cm="1">
        <f t="array" ref="I146">_xlfn.IFS(F146="Babae", "Female", F146="Lalaki", "Male")</f>
        <v>Female</v>
      </c>
      <c r="J146" s="48" t="s">
        <v>564</v>
      </c>
      <c r="K146" s="50" t="s">
        <v>960</v>
      </c>
      <c r="L146" s="25" t="str">
        <f>IF($A146=Dashboard!$C$17, 'Valenzuela Stake'!$D146, "")</f>
        <v/>
      </c>
    </row>
    <row r="147" spans="1:12" ht="24.95" customHeight="1" x14ac:dyDescent="0.2">
      <c r="A147" s="48" t="s">
        <v>664</v>
      </c>
      <c r="B147" s="48" t="s">
        <v>970</v>
      </c>
      <c r="C147" s="48" t="s">
        <v>971</v>
      </c>
      <c r="D147" s="48" t="str">
        <f t="shared" si="2"/>
        <v>Andrea Manaligod</v>
      </c>
      <c r="E147" s="49">
        <v>18</v>
      </c>
      <c r="F147" s="48" t="s">
        <v>26</v>
      </c>
      <c r="G147" s="48" t="s">
        <v>21</v>
      </c>
      <c r="H147" s="48" t="s">
        <v>28</v>
      </c>
      <c r="I147" s="48" t="str" cm="1">
        <f t="array" ref="I147">_xlfn.IFS(F147="Babae", "Female", F147="Lalaki", "Male")</f>
        <v>Female</v>
      </c>
      <c r="J147" s="48" t="s">
        <v>972</v>
      </c>
      <c r="K147" s="50" t="s">
        <v>973</v>
      </c>
      <c r="L147" s="25" t="str">
        <f>IF($A147=Dashboard!$C$17, 'Valenzuela Stake'!$D147, "")</f>
        <v/>
      </c>
    </row>
    <row r="148" spans="1:12" ht="24.95" customHeight="1" x14ac:dyDescent="0.2">
      <c r="A148" s="48" t="s">
        <v>664</v>
      </c>
      <c r="B148" s="48" t="s">
        <v>326</v>
      </c>
      <c r="C148" s="48" t="s">
        <v>979</v>
      </c>
      <c r="D148" s="48" t="str">
        <f t="shared" si="2"/>
        <v>Richmond Miranda</v>
      </c>
      <c r="E148" s="49">
        <v>23</v>
      </c>
      <c r="F148" s="48" t="s">
        <v>20</v>
      </c>
      <c r="G148" s="48" t="s">
        <v>21</v>
      </c>
      <c r="H148" s="48" t="s">
        <v>22</v>
      </c>
      <c r="I148" s="48" t="str" cm="1">
        <f t="array" ref="I148">_xlfn.IFS(F148="Babae", "Female", F148="Lalaki", "Male")</f>
        <v>Male</v>
      </c>
      <c r="J148" s="48"/>
      <c r="K148" s="50" t="s">
        <v>980</v>
      </c>
      <c r="L148" s="25" t="str">
        <f>IF($A148=Dashboard!$C$17, 'Valenzuela Stake'!$D148, "")</f>
        <v/>
      </c>
    </row>
    <row r="149" spans="1:12" ht="24.95" customHeight="1" x14ac:dyDescent="0.2">
      <c r="A149" s="48" t="s">
        <v>664</v>
      </c>
      <c r="B149" s="48" t="s">
        <v>970</v>
      </c>
      <c r="C149" s="48" t="s">
        <v>981</v>
      </c>
      <c r="D149" s="48" t="str">
        <f t="shared" si="2"/>
        <v>Aeron Manaligod</v>
      </c>
      <c r="E149" s="49">
        <v>25</v>
      </c>
      <c r="F149" s="48" t="s">
        <v>20</v>
      </c>
      <c r="G149" s="48" t="s">
        <v>21</v>
      </c>
      <c r="H149" s="48" t="s">
        <v>22</v>
      </c>
      <c r="I149" s="48" t="str" cm="1">
        <f t="array" ref="I149">_xlfn.IFS(F149="Babae", "Female", F149="Lalaki", "Male")</f>
        <v>Male</v>
      </c>
      <c r="J149" s="48" t="s">
        <v>36</v>
      </c>
      <c r="K149" s="50" t="s">
        <v>982</v>
      </c>
      <c r="L149" s="25" t="str">
        <f>IF($A149=Dashboard!$C$17, 'Valenzuela Stake'!$D149, "")</f>
        <v/>
      </c>
    </row>
    <row r="150" spans="1:12" ht="24.95" customHeight="1" x14ac:dyDescent="0.2">
      <c r="A150" s="48" t="s">
        <v>664</v>
      </c>
      <c r="B150" s="48" t="s">
        <v>828</v>
      </c>
      <c r="C150" s="48" t="s">
        <v>983</v>
      </c>
      <c r="D150" s="48" t="str">
        <f t="shared" si="2"/>
        <v>Bianca Michelle Salvatierra</v>
      </c>
      <c r="E150" s="49">
        <v>21</v>
      </c>
      <c r="F150" s="48" t="s">
        <v>26</v>
      </c>
      <c r="G150" s="48" t="s">
        <v>27</v>
      </c>
      <c r="H150" s="48" t="s">
        <v>22</v>
      </c>
      <c r="I150" s="48" t="str" cm="1">
        <f t="array" ref="I150">_xlfn.IFS(F150="Babae", "Female", F150="Lalaki", "Male")</f>
        <v>Female</v>
      </c>
      <c r="J150" s="48"/>
      <c r="K150" s="50" t="s">
        <v>984</v>
      </c>
      <c r="L150" s="25" t="str">
        <f>IF($A150=Dashboard!$C$17, 'Valenzuela Stake'!$D150, "")</f>
        <v/>
      </c>
    </row>
    <row r="151" spans="1:12" ht="24.95" customHeight="1" x14ac:dyDescent="0.2">
      <c r="A151" s="48" t="s">
        <v>664</v>
      </c>
      <c r="B151" s="48" t="s">
        <v>1037</v>
      </c>
      <c r="C151" s="48" t="s">
        <v>1038</v>
      </c>
      <c r="D151" s="48" t="str">
        <f t="shared" si="2"/>
        <v>John raister Pazon</v>
      </c>
      <c r="E151" s="49">
        <v>21</v>
      </c>
      <c r="F151" s="48" t="s">
        <v>20</v>
      </c>
      <c r="G151" s="48" t="s">
        <v>21</v>
      </c>
      <c r="H151" s="48" t="s">
        <v>22</v>
      </c>
      <c r="I151" s="48" t="str" cm="1">
        <f t="array" ref="I151">_xlfn.IFS(F151="Babae", "Female", F151="Lalaki", "Male")</f>
        <v>Male</v>
      </c>
      <c r="J151" s="48" t="s">
        <v>41</v>
      </c>
      <c r="K151" s="50" t="s">
        <v>1039</v>
      </c>
      <c r="L151" s="25" t="str">
        <f>IF($A151=Dashboard!$C$17, 'Valenzuela Stake'!$D151, "")</f>
        <v/>
      </c>
    </row>
    <row r="152" spans="1:12" ht="24.95" customHeight="1" x14ac:dyDescent="0.2">
      <c r="A152" s="48" t="s">
        <v>664</v>
      </c>
      <c r="B152" s="48" t="s">
        <v>1045</v>
      </c>
      <c r="C152" s="48" t="s">
        <v>855</v>
      </c>
      <c r="D152" s="48" t="str">
        <f t="shared" si="2"/>
        <v>Gabriel Abagon</v>
      </c>
      <c r="E152" s="49">
        <v>22</v>
      </c>
      <c r="F152" s="48" t="s">
        <v>20</v>
      </c>
      <c r="G152" s="48" t="s">
        <v>21</v>
      </c>
      <c r="H152" s="48" t="s">
        <v>22</v>
      </c>
      <c r="I152" s="48" t="str" cm="1">
        <f t="array" ref="I152">_xlfn.IFS(F152="Babae", "Female", F152="Lalaki", "Male")</f>
        <v>Male</v>
      </c>
      <c r="J152" s="48"/>
      <c r="K152" s="50" t="s">
        <v>1046</v>
      </c>
      <c r="L152" s="25" t="str">
        <f>IF($A152=Dashboard!$C$17, 'Valenzuela Stake'!$D152, "")</f>
        <v/>
      </c>
    </row>
    <row r="153" spans="1:12" ht="24.95" customHeight="1" x14ac:dyDescent="0.2">
      <c r="A153" s="48" t="s">
        <v>664</v>
      </c>
      <c r="B153" s="48" t="s">
        <v>259</v>
      </c>
      <c r="C153" s="48" t="s">
        <v>1050</v>
      </c>
      <c r="D153" s="48" t="str">
        <f t="shared" si="2"/>
        <v>Jhaira Ramos</v>
      </c>
      <c r="E153" s="49">
        <v>20</v>
      </c>
      <c r="F153" s="48" t="s">
        <v>26</v>
      </c>
      <c r="G153" s="48" t="s">
        <v>21</v>
      </c>
      <c r="H153" s="48" t="s">
        <v>22</v>
      </c>
      <c r="I153" s="48" t="str" cm="1">
        <f t="array" ref="I153">_xlfn.IFS(F153="Babae", "Female", F153="Lalaki", "Male")</f>
        <v>Female</v>
      </c>
      <c r="J153" s="48"/>
      <c r="K153" s="50" t="s">
        <v>270</v>
      </c>
      <c r="L153" s="25" t="str">
        <f>IF($A153=Dashboard!$C$17, 'Valenzuela Stake'!$D153, "")</f>
        <v/>
      </c>
    </row>
    <row r="154" spans="1:12" ht="24.95" customHeight="1" x14ac:dyDescent="0.2">
      <c r="A154" s="48" t="s">
        <v>664</v>
      </c>
      <c r="B154" s="48" t="s">
        <v>1057</v>
      </c>
      <c r="C154" s="48" t="s">
        <v>529</v>
      </c>
      <c r="D154" s="48" t="str">
        <f t="shared" si="2"/>
        <v>Rosel Ebasan</v>
      </c>
      <c r="E154" s="49">
        <v>21</v>
      </c>
      <c r="F154" s="48" t="s">
        <v>26</v>
      </c>
      <c r="G154" s="48" t="s">
        <v>27</v>
      </c>
      <c r="H154" s="48" t="s">
        <v>28</v>
      </c>
      <c r="I154" s="48" t="str" cm="1">
        <f t="array" ref="I154">_xlfn.IFS(F154="Babae", "Female", F154="Lalaki", "Male")</f>
        <v>Female</v>
      </c>
      <c r="J154" s="48"/>
      <c r="K154" s="50" t="s">
        <v>1058</v>
      </c>
      <c r="L154" s="25" t="str">
        <f>IF($A154=Dashboard!$C$17, 'Valenzuela Stake'!$D154, "")</f>
        <v/>
      </c>
    </row>
    <row r="155" spans="1:12" ht="24.95" customHeight="1" x14ac:dyDescent="0.2">
      <c r="A155" s="48" t="s">
        <v>664</v>
      </c>
      <c r="B155" s="48" t="s">
        <v>970</v>
      </c>
      <c r="C155" s="48" t="s">
        <v>1062</v>
      </c>
      <c r="D155" s="48" t="str">
        <f t="shared" si="2"/>
        <v>Abegail Manaligod</v>
      </c>
      <c r="E155" s="49">
        <v>26</v>
      </c>
      <c r="F155" s="48" t="s">
        <v>26</v>
      </c>
      <c r="G155" s="48" t="s">
        <v>27</v>
      </c>
      <c r="H155" s="48" t="s">
        <v>22</v>
      </c>
      <c r="I155" s="48" t="str" cm="1">
        <f t="array" ref="I155">_xlfn.IFS(F155="Babae", "Female", F155="Lalaki", "Male")</f>
        <v>Female</v>
      </c>
      <c r="J155" s="48" t="s">
        <v>36</v>
      </c>
      <c r="K155" s="50" t="s">
        <v>1063</v>
      </c>
      <c r="L155" s="25" t="str">
        <f>IF($A155=Dashboard!$C$17, 'Valenzuela Stake'!$D155, "")</f>
        <v/>
      </c>
    </row>
    <row r="156" spans="1:12" ht="24.95" customHeight="1" x14ac:dyDescent="0.2">
      <c r="A156" s="48" t="s">
        <v>664</v>
      </c>
      <c r="B156" s="48" t="s">
        <v>1081</v>
      </c>
      <c r="C156" s="48" t="s">
        <v>1082</v>
      </c>
      <c r="D156" s="48" t="str">
        <f t="shared" si="2"/>
        <v>Desiree Frost R. Cañas</v>
      </c>
      <c r="E156" s="49">
        <v>20</v>
      </c>
      <c r="F156" s="48" t="s">
        <v>26</v>
      </c>
      <c r="G156" s="48" t="s">
        <v>27</v>
      </c>
      <c r="H156" s="48" t="s">
        <v>22</v>
      </c>
      <c r="I156" s="48" t="str" cm="1">
        <f t="array" ref="I156">_xlfn.IFS(F156="Babae", "Female", F156="Lalaki", "Male")</f>
        <v>Female</v>
      </c>
      <c r="J156" s="48" t="s">
        <v>1083</v>
      </c>
      <c r="K156" s="50" t="s">
        <v>1084</v>
      </c>
      <c r="L156" s="25" t="str">
        <f>IF($A156=Dashboard!$C$17, 'Valenzuela Stake'!$D156, "")</f>
        <v/>
      </c>
    </row>
  </sheetData>
  <sheetProtection sheet="1" objects="1" scenarios="1"/>
  <autoFilter ref="A1:K1" xr:uid="{40ABC0D3-3740-4E7C-8AE1-1CAD1AF64AD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8AEB-EF57-4472-908C-EF9CE7603F08}">
  <dimension ref="A1:AJ962"/>
  <sheetViews>
    <sheetView workbookViewId="0">
      <selection activeCell="H11" sqref="H11"/>
    </sheetView>
  </sheetViews>
  <sheetFormatPr defaultRowHeight="14.25" x14ac:dyDescent="0.2"/>
  <cols>
    <col min="1" max="5" width="14.625" customWidth="1"/>
    <col min="6" max="6" width="21.125" customWidth="1"/>
    <col min="7" max="30" width="14.625" customWidth="1"/>
  </cols>
  <sheetData>
    <row r="1" spans="1:36" ht="34.5" customHeight="1" thickBot="1" x14ac:dyDescent="0.25">
      <c r="A1" s="4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6</v>
      </c>
      <c r="N1" s="7" t="s">
        <v>7</v>
      </c>
      <c r="O1" s="7" t="s">
        <v>8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8" t="s">
        <v>6</v>
      </c>
      <c r="W1" s="8" t="s">
        <v>7</v>
      </c>
      <c r="X1" s="8" t="s">
        <v>8</v>
      </c>
      <c r="Y1" s="8" t="s">
        <v>10</v>
      </c>
      <c r="Z1" s="8" t="s">
        <v>11</v>
      </c>
      <c r="AA1" s="8" t="s">
        <v>12</v>
      </c>
      <c r="AB1" s="8" t="s">
        <v>13</v>
      </c>
      <c r="AC1" s="8" t="s">
        <v>14</v>
      </c>
      <c r="AD1" s="8" t="s">
        <v>15</v>
      </c>
      <c r="AE1" s="9"/>
      <c r="AF1" s="9"/>
      <c r="AG1" s="9"/>
      <c r="AH1" s="9"/>
      <c r="AI1" s="9"/>
      <c r="AJ1" s="9"/>
    </row>
    <row r="2" spans="1:36" ht="15" customHeight="1" thickBot="1" x14ac:dyDescent="0.25">
      <c r="A2" s="10">
        <v>45179.891099537039</v>
      </c>
      <c r="B2" s="51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 t="s">
        <v>653</v>
      </c>
      <c r="N2" s="12" t="s">
        <v>654</v>
      </c>
      <c r="O2" s="12" t="s">
        <v>655</v>
      </c>
      <c r="P2" s="13">
        <v>21</v>
      </c>
      <c r="Q2" s="12" t="s">
        <v>26</v>
      </c>
      <c r="R2" s="12" t="s">
        <v>27</v>
      </c>
      <c r="S2" s="12" t="s">
        <v>22</v>
      </c>
      <c r="T2" s="12" t="s">
        <v>184</v>
      </c>
      <c r="U2" s="12" t="s">
        <v>656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5" customHeight="1" thickBot="1" x14ac:dyDescent="0.25">
      <c r="A3" s="10">
        <v>45182.638518518521</v>
      </c>
      <c r="B3" s="52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 t="s">
        <v>17</v>
      </c>
      <c r="W3" s="12" t="s">
        <v>18</v>
      </c>
      <c r="X3" s="12" t="s">
        <v>19</v>
      </c>
      <c r="Y3" s="13">
        <v>19</v>
      </c>
      <c r="Z3" s="12" t="s">
        <v>20</v>
      </c>
      <c r="AA3" s="12" t="s">
        <v>21</v>
      </c>
      <c r="AB3" s="12" t="s">
        <v>22</v>
      </c>
      <c r="AC3" s="12"/>
      <c r="AD3" s="12" t="s">
        <v>23</v>
      </c>
      <c r="AE3" s="12"/>
      <c r="AF3" s="12"/>
      <c r="AG3" s="12"/>
      <c r="AH3" s="12"/>
      <c r="AI3" s="12"/>
      <c r="AJ3" s="12"/>
    </row>
    <row r="4" spans="1:36" ht="15" customHeight="1" thickBot="1" x14ac:dyDescent="0.25">
      <c r="A4" s="10">
        <v>45179.923587962963</v>
      </c>
      <c r="B4" s="52" t="s">
        <v>16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 t="s">
        <v>17</v>
      </c>
      <c r="W4" s="12" t="s">
        <v>24</v>
      </c>
      <c r="X4" s="12" t="s">
        <v>25</v>
      </c>
      <c r="Y4" s="13">
        <v>18</v>
      </c>
      <c r="Z4" s="12" t="s">
        <v>26</v>
      </c>
      <c r="AA4" s="12" t="s">
        <v>27</v>
      </c>
      <c r="AB4" s="12" t="s">
        <v>28</v>
      </c>
      <c r="AC4" s="12"/>
      <c r="AD4" s="12" t="s">
        <v>29</v>
      </c>
      <c r="AE4" s="12"/>
      <c r="AF4" s="12"/>
      <c r="AG4" s="12"/>
      <c r="AH4" s="12"/>
      <c r="AI4" s="12"/>
      <c r="AJ4" s="12"/>
    </row>
    <row r="5" spans="1:36" ht="15" customHeight="1" thickBot="1" x14ac:dyDescent="0.25">
      <c r="A5" s="10">
        <v>45180.501261574071</v>
      </c>
      <c r="B5" s="51" t="s">
        <v>652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 t="s">
        <v>657</v>
      </c>
      <c r="N5" s="12" t="s">
        <v>658</v>
      </c>
      <c r="O5" s="12" t="s">
        <v>659</v>
      </c>
      <c r="P5" s="13">
        <v>21</v>
      </c>
      <c r="Q5" s="12" t="s">
        <v>26</v>
      </c>
      <c r="R5" s="12" t="s">
        <v>21</v>
      </c>
      <c r="S5" s="12" t="s">
        <v>28</v>
      </c>
      <c r="T5" s="12" t="s">
        <v>36</v>
      </c>
      <c r="U5" s="12" t="s">
        <v>660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ht="15" customHeight="1" thickBot="1" x14ac:dyDescent="0.25">
      <c r="A6" s="10">
        <v>45179.929907407408</v>
      </c>
      <c r="B6" s="52" t="s">
        <v>16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 t="s">
        <v>17</v>
      </c>
      <c r="W6" s="12" t="s">
        <v>30</v>
      </c>
      <c r="X6" s="12" t="s">
        <v>31</v>
      </c>
      <c r="Y6" s="13">
        <v>18</v>
      </c>
      <c r="Z6" s="12" t="s">
        <v>20</v>
      </c>
      <c r="AA6" s="12" t="s">
        <v>21</v>
      </c>
      <c r="AB6" s="12" t="s">
        <v>22</v>
      </c>
      <c r="AC6" s="12" t="s">
        <v>32</v>
      </c>
      <c r="AD6" s="12" t="s">
        <v>33</v>
      </c>
      <c r="AE6" s="12"/>
      <c r="AF6" s="12"/>
      <c r="AG6" s="12"/>
      <c r="AH6" s="12"/>
      <c r="AI6" s="12"/>
      <c r="AJ6" s="12"/>
    </row>
    <row r="7" spans="1:36" ht="15" customHeight="1" thickBot="1" x14ac:dyDescent="0.25">
      <c r="A7" s="10">
        <v>45179.954398148147</v>
      </c>
      <c r="B7" s="52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 t="s">
        <v>17</v>
      </c>
      <c r="W7" s="12" t="s">
        <v>34</v>
      </c>
      <c r="X7" s="12" t="s">
        <v>35</v>
      </c>
      <c r="Y7" s="13">
        <v>19</v>
      </c>
      <c r="Z7" s="12" t="s">
        <v>26</v>
      </c>
      <c r="AA7" s="12" t="s">
        <v>21</v>
      </c>
      <c r="AB7" s="12" t="s">
        <v>22</v>
      </c>
      <c r="AC7" s="12" t="s">
        <v>36</v>
      </c>
      <c r="AD7" s="12" t="s">
        <v>37</v>
      </c>
      <c r="AE7" s="12"/>
      <c r="AF7" s="12"/>
      <c r="AG7" s="12"/>
      <c r="AH7" s="12"/>
      <c r="AI7" s="12"/>
      <c r="AJ7" s="12"/>
    </row>
    <row r="8" spans="1:36" ht="15" customHeight="1" thickBot="1" x14ac:dyDescent="0.25">
      <c r="A8" s="10">
        <v>45180.353171296294</v>
      </c>
      <c r="B8" s="51" t="s">
        <v>652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 t="s">
        <v>657</v>
      </c>
      <c r="N8" s="12" t="s">
        <v>661</v>
      </c>
      <c r="O8" s="12" t="s">
        <v>662</v>
      </c>
      <c r="P8" s="13">
        <v>19</v>
      </c>
      <c r="Q8" s="12" t="s">
        <v>26</v>
      </c>
      <c r="R8" s="12" t="s">
        <v>21</v>
      </c>
      <c r="S8" s="12" t="s">
        <v>28</v>
      </c>
      <c r="T8" s="12" t="s">
        <v>41</v>
      </c>
      <c r="U8" s="12" t="s">
        <v>663</v>
      </c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" customHeight="1" thickBot="1" x14ac:dyDescent="0.25">
      <c r="A9" s="10">
        <v>45180.355185185188</v>
      </c>
      <c r="B9" s="51" t="s">
        <v>652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 t="s">
        <v>664</v>
      </c>
      <c r="N9" s="12" t="s">
        <v>665</v>
      </c>
      <c r="O9" s="12" t="s">
        <v>666</v>
      </c>
      <c r="P9" s="13">
        <v>27</v>
      </c>
      <c r="Q9" s="12" t="s">
        <v>26</v>
      </c>
      <c r="R9" s="12" t="s">
        <v>27</v>
      </c>
      <c r="S9" s="12" t="s">
        <v>28</v>
      </c>
      <c r="T9" s="12" t="s">
        <v>667</v>
      </c>
      <c r="U9" s="12" t="s">
        <v>668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 spans="1:36" ht="15" customHeight="1" thickBot="1" x14ac:dyDescent="0.25">
      <c r="A10" s="10">
        <v>45180.462824074071</v>
      </c>
      <c r="B10" s="52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 t="s">
        <v>38</v>
      </c>
      <c r="W10" s="12" t="s">
        <v>39</v>
      </c>
      <c r="X10" s="12" t="s">
        <v>40</v>
      </c>
      <c r="Y10" s="13">
        <v>20</v>
      </c>
      <c r="Z10" s="12" t="s">
        <v>20</v>
      </c>
      <c r="AA10" s="12" t="s">
        <v>21</v>
      </c>
      <c r="AB10" s="12" t="s">
        <v>28</v>
      </c>
      <c r="AC10" s="12" t="s">
        <v>41</v>
      </c>
      <c r="AD10" s="12" t="s">
        <v>42</v>
      </c>
      <c r="AE10" s="12"/>
      <c r="AF10" s="12"/>
      <c r="AG10" s="12"/>
      <c r="AH10" s="12"/>
      <c r="AI10" s="12"/>
      <c r="AJ10" s="12"/>
    </row>
    <row r="11" spans="1:36" ht="15" customHeight="1" thickBot="1" x14ac:dyDescent="0.25">
      <c r="A11" s="10">
        <v>45180.498437499999</v>
      </c>
      <c r="B11" s="52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 t="s">
        <v>43</v>
      </c>
      <c r="W11" s="12" t="s">
        <v>44</v>
      </c>
      <c r="X11" s="12" t="s">
        <v>45</v>
      </c>
      <c r="Y11" s="13">
        <v>20</v>
      </c>
      <c r="Z11" s="12" t="s">
        <v>26</v>
      </c>
      <c r="AA11" s="12" t="s">
        <v>27</v>
      </c>
      <c r="AB11" s="12" t="s">
        <v>22</v>
      </c>
      <c r="AC11" s="12" t="s">
        <v>46</v>
      </c>
      <c r="AD11" s="12" t="s">
        <v>47</v>
      </c>
      <c r="AE11" s="12"/>
      <c r="AF11" s="12"/>
      <c r="AG11" s="12"/>
      <c r="AH11" s="12"/>
      <c r="AI11" s="12"/>
      <c r="AJ11" s="12"/>
    </row>
    <row r="12" spans="1:36" ht="15" customHeight="1" thickBot="1" x14ac:dyDescent="0.25">
      <c r="A12" s="10">
        <v>45180.503530092596</v>
      </c>
      <c r="B12" s="51" t="s">
        <v>652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 t="s">
        <v>669</v>
      </c>
      <c r="N12" s="12" t="s">
        <v>670</v>
      </c>
      <c r="O12" s="12" t="s">
        <v>671</v>
      </c>
      <c r="P12" s="13">
        <v>19</v>
      </c>
      <c r="Q12" s="12" t="s">
        <v>26</v>
      </c>
      <c r="R12" s="12" t="s">
        <v>21</v>
      </c>
      <c r="S12" s="12" t="s">
        <v>28</v>
      </c>
      <c r="T12" s="12"/>
      <c r="U12" s="12" t="s">
        <v>672</v>
      </c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 spans="1:36" ht="15" customHeight="1" thickBot="1" x14ac:dyDescent="0.25">
      <c r="A13" s="10">
        <v>45180.505555555559</v>
      </c>
      <c r="B13" s="52" t="s">
        <v>16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 t="s">
        <v>48</v>
      </c>
      <c r="W13" s="12" t="s">
        <v>49</v>
      </c>
      <c r="X13" s="12" t="s">
        <v>50</v>
      </c>
      <c r="Y13" s="13">
        <v>18</v>
      </c>
      <c r="Z13" s="12" t="s">
        <v>26</v>
      </c>
      <c r="AA13" s="12" t="s">
        <v>21</v>
      </c>
      <c r="AB13" s="12" t="s">
        <v>22</v>
      </c>
      <c r="AC13" s="12" t="s">
        <v>36</v>
      </c>
      <c r="AD13" s="12" t="s">
        <v>51</v>
      </c>
      <c r="AE13" s="12"/>
      <c r="AF13" s="12"/>
      <c r="AG13" s="12"/>
      <c r="AH13" s="12"/>
      <c r="AI13" s="12"/>
      <c r="AJ13" s="12"/>
    </row>
    <row r="14" spans="1:36" ht="15" customHeight="1" thickBot="1" x14ac:dyDescent="0.25">
      <c r="A14" s="10">
        <v>45180.506840277776</v>
      </c>
      <c r="B14" s="51" t="s">
        <v>652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 t="s">
        <v>664</v>
      </c>
      <c r="N14" s="12" t="s">
        <v>673</v>
      </c>
      <c r="O14" s="12" t="s">
        <v>674</v>
      </c>
      <c r="P14" s="13">
        <v>23</v>
      </c>
      <c r="Q14" s="12" t="s">
        <v>20</v>
      </c>
      <c r="R14" s="12" t="s">
        <v>27</v>
      </c>
      <c r="S14" s="12" t="s">
        <v>22</v>
      </c>
      <c r="T14" s="12" t="s">
        <v>564</v>
      </c>
      <c r="U14" s="12" t="s">
        <v>675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 spans="1:36" ht="15" customHeight="1" thickBot="1" x14ac:dyDescent="0.25">
      <c r="A15" s="10">
        <v>45180.508958333332</v>
      </c>
      <c r="B15" s="51" t="s">
        <v>652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 t="s">
        <v>676</v>
      </c>
      <c r="N15" s="12" t="s">
        <v>677</v>
      </c>
      <c r="O15" s="12" t="s">
        <v>678</v>
      </c>
      <c r="P15" s="13">
        <v>20</v>
      </c>
      <c r="Q15" s="12" t="s">
        <v>26</v>
      </c>
      <c r="R15" s="12" t="s">
        <v>27</v>
      </c>
      <c r="S15" s="12" t="s">
        <v>28</v>
      </c>
      <c r="T15" s="12" t="s">
        <v>54</v>
      </c>
      <c r="U15" s="12" t="s">
        <v>679</v>
      </c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 spans="1:36" ht="15" customHeight="1" thickBot="1" x14ac:dyDescent="0.25">
      <c r="A16" s="10">
        <v>45180.512557870374</v>
      </c>
      <c r="B16" s="53" t="s">
        <v>278</v>
      </c>
      <c r="C16" s="12" t="s">
        <v>279</v>
      </c>
      <c r="D16" s="12" t="s">
        <v>280</v>
      </c>
      <c r="E16" s="12" t="s">
        <v>281</v>
      </c>
      <c r="F16" s="12" t="str">
        <f>$D16&amp;" "&amp;$E16</f>
        <v>Crisostomo Jervic</v>
      </c>
      <c r="G16" s="13">
        <v>26</v>
      </c>
      <c r="H16" s="12" t="s">
        <v>20</v>
      </c>
      <c r="I16" s="12" t="s">
        <v>27</v>
      </c>
      <c r="J16" s="12" t="s">
        <v>22</v>
      </c>
      <c r="K16" s="12" t="s">
        <v>282</v>
      </c>
      <c r="L16" s="12" t="s">
        <v>283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spans="1:36" ht="15" customHeight="1" thickBot="1" x14ac:dyDescent="0.25">
      <c r="A17" s="10">
        <v>45180.513622685183</v>
      </c>
      <c r="B17" s="51" t="s">
        <v>652</v>
      </c>
      <c r="C17" s="12"/>
      <c r="D17" s="12"/>
      <c r="E17" s="12"/>
      <c r="F17" s="12" t="str">
        <f t="shared" ref="F17:F80" si="0">$D17&amp;" "&amp;$E17</f>
        <v xml:space="preserve"> </v>
      </c>
      <c r="G17" s="12"/>
      <c r="H17" s="12"/>
      <c r="I17" s="12"/>
      <c r="J17" s="12"/>
      <c r="K17" s="12"/>
      <c r="L17" s="12"/>
      <c r="M17" s="12" t="s">
        <v>664</v>
      </c>
      <c r="N17" s="12" t="s">
        <v>680</v>
      </c>
      <c r="O17" s="12" t="s">
        <v>681</v>
      </c>
      <c r="P17" s="13">
        <v>23</v>
      </c>
      <c r="Q17" s="12" t="s">
        <v>20</v>
      </c>
      <c r="R17" s="12" t="s">
        <v>27</v>
      </c>
      <c r="S17" s="12" t="s">
        <v>22</v>
      </c>
      <c r="T17" s="12"/>
      <c r="U17" s="12" t="s">
        <v>682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ht="15" customHeight="1" thickBot="1" x14ac:dyDescent="0.25">
      <c r="A18" s="10">
        <v>45180.517696759256</v>
      </c>
      <c r="B18" s="51" t="s">
        <v>652</v>
      </c>
      <c r="C18" s="12"/>
      <c r="D18" s="12"/>
      <c r="E18" s="12"/>
      <c r="F18" s="12" t="str">
        <f t="shared" si="0"/>
        <v xml:space="preserve"> </v>
      </c>
      <c r="G18" s="12"/>
      <c r="H18" s="12"/>
      <c r="I18" s="12"/>
      <c r="J18" s="12"/>
      <c r="K18" s="12"/>
      <c r="L18" s="12"/>
      <c r="M18" s="12" t="s">
        <v>664</v>
      </c>
      <c r="N18" s="12" t="s">
        <v>683</v>
      </c>
      <c r="O18" s="12" t="s">
        <v>684</v>
      </c>
      <c r="P18" s="13">
        <v>24</v>
      </c>
      <c r="Q18" s="12" t="s">
        <v>20</v>
      </c>
      <c r="R18" s="12" t="s">
        <v>27</v>
      </c>
      <c r="S18" s="12" t="s">
        <v>22</v>
      </c>
      <c r="T18" s="12"/>
      <c r="U18" s="12" t="s">
        <v>685</v>
      </c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ht="15" customHeight="1" thickBot="1" x14ac:dyDescent="0.25">
      <c r="A19" s="10">
        <v>45180.518807870372</v>
      </c>
      <c r="B19" s="51" t="s">
        <v>652</v>
      </c>
      <c r="C19" s="12"/>
      <c r="D19" s="12"/>
      <c r="E19" s="12"/>
      <c r="F19" s="12" t="str">
        <f t="shared" si="0"/>
        <v xml:space="preserve"> </v>
      </c>
      <c r="G19" s="12"/>
      <c r="H19" s="12"/>
      <c r="I19" s="12"/>
      <c r="J19" s="12"/>
      <c r="K19" s="12"/>
      <c r="L19" s="12"/>
      <c r="M19" s="12" t="s">
        <v>657</v>
      </c>
      <c r="N19" s="12" t="s">
        <v>686</v>
      </c>
      <c r="O19" s="12" t="s">
        <v>687</v>
      </c>
      <c r="P19" s="13">
        <v>19</v>
      </c>
      <c r="Q19" s="12" t="s">
        <v>20</v>
      </c>
      <c r="R19" s="12" t="s">
        <v>27</v>
      </c>
      <c r="S19" s="12" t="s">
        <v>28</v>
      </c>
      <c r="T19" s="12" t="s">
        <v>36</v>
      </c>
      <c r="U19" s="12" t="s">
        <v>688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ht="15" customHeight="1" thickBot="1" x14ac:dyDescent="0.25">
      <c r="A20" s="10">
        <v>45180.521921296298</v>
      </c>
      <c r="B20" s="51" t="s">
        <v>652</v>
      </c>
      <c r="C20" s="12"/>
      <c r="D20" s="12"/>
      <c r="E20" s="12"/>
      <c r="F20" s="12" t="str">
        <f t="shared" si="0"/>
        <v xml:space="preserve"> </v>
      </c>
      <c r="G20" s="12"/>
      <c r="H20" s="12"/>
      <c r="I20" s="12"/>
      <c r="J20" s="12"/>
      <c r="K20" s="12"/>
      <c r="L20" s="12"/>
      <c r="M20" s="12" t="s">
        <v>689</v>
      </c>
      <c r="N20" s="12" t="s">
        <v>421</v>
      </c>
      <c r="O20" s="12" t="s">
        <v>690</v>
      </c>
      <c r="P20" s="13">
        <v>22</v>
      </c>
      <c r="Q20" s="12" t="s">
        <v>26</v>
      </c>
      <c r="R20" s="12" t="s">
        <v>27</v>
      </c>
      <c r="S20" s="12" t="s">
        <v>28</v>
      </c>
      <c r="T20" s="12"/>
      <c r="U20" s="12" t="s">
        <v>691</v>
      </c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ht="15" customHeight="1" thickBot="1" x14ac:dyDescent="0.25">
      <c r="A21" s="10">
        <v>45180.52071759259</v>
      </c>
      <c r="B21" s="51" t="s">
        <v>652</v>
      </c>
      <c r="C21" s="12"/>
      <c r="D21" s="12"/>
      <c r="E21" s="12"/>
      <c r="F21" s="12" t="str">
        <f t="shared" si="0"/>
        <v xml:space="preserve"> </v>
      </c>
      <c r="G21" s="12"/>
      <c r="H21" s="12"/>
      <c r="I21" s="12"/>
      <c r="J21" s="12"/>
      <c r="K21" s="12"/>
      <c r="L21" s="12"/>
      <c r="M21" s="12" t="s">
        <v>664</v>
      </c>
      <c r="N21" s="20" t="s">
        <v>692</v>
      </c>
      <c r="O21" s="20" t="s">
        <v>693</v>
      </c>
      <c r="P21" s="13">
        <v>31</v>
      </c>
      <c r="Q21" s="12" t="s">
        <v>26</v>
      </c>
      <c r="R21" s="12" t="s">
        <v>27</v>
      </c>
      <c r="S21" s="12" t="s">
        <v>22</v>
      </c>
      <c r="T21" s="12"/>
      <c r="U21" s="12" t="s">
        <v>694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 spans="1:36" ht="15" customHeight="1" thickBot="1" x14ac:dyDescent="0.25">
      <c r="A22" s="10">
        <v>45180.525960648149</v>
      </c>
      <c r="B22" s="51" t="s">
        <v>652</v>
      </c>
      <c r="C22" s="12"/>
      <c r="D22" s="12"/>
      <c r="E22" s="12"/>
      <c r="F22" s="12" t="str">
        <f t="shared" si="0"/>
        <v xml:space="preserve"> </v>
      </c>
      <c r="G22" s="12"/>
      <c r="H22" s="12"/>
      <c r="I22" s="12"/>
      <c r="J22" s="12"/>
      <c r="K22" s="12"/>
      <c r="L22" s="12"/>
      <c r="M22" s="12" t="s">
        <v>669</v>
      </c>
      <c r="N22" s="12" t="s">
        <v>695</v>
      </c>
      <c r="O22" s="12" t="s">
        <v>696</v>
      </c>
      <c r="P22" s="13">
        <v>26</v>
      </c>
      <c r="Q22" s="12" t="s">
        <v>26</v>
      </c>
      <c r="R22" s="12" t="s">
        <v>27</v>
      </c>
      <c r="S22" s="12" t="s">
        <v>28</v>
      </c>
      <c r="T22" s="12" t="s">
        <v>564</v>
      </c>
      <c r="U22" s="12" t="s">
        <v>697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 spans="1:36" ht="15" customHeight="1" thickBot="1" x14ac:dyDescent="0.25">
      <c r="A23" s="10">
        <v>45180.52925925926</v>
      </c>
      <c r="B23" s="52" t="s">
        <v>16</v>
      </c>
      <c r="C23" s="12"/>
      <c r="D23" s="12"/>
      <c r="E23" s="12"/>
      <c r="F23" s="12" t="str">
        <f t="shared" si="0"/>
        <v xml:space="preserve"> 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 t="s">
        <v>43</v>
      </c>
      <c r="W23" s="12" t="s">
        <v>52</v>
      </c>
      <c r="X23" s="12" t="s">
        <v>53</v>
      </c>
      <c r="Y23" s="13">
        <v>23</v>
      </c>
      <c r="Z23" s="12" t="s">
        <v>20</v>
      </c>
      <c r="AA23" s="12" t="s">
        <v>27</v>
      </c>
      <c r="AB23" s="12" t="s">
        <v>22</v>
      </c>
      <c r="AC23" s="12" t="s">
        <v>54</v>
      </c>
      <c r="AD23" s="12" t="s">
        <v>55</v>
      </c>
      <c r="AE23" s="12"/>
      <c r="AF23" s="12"/>
      <c r="AG23" s="12"/>
      <c r="AH23" s="12"/>
      <c r="AI23" s="12"/>
      <c r="AJ23" s="12"/>
    </row>
    <row r="24" spans="1:36" ht="15" customHeight="1" thickBot="1" x14ac:dyDescent="0.25">
      <c r="A24" s="10">
        <v>45180.529652777775</v>
      </c>
      <c r="B24" s="51" t="s">
        <v>652</v>
      </c>
      <c r="C24" s="12"/>
      <c r="D24" s="12"/>
      <c r="E24" s="12"/>
      <c r="F24" s="12" t="str">
        <f t="shared" si="0"/>
        <v xml:space="preserve"> </v>
      </c>
      <c r="G24" s="12"/>
      <c r="H24" s="12"/>
      <c r="I24" s="12"/>
      <c r="J24" s="12"/>
      <c r="K24" s="12"/>
      <c r="L24" s="12"/>
      <c r="M24" s="12" t="s">
        <v>669</v>
      </c>
      <c r="N24" s="12" t="s">
        <v>698</v>
      </c>
      <c r="O24" s="12" t="s">
        <v>699</v>
      </c>
      <c r="P24" s="13">
        <v>21</v>
      </c>
      <c r="Q24" s="12" t="s">
        <v>20</v>
      </c>
      <c r="R24" s="12" t="s">
        <v>21</v>
      </c>
      <c r="S24" s="12" t="s">
        <v>28</v>
      </c>
      <c r="T24" s="12"/>
      <c r="U24" s="12" t="s">
        <v>700</v>
      </c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 spans="1:36" ht="15" customHeight="1" thickBot="1" x14ac:dyDescent="0.25">
      <c r="A25" s="10">
        <v>45180.529918981483</v>
      </c>
      <c r="B25" s="51" t="s">
        <v>652</v>
      </c>
      <c r="C25" s="12"/>
      <c r="D25" s="12"/>
      <c r="E25" s="12"/>
      <c r="F25" s="12" t="str">
        <f t="shared" si="0"/>
        <v xml:space="preserve"> </v>
      </c>
      <c r="G25" s="12"/>
      <c r="H25" s="12"/>
      <c r="I25" s="12"/>
      <c r="J25" s="12"/>
      <c r="K25" s="12"/>
      <c r="L25" s="12"/>
      <c r="M25" s="12" t="s">
        <v>701</v>
      </c>
      <c r="N25" s="12" t="s">
        <v>702</v>
      </c>
      <c r="O25" s="12" t="s">
        <v>703</v>
      </c>
      <c r="P25" s="13">
        <v>21</v>
      </c>
      <c r="Q25" s="12" t="s">
        <v>26</v>
      </c>
      <c r="R25" s="12" t="s">
        <v>27</v>
      </c>
      <c r="S25" s="12" t="s">
        <v>22</v>
      </c>
      <c r="T25" s="12" t="s">
        <v>428</v>
      </c>
      <c r="U25" s="12" t="s">
        <v>704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 spans="1:36" ht="15" customHeight="1" thickBot="1" x14ac:dyDescent="0.25">
      <c r="A26" s="10">
        <v>45180.542569444442</v>
      </c>
      <c r="B26" s="24" t="s">
        <v>16</v>
      </c>
      <c r="C26" s="12"/>
      <c r="D26" s="12"/>
      <c r="E26" s="12"/>
      <c r="F26" s="12" t="str">
        <f t="shared" si="0"/>
        <v xml:space="preserve"> 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 t="s">
        <v>17</v>
      </c>
      <c r="W26" s="12" t="s">
        <v>56</v>
      </c>
      <c r="X26" s="12" t="s">
        <v>57</v>
      </c>
      <c r="Y26" s="13">
        <v>23</v>
      </c>
      <c r="Z26" s="12" t="s">
        <v>20</v>
      </c>
      <c r="AA26" s="12" t="s">
        <v>27</v>
      </c>
      <c r="AB26" s="12" t="s">
        <v>28</v>
      </c>
      <c r="AC26" s="12"/>
      <c r="AD26" s="12" t="s">
        <v>58</v>
      </c>
      <c r="AE26" s="12"/>
      <c r="AF26" s="12"/>
      <c r="AG26" s="12"/>
      <c r="AH26" s="12"/>
      <c r="AI26" s="12"/>
      <c r="AJ26" s="12"/>
    </row>
    <row r="27" spans="1:36" ht="15" customHeight="1" thickBot="1" x14ac:dyDescent="0.25">
      <c r="A27" s="10">
        <v>45180.545023148145</v>
      </c>
      <c r="B27" s="54" t="s">
        <v>652</v>
      </c>
      <c r="C27" s="12"/>
      <c r="D27" s="12"/>
      <c r="E27" s="12"/>
      <c r="F27" s="12" t="str">
        <f t="shared" si="0"/>
        <v xml:space="preserve"> </v>
      </c>
      <c r="G27" s="12"/>
      <c r="H27" s="12"/>
      <c r="I27" s="12"/>
      <c r="J27" s="12"/>
      <c r="K27" s="12"/>
      <c r="L27" s="12"/>
      <c r="M27" s="12" t="s">
        <v>664</v>
      </c>
      <c r="N27" s="12" t="s">
        <v>683</v>
      </c>
      <c r="O27" s="12" t="s">
        <v>132</v>
      </c>
      <c r="P27" s="13">
        <v>23</v>
      </c>
      <c r="Q27" s="12" t="s">
        <v>26</v>
      </c>
      <c r="R27" s="12" t="s">
        <v>27</v>
      </c>
      <c r="S27" s="12" t="s">
        <v>22</v>
      </c>
      <c r="T27" s="12" t="s">
        <v>54</v>
      </c>
      <c r="U27" s="12" t="s">
        <v>705</v>
      </c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 spans="1:36" ht="15" customHeight="1" thickBot="1" x14ac:dyDescent="0.25">
      <c r="A28" s="10">
        <v>45180.546527777777</v>
      </c>
      <c r="B28" s="54" t="s">
        <v>652</v>
      </c>
      <c r="C28" s="12"/>
      <c r="D28" s="12"/>
      <c r="E28" s="12"/>
      <c r="F28" s="12" t="str">
        <f t="shared" si="0"/>
        <v xml:space="preserve"> </v>
      </c>
      <c r="G28" s="12"/>
      <c r="H28" s="12"/>
      <c r="I28" s="12"/>
      <c r="J28" s="12"/>
      <c r="K28" s="12"/>
      <c r="L28" s="12"/>
      <c r="M28" s="12" t="s">
        <v>706</v>
      </c>
      <c r="N28" s="12" t="s">
        <v>707</v>
      </c>
      <c r="O28" s="12" t="s">
        <v>708</v>
      </c>
      <c r="P28" s="13">
        <v>18</v>
      </c>
      <c r="Q28" s="12" t="s">
        <v>20</v>
      </c>
      <c r="R28" s="12" t="s">
        <v>21</v>
      </c>
      <c r="S28" s="12" t="s">
        <v>22</v>
      </c>
      <c r="T28" s="12" t="s">
        <v>709</v>
      </c>
      <c r="U28" s="12" t="s">
        <v>710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 spans="1:36" ht="15" customHeight="1" thickBot="1" x14ac:dyDescent="0.25">
      <c r="A29" s="10">
        <v>45180.546817129631</v>
      </c>
      <c r="B29" s="54" t="s">
        <v>652</v>
      </c>
      <c r="C29" s="12"/>
      <c r="D29" s="12"/>
      <c r="E29" s="12"/>
      <c r="F29" s="12" t="str">
        <f t="shared" si="0"/>
        <v xml:space="preserve"> </v>
      </c>
      <c r="G29" s="12"/>
      <c r="H29" s="12"/>
      <c r="I29" s="12"/>
      <c r="J29" s="12"/>
      <c r="K29" s="12"/>
      <c r="L29" s="12"/>
      <c r="M29" s="12" t="s">
        <v>664</v>
      </c>
      <c r="N29" s="12" t="s">
        <v>711</v>
      </c>
      <c r="O29" s="12" t="s">
        <v>712</v>
      </c>
      <c r="P29" s="13">
        <v>23</v>
      </c>
      <c r="Q29" s="12" t="s">
        <v>26</v>
      </c>
      <c r="R29" s="12" t="s">
        <v>27</v>
      </c>
      <c r="S29" s="12" t="s">
        <v>28</v>
      </c>
      <c r="T29" s="12" t="s">
        <v>437</v>
      </c>
      <c r="U29" s="12" t="s">
        <v>713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 spans="1:36" ht="15" customHeight="1" thickBot="1" x14ac:dyDescent="0.25">
      <c r="A30" s="10">
        <v>45180.548252314817</v>
      </c>
      <c r="B30" s="54" t="s">
        <v>652</v>
      </c>
      <c r="C30" s="12"/>
      <c r="D30" s="12"/>
      <c r="E30" s="12"/>
      <c r="F30" s="12" t="str">
        <f t="shared" si="0"/>
        <v xml:space="preserve"> </v>
      </c>
      <c r="G30" s="12"/>
      <c r="H30" s="12"/>
      <c r="I30" s="12"/>
      <c r="J30" s="12"/>
      <c r="K30" s="12"/>
      <c r="L30" s="12"/>
      <c r="M30" s="12" t="s">
        <v>664</v>
      </c>
      <c r="N30" s="12" t="s">
        <v>714</v>
      </c>
      <c r="O30" s="12" t="s">
        <v>715</v>
      </c>
      <c r="P30" s="13">
        <v>18</v>
      </c>
      <c r="Q30" s="12" t="s">
        <v>20</v>
      </c>
      <c r="R30" s="12" t="s">
        <v>21</v>
      </c>
      <c r="S30" s="12" t="s">
        <v>28</v>
      </c>
      <c r="T30" s="12" t="s">
        <v>716</v>
      </c>
      <c r="U30" s="12" t="s">
        <v>32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 spans="1:36" ht="15" customHeight="1" thickBot="1" x14ac:dyDescent="0.25">
      <c r="A31" s="10">
        <v>45180.553506944445</v>
      </c>
      <c r="B31" s="24" t="s">
        <v>16</v>
      </c>
      <c r="C31" s="12"/>
      <c r="D31" s="12"/>
      <c r="E31" s="12"/>
      <c r="F31" s="12" t="str">
        <f t="shared" si="0"/>
        <v xml:space="preserve"> 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 t="s">
        <v>48</v>
      </c>
      <c r="W31" s="12" t="s">
        <v>59</v>
      </c>
      <c r="X31" s="12" t="s">
        <v>60</v>
      </c>
      <c r="Y31" s="13">
        <v>18</v>
      </c>
      <c r="Z31" s="12" t="s">
        <v>26</v>
      </c>
      <c r="AA31" s="12" t="s">
        <v>21</v>
      </c>
      <c r="AB31" s="12" t="s">
        <v>28</v>
      </c>
      <c r="AC31" s="12"/>
      <c r="AD31" s="12" t="s">
        <v>61</v>
      </c>
      <c r="AE31" s="12"/>
      <c r="AF31" s="12"/>
      <c r="AG31" s="12"/>
      <c r="AH31" s="12"/>
      <c r="AI31" s="12"/>
      <c r="AJ31" s="12"/>
    </row>
    <row r="32" spans="1:36" ht="15" customHeight="1" thickBot="1" x14ac:dyDescent="0.25">
      <c r="A32" s="10">
        <v>45180.554710648146</v>
      </c>
      <c r="B32" s="54" t="s">
        <v>652</v>
      </c>
      <c r="C32" s="12"/>
      <c r="D32" s="12"/>
      <c r="E32" s="12"/>
      <c r="F32" s="12" t="str">
        <f t="shared" si="0"/>
        <v xml:space="preserve"> </v>
      </c>
      <c r="G32" s="12"/>
      <c r="H32" s="12"/>
      <c r="I32" s="12"/>
      <c r="J32" s="12"/>
      <c r="K32" s="12"/>
      <c r="L32" s="12"/>
      <c r="M32" s="12" t="s">
        <v>664</v>
      </c>
      <c r="N32" s="12" t="s">
        <v>717</v>
      </c>
      <c r="O32" s="12" t="s">
        <v>718</v>
      </c>
      <c r="P32" s="13">
        <v>25</v>
      </c>
      <c r="Q32" s="12" t="s">
        <v>26</v>
      </c>
      <c r="R32" s="12" t="s">
        <v>27</v>
      </c>
      <c r="S32" s="12" t="s">
        <v>22</v>
      </c>
      <c r="T32" s="12"/>
      <c r="U32" s="12" t="s">
        <v>719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 spans="1:36" ht="15" customHeight="1" thickBot="1" x14ac:dyDescent="0.25">
      <c r="A33" s="10">
        <v>45180.579282407409</v>
      </c>
      <c r="B33" s="54" t="s">
        <v>652</v>
      </c>
      <c r="C33" s="12"/>
      <c r="D33" s="12"/>
      <c r="E33" s="12"/>
      <c r="F33" s="12" t="str">
        <f t="shared" si="0"/>
        <v xml:space="preserve"> </v>
      </c>
      <c r="G33" s="12"/>
      <c r="H33" s="12"/>
      <c r="I33" s="12"/>
      <c r="J33" s="12"/>
      <c r="K33" s="12"/>
      <c r="L33" s="12"/>
      <c r="M33" s="12" t="s">
        <v>669</v>
      </c>
      <c r="N33" s="12" t="s">
        <v>720</v>
      </c>
      <c r="O33" s="12" t="s">
        <v>721</v>
      </c>
      <c r="P33" s="13">
        <v>26</v>
      </c>
      <c r="Q33" s="12" t="s">
        <v>26</v>
      </c>
      <c r="R33" s="12" t="s">
        <v>27</v>
      </c>
      <c r="S33" s="12" t="s">
        <v>22</v>
      </c>
      <c r="T33" s="12" t="s">
        <v>722</v>
      </c>
      <c r="U33" s="12" t="s">
        <v>723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 spans="1:36" ht="15" customHeight="1" thickBot="1" x14ac:dyDescent="0.25">
      <c r="A34" s="10">
        <v>45180.561168981483</v>
      </c>
      <c r="B34" s="54" t="s">
        <v>652</v>
      </c>
      <c r="C34" s="12"/>
      <c r="D34" s="12"/>
      <c r="E34" s="12"/>
      <c r="F34" s="12" t="str">
        <f t="shared" si="0"/>
        <v xml:space="preserve"> </v>
      </c>
      <c r="G34" s="12"/>
      <c r="H34" s="12"/>
      <c r="I34" s="12"/>
      <c r="J34" s="12"/>
      <c r="K34" s="12"/>
      <c r="L34" s="12"/>
      <c r="M34" s="12" t="s">
        <v>689</v>
      </c>
      <c r="N34" s="12" t="s">
        <v>724</v>
      </c>
      <c r="O34" s="12" t="s">
        <v>725</v>
      </c>
      <c r="P34" s="13">
        <v>20</v>
      </c>
      <c r="Q34" s="12" t="s">
        <v>26</v>
      </c>
      <c r="R34" s="12" t="s">
        <v>27</v>
      </c>
      <c r="S34" s="12" t="s">
        <v>28</v>
      </c>
      <c r="T34" s="12" t="s">
        <v>32</v>
      </c>
      <c r="U34" s="12" t="s">
        <v>726</v>
      </c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spans="1:36" ht="15" customHeight="1" thickBot="1" x14ac:dyDescent="0.25">
      <c r="A35" s="10">
        <v>45180.566944444443</v>
      </c>
      <c r="B35" s="55" t="s">
        <v>278</v>
      </c>
      <c r="C35" s="12" t="s">
        <v>284</v>
      </c>
      <c r="D35" s="12" t="s">
        <v>285</v>
      </c>
      <c r="E35" s="12" t="s">
        <v>286</v>
      </c>
      <c r="F35" s="12" t="str">
        <f t="shared" si="0"/>
        <v>Guarin Jericho Bryan</v>
      </c>
      <c r="G35" s="13">
        <v>18</v>
      </c>
      <c r="H35" s="12" t="s">
        <v>20</v>
      </c>
      <c r="I35" s="12" t="s">
        <v>21</v>
      </c>
      <c r="J35" s="12" t="s">
        <v>28</v>
      </c>
      <c r="K35" s="12"/>
      <c r="L35" s="12" t="s">
        <v>287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spans="1:36" ht="15" customHeight="1" thickBot="1" x14ac:dyDescent="0.25">
      <c r="A36" s="10">
        <v>45180.56758101852</v>
      </c>
      <c r="B36" s="54" t="s">
        <v>652</v>
      </c>
      <c r="C36" s="12"/>
      <c r="D36" s="12"/>
      <c r="E36" s="12"/>
      <c r="F36" s="12" t="str">
        <f t="shared" si="0"/>
        <v xml:space="preserve"> </v>
      </c>
      <c r="G36" s="12"/>
      <c r="H36" s="12"/>
      <c r="I36" s="12"/>
      <c r="J36" s="12"/>
      <c r="K36" s="12"/>
      <c r="L36" s="12"/>
      <c r="M36" s="12" t="s">
        <v>676</v>
      </c>
      <c r="N36" s="12" t="s">
        <v>727</v>
      </c>
      <c r="O36" s="12" t="s">
        <v>728</v>
      </c>
      <c r="P36" s="13">
        <v>22</v>
      </c>
      <c r="Q36" s="12" t="s">
        <v>26</v>
      </c>
      <c r="R36" s="12" t="s">
        <v>21</v>
      </c>
      <c r="S36" s="12" t="s">
        <v>22</v>
      </c>
      <c r="T36" s="12"/>
      <c r="U36" s="12" t="s">
        <v>729</v>
      </c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 spans="1:36" ht="15" customHeight="1" thickBot="1" x14ac:dyDescent="0.25">
      <c r="A37" s="10">
        <v>45180.568124999998</v>
      </c>
      <c r="B37" s="55" t="s">
        <v>278</v>
      </c>
      <c r="C37" s="12" t="s">
        <v>288</v>
      </c>
      <c r="D37" s="12" t="s">
        <v>289</v>
      </c>
      <c r="E37" s="12" t="s">
        <v>290</v>
      </c>
      <c r="F37" s="12" t="str">
        <f t="shared" si="0"/>
        <v>Collado Judy Anne</v>
      </c>
      <c r="G37" s="13">
        <v>27</v>
      </c>
      <c r="H37" s="12" t="s">
        <v>26</v>
      </c>
      <c r="I37" s="12" t="s">
        <v>27</v>
      </c>
      <c r="J37" s="12" t="s">
        <v>28</v>
      </c>
      <c r="K37" s="12" t="s">
        <v>291</v>
      </c>
      <c r="L37" s="12" t="s">
        <v>292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 spans="1:36" ht="15" customHeight="1" thickBot="1" x14ac:dyDescent="0.25">
      <c r="A38" s="10">
        <v>45180.57508101852</v>
      </c>
      <c r="B38" s="55" t="s">
        <v>278</v>
      </c>
      <c r="C38" s="12" t="s">
        <v>284</v>
      </c>
      <c r="D38" s="12" t="s">
        <v>293</v>
      </c>
      <c r="E38" s="12" t="s">
        <v>294</v>
      </c>
      <c r="F38" s="12" t="str">
        <f t="shared" si="0"/>
        <v>Roquero Catherine</v>
      </c>
      <c r="G38" s="13">
        <v>21</v>
      </c>
      <c r="H38" s="12" t="s">
        <v>26</v>
      </c>
      <c r="I38" s="12" t="s">
        <v>21</v>
      </c>
      <c r="J38" s="12" t="s">
        <v>28</v>
      </c>
      <c r="K38" s="12" t="s">
        <v>295</v>
      </c>
      <c r="L38" s="12" t="s">
        <v>296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 spans="1:36" ht="15" customHeight="1" thickBot="1" x14ac:dyDescent="0.25">
      <c r="A39" s="10">
        <v>45180.582372685189</v>
      </c>
      <c r="B39" s="55" t="s">
        <v>278</v>
      </c>
      <c r="C39" s="12" t="s">
        <v>284</v>
      </c>
      <c r="D39" s="12" t="s">
        <v>297</v>
      </c>
      <c r="E39" s="12" t="s">
        <v>298</v>
      </c>
      <c r="F39" s="12" t="str">
        <f t="shared" si="0"/>
        <v>Gragasin Hannah</v>
      </c>
      <c r="G39" s="13">
        <v>26</v>
      </c>
      <c r="H39" s="12" t="s">
        <v>26</v>
      </c>
      <c r="I39" s="12" t="s">
        <v>27</v>
      </c>
      <c r="J39" s="12" t="s">
        <v>28</v>
      </c>
      <c r="K39" s="12" t="s">
        <v>36</v>
      </c>
      <c r="L39" s="12" t="s">
        <v>299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spans="1:36" ht="15" customHeight="1" thickBot="1" x14ac:dyDescent="0.25">
      <c r="A40" s="10">
        <v>45200.832685185182</v>
      </c>
      <c r="B40" s="54" t="s">
        <v>652</v>
      </c>
      <c r="C40" s="12"/>
      <c r="D40" s="12"/>
      <c r="E40" s="12"/>
      <c r="F40" s="12" t="str">
        <f t="shared" si="0"/>
        <v xml:space="preserve"> </v>
      </c>
      <c r="G40" s="12"/>
      <c r="H40" s="12"/>
      <c r="I40" s="12"/>
      <c r="J40" s="12"/>
      <c r="K40" s="12"/>
      <c r="L40" s="12"/>
      <c r="M40" s="12" t="s">
        <v>669</v>
      </c>
      <c r="N40" s="12" t="s">
        <v>730</v>
      </c>
      <c r="O40" s="12" t="s">
        <v>731</v>
      </c>
      <c r="P40" s="13">
        <v>27</v>
      </c>
      <c r="Q40" s="12" t="s">
        <v>20</v>
      </c>
      <c r="R40" s="12" t="s">
        <v>27</v>
      </c>
      <c r="S40" s="12" t="s">
        <v>22</v>
      </c>
      <c r="T40" s="12" t="s">
        <v>732</v>
      </c>
      <c r="U40" s="12" t="s">
        <v>733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spans="1:36" ht="15" customHeight="1" thickBot="1" x14ac:dyDescent="0.25">
      <c r="A41" s="10">
        <v>45180.586354166669</v>
      </c>
      <c r="B41" s="54" t="s">
        <v>652</v>
      </c>
      <c r="C41" s="12"/>
      <c r="D41" s="12"/>
      <c r="E41" s="12"/>
      <c r="F41" s="12" t="str">
        <f t="shared" si="0"/>
        <v xml:space="preserve"> </v>
      </c>
      <c r="G41" s="12"/>
      <c r="H41" s="12"/>
      <c r="I41" s="12"/>
      <c r="J41" s="12"/>
      <c r="K41" s="12"/>
      <c r="L41" s="12"/>
      <c r="M41" s="12" t="s">
        <v>689</v>
      </c>
      <c r="N41" s="12" t="s">
        <v>734</v>
      </c>
      <c r="O41" s="12" t="s">
        <v>735</v>
      </c>
      <c r="P41" s="13">
        <v>25</v>
      </c>
      <c r="Q41" s="12" t="s">
        <v>20</v>
      </c>
      <c r="R41" s="12" t="s">
        <v>27</v>
      </c>
      <c r="S41" s="12" t="s">
        <v>22</v>
      </c>
      <c r="T41" s="12"/>
      <c r="U41" s="12" t="s">
        <v>736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spans="1:36" ht="15" customHeight="1" thickBot="1" x14ac:dyDescent="0.25">
      <c r="A42" s="10">
        <v>45180.58766203704</v>
      </c>
      <c r="B42" s="55" t="s">
        <v>278</v>
      </c>
      <c r="C42" s="12" t="s">
        <v>288</v>
      </c>
      <c r="D42" s="12" t="s">
        <v>300</v>
      </c>
      <c r="E42" s="12" t="s">
        <v>301</v>
      </c>
      <c r="F42" s="12" t="str">
        <f t="shared" si="0"/>
        <v>Alcantara Nerlyn Tara</v>
      </c>
      <c r="G42" s="13">
        <v>21</v>
      </c>
      <c r="H42" s="12" t="s">
        <v>26</v>
      </c>
      <c r="I42" s="12" t="s">
        <v>27</v>
      </c>
      <c r="J42" s="12" t="s">
        <v>22</v>
      </c>
      <c r="K42" s="12"/>
      <c r="L42" s="12" t="s">
        <v>302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spans="1:36" ht="15" customHeight="1" thickBot="1" x14ac:dyDescent="0.25">
      <c r="A43" s="10">
        <v>45180.60015046296</v>
      </c>
      <c r="B43" s="55" t="s">
        <v>278</v>
      </c>
      <c r="C43" s="12" t="s">
        <v>288</v>
      </c>
      <c r="D43" s="12" t="s">
        <v>303</v>
      </c>
      <c r="E43" s="12" t="s">
        <v>304</v>
      </c>
      <c r="F43" s="12" t="str">
        <f t="shared" si="0"/>
        <v>Mallillin Mckenny</v>
      </c>
      <c r="G43" s="13">
        <v>21</v>
      </c>
      <c r="H43" s="12" t="s">
        <v>20</v>
      </c>
      <c r="I43" s="12" t="s">
        <v>21</v>
      </c>
      <c r="J43" s="12" t="s">
        <v>28</v>
      </c>
      <c r="K43" s="12" t="s">
        <v>41</v>
      </c>
      <c r="L43" s="12" t="s">
        <v>305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spans="1:36" ht="15" customHeight="1" thickBot="1" x14ac:dyDescent="0.25">
      <c r="A44" s="10">
        <v>45180.60664351852</v>
      </c>
      <c r="B44" s="55" t="s">
        <v>278</v>
      </c>
      <c r="C44" s="12" t="s">
        <v>306</v>
      </c>
      <c r="D44" s="12" t="s">
        <v>307</v>
      </c>
      <c r="E44" s="12" t="s">
        <v>308</v>
      </c>
      <c r="F44" s="12" t="str">
        <f t="shared" si="0"/>
        <v>Marvilla Avelina Kate</v>
      </c>
      <c r="G44" s="13">
        <v>23</v>
      </c>
      <c r="H44" s="12" t="s">
        <v>26</v>
      </c>
      <c r="I44" s="12" t="s">
        <v>21</v>
      </c>
      <c r="J44" s="12" t="s">
        <v>22</v>
      </c>
      <c r="K44" s="12"/>
      <c r="L44" s="12" t="s">
        <v>309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spans="1:36" ht="15" customHeight="1" thickBot="1" x14ac:dyDescent="0.25">
      <c r="A45" s="10">
        <v>45180.622511574074</v>
      </c>
      <c r="B45" s="54" t="s">
        <v>652</v>
      </c>
      <c r="C45" s="12"/>
      <c r="D45" s="12"/>
      <c r="E45" s="12"/>
      <c r="F45" s="12" t="str">
        <f t="shared" si="0"/>
        <v xml:space="preserve"> </v>
      </c>
      <c r="G45" s="12"/>
      <c r="H45" s="12"/>
      <c r="I45" s="12"/>
      <c r="J45" s="12"/>
      <c r="K45" s="12"/>
      <c r="L45" s="12"/>
      <c r="M45" s="12" t="s">
        <v>657</v>
      </c>
      <c r="N45" s="12" t="s">
        <v>737</v>
      </c>
      <c r="O45" s="12" t="s">
        <v>738</v>
      </c>
      <c r="P45" s="13">
        <v>24</v>
      </c>
      <c r="Q45" s="12" t="s">
        <v>20</v>
      </c>
      <c r="R45" s="12" t="s">
        <v>21</v>
      </c>
      <c r="S45" s="12" t="s">
        <v>28</v>
      </c>
      <c r="T45" s="12" t="s">
        <v>41</v>
      </c>
      <c r="U45" s="12" t="s">
        <v>739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spans="1:36" ht="15" customHeight="1" thickBot="1" x14ac:dyDescent="0.25">
      <c r="A46" s="10">
        <v>45180.623692129629</v>
      </c>
      <c r="B46" s="55" t="s">
        <v>278</v>
      </c>
      <c r="C46" s="12" t="s">
        <v>288</v>
      </c>
      <c r="D46" s="12" t="s">
        <v>310</v>
      </c>
      <c r="E46" s="12" t="s">
        <v>311</v>
      </c>
      <c r="F46" s="12" t="str">
        <f t="shared" si="0"/>
        <v>Choresca Clement John</v>
      </c>
      <c r="G46" s="13">
        <v>23</v>
      </c>
      <c r="H46" s="12" t="s">
        <v>20</v>
      </c>
      <c r="I46" s="12" t="s">
        <v>27</v>
      </c>
      <c r="J46" s="12" t="s">
        <v>22</v>
      </c>
      <c r="K46" s="12" t="s">
        <v>312</v>
      </c>
      <c r="L46" s="12" t="s">
        <v>41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spans="1:36" ht="15" customHeight="1" thickBot="1" x14ac:dyDescent="0.25">
      <c r="A47" s="10">
        <v>45180.624652777777</v>
      </c>
      <c r="B47" s="24" t="s">
        <v>16</v>
      </c>
      <c r="C47" s="12"/>
      <c r="D47" s="12"/>
      <c r="E47" s="12"/>
      <c r="F47" s="12" t="str">
        <f t="shared" si="0"/>
        <v xml:space="preserve"> 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 t="s">
        <v>38</v>
      </c>
      <c r="W47" s="12" t="s">
        <v>62</v>
      </c>
      <c r="X47" s="12" t="s">
        <v>63</v>
      </c>
      <c r="Y47" s="13">
        <v>18</v>
      </c>
      <c r="Z47" s="12" t="s">
        <v>20</v>
      </c>
      <c r="AA47" s="12" t="s">
        <v>21</v>
      </c>
      <c r="AB47" s="12" t="s">
        <v>28</v>
      </c>
      <c r="AC47" s="12" t="s">
        <v>64</v>
      </c>
      <c r="AD47" s="12" t="s">
        <v>65</v>
      </c>
      <c r="AE47" s="12"/>
      <c r="AF47" s="12"/>
      <c r="AG47" s="12"/>
      <c r="AH47" s="12"/>
      <c r="AI47" s="12"/>
      <c r="AJ47" s="12"/>
    </row>
    <row r="48" spans="1:36" ht="15" customHeight="1" thickBot="1" x14ac:dyDescent="0.25">
      <c r="A48" s="10">
        <v>45180.624282407407</v>
      </c>
      <c r="B48" s="24" t="s">
        <v>16</v>
      </c>
      <c r="C48" s="12"/>
      <c r="D48" s="12"/>
      <c r="E48" s="12"/>
      <c r="F48" s="12" t="str">
        <f t="shared" si="0"/>
        <v xml:space="preserve"> 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 t="s">
        <v>38</v>
      </c>
      <c r="W48" s="12" t="s">
        <v>66</v>
      </c>
      <c r="X48" s="12" t="s">
        <v>67</v>
      </c>
      <c r="Y48" s="13">
        <v>19</v>
      </c>
      <c r="Z48" s="12" t="s">
        <v>20</v>
      </c>
      <c r="AA48" s="12" t="s">
        <v>21</v>
      </c>
      <c r="AB48" s="12" t="s">
        <v>22</v>
      </c>
      <c r="AC48" s="12" t="s">
        <v>68</v>
      </c>
      <c r="AD48" s="12" t="s">
        <v>69</v>
      </c>
      <c r="AE48" s="12"/>
      <c r="AF48" s="12"/>
      <c r="AG48" s="12"/>
      <c r="AH48" s="12"/>
      <c r="AI48" s="12"/>
      <c r="AJ48" s="12"/>
    </row>
    <row r="49" spans="1:36" ht="15" customHeight="1" thickBot="1" x14ac:dyDescent="0.25">
      <c r="A49" s="10">
        <v>45180.625891203701</v>
      </c>
      <c r="B49" s="24" t="s">
        <v>16</v>
      </c>
      <c r="C49" s="12"/>
      <c r="D49" s="12"/>
      <c r="E49" s="12"/>
      <c r="F49" s="12" t="str">
        <f t="shared" si="0"/>
        <v xml:space="preserve"> 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 t="s">
        <v>70</v>
      </c>
      <c r="W49" s="12" t="s">
        <v>71</v>
      </c>
      <c r="X49" s="12" t="s">
        <v>72</v>
      </c>
      <c r="Y49" s="13">
        <v>21</v>
      </c>
      <c r="Z49" s="12" t="s">
        <v>26</v>
      </c>
      <c r="AA49" s="12" t="s">
        <v>27</v>
      </c>
      <c r="AB49" s="12" t="s">
        <v>28</v>
      </c>
      <c r="AC49" s="12"/>
      <c r="AD49" s="15" t="s">
        <v>73</v>
      </c>
      <c r="AE49" s="12"/>
      <c r="AF49" s="12"/>
      <c r="AG49" s="12"/>
      <c r="AH49" s="12"/>
      <c r="AI49" s="12"/>
      <c r="AJ49" s="12"/>
    </row>
    <row r="50" spans="1:36" ht="15" customHeight="1" thickBot="1" x14ac:dyDescent="0.25">
      <c r="A50" s="10">
        <v>45180.644745370373</v>
      </c>
      <c r="B50" s="24" t="s">
        <v>16</v>
      </c>
      <c r="C50" s="12"/>
      <c r="D50" s="12"/>
      <c r="E50" s="12"/>
      <c r="F50" s="12" t="str">
        <f t="shared" si="0"/>
        <v xml:space="preserve"> 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 t="s">
        <v>38</v>
      </c>
      <c r="W50" s="12" t="s">
        <v>74</v>
      </c>
      <c r="X50" s="12" t="s">
        <v>75</v>
      </c>
      <c r="Y50" s="13">
        <v>18</v>
      </c>
      <c r="Z50" s="12" t="s">
        <v>26</v>
      </c>
      <c r="AA50" s="12" t="s">
        <v>21</v>
      </c>
      <c r="AB50" s="12" t="s">
        <v>22</v>
      </c>
      <c r="AC50" s="12"/>
      <c r="AD50" s="12" t="s">
        <v>76</v>
      </c>
      <c r="AE50" s="12"/>
      <c r="AF50" s="12"/>
      <c r="AG50" s="12"/>
      <c r="AH50" s="12"/>
      <c r="AI50" s="12"/>
      <c r="AJ50" s="12"/>
    </row>
    <row r="51" spans="1:36" ht="15" customHeight="1" thickBot="1" x14ac:dyDescent="0.25">
      <c r="A51" s="10">
        <v>45180.651053240741</v>
      </c>
      <c r="B51" s="54" t="s">
        <v>652</v>
      </c>
      <c r="C51" s="12"/>
      <c r="D51" s="12"/>
      <c r="E51" s="12"/>
      <c r="F51" s="12" t="str">
        <f t="shared" si="0"/>
        <v xml:space="preserve"> </v>
      </c>
      <c r="G51" s="12"/>
      <c r="H51" s="12"/>
      <c r="I51" s="12"/>
      <c r="J51" s="12"/>
      <c r="K51" s="12"/>
      <c r="L51" s="12"/>
      <c r="M51" s="12" t="s">
        <v>664</v>
      </c>
      <c r="N51" s="12" t="s">
        <v>740</v>
      </c>
      <c r="O51" s="12" t="s">
        <v>741</v>
      </c>
      <c r="P51" s="13">
        <v>29</v>
      </c>
      <c r="Q51" s="12" t="s">
        <v>20</v>
      </c>
      <c r="R51" s="12" t="s">
        <v>27</v>
      </c>
      <c r="S51" s="12" t="s">
        <v>28</v>
      </c>
      <c r="T51" s="12" t="s">
        <v>742</v>
      </c>
      <c r="U51" s="12" t="s">
        <v>743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15" customHeight="1" thickBot="1" x14ac:dyDescent="0.25">
      <c r="A52" s="10">
        <v>45180.676006944443</v>
      </c>
      <c r="B52" s="54" t="s">
        <v>652</v>
      </c>
      <c r="C52" s="12"/>
      <c r="D52" s="12"/>
      <c r="E52" s="12"/>
      <c r="F52" s="12" t="str">
        <f t="shared" si="0"/>
        <v xml:space="preserve"> </v>
      </c>
      <c r="G52" s="12"/>
      <c r="H52" s="12"/>
      <c r="I52" s="12"/>
      <c r="J52" s="12"/>
      <c r="K52" s="12"/>
      <c r="L52" s="12"/>
      <c r="M52" s="12" t="s">
        <v>689</v>
      </c>
      <c r="N52" s="12" t="s">
        <v>724</v>
      </c>
      <c r="O52" s="12" t="s">
        <v>744</v>
      </c>
      <c r="P52" s="13">
        <v>18</v>
      </c>
      <c r="Q52" s="12" t="s">
        <v>26</v>
      </c>
      <c r="R52" s="12" t="s">
        <v>27</v>
      </c>
      <c r="S52" s="12" t="s">
        <v>28</v>
      </c>
      <c r="T52" s="12" t="s">
        <v>32</v>
      </c>
      <c r="U52" s="12" t="s">
        <v>745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15" customHeight="1" thickBot="1" x14ac:dyDescent="0.25">
      <c r="A53" s="10">
        <v>45180.687939814816</v>
      </c>
      <c r="B53" s="54" t="s">
        <v>652</v>
      </c>
      <c r="C53" s="12"/>
      <c r="D53" s="12"/>
      <c r="E53" s="12"/>
      <c r="F53" s="12" t="str">
        <f t="shared" si="0"/>
        <v xml:space="preserve"> </v>
      </c>
      <c r="G53" s="12"/>
      <c r="H53" s="12"/>
      <c r="I53" s="12"/>
      <c r="J53" s="12"/>
      <c r="K53" s="12"/>
      <c r="L53" s="12"/>
      <c r="M53" s="12" t="s">
        <v>676</v>
      </c>
      <c r="N53" s="12" t="s">
        <v>746</v>
      </c>
      <c r="O53" s="12" t="s">
        <v>747</v>
      </c>
      <c r="P53" s="13">
        <v>23</v>
      </c>
      <c r="Q53" s="12" t="s">
        <v>26</v>
      </c>
      <c r="R53" s="12" t="s">
        <v>21</v>
      </c>
      <c r="S53" s="12" t="s">
        <v>28</v>
      </c>
      <c r="T53" s="12" t="s">
        <v>638</v>
      </c>
      <c r="U53" s="12" t="s">
        <v>635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15" customHeight="1" thickBot="1" x14ac:dyDescent="0.25">
      <c r="A54" s="10">
        <v>45180.694432870368</v>
      </c>
      <c r="B54" s="24" t="s">
        <v>16</v>
      </c>
      <c r="C54" s="12"/>
      <c r="D54" s="12"/>
      <c r="E54" s="12"/>
      <c r="F54" s="12" t="str">
        <f t="shared" si="0"/>
        <v xml:space="preserve"> 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 t="s">
        <v>38</v>
      </c>
      <c r="W54" s="12" t="s">
        <v>77</v>
      </c>
      <c r="X54" s="12" t="s">
        <v>78</v>
      </c>
      <c r="Y54" s="13">
        <v>25</v>
      </c>
      <c r="Z54" s="12" t="s">
        <v>26</v>
      </c>
      <c r="AA54" s="12" t="s">
        <v>27</v>
      </c>
      <c r="AB54" s="12" t="s">
        <v>28</v>
      </c>
      <c r="AC54" s="12"/>
      <c r="AD54" s="12" t="s">
        <v>79</v>
      </c>
      <c r="AE54" s="12"/>
      <c r="AF54" s="12"/>
      <c r="AG54" s="12"/>
      <c r="AH54" s="12"/>
      <c r="AI54" s="12"/>
      <c r="AJ54" s="12"/>
    </row>
    <row r="55" spans="1:36" ht="15" customHeight="1" thickBot="1" x14ac:dyDescent="0.25">
      <c r="A55" s="10">
        <v>45180.698900462965</v>
      </c>
      <c r="B55" s="24" t="s">
        <v>16</v>
      </c>
      <c r="C55" s="12"/>
      <c r="D55" s="12"/>
      <c r="E55" s="12"/>
      <c r="F55" s="12" t="str">
        <f t="shared" si="0"/>
        <v xml:space="preserve"> 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 t="s">
        <v>70</v>
      </c>
      <c r="W55" s="12" t="s">
        <v>80</v>
      </c>
      <c r="X55" s="12" t="s">
        <v>81</v>
      </c>
      <c r="Y55" s="13">
        <v>25</v>
      </c>
      <c r="Z55" s="12" t="s">
        <v>26</v>
      </c>
      <c r="AA55" s="12" t="s">
        <v>27</v>
      </c>
      <c r="AB55" s="12" t="s">
        <v>22</v>
      </c>
      <c r="AC55" s="12" t="s">
        <v>36</v>
      </c>
      <c r="AD55" s="15" t="s">
        <v>82</v>
      </c>
      <c r="AE55" s="12"/>
      <c r="AF55" s="12"/>
      <c r="AG55" s="12"/>
      <c r="AH55" s="12"/>
      <c r="AI55" s="12"/>
      <c r="AJ55" s="12"/>
    </row>
    <row r="56" spans="1:36" ht="15" customHeight="1" thickBot="1" x14ac:dyDescent="0.25">
      <c r="A56" s="10">
        <v>45180.733090277776</v>
      </c>
      <c r="B56" s="55" t="s">
        <v>278</v>
      </c>
      <c r="C56" s="12" t="s">
        <v>288</v>
      </c>
      <c r="D56" s="12" t="s">
        <v>313</v>
      </c>
      <c r="E56" s="12" t="s">
        <v>314</v>
      </c>
      <c r="F56" s="12" t="str">
        <f t="shared" si="0"/>
        <v>CORAZON MARK JUSTIN</v>
      </c>
      <c r="G56" s="13">
        <v>19</v>
      </c>
      <c r="H56" s="12" t="s">
        <v>20</v>
      </c>
      <c r="I56" s="12" t="s">
        <v>21</v>
      </c>
      <c r="J56" s="12" t="s">
        <v>28</v>
      </c>
      <c r="K56" s="12" t="s">
        <v>36</v>
      </c>
      <c r="L56" s="12" t="s">
        <v>41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15" customHeight="1" thickBot="1" x14ac:dyDescent="0.25">
      <c r="A57" s="10">
        <v>45180.738576388889</v>
      </c>
      <c r="B57" s="55" t="s">
        <v>278</v>
      </c>
      <c r="C57" s="12" t="s">
        <v>288</v>
      </c>
      <c r="D57" s="12" t="s">
        <v>315</v>
      </c>
      <c r="E57" s="12" t="s">
        <v>316</v>
      </c>
      <c r="F57" s="12" t="str">
        <f t="shared" si="0"/>
        <v>MONTAOS JENNIELYN</v>
      </c>
      <c r="G57" s="13">
        <v>22</v>
      </c>
      <c r="H57" s="12" t="s">
        <v>26</v>
      </c>
      <c r="I57" s="12" t="s">
        <v>27</v>
      </c>
      <c r="J57" s="12" t="s">
        <v>28</v>
      </c>
      <c r="K57" s="12" t="s">
        <v>317</v>
      </c>
      <c r="L57" s="12" t="s">
        <v>318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15" customHeight="1" thickBot="1" x14ac:dyDescent="0.25">
      <c r="A58" s="10">
        <v>45180.739733796298</v>
      </c>
      <c r="B58" s="55" t="s">
        <v>278</v>
      </c>
      <c r="C58" s="12" t="s">
        <v>279</v>
      </c>
      <c r="D58" s="12" t="s">
        <v>319</v>
      </c>
      <c r="E58" s="12" t="s">
        <v>320</v>
      </c>
      <c r="F58" s="12" t="str">
        <f t="shared" si="0"/>
        <v>Librado Lovely joy</v>
      </c>
      <c r="G58" s="13">
        <v>30</v>
      </c>
      <c r="H58" s="12" t="s">
        <v>26</v>
      </c>
      <c r="I58" s="12" t="s">
        <v>27</v>
      </c>
      <c r="J58" s="12" t="s">
        <v>22</v>
      </c>
      <c r="K58" s="12" t="s">
        <v>136</v>
      </c>
      <c r="L58" s="12" t="s">
        <v>321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15" customHeight="1" thickBot="1" x14ac:dyDescent="0.25">
      <c r="A59" s="10">
        <v>45180.749340277776</v>
      </c>
      <c r="B59" s="54" t="s">
        <v>652</v>
      </c>
      <c r="C59" s="12"/>
      <c r="D59" s="12"/>
      <c r="E59" s="12"/>
      <c r="F59" s="12" t="str">
        <f t="shared" si="0"/>
        <v xml:space="preserve"> </v>
      </c>
      <c r="G59" s="12"/>
      <c r="H59" s="12"/>
      <c r="I59" s="12"/>
      <c r="J59" s="12"/>
      <c r="K59" s="12"/>
      <c r="L59" s="12"/>
      <c r="M59" s="12" t="s">
        <v>664</v>
      </c>
      <c r="N59" s="12" t="s">
        <v>748</v>
      </c>
      <c r="O59" s="12" t="s">
        <v>749</v>
      </c>
      <c r="P59" s="12" t="s">
        <v>750</v>
      </c>
      <c r="Q59" s="12" t="s">
        <v>26</v>
      </c>
      <c r="R59" s="12" t="s">
        <v>27</v>
      </c>
      <c r="S59" s="12" t="s">
        <v>22</v>
      </c>
      <c r="T59" s="12" t="s">
        <v>551</v>
      </c>
      <c r="U59" s="12" t="s">
        <v>751</v>
      </c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15" customHeight="1" thickBot="1" x14ac:dyDescent="0.25">
      <c r="A60" s="10">
        <v>45180.756203703706</v>
      </c>
      <c r="B60" s="55" t="s">
        <v>278</v>
      </c>
      <c r="C60" s="12" t="s">
        <v>288</v>
      </c>
      <c r="D60" s="12" t="s">
        <v>322</v>
      </c>
      <c r="E60" s="12" t="s">
        <v>323</v>
      </c>
      <c r="F60" s="12" t="str">
        <f t="shared" si="0"/>
        <v>Jovez Laurence Dean</v>
      </c>
      <c r="G60" s="13">
        <v>26</v>
      </c>
      <c r="H60" s="12" t="s">
        <v>26</v>
      </c>
      <c r="I60" s="12" t="s">
        <v>27</v>
      </c>
      <c r="J60" s="12" t="s">
        <v>22</v>
      </c>
      <c r="K60" s="12" t="s">
        <v>324</v>
      </c>
      <c r="L60" s="12" t="s">
        <v>325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15" customHeight="1" thickBot="1" x14ac:dyDescent="0.25">
      <c r="A61" s="10">
        <v>45180.766909722224</v>
      </c>
      <c r="B61" s="55" t="s">
        <v>278</v>
      </c>
      <c r="C61" s="12" t="s">
        <v>279</v>
      </c>
      <c r="D61" s="12" t="s">
        <v>326</v>
      </c>
      <c r="E61" s="12" t="s">
        <v>327</v>
      </c>
      <c r="F61" s="12" t="str">
        <f t="shared" si="0"/>
        <v>Miranda Elmer jr</v>
      </c>
      <c r="G61" s="13">
        <v>30</v>
      </c>
      <c r="H61" s="12" t="s">
        <v>20</v>
      </c>
      <c r="I61" s="12" t="s">
        <v>27</v>
      </c>
      <c r="J61" s="12" t="s">
        <v>22</v>
      </c>
      <c r="K61" s="12" t="s">
        <v>36</v>
      </c>
      <c r="L61" s="12" t="s">
        <v>328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15" customHeight="1" thickBot="1" x14ac:dyDescent="0.25">
      <c r="A62" s="10">
        <v>45180.767418981479</v>
      </c>
      <c r="B62" s="55" t="s">
        <v>278</v>
      </c>
      <c r="C62" s="12" t="s">
        <v>288</v>
      </c>
      <c r="D62" s="12" t="s">
        <v>329</v>
      </c>
      <c r="E62" s="12" t="s">
        <v>330</v>
      </c>
      <c r="F62" s="12" t="str">
        <f t="shared" si="0"/>
        <v>Leon Elijah</v>
      </c>
      <c r="G62" s="13">
        <v>18</v>
      </c>
      <c r="H62" s="12" t="s">
        <v>20</v>
      </c>
      <c r="I62" s="12" t="s">
        <v>21</v>
      </c>
      <c r="J62" s="12" t="s">
        <v>22</v>
      </c>
      <c r="K62" s="12" t="s">
        <v>41</v>
      </c>
      <c r="L62" s="12" t="s">
        <v>331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15" customHeight="1" thickBot="1" x14ac:dyDescent="0.25">
      <c r="A63" s="10">
        <v>45180.767731481479</v>
      </c>
      <c r="B63" s="54" t="s">
        <v>652</v>
      </c>
      <c r="C63" s="12"/>
      <c r="D63" s="12"/>
      <c r="E63" s="12"/>
      <c r="F63" s="12" t="str">
        <f t="shared" si="0"/>
        <v xml:space="preserve"> </v>
      </c>
      <c r="G63" s="12"/>
      <c r="H63" s="12"/>
      <c r="I63" s="12"/>
      <c r="J63" s="12"/>
      <c r="K63" s="12"/>
      <c r="L63" s="12"/>
      <c r="M63" s="12" t="s">
        <v>689</v>
      </c>
      <c r="N63" s="12" t="s">
        <v>752</v>
      </c>
      <c r="O63" s="12" t="s">
        <v>753</v>
      </c>
      <c r="P63" s="13">
        <v>20</v>
      </c>
      <c r="Q63" s="12" t="s">
        <v>26</v>
      </c>
      <c r="R63" s="12" t="s">
        <v>21</v>
      </c>
      <c r="S63" s="12" t="s">
        <v>28</v>
      </c>
      <c r="T63" s="12"/>
      <c r="U63" s="12" t="s">
        <v>754</v>
      </c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15" customHeight="1" thickBot="1" x14ac:dyDescent="0.25">
      <c r="A64" s="10">
        <v>45180.772129629629</v>
      </c>
      <c r="B64" s="55" t="s">
        <v>278</v>
      </c>
      <c r="C64" s="12" t="s">
        <v>279</v>
      </c>
      <c r="D64" s="12" t="s">
        <v>332</v>
      </c>
      <c r="E64" s="12" t="s">
        <v>333</v>
      </c>
      <c r="F64" s="12" t="str">
        <f t="shared" si="0"/>
        <v>NECOSIA BRIXY</v>
      </c>
      <c r="G64" s="13">
        <v>22</v>
      </c>
      <c r="H64" s="12" t="s">
        <v>26</v>
      </c>
      <c r="I64" s="12" t="s">
        <v>21</v>
      </c>
      <c r="J64" s="12" t="s">
        <v>28</v>
      </c>
      <c r="K64" s="12" t="s">
        <v>334</v>
      </c>
      <c r="L64" s="12" t="s">
        <v>335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15" customHeight="1" thickBot="1" x14ac:dyDescent="0.25">
      <c r="A65" s="10">
        <v>45180.772581018522</v>
      </c>
      <c r="B65" s="55" t="s">
        <v>278</v>
      </c>
      <c r="C65" s="12" t="s">
        <v>279</v>
      </c>
      <c r="D65" s="12" t="s">
        <v>326</v>
      </c>
      <c r="E65" s="12" t="s">
        <v>336</v>
      </c>
      <c r="F65" s="12" t="str">
        <f t="shared" si="0"/>
        <v>Miranda Fernando Jose Elmer</v>
      </c>
      <c r="G65" s="13">
        <v>19</v>
      </c>
      <c r="H65" s="12" t="s">
        <v>20</v>
      </c>
      <c r="I65" s="12" t="s">
        <v>21</v>
      </c>
      <c r="J65" s="12" t="s">
        <v>28</v>
      </c>
      <c r="K65" s="12" t="s">
        <v>36</v>
      </c>
      <c r="L65" s="12" t="s">
        <v>337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15" customHeight="1" thickBot="1" x14ac:dyDescent="0.25">
      <c r="A66" s="10">
        <v>45180.782465277778</v>
      </c>
      <c r="B66" s="55" t="s">
        <v>278</v>
      </c>
      <c r="C66" s="12" t="s">
        <v>288</v>
      </c>
      <c r="D66" s="12" t="s">
        <v>338</v>
      </c>
      <c r="E66" s="12" t="s">
        <v>339</v>
      </c>
      <c r="F66" s="12" t="str">
        <f t="shared" si="0"/>
        <v>Pelicano Elyssa Mira</v>
      </c>
      <c r="G66" s="13">
        <v>21</v>
      </c>
      <c r="H66" s="12" t="s">
        <v>26</v>
      </c>
      <c r="I66" s="12" t="s">
        <v>21</v>
      </c>
      <c r="J66" s="12" t="s">
        <v>22</v>
      </c>
      <c r="K66" s="12" t="s">
        <v>32</v>
      </c>
      <c r="L66" s="12" t="s">
        <v>340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15" customHeight="1" thickBot="1" x14ac:dyDescent="0.25">
      <c r="A67" s="10">
        <v>45180.785185185188</v>
      </c>
      <c r="B67" s="54" t="s">
        <v>652</v>
      </c>
      <c r="C67" s="12"/>
      <c r="D67" s="12"/>
      <c r="E67" s="12"/>
      <c r="F67" s="12" t="str">
        <f t="shared" si="0"/>
        <v xml:space="preserve"> </v>
      </c>
      <c r="G67" s="12"/>
      <c r="H67" s="12"/>
      <c r="I67" s="12"/>
      <c r="J67" s="12"/>
      <c r="K67" s="12"/>
      <c r="L67" s="12"/>
      <c r="M67" s="12" t="s">
        <v>664</v>
      </c>
      <c r="N67" s="12" t="s">
        <v>683</v>
      </c>
      <c r="O67" s="12" t="s">
        <v>755</v>
      </c>
      <c r="P67" s="13">
        <v>29</v>
      </c>
      <c r="Q67" s="12" t="s">
        <v>20</v>
      </c>
      <c r="R67" s="12" t="s">
        <v>27</v>
      </c>
      <c r="S67" s="12" t="s">
        <v>22</v>
      </c>
      <c r="T67" s="12" t="s">
        <v>756</v>
      </c>
      <c r="U67" s="12" t="s">
        <v>757</v>
      </c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15" customHeight="1" thickBot="1" x14ac:dyDescent="0.25">
      <c r="A68" s="10">
        <v>45180.786446759259</v>
      </c>
      <c r="B68" s="54" t="s">
        <v>652</v>
      </c>
      <c r="C68" s="12"/>
      <c r="D68" s="12"/>
      <c r="E68" s="12"/>
      <c r="F68" s="12" t="str">
        <f t="shared" si="0"/>
        <v xml:space="preserve"> </v>
      </c>
      <c r="G68" s="12"/>
      <c r="H68" s="12"/>
      <c r="I68" s="12"/>
      <c r="J68" s="12"/>
      <c r="K68" s="12"/>
      <c r="L68" s="12"/>
      <c r="M68" s="12" t="s">
        <v>758</v>
      </c>
      <c r="N68" s="12" t="s">
        <v>759</v>
      </c>
      <c r="O68" s="12" t="s">
        <v>760</v>
      </c>
      <c r="P68" s="13">
        <v>20</v>
      </c>
      <c r="Q68" s="12" t="s">
        <v>20</v>
      </c>
      <c r="R68" s="12" t="s">
        <v>21</v>
      </c>
      <c r="S68" s="12" t="s">
        <v>22</v>
      </c>
      <c r="T68" s="12"/>
      <c r="U68" s="12" t="s">
        <v>761</v>
      </c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15" customHeight="1" thickBot="1" x14ac:dyDescent="0.25">
      <c r="A69" s="10">
        <v>45180.821944444448</v>
      </c>
      <c r="B69" s="54" t="s">
        <v>652</v>
      </c>
      <c r="C69" s="12"/>
      <c r="D69" s="12"/>
      <c r="E69" s="12"/>
      <c r="F69" s="12" t="str">
        <f t="shared" si="0"/>
        <v xml:space="preserve"> </v>
      </c>
      <c r="G69" s="12"/>
      <c r="H69" s="12"/>
      <c r="I69" s="12"/>
      <c r="J69" s="12"/>
      <c r="K69" s="12"/>
      <c r="L69" s="12"/>
      <c r="M69" s="12" t="s">
        <v>657</v>
      </c>
      <c r="N69" s="12" t="s">
        <v>762</v>
      </c>
      <c r="O69" s="12" t="s">
        <v>763</v>
      </c>
      <c r="P69" s="13">
        <v>22</v>
      </c>
      <c r="Q69" s="12" t="s">
        <v>26</v>
      </c>
      <c r="R69" s="12" t="s">
        <v>27</v>
      </c>
      <c r="S69" s="12" t="s">
        <v>22</v>
      </c>
      <c r="T69" s="12"/>
      <c r="U69" s="12" t="s">
        <v>764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15" customHeight="1" thickBot="1" x14ac:dyDescent="0.25">
      <c r="A70" s="10">
        <v>45180.828368055554</v>
      </c>
      <c r="B70" s="54" t="s">
        <v>652</v>
      </c>
      <c r="C70" s="12"/>
      <c r="D70" s="12"/>
      <c r="E70" s="12"/>
      <c r="F70" s="12" t="str">
        <f t="shared" si="0"/>
        <v xml:space="preserve"> </v>
      </c>
      <c r="G70" s="12"/>
      <c r="H70" s="12"/>
      <c r="I70" s="12"/>
      <c r="J70" s="12"/>
      <c r="K70" s="12"/>
      <c r="L70" s="12"/>
      <c r="M70" s="12" t="s">
        <v>664</v>
      </c>
      <c r="N70" s="12" t="s">
        <v>765</v>
      </c>
      <c r="O70" s="12" t="s">
        <v>766</v>
      </c>
      <c r="P70" s="13">
        <v>18</v>
      </c>
      <c r="Q70" s="12" t="s">
        <v>26</v>
      </c>
      <c r="R70" s="12" t="s">
        <v>21</v>
      </c>
      <c r="S70" s="12" t="s">
        <v>28</v>
      </c>
      <c r="T70" s="12"/>
      <c r="U70" s="12" t="s">
        <v>767</v>
      </c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15" customHeight="1" thickBot="1" x14ac:dyDescent="0.25">
      <c r="A71" s="13" t="s">
        <v>242</v>
      </c>
      <c r="B71" s="54" t="s">
        <v>652</v>
      </c>
      <c r="C71" s="12"/>
      <c r="D71" s="12"/>
      <c r="E71" s="12"/>
      <c r="F71" s="12" t="str">
        <f t="shared" si="0"/>
        <v xml:space="preserve"> </v>
      </c>
      <c r="G71" s="12"/>
      <c r="H71" s="12"/>
      <c r="I71" s="12"/>
      <c r="J71" s="12"/>
      <c r="K71" s="12"/>
      <c r="L71" s="12"/>
      <c r="M71" s="12" t="s">
        <v>689</v>
      </c>
      <c r="N71" s="12" t="s">
        <v>768</v>
      </c>
      <c r="O71" s="12" t="s">
        <v>769</v>
      </c>
      <c r="P71" s="13">
        <v>25</v>
      </c>
      <c r="Q71" s="12" t="s">
        <v>20</v>
      </c>
      <c r="R71" s="12" t="s">
        <v>27</v>
      </c>
      <c r="S71" s="12" t="s">
        <v>28</v>
      </c>
      <c r="T71" s="12" t="s">
        <v>54</v>
      </c>
      <c r="U71" s="12" t="s">
        <v>770</v>
      </c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15" customHeight="1" thickBot="1" x14ac:dyDescent="0.25">
      <c r="A72" s="10">
        <v>45180.836608796293</v>
      </c>
      <c r="B72" s="55" t="s">
        <v>278</v>
      </c>
      <c r="C72" s="12" t="s">
        <v>341</v>
      </c>
      <c r="D72" s="12" t="s">
        <v>342</v>
      </c>
      <c r="E72" s="12" t="s">
        <v>343</v>
      </c>
      <c r="F72" s="12" t="str">
        <f t="shared" si="0"/>
        <v>Reyes Glovel</v>
      </c>
      <c r="G72" s="13">
        <v>33</v>
      </c>
      <c r="H72" s="12" t="s">
        <v>20</v>
      </c>
      <c r="I72" s="12" t="s">
        <v>27</v>
      </c>
      <c r="J72" s="12" t="s">
        <v>22</v>
      </c>
      <c r="K72" s="12" t="s">
        <v>54</v>
      </c>
      <c r="L72" s="12" t="s">
        <v>344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15" customHeight="1" thickBot="1" x14ac:dyDescent="0.25">
      <c r="A73" s="10">
        <v>45180.842766203707</v>
      </c>
      <c r="B73" s="24" t="s">
        <v>16</v>
      </c>
      <c r="C73" s="12"/>
      <c r="D73" s="12"/>
      <c r="E73" s="12"/>
      <c r="F73" s="12" t="str">
        <f t="shared" si="0"/>
        <v xml:space="preserve"> 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 t="s">
        <v>48</v>
      </c>
      <c r="W73" s="12" t="s">
        <v>83</v>
      </c>
      <c r="X73" s="12" t="s">
        <v>84</v>
      </c>
      <c r="Y73" s="13">
        <v>18</v>
      </c>
      <c r="Z73" s="12" t="s">
        <v>20</v>
      </c>
      <c r="AA73" s="12" t="s">
        <v>21</v>
      </c>
      <c r="AB73" s="12" t="s">
        <v>22</v>
      </c>
      <c r="AC73" s="12" t="s">
        <v>54</v>
      </c>
      <c r="AD73" s="12" t="s">
        <v>85</v>
      </c>
      <c r="AE73" s="12"/>
      <c r="AF73" s="12"/>
      <c r="AG73" s="12"/>
      <c r="AH73" s="12"/>
      <c r="AI73" s="12"/>
      <c r="AJ73" s="12"/>
    </row>
    <row r="74" spans="1:36" ht="15" customHeight="1" thickBot="1" x14ac:dyDescent="0.25">
      <c r="A74" s="10">
        <v>45180.855451388888</v>
      </c>
      <c r="B74" s="24" t="s">
        <v>16</v>
      </c>
      <c r="C74" s="12"/>
      <c r="D74" s="12"/>
      <c r="E74" s="12"/>
      <c r="F74" s="12" t="str">
        <f t="shared" si="0"/>
        <v xml:space="preserve"> 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 t="s">
        <v>70</v>
      </c>
      <c r="W74" s="12" t="s">
        <v>86</v>
      </c>
      <c r="X74" s="12" t="s">
        <v>87</v>
      </c>
      <c r="Y74" s="13">
        <v>19</v>
      </c>
      <c r="Z74" s="12" t="s">
        <v>20</v>
      </c>
      <c r="AA74" s="12" t="s">
        <v>21</v>
      </c>
      <c r="AB74" s="12" t="s">
        <v>22</v>
      </c>
      <c r="AC74" s="12" t="s">
        <v>54</v>
      </c>
      <c r="AD74" s="15" t="s">
        <v>88</v>
      </c>
      <c r="AE74" s="12"/>
      <c r="AF74" s="12"/>
      <c r="AG74" s="12"/>
      <c r="AH74" s="12"/>
      <c r="AI74" s="12"/>
      <c r="AJ74" s="12"/>
    </row>
    <row r="75" spans="1:36" ht="15" customHeight="1" thickBot="1" x14ac:dyDescent="0.25">
      <c r="A75" s="10">
        <v>45180.856956018521</v>
      </c>
      <c r="B75" s="54" t="s">
        <v>652</v>
      </c>
      <c r="C75" s="12"/>
      <c r="D75" s="12"/>
      <c r="E75" s="12"/>
      <c r="F75" s="12" t="str">
        <f t="shared" si="0"/>
        <v xml:space="preserve"> </v>
      </c>
      <c r="G75" s="12"/>
      <c r="H75" s="12"/>
      <c r="I75" s="12"/>
      <c r="J75" s="12"/>
      <c r="K75" s="12"/>
      <c r="L75" s="12"/>
      <c r="M75" s="12" t="s">
        <v>706</v>
      </c>
      <c r="N75" s="12" t="s">
        <v>771</v>
      </c>
      <c r="O75" s="12" t="s">
        <v>772</v>
      </c>
      <c r="P75" s="13">
        <v>30</v>
      </c>
      <c r="Q75" s="12" t="s">
        <v>20</v>
      </c>
      <c r="R75" s="12" t="s">
        <v>27</v>
      </c>
      <c r="S75" s="12" t="s">
        <v>22</v>
      </c>
      <c r="T75" s="12" t="s">
        <v>36</v>
      </c>
      <c r="U75" s="12" t="s">
        <v>773</v>
      </c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15" customHeight="1" thickBot="1" x14ac:dyDescent="0.25">
      <c r="A76" s="10">
        <v>45180.89949074074</v>
      </c>
      <c r="B76" s="55" t="s">
        <v>278</v>
      </c>
      <c r="C76" s="12" t="s">
        <v>306</v>
      </c>
      <c r="D76" s="12" t="s">
        <v>345</v>
      </c>
      <c r="E76" s="12" t="s">
        <v>346</v>
      </c>
      <c r="F76" s="12" t="str">
        <f t="shared" si="0"/>
        <v>Amado Jared Emmanuel</v>
      </c>
      <c r="G76" s="13">
        <v>25</v>
      </c>
      <c r="H76" s="12" t="s">
        <v>20</v>
      </c>
      <c r="I76" s="12" t="s">
        <v>27</v>
      </c>
      <c r="J76" s="12" t="s">
        <v>22</v>
      </c>
      <c r="K76" s="12" t="s">
        <v>36</v>
      </c>
      <c r="L76" s="12" t="s">
        <v>347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15" customHeight="1" thickBot="1" x14ac:dyDescent="0.25">
      <c r="A77" s="10">
        <v>45180.900543981479</v>
      </c>
      <c r="B77" s="54" t="s">
        <v>652</v>
      </c>
      <c r="C77" s="12"/>
      <c r="D77" s="12"/>
      <c r="E77" s="12"/>
      <c r="F77" s="12" t="str">
        <f t="shared" si="0"/>
        <v xml:space="preserve"> </v>
      </c>
      <c r="G77" s="12"/>
      <c r="H77" s="12"/>
      <c r="I77" s="12"/>
      <c r="J77" s="12"/>
      <c r="K77" s="12"/>
      <c r="L77" s="12"/>
      <c r="M77" s="12" t="s">
        <v>701</v>
      </c>
      <c r="N77" s="12" t="s">
        <v>176</v>
      </c>
      <c r="O77" s="12" t="s">
        <v>774</v>
      </c>
      <c r="P77" s="13">
        <v>22</v>
      </c>
      <c r="Q77" s="12" t="s">
        <v>26</v>
      </c>
      <c r="R77" s="12" t="s">
        <v>21</v>
      </c>
      <c r="S77" s="12" t="s">
        <v>22</v>
      </c>
      <c r="T77" s="12" t="s">
        <v>54</v>
      </c>
      <c r="U77" s="15" t="s">
        <v>775</v>
      </c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15" customHeight="1" thickBot="1" x14ac:dyDescent="0.25">
      <c r="A78" s="10">
        <v>45180.907361111109</v>
      </c>
      <c r="B78" s="54" t="s">
        <v>652</v>
      </c>
      <c r="C78" s="12"/>
      <c r="D78" s="12"/>
      <c r="E78" s="12"/>
      <c r="F78" s="12" t="str">
        <f t="shared" si="0"/>
        <v xml:space="preserve"> </v>
      </c>
      <c r="G78" s="12"/>
      <c r="H78" s="12"/>
      <c r="I78" s="12"/>
      <c r="J78" s="12"/>
      <c r="K78" s="12"/>
      <c r="L78" s="12"/>
      <c r="M78" s="12" t="s">
        <v>706</v>
      </c>
      <c r="N78" s="12" t="s">
        <v>776</v>
      </c>
      <c r="O78" s="12" t="s">
        <v>777</v>
      </c>
      <c r="P78" s="13">
        <v>20</v>
      </c>
      <c r="Q78" s="12" t="s">
        <v>20</v>
      </c>
      <c r="R78" s="12" t="s">
        <v>21</v>
      </c>
      <c r="S78" s="12" t="s">
        <v>22</v>
      </c>
      <c r="T78" s="12" t="s">
        <v>778</v>
      </c>
      <c r="U78" s="12" t="s">
        <v>779</v>
      </c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15" customHeight="1" thickBot="1" x14ac:dyDescent="0.25">
      <c r="A79" s="10">
        <v>45180.912106481483</v>
      </c>
      <c r="B79" s="54" t="s">
        <v>652</v>
      </c>
      <c r="C79" s="12"/>
      <c r="D79" s="12"/>
      <c r="E79" s="12"/>
      <c r="F79" s="12" t="str">
        <f t="shared" si="0"/>
        <v xml:space="preserve"> </v>
      </c>
      <c r="G79" s="12"/>
      <c r="H79" s="12"/>
      <c r="I79" s="12"/>
      <c r="J79" s="12"/>
      <c r="K79" s="12"/>
      <c r="L79" s="12"/>
      <c r="M79" s="12" t="s">
        <v>706</v>
      </c>
      <c r="N79" s="12" t="s">
        <v>780</v>
      </c>
      <c r="O79" s="12" t="s">
        <v>781</v>
      </c>
      <c r="P79" s="13">
        <v>27</v>
      </c>
      <c r="Q79" s="12" t="s">
        <v>20</v>
      </c>
      <c r="R79" s="12" t="s">
        <v>27</v>
      </c>
      <c r="S79" s="12" t="s">
        <v>22</v>
      </c>
      <c r="T79" s="12" t="s">
        <v>646</v>
      </c>
      <c r="U79" s="12" t="s">
        <v>782</v>
      </c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15" customHeight="1" thickBot="1" x14ac:dyDescent="0.25">
      <c r="A80" s="10">
        <v>45180.917500000003</v>
      </c>
      <c r="B80" s="54" t="s">
        <v>652</v>
      </c>
      <c r="C80" s="12"/>
      <c r="D80" s="12"/>
      <c r="E80" s="12"/>
      <c r="F80" s="12" t="str">
        <f t="shared" si="0"/>
        <v xml:space="preserve"> </v>
      </c>
      <c r="G80" s="12"/>
      <c r="H80" s="12"/>
      <c r="I80" s="12"/>
      <c r="J80" s="12"/>
      <c r="K80" s="12"/>
      <c r="L80" s="12"/>
      <c r="M80" s="12" t="s">
        <v>701</v>
      </c>
      <c r="N80" s="12" t="s">
        <v>379</v>
      </c>
      <c r="O80" s="12" t="s">
        <v>783</v>
      </c>
      <c r="P80" s="13">
        <v>26</v>
      </c>
      <c r="Q80" s="12" t="s">
        <v>26</v>
      </c>
      <c r="R80" s="12" t="s">
        <v>27</v>
      </c>
      <c r="S80" s="12" t="s">
        <v>28</v>
      </c>
      <c r="T80" s="12" t="s">
        <v>784</v>
      </c>
      <c r="U80" s="12" t="s">
        <v>785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15" customHeight="1" thickBot="1" x14ac:dyDescent="0.25">
      <c r="A81" s="10">
        <v>45180.93917824074</v>
      </c>
      <c r="B81" s="55" t="s">
        <v>278</v>
      </c>
      <c r="C81" s="12" t="s">
        <v>306</v>
      </c>
      <c r="D81" s="12" t="s">
        <v>348</v>
      </c>
      <c r="E81" s="12" t="s">
        <v>349</v>
      </c>
      <c r="F81" s="12" t="str">
        <f t="shared" ref="F81:F144" si="1">$D81&amp;" "&amp;$E81</f>
        <v>Balanay Ivy Joyce</v>
      </c>
      <c r="G81" s="13">
        <v>26</v>
      </c>
      <c r="H81" s="12" t="s">
        <v>26</v>
      </c>
      <c r="I81" s="12" t="s">
        <v>27</v>
      </c>
      <c r="J81" s="12" t="s">
        <v>28</v>
      </c>
      <c r="K81" s="12" t="s">
        <v>54</v>
      </c>
      <c r="L81" s="12" t="s">
        <v>350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15" customHeight="1" thickBot="1" x14ac:dyDescent="0.25">
      <c r="A82" s="10">
        <v>45180.946689814817</v>
      </c>
      <c r="B82" s="55" t="s">
        <v>278</v>
      </c>
      <c r="C82" s="12" t="s">
        <v>284</v>
      </c>
      <c r="D82" s="12" t="s">
        <v>351</v>
      </c>
      <c r="E82" s="12" t="s">
        <v>352</v>
      </c>
      <c r="F82" s="12" t="str">
        <f t="shared" si="1"/>
        <v>Ojeda John Anthony</v>
      </c>
      <c r="G82" s="13">
        <v>19</v>
      </c>
      <c r="H82" s="12" t="s">
        <v>20</v>
      </c>
      <c r="I82" s="12" t="s">
        <v>21</v>
      </c>
      <c r="J82" s="12" t="s">
        <v>22</v>
      </c>
      <c r="K82" s="12" t="s">
        <v>111</v>
      </c>
      <c r="L82" s="12" t="s">
        <v>353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15" customHeight="1" thickBot="1" x14ac:dyDescent="0.25">
      <c r="A83" s="10">
        <v>45180.956446759257</v>
      </c>
      <c r="B83" s="54" t="s">
        <v>652</v>
      </c>
      <c r="C83" s="12"/>
      <c r="D83" s="12"/>
      <c r="E83" s="12"/>
      <c r="F83" s="12" t="str">
        <f t="shared" si="1"/>
        <v xml:space="preserve"> </v>
      </c>
      <c r="G83" s="12"/>
      <c r="H83" s="12"/>
      <c r="I83" s="12"/>
      <c r="J83" s="12"/>
      <c r="K83" s="12"/>
      <c r="L83" s="12"/>
      <c r="M83" s="12" t="s">
        <v>664</v>
      </c>
      <c r="N83" s="12" t="s">
        <v>786</v>
      </c>
      <c r="O83" s="12" t="s">
        <v>787</v>
      </c>
      <c r="P83" s="13">
        <v>23</v>
      </c>
      <c r="Q83" s="12" t="s">
        <v>20</v>
      </c>
      <c r="R83" s="12" t="s">
        <v>27</v>
      </c>
      <c r="S83" s="12" t="s">
        <v>22</v>
      </c>
      <c r="T83" s="12" t="s">
        <v>36</v>
      </c>
      <c r="U83" s="12" t="s">
        <v>788</v>
      </c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15" customHeight="1" thickBot="1" x14ac:dyDescent="0.25">
      <c r="A84" s="10">
        <v>45180.961840277778</v>
      </c>
      <c r="B84" s="55" t="s">
        <v>278</v>
      </c>
      <c r="C84" s="12" t="s">
        <v>284</v>
      </c>
      <c r="D84" s="12" t="s">
        <v>354</v>
      </c>
      <c r="E84" s="12" t="s">
        <v>355</v>
      </c>
      <c r="F84" s="12" t="str">
        <f t="shared" si="1"/>
        <v>Optana Jemaica Elzeah</v>
      </c>
      <c r="G84" s="13">
        <v>19</v>
      </c>
      <c r="H84" s="12" t="s">
        <v>26</v>
      </c>
      <c r="I84" s="12" t="s">
        <v>21</v>
      </c>
      <c r="J84" s="12" t="s">
        <v>28</v>
      </c>
      <c r="K84" s="12" t="s">
        <v>54</v>
      </c>
      <c r="L84" s="12" t="s">
        <v>356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15" customHeight="1" thickBot="1" x14ac:dyDescent="0.25">
      <c r="A85" s="10">
        <v>45180.963750000003</v>
      </c>
      <c r="B85" s="54" t="s">
        <v>652</v>
      </c>
      <c r="C85" s="12"/>
      <c r="D85" s="12"/>
      <c r="E85" s="12"/>
      <c r="F85" s="12" t="str">
        <f t="shared" si="1"/>
        <v xml:space="preserve"> </v>
      </c>
      <c r="G85" s="12"/>
      <c r="H85" s="12"/>
      <c r="I85" s="12"/>
      <c r="J85" s="12"/>
      <c r="K85" s="12"/>
      <c r="L85" s="12"/>
      <c r="M85" s="12" t="s">
        <v>664</v>
      </c>
      <c r="N85" s="12" t="s">
        <v>789</v>
      </c>
      <c r="O85" s="12" t="s">
        <v>790</v>
      </c>
      <c r="P85" s="13">
        <v>20</v>
      </c>
      <c r="Q85" s="12" t="s">
        <v>26</v>
      </c>
      <c r="R85" s="12" t="s">
        <v>27</v>
      </c>
      <c r="S85" s="12" t="s">
        <v>22</v>
      </c>
      <c r="T85" s="12" t="s">
        <v>551</v>
      </c>
      <c r="U85" s="12" t="s">
        <v>791</v>
      </c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15" customHeight="1" thickBot="1" x14ac:dyDescent="0.25">
      <c r="A86" s="10">
        <v>45181.175625000003</v>
      </c>
      <c r="B86" s="54" t="s">
        <v>652</v>
      </c>
      <c r="C86" s="12"/>
      <c r="D86" s="12"/>
      <c r="E86" s="12"/>
      <c r="F86" s="12" t="str">
        <f t="shared" si="1"/>
        <v xml:space="preserve"> </v>
      </c>
      <c r="G86" s="12"/>
      <c r="H86" s="12"/>
      <c r="I86" s="12"/>
      <c r="J86" s="12"/>
      <c r="K86" s="12"/>
      <c r="L86" s="12"/>
      <c r="M86" s="12" t="s">
        <v>653</v>
      </c>
      <c r="N86" s="12" t="s">
        <v>792</v>
      </c>
      <c r="O86" s="12" t="s">
        <v>793</v>
      </c>
      <c r="P86" s="13">
        <v>18</v>
      </c>
      <c r="Q86" s="12" t="s">
        <v>26</v>
      </c>
      <c r="R86" s="12" t="s">
        <v>21</v>
      </c>
      <c r="S86" s="12" t="s">
        <v>28</v>
      </c>
      <c r="T86" s="12"/>
      <c r="U86" s="12" t="s">
        <v>794</v>
      </c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15" customHeight="1" thickBot="1" x14ac:dyDescent="0.25">
      <c r="A87" s="10">
        <v>45181.287129629629</v>
      </c>
      <c r="B87" s="54" t="s">
        <v>652</v>
      </c>
      <c r="C87" s="12"/>
      <c r="D87" s="12"/>
      <c r="E87" s="12"/>
      <c r="F87" s="12" t="str">
        <f t="shared" si="1"/>
        <v xml:space="preserve"> </v>
      </c>
      <c r="G87" s="12"/>
      <c r="H87" s="12"/>
      <c r="I87" s="12"/>
      <c r="J87" s="12"/>
      <c r="K87" s="12"/>
      <c r="L87" s="12"/>
      <c r="M87" s="12" t="s">
        <v>657</v>
      </c>
      <c r="N87" s="12" t="s">
        <v>795</v>
      </c>
      <c r="O87" s="12" t="s">
        <v>796</v>
      </c>
      <c r="P87" s="13">
        <v>23</v>
      </c>
      <c r="Q87" s="12" t="s">
        <v>26</v>
      </c>
      <c r="R87" s="12" t="s">
        <v>21</v>
      </c>
      <c r="S87" s="12" t="s">
        <v>28</v>
      </c>
      <c r="T87" s="12"/>
      <c r="U87" s="12" t="s">
        <v>797</v>
      </c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15" customHeight="1" thickBot="1" x14ac:dyDescent="0.25">
      <c r="A88" s="10">
        <v>45213.676157407404</v>
      </c>
      <c r="B88" s="54" t="s">
        <v>652</v>
      </c>
      <c r="C88" s="12"/>
      <c r="D88" s="12"/>
      <c r="E88" s="12"/>
      <c r="F88" s="12" t="str">
        <f t="shared" si="1"/>
        <v xml:space="preserve"> </v>
      </c>
      <c r="G88" s="12"/>
      <c r="H88" s="12"/>
      <c r="I88" s="12"/>
      <c r="J88" s="12"/>
      <c r="K88" s="12"/>
      <c r="L88" s="12"/>
      <c r="M88" s="12" t="s">
        <v>676</v>
      </c>
      <c r="N88" s="12" t="s">
        <v>798</v>
      </c>
      <c r="O88" s="12" t="s">
        <v>659</v>
      </c>
      <c r="P88" s="13">
        <v>24</v>
      </c>
      <c r="Q88" s="12" t="s">
        <v>26</v>
      </c>
      <c r="R88" s="12" t="s">
        <v>27</v>
      </c>
      <c r="S88" s="12" t="s">
        <v>22</v>
      </c>
      <c r="T88" s="12" t="s">
        <v>54</v>
      </c>
      <c r="U88" s="12" t="s">
        <v>54</v>
      </c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15" customHeight="1" thickBot="1" x14ac:dyDescent="0.25">
      <c r="A89" s="10">
        <v>45181.368958333333</v>
      </c>
      <c r="B89" s="55" t="s">
        <v>278</v>
      </c>
      <c r="C89" s="12" t="s">
        <v>284</v>
      </c>
      <c r="D89" s="12" t="s">
        <v>357</v>
      </c>
      <c r="E89" s="12" t="s">
        <v>358</v>
      </c>
      <c r="F89" s="12" t="str">
        <f t="shared" si="1"/>
        <v>BANDIOLA MARY GRACE B.</v>
      </c>
      <c r="G89" s="13">
        <v>25</v>
      </c>
      <c r="H89" s="12" t="s">
        <v>26</v>
      </c>
      <c r="I89" s="12" t="s">
        <v>27</v>
      </c>
      <c r="J89" s="12" t="s">
        <v>22</v>
      </c>
      <c r="K89" s="12" t="s">
        <v>54</v>
      </c>
      <c r="L89" s="12" t="s">
        <v>359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15" customHeight="1" thickBot="1" x14ac:dyDescent="0.25">
      <c r="A90" s="10">
        <v>45181.387465277781</v>
      </c>
      <c r="B90" s="55" t="s">
        <v>278</v>
      </c>
      <c r="C90" s="12" t="s">
        <v>279</v>
      </c>
      <c r="D90" s="12" t="s">
        <v>360</v>
      </c>
      <c r="E90" s="12" t="s">
        <v>361</v>
      </c>
      <c r="F90" s="12" t="str">
        <f t="shared" si="1"/>
        <v>Sanchez Carl</v>
      </c>
      <c r="G90" s="13">
        <v>23</v>
      </c>
      <c r="H90" s="12" t="s">
        <v>20</v>
      </c>
      <c r="I90" s="12" t="s">
        <v>21</v>
      </c>
      <c r="J90" s="12" t="s">
        <v>22</v>
      </c>
      <c r="K90" s="12" t="s">
        <v>54</v>
      </c>
      <c r="L90" s="12" t="s">
        <v>362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15" customHeight="1" thickBot="1" x14ac:dyDescent="0.25">
      <c r="A91" s="10">
        <v>45184.544479166667</v>
      </c>
      <c r="B91" s="24" t="s">
        <v>16</v>
      </c>
      <c r="C91" s="12"/>
      <c r="D91" s="12"/>
      <c r="E91" s="12"/>
      <c r="F91" s="12" t="str">
        <f t="shared" si="1"/>
        <v xml:space="preserve"> 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 t="s">
        <v>38</v>
      </c>
      <c r="W91" s="12" t="s">
        <v>89</v>
      </c>
      <c r="X91" s="12" t="s">
        <v>90</v>
      </c>
      <c r="Y91" s="13">
        <v>23</v>
      </c>
      <c r="Z91" s="12" t="s">
        <v>26</v>
      </c>
      <c r="AA91" s="12" t="s">
        <v>27</v>
      </c>
      <c r="AB91" s="12" t="s">
        <v>28</v>
      </c>
      <c r="AC91" s="12" t="s">
        <v>54</v>
      </c>
      <c r="AD91" s="12" t="s">
        <v>91</v>
      </c>
      <c r="AE91" s="12"/>
      <c r="AF91" s="12"/>
      <c r="AG91" s="12"/>
      <c r="AH91" s="12"/>
      <c r="AI91" s="12"/>
      <c r="AJ91" s="12"/>
    </row>
    <row r="92" spans="1:36" ht="15" customHeight="1" thickBot="1" x14ac:dyDescent="0.25">
      <c r="A92" s="10">
        <v>45181.413437499999</v>
      </c>
      <c r="B92" s="24" t="s">
        <v>16</v>
      </c>
      <c r="C92" s="12"/>
      <c r="D92" s="12"/>
      <c r="E92" s="12"/>
      <c r="F92" s="12" t="str">
        <f t="shared" si="1"/>
        <v xml:space="preserve"> 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 t="s">
        <v>17</v>
      </c>
      <c r="W92" s="12" t="s">
        <v>92</v>
      </c>
      <c r="X92" s="12" t="s">
        <v>93</v>
      </c>
      <c r="Y92" s="13">
        <v>20</v>
      </c>
      <c r="Z92" s="12" t="s">
        <v>26</v>
      </c>
      <c r="AA92" s="12" t="s">
        <v>27</v>
      </c>
      <c r="AB92" s="12" t="s">
        <v>22</v>
      </c>
      <c r="AC92" s="12" t="s">
        <v>41</v>
      </c>
      <c r="AD92" s="12" t="s">
        <v>94</v>
      </c>
      <c r="AE92" s="12"/>
      <c r="AF92" s="12"/>
      <c r="AG92" s="12"/>
      <c r="AH92" s="12"/>
      <c r="AI92" s="12"/>
      <c r="AJ92" s="12"/>
    </row>
    <row r="93" spans="1:36" ht="15" customHeight="1" thickBot="1" x14ac:dyDescent="0.25">
      <c r="A93" s="10">
        <v>45181.422731481478</v>
      </c>
      <c r="B93" s="55" t="s">
        <v>278</v>
      </c>
      <c r="C93" s="12" t="s">
        <v>279</v>
      </c>
      <c r="D93" s="12" t="s">
        <v>363</v>
      </c>
      <c r="E93" s="12" t="s">
        <v>364</v>
      </c>
      <c r="F93" s="12" t="str">
        <f t="shared" si="1"/>
        <v>Feliciano Edwin</v>
      </c>
      <c r="G93" s="13">
        <v>43</v>
      </c>
      <c r="H93" s="12" t="s">
        <v>20</v>
      </c>
      <c r="I93" s="12" t="s">
        <v>27</v>
      </c>
      <c r="J93" s="12" t="s">
        <v>28</v>
      </c>
      <c r="K93" s="12"/>
      <c r="L93" s="12" t="s">
        <v>365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15" customHeight="1" thickBot="1" x14ac:dyDescent="0.25">
      <c r="A94" s="10">
        <v>45181.444560185184</v>
      </c>
      <c r="B94" s="55" t="s">
        <v>278</v>
      </c>
      <c r="C94" s="12" t="s">
        <v>279</v>
      </c>
      <c r="D94" s="12" t="s">
        <v>366</v>
      </c>
      <c r="E94" s="12" t="s">
        <v>367</v>
      </c>
      <c r="F94" s="12" t="str">
        <f t="shared" si="1"/>
        <v>Rimano Joeprince Lee</v>
      </c>
      <c r="G94" s="13">
        <v>25</v>
      </c>
      <c r="H94" s="12" t="s">
        <v>20</v>
      </c>
      <c r="I94" s="12" t="s">
        <v>27</v>
      </c>
      <c r="J94" s="12" t="s">
        <v>22</v>
      </c>
      <c r="K94" s="12" t="s">
        <v>54</v>
      </c>
      <c r="L94" s="12" t="s">
        <v>175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" customHeight="1" thickBot="1" x14ac:dyDescent="0.25">
      <c r="A95" s="10">
        <v>45181.465960648151</v>
      </c>
      <c r="B95" s="55" t="s">
        <v>278</v>
      </c>
      <c r="C95" s="12" t="s">
        <v>279</v>
      </c>
      <c r="D95" s="12" t="s">
        <v>368</v>
      </c>
      <c r="E95" s="12" t="s">
        <v>369</v>
      </c>
      <c r="F95" s="12" t="str">
        <f t="shared" si="1"/>
        <v>Natividad Jeremy</v>
      </c>
      <c r="G95" s="13">
        <v>25</v>
      </c>
      <c r="H95" s="12" t="s">
        <v>20</v>
      </c>
      <c r="I95" s="12" t="s">
        <v>27</v>
      </c>
      <c r="J95" s="12" t="s">
        <v>22</v>
      </c>
      <c r="K95" s="12" t="s">
        <v>370</v>
      </c>
      <c r="L95" s="12" t="s">
        <v>371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1:36" ht="15" customHeight="1" thickBot="1" x14ac:dyDescent="0.25">
      <c r="A96" s="10">
        <v>45181.466192129628</v>
      </c>
      <c r="B96" s="55" t="s">
        <v>278</v>
      </c>
      <c r="C96" s="12" t="s">
        <v>279</v>
      </c>
      <c r="D96" s="12" t="s">
        <v>372</v>
      </c>
      <c r="E96" s="12" t="s">
        <v>373</v>
      </c>
      <c r="F96" s="12" t="str">
        <f t="shared" si="1"/>
        <v>Combo Nicole</v>
      </c>
      <c r="G96" s="13">
        <v>20</v>
      </c>
      <c r="H96" s="12" t="s">
        <v>26</v>
      </c>
      <c r="I96" s="12" t="s">
        <v>21</v>
      </c>
      <c r="J96" s="12" t="s">
        <v>22</v>
      </c>
      <c r="K96" s="12" t="s">
        <v>41</v>
      </c>
      <c r="L96" s="12" t="s">
        <v>374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1:36" ht="15" customHeight="1" thickBot="1" x14ac:dyDescent="0.25">
      <c r="A97" s="10">
        <v>45181.475740740738</v>
      </c>
      <c r="B97" s="54" t="s">
        <v>652</v>
      </c>
      <c r="C97" s="12"/>
      <c r="D97" s="12"/>
      <c r="E97" s="12"/>
      <c r="F97" s="12" t="str">
        <f t="shared" si="1"/>
        <v xml:space="preserve"> </v>
      </c>
      <c r="G97" s="12"/>
      <c r="H97" s="12"/>
      <c r="I97" s="12"/>
      <c r="J97" s="12"/>
      <c r="K97" s="12"/>
      <c r="L97" s="12"/>
      <c r="M97" s="12" t="s">
        <v>664</v>
      </c>
      <c r="N97" s="12" t="s">
        <v>799</v>
      </c>
      <c r="O97" s="12" t="s">
        <v>800</v>
      </c>
      <c r="P97" s="13">
        <v>23</v>
      </c>
      <c r="Q97" s="12" t="s">
        <v>20</v>
      </c>
      <c r="R97" s="12" t="s">
        <v>21</v>
      </c>
      <c r="S97" s="12" t="s">
        <v>22</v>
      </c>
      <c r="T97" s="12" t="s">
        <v>41</v>
      </c>
      <c r="U97" s="12" t="s">
        <v>226</v>
      </c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1:36" ht="15" customHeight="1" thickBot="1" x14ac:dyDescent="0.25">
      <c r="A98" s="10">
        <v>45181.486712962964</v>
      </c>
      <c r="B98" s="55" t="s">
        <v>278</v>
      </c>
      <c r="C98" s="12" t="s">
        <v>279</v>
      </c>
      <c r="D98" s="12" t="s">
        <v>375</v>
      </c>
      <c r="E98" s="12" t="s">
        <v>376</v>
      </c>
      <c r="F98" s="12" t="str">
        <f t="shared" si="1"/>
        <v>Redoña Fern Elloenaie Grace</v>
      </c>
      <c r="G98" s="13">
        <v>20</v>
      </c>
      <c r="H98" s="12" t="s">
        <v>26</v>
      </c>
      <c r="I98" s="12" t="s">
        <v>21</v>
      </c>
      <c r="J98" s="12" t="s">
        <v>28</v>
      </c>
      <c r="K98" s="12" t="s">
        <v>377</v>
      </c>
      <c r="L98" s="12" t="s">
        <v>378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1:36" ht="15" customHeight="1" thickBot="1" x14ac:dyDescent="0.25">
      <c r="A99" s="10">
        <v>45181.538715277777</v>
      </c>
      <c r="B99" s="54" t="s">
        <v>652</v>
      </c>
      <c r="C99" s="12"/>
      <c r="D99" s="12"/>
      <c r="E99" s="12"/>
      <c r="F99" s="12" t="str">
        <f t="shared" si="1"/>
        <v xml:space="preserve"> </v>
      </c>
      <c r="G99" s="12"/>
      <c r="H99" s="12"/>
      <c r="I99" s="12"/>
      <c r="J99" s="12"/>
      <c r="K99" s="12"/>
      <c r="L99" s="12"/>
      <c r="M99" s="12" t="s">
        <v>689</v>
      </c>
      <c r="N99" s="12" t="s">
        <v>768</v>
      </c>
      <c r="O99" s="12" t="s">
        <v>801</v>
      </c>
      <c r="P99" s="13">
        <v>22</v>
      </c>
      <c r="Q99" s="12" t="s">
        <v>26</v>
      </c>
      <c r="R99" s="12" t="s">
        <v>27</v>
      </c>
      <c r="S99" s="12" t="s">
        <v>28</v>
      </c>
      <c r="T99" s="12" t="s">
        <v>36</v>
      </c>
      <c r="U99" s="12" t="s">
        <v>802</v>
      </c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1:36" ht="15" customHeight="1" thickBot="1" x14ac:dyDescent="0.25">
      <c r="A100" s="10">
        <v>45181.598680555559</v>
      </c>
      <c r="B100" s="54" t="s">
        <v>652</v>
      </c>
      <c r="C100" s="12"/>
      <c r="D100" s="12"/>
      <c r="E100" s="12"/>
      <c r="F100" s="12" t="str">
        <f t="shared" si="1"/>
        <v xml:space="preserve"> </v>
      </c>
      <c r="G100" s="12"/>
      <c r="H100" s="12"/>
      <c r="I100" s="12"/>
      <c r="J100" s="12"/>
      <c r="K100" s="12"/>
      <c r="L100" s="12"/>
      <c r="M100" s="12" t="s">
        <v>669</v>
      </c>
      <c r="N100" s="12" t="s">
        <v>803</v>
      </c>
      <c r="O100" s="12" t="s">
        <v>804</v>
      </c>
      <c r="P100" s="13">
        <v>25</v>
      </c>
      <c r="Q100" s="12" t="s">
        <v>20</v>
      </c>
      <c r="R100" s="12" t="s">
        <v>27</v>
      </c>
      <c r="S100" s="12" t="s">
        <v>22</v>
      </c>
      <c r="T100" s="12" t="s">
        <v>41</v>
      </c>
      <c r="U100" s="12" t="s">
        <v>805</v>
      </c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1:36" ht="15" customHeight="1" thickBot="1" x14ac:dyDescent="0.25">
      <c r="A101" s="10">
        <v>45181.614490740743</v>
      </c>
      <c r="B101" s="55" t="s">
        <v>278</v>
      </c>
      <c r="C101" s="12" t="s">
        <v>284</v>
      </c>
      <c r="D101" s="12" t="s">
        <v>379</v>
      </c>
      <c r="E101" s="12" t="s">
        <v>380</v>
      </c>
      <c r="F101" s="12" t="str">
        <f t="shared" si="1"/>
        <v>Galang Katrina Abigail</v>
      </c>
      <c r="G101" s="13">
        <v>20</v>
      </c>
      <c r="H101" s="12" t="s">
        <v>26</v>
      </c>
      <c r="I101" s="12" t="s">
        <v>21</v>
      </c>
      <c r="J101" s="12" t="s">
        <v>22</v>
      </c>
      <c r="K101" s="12"/>
      <c r="L101" s="12" t="s">
        <v>381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1:36" ht="15" customHeight="1" thickBot="1" x14ac:dyDescent="0.25">
      <c r="A102" s="10">
        <v>45181.62903935185</v>
      </c>
      <c r="B102" s="54" t="s">
        <v>652</v>
      </c>
      <c r="C102" s="12"/>
      <c r="D102" s="12"/>
      <c r="E102" s="12"/>
      <c r="F102" s="12" t="str">
        <f t="shared" si="1"/>
        <v xml:space="preserve"> </v>
      </c>
      <c r="G102" s="12"/>
      <c r="H102" s="12"/>
      <c r="I102" s="12"/>
      <c r="J102" s="12"/>
      <c r="K102" s="12"/>
      <c r="L102" s="12"/>
      <c r="M102" s="12" t="s">
        <v>758</v>
      </c>
      <c r="N102" s="12" t="s">
        <v>806</v>
      </c>
      <c r="O102" s="12" t="s">
        <v>807</v>
      </c>
      <c r="P102" s="13">
        <v>28</v>
      </c>
      <c r="Q102" s="12" t="s">
        <v>26</v>
      </c>
      <c r="R102" s="12" t="s">
        <v>27</v>
      </c>
      <c r="S102" s="12" t="s">
        <v>22</v>
      </c>
      <c r="T102" s="12"/>
      <c r="U102" s="12" t="s">
        <v>808</v>
      </c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1:36" ht="15" customHeight="1" thickBot="1" x14ac:dyDescent="0.25">
      <c r="A103" s="10">
        <v>45181.657951388886</v>
      </c>
      <c r="B103" s="54" t="s">
        <v>652</v>
      </c>
      <c r="C103" s="12"/>
      <c r="D103" s="12"/>
      <c r="E103" s="12"/>
      <c r="F103" s="12" t="str">
        <f t="shared" si="1"/>
        <v xml:space="preserve"> </v>
      </c>
      <c r="G103" s="12"/>
      <c r="H103" s="12"/>
      <c r="I103" s="12"/>
      <c r="J103" s="12"/>
      <c r="K103" s="12"/>
      <c r="L103" s="12"/>
      <c r="M103" s="12" t="s">
        <v>669</v>
      </c>
      <c r="N103" s="12" t="s">
        <v>809</v>
      </c>
      <c r="O103" s="12" t="s">
        <v>810</v>
      </c>
      <c r="P103" s="13">
        <v>18</v>
      </c>
      <c r="Q103" s="12" t="s">
        <v>26</v>
      </c>
      <c r="R103" s="12" t="s">
        <v>21</v>
      </c>
      <c r="S103" s="12" t="s">
        <v>28</v>
      </c>
      <c r="T103" s="12" t="s">
        <v>54</v>
      </c>
      <c r="U103" s="12" t="s">
        <v>811</v>
      </c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1:36" ht="15" customHeight="1" thickBot="1" x14ac:dyDescent="0.25">
      <c r="A104" s="10">
        <v>45181.682395833333</v>
      </c>
      <c r="B104" s="54" t="s">
        <v>652</v>
      </c>
      <c r="C104" s="12"/>
      <c r="D104" s="12"/>
      <c r="E104" s="12"/>
      <c r="F104" s="12" t="str">
        <f t="shared" si="1"/>
        <v xml:space="preserve"> </v>
      </c>
      <c r="G104" s="12"/>
      <c r="H104" s="12"/>
      <c r="I104" s="12"/>
      <c r="J104" s="12"/>
      <c r="K104" s="12"/>
      <c r="L104" s="12"/>
      <c r="M104" s="12" t="s">
        <v>664</v>
      </c>
      <c r="N104" s="12" t="s">
        <v>812</v>
      </c>
      <c r="O104" s="12" t="s">
        <v>813</v>
      </c>
      <c r="P104" s="13">
        <v>23</v>
      </c>
      <c r="Q104" s="12" t="s">
        <v>26</v>
      </c>
      <c r="R104" s="12" t="s">
        <v>21</v>
      </c>
      <c r="S104" s="12" t="s">
        <v>22</v>
      </c>
      <c r="T104" s="12"/>
      <c r="U104" s="12" t="s">
        <v>814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1:36" ht="15" customHeight="1" thickBot="1" x14ac:dyDescent="0.25">
      <c r="A105" s="10">
        <v>45181.738761574074</v>
      </c>
      <c r="B105" s="24" t="s">
        <v>16</v>
      </c>
      <c r="C105" s="12"/>
      <c r="D105" s="12"/>
      <c r="E105" s="12"/>
      <c r="F105" s="12" t="str">
        <f t="shared" si="1"/>
        <v xml:space="preserve"> 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 t="s">
        <v>95</v>
      </c>
      <c r="W105" s="12" t="s">
        <v>96</v>
      </c>
      <c r="X105" s="12" t="s">
        <v>97</v>
      </c>
      <c r="Y105" s="13">
        <v>19</v>
      </c>
      <c r="Z105" s="12" t="s">
        <v>20</v>
      </c>
      <c r="AA105" s="12" t="s">
        <v>21</v>
      </c>
      <c r="AB105" s="12" t="s">
        <v>28</v>
      </c>
      <c r="AC105" s="12" t="s">
        <v>41</v>
      </c>
      <c r="AD105" s="12" t="s">
        <v>98</v>
      </c>
      <c r="AE105" s="12"/>
      <c r="AF105" s="12"/>
      <c r="AG105" s="12"/>
      <c r="AH105" s="12"/>
      <c r="AI105" s="12"/>
      <c r="AJ105" s="12"/>
    </row>
    <row r="106" spans="1:36" ht="15" customHeight="1" thickBot="1" x14ac:dyDescent="0.25">
      <c r="A106" s="10">
        <v>45181.800324074073</v>
      </c>
      <c r="B106" s="54" t="s">
        <v>652</v>
      </c>
      <c r="C106" s="12"/>
      <c r="D106" s="12"/>
      <c r="E106" s="12"/>
      <c r="F106" s="12" t="str">
        <f t="shared" si="1"/>
        <v xml:space="preserve"> </v>
      </c>
      <c r="G106" s="12"/>
      <c r="H106" s="12"/>
      <c r="I106" s="12"/>
      <c r="J106" s="12"/>
      <c r="K106" s="12"/>
      <c r="L106" s="12"/>
      <c r="M106" s="12" t="s">
        <v>701</v>
      </c>
      <c r="N106" s="12" t="s">
        <v>815</v>
      </c>
      <c r="O106" s="12" t="s">
        <v>373</v>
      </c>
      <c r="P106" s="13">
        <v>21</v>
      </c>
      <c r="Q106" s="12" t="s">
        <v>26</v>
      </c>
      <c r="R106" s="12" t="s">
        <v>27</v>
      </c>
      <c r="S106" s="12" t="s">
        <v>28</v>
      </c>
      <c r="T106" s="12" t="s">
        <v>140</v>
      </c>
      <c r="U106" s="12" t="s">
        <v>816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1:36" ht="15" customHeight="1" thickBot="1" x14ac:dyDescent="0.25">
      <c r="A107" s="10">
        <v>45181.801493055558</v>
      </c>
      <c r="B107" s="54" t="s">
        <v>652</v>
      </c>
      <c r="C107" s="12"/>
      <c r="D107" s="12"/>
      <c r="E107" s="12"/>
      <c r="F107" s="12" t="str">
        <f t="shared" si="1"/>
        <v xml:space="preserve"> </v>
      </c>
      <c r="G107" s="12"/>
      <c r="H107" s="12"/>
      <c r="I107" s="12"/>
      <c r="J107" s="12"/>
      <c r="K107" s="12"/>
      <c r="L107" s="12"/>
      <c r="M107" s="12" t="s">
        <v>664</v>
      </c>
      <c r="N107" s="12" t="s">
        <v>817</v>
      </c>
      <c r="O107" s="12" t="s">
        <v>818</v>
      </c>
      <c r="P107" s="13">
        <v>21</v>
      </c>
      <c r="Q107" s="12" t="s">
        <v>26</v>
      </c>
      <c r="R107" s="12" t="s">
        <v>27</v>
      </c>
      <c r="S107" s="12" t="s">
        <v>28</v>
      </c>
      <c r="T107" s="12" t="s">
        <v>36</v>
      </c>
      <c r="U107" s="12" t="s">
        <v>819</v>
      </c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1:36" ht="15" customHeight="1" thickBot="1" x14ac:dyDescent="0.25">
      <c r="A108" s="10">
        <v>45181.834201388891</v>
      </c>
      <c r="B108" s="54" t="s">
        <v>652</v>
      </c>
      <c r="C108" s="12"/>
      <c r="D108" s="12"/>
      <c r="E108" s="12"/>
      <c r="F108" s="12" t="str">
        <f t="shared" si="1"/>
        <v xml:space="preserve"> </v>
      </c>
      <c r="G108" s="12"/>
      <c r="H108" s="12"/>
      <c r="I108" s="12"/>
      <c r="J108" s="12"/>
      <c r="K108" s="12"/>
      <c r="L108" s="12"/>
      <c r="M108" s="12" t="s">
        <v>758</v>
      </c>
      <c r="N108" s="12" t="s">
        <v>820</v>
      </c>
      <c r="O108" s="12" t="s">
        <v>821</v>
      </c>
      <c r="P108" s="13">
        <v>18</v>
      </c>
      <c r="Q108" s="12" t="s">
        <v>20</v>
      </c>
      <c r="R108" s="12" t="s">
        <v>21</v>
      </c>
      <c r="S108" s="12" t="s">
        <v>22</v>
      </c>
      <c r="T108" s="12"/>
      <c r="U108" s="12" t="s">
        <v>822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1:36" ht="15" customHeight="1" thickBot="1" x14ac:dyDescent="0.25">
      <c r="A109" s="10">
        <v>45181.834305555552</v>
      </c>
      <c r="B109" s="54" t="s">
        <v>652</v>
      </c>
      <c r="C109" s="12"/>
      <c r="D109" s="12"/>
      <c r="E109" s="12"/>
      <c r="F109" s="12" t="str">
        <f t="shared" si="1"/>
        <v xml:space="preserve"> </v>
      </c>
      <c r="G109" s="12"/>
      <c r="H109" s="12"/>
      <c r="I109" s="12"/>
      <c r="J109" s="12"/>
      <c r="K109" s="12"/>
      <c r="L109" s="12"/>
      <c r="M109" s="12" t="s">
        <v>758</v>
      </c>
      <c r="N109" s="12" t="s">
        <v>823</v>
      </c>
      <c r="O109" s="12" t="s">
        <v>824</v>
      </c>
      <c r="P109" s="13">
        <v>20</v>
      </c>
      <c r="Q109" s="12" t="s">
        <v>26</v>
      </c>
      <c r="R109" s="12" t="s">
        <v>21</v>
      </c>
      <c r="S109" s="12" t="s">
        <v>22</v>
      </c>
      <c r="T109" s="12" t="s">
        <v>36</v>
      </c>
      <c r="U109" s="12" t="s">
        <v>36</v>
      </c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1:36" ht="15" customHeight="1" thickBot="1" x14ac:dyDescent="0.25">
      <c r="A110" s="10">
        <v>45181.843958333331</v>
      </c>
      <c r="B110" s="54" t="s">
        <v>652</v>
      </c>
      <c r="C110" s="12"/>
      <c r="D110" s="12"/>
      <c r="E110" s="12"/>
      <c r="F110" s="12" t="str">
        <f t="shared" si="1"/>
        <v xml:space="preserve"> </v>
      </c>
      <c r="G110" s="12"/>
      <c r="H110" s="12"/>
      <c r="I110" s="12"/>
      <c r="J110" s="12"/>
      <c r="K110" s="12"/>
      <c r="L110" s="12"/>
      <c r="M110" s="12" t="s">
        <v>758</v>
      </c>
      <c r="N110" s="12" t="s">
        <v>825</v>
      </c>
      <c r="O110" s="12" t="s">
        <v>826</v>
      </c>
      <c r="P110" s="13">
        <v>19</v>
      </c>
      <c r="Q110" s="12" t="s">
        <v>26</v>
      </c>
      <c r="R110" s="12" t="s">
        <v>27</v>
      </c>
      <c r="S110" s="12" t="s">
        <v>22</v>
      </c>
      <c r="T110" s="12"/>
      <c r="U110" s="12" t="s">
        <v>827</v>
      </c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1:36" ht="15" customHeight="1" thickBot="1" x14ac:dyDescent="0.25">
      <c r="A111" s="10">
        <v>45181.846377314818</v>
      </c>
      <c r="B111" s="55" t="s">
        <v>278</v>
      </c>
      <c r="C111" s="12" t="s">
        <v>341</v>
      </c>
      <c r="D111" s="12" t="s">
        <v>382</v>
      </c>
      <c r="E111" s="12" t="s">
        <v>383</v>
      </c>
      <c r="F111" s="12" t="str">
        <f t="shared" si="1"/>
        <v>ILLORIN Mark Glenson</v>
      </c>
      <c r="G111" s="13">
        <v>24</v>
      </c>
      <c r="H111" s="12" t="s">
        <v>20</v>
      </c>
      <c r="I111" s="12" t="s">
        <v>21</v>
      </c>
      <c r="J111" s="12" t="s">
        <v>22</v>
      </c>
      <c r="K111" s="12" t="s">
        <v>36</v>
      </c>
      <c r="L111" s="12" t="s">
        <v>36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1:36" ht="15" customHeight="1" thickBot="1" x14ac:dyDescent="0.25">
      <c r="A112" s="10">
        <v>45181.856898148151</v>
      </c>
      <c r="B112" s="55" t="s">
        <v>278</v>
      </c>
      <c r="C112" s="12" t="s">
        <v>341</v>
      </c>
      <c r="D112" s="12" t="s">
        <v>384</v>
      </c>
      <c r="E112" s="12" t="s">
        <v>385</v>
      </c>
      <c r="F112" s="12" t="str">
        <f t="shared" si="1"/>
        <v>MARBIL IAN EMMANUEL</v>
      </c>
      <c r="G112" s="13">
        <v>22</v>
      </c>
      <c r="H112" s="12" t="s">
        <v>20</v>
      </c>
      <c r="I112" s="12" t="s">
        <v>21</v>
      </c>
      <c r="J112" s="12" t="s">
        <v>28</v>
      </c>
      <c r="K112" s="12" t="s">
        <v>201</v>
      </c>
      <c r="L112" s="12" t="s">
        <v>386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1:36" ht="15" customHeight="1" thickBot="1" x14ac:dyDescent="0.25">
      <c r="A113" s="10">
        <v>45181.86446759259</v>
      </c>
      <c r="B113" s="55" t="s">
        <v>278</v>
      </c>
      <c r="C113" s="12" t="s">
        <v>341</v>
      </c>
      <c r="D113" s="12" t="s">
        <v>387</v>
      </c>
      <c r="E113" s="12" t="s">
        <v>388</v>
      </c>
      <c r="F113" s="12" t="str">
        <f t="shared" si="1"/>
        <v>Martin Kaela</v>
      </c>
      <c r="G113" s="13">
        <v>24</v>
      </c>
      <c r="H113" s="12" t="s">
        <v>26</v>
      </c>
      <c r="I113" s="12" t="s">
        <v>27</v>
      </c>
      <c r="J113" s="12" t="s">
        <v>22</v>
      </c>
      <c r="K113" s="12"/>
      <c r="L113" s="12" t="s">
        <v>389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1:36" ht="15" customHeight="1" thickBot="1" x14ac:dyDescent="0.25">
      <c r="A114" s="10">
        <v>45181.865833333337</v>
      </c>
      <c r="B114" s="55" t="s">
        <v>278</v>
      </c>
      <c r="C114" s="12" t="s">
        <v>341</v>
      </c>
      <c r="D114" s="12" t="s">
        <v>390</v>
      </c>
      <c r="E114" s="12" t="s">
        <v>391</v>
      </c>
      <c r="F114" s="12" t="str">
        <f t="shared" si="1"/>
        <v>Astrande Jasper</v>
      </c>
      <c r="G114" s="13">
        <v>25</v>
      </c>
      <c r="H114" s="12" t="s">
        <v>20</v>
      </c>
      <c r="I114" s="12" t="s">
        <v>21</v>
      </c>
      <c r="J114" s="12" t="s">
        <v>22</v>
      </c>
      <c r="K114" s="12" t="s">
        <v>54</v>
      </c>
      <c r="L114" s="12" t="s">
        <v>392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1:36" ht="15" customHeight="1" thickBot="1" x14ac:dyDescent="0.25">
      <c r="A115" s="10">
        <v>45181.869444444441</v>
      </c>
      <c r="B115" s="24" t="s">
        <v>16</v>
      </c>
      <c r="C115" s="12"/>
      <c r="D115" s="12"/>
      <c r="E115" s="12"/>
      <c r="F115" s="12" t="str">
        <f t="shared" si="1"/>
        <v xml:space="preserve"> 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 t="s">
        <v>17</v>
      </c>
      <c r="W115" s="12" t="s">
        <v>99</v>
      </c>
      <c r="X115" s="12" t="s">
        <v>100</v>
      </c>
      <c r="Y115" s="13">
        <v>19</v>
      </c>
      <c r="Z115" s="12" t="s">
        <v>20</v>
      </c>
      <c r="AA115" s="12" t="s">
        <v>21</v>
      </c>
      <c r="AB115" s="12" t="s">
        <v>28</v>
      </c>
      <c r="AC115" s="12" t="s">
        <v>41</v>
      </c>
      <c r="AD115" s="12" t="s">
        <v>101</v>
      </c>
      <c r="AE115" s="12"/>
      <c r="AF115" s="12"/>
      <c r="AG115" s="12"/>
      <c r="AH115" s="12"/>
      <c r="AI115" s="12"/>
      <c r="AJ115" s="12"/>
    </row>
    <row r="116" spans="1:36" ht="15" customHeight="1" thickBot="1" x14ac:dyDescent="0.25">
      <c r="A116" s="10">
        <v>45181.881805555553</v>
      </c>
      <c r="B116" s="54" t="s">
        <v>652</v>
      </c>
      <c r="C116" s="12"/>
      <c r="D116" s="12"/>
      <c r="E116" s="12"/>
      <c r="F116" s="12" t="str">
        <f t="shared" si="1"/>
        <v xml:space="preserve"> </v>
      </c>
      <c r="G116" s="12"/>
      <c r="H116" s="12"/>
      <c r="I116" s="12"/>
      <c r="J116" s="12"/>
      <c r="K116" s="12"/>
      <c r="L116" s="12"/>
      <c r="M116" s="12" t="s">
        <v>664</v>
      </c>
      <c r="N116" s="12" t="s">
        <v>828</v>
      </c>
      <c r="O116" s="12" t="s">
        <v>829</v>
      </c>
      <c r="P116" s="13">
        <v>18</v>
      </c>
      <c r="Q116" s="12" t="s">
        <v>20</v>
      </c>
      <c r="R116" s="12" t="s">
        <v>21</v>
      </c>
      <c r="S116" s="12" t="s">
        <v>28</v>
      </c>
      <c r="T116" s="12" t="s">
        <v>41</v>
      </c>
      <c r="U116" s="12" t="s">
        <v>830</v>
      </c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1:36" ht="15" customHeight="1" thickBot="1" x14ac:dyDescent="0.25">
      <c r="A117" s="10">
        <v>45181.903738425928</v>
      </c>
      <c r="B117" s="55" t="s">
        <v>278</v>
      </c>
      <c r="C117" s="12" t="s">
        <v>341</v>
      </c>
      <c r="D117" s="12" t="s">
        <v>342</v>
      </c>
      <c r="E117" s="12" t="s">
        <v>393</v>
      </c>
      <c r="F117" s="12" t="str">
        <f t="shared" si="1"/>
        <v>Reyes Christan</v>
      </c>
      <c r="G117" s="13">
        <v>28</v>
      </c>
      <c r="H117" s="12" t="s">
        <v>20</v>
      </c>
      <c r="I117" s="12" t="s">
        <v>27</v>
      </c>
      <c r="J117" s="12" t="s">
        <v>28</v>
      </c>
      <c r="K117" s="12" t="s">
        <v>394</v>
      </c>
      <c r="L117" s="12" t="s">
        <v>395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1:36" ht="15" customHeight="1" thickBot="1" x14ac:dyDescent="0.25">
      <c r="A118" s="10">
        <v>45181.905995370369</v>
      </c>
      <c r="B118" s="54" t="s">
        <v>652</v>
      </c>
      <c r="C118" s="12"/>
      <c r="D118" s="12"/>
      <c r="E118" s="12"/>
      <c r="F118" s="12" t="str">
        <f t="shared" si="1"/>
        <v xml:space="preserve"> </v>
      </c>
      <c r="G118" s="12"/>
      <c r="H118" s="12"/>
      <c r="I118" s="12"/>
      <c r="J118" s="12"/>
      <c r="K118" s="12"/>
      <c r="L118" s="12"/>
      <c r="M118" s="12" t="s">
        <v>706</v>
      </c>
      <c r="N118" s="12" t="s">
        <v>831</v>
      </c>
      <c r="O118" s="12" t="s">
        <v>832</v>
      </c>
      <c r="P118" s="13">
        <v>19</v>
      </c>
      <c r="Q118" s="12" t="s">
        <v>26</v>
      </c>
      <c r="R118" s="12" t="s">
        <v>21</v>
      </c>
      <c r="S118" s="12" t="s">
        <v>22</v>
      </c>
      <c r="T118" s="12" t="s">
        <v>36</v>
      </c>
      <c r="U118" s="12" t="s">
        <v>54</v>
      </c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36" ht="15" customHeight="1" thickBot="1" x14ac:dyDescent="0.25">
      <c r="A119" s="10">
        <v>45181.907476851855</v>
      </c>
      <c r="B119" s="55" t="s">
        <v>278</v>
      </c>
      <c r="C119" s="12" t="s">
        <v>284</v>
      </c>
      <c r="D119" s="12" t="s">
        <v>396</v>
      </c>
      <c r="E119" s="12" t="s">
        <v>397</v>
      </c>
      <c r="F119" s="12" t="str">
        <f t="shared" si="1"/>
        <v>Jornacion Jared</v>
      </c>
      <c r="G119" s="13">
        <v>19</v>
      </c>
      <c r="H119" s="12" t="s">
        <v>20</v>
      </c>
      <c r="I119" s="12" t="s">
        <v>21</v>
      </c>
      <c r="J119" s="12" t="s">
        <v>22</v>
      </c>
      <c r="K119" s="12" t="s">
        <v>115</v>
      </c>
      <c r="L119" s="12" t="s">
        <v>398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36" ht="15" customHeight="1" thickBot="1" x14ac:dyDescent="0.25">
      <c r="A120" s="10">
        <v>45186.652245370373</v>
      </c>
      <c r="B120" s="54" t="s">
        <v>652</v>
      </c>
      <c r="C120" s="12"/>
      <c r="D120" s="12"/>
      <c r="E120" s="12"/>
      <c r="F120" s="12" t="str">
        <f t="shared" si="1"/>
        <v xml:space="preserve"> </v>
      </c>
      <c r="G120" s="12"/>
      <c r="H120" s="12"/>
      <c r="I120" s="12"/>
      <c r="J120" s="12"/>
      <c r="K120" s="12"/>
      <c r="L120" s="12"/>
      <c r="M120" s="12" t="s">
        <v>657</v>
      </c>
      <c r="N120" s="12" t="s">
        <v>833</v>
      </c>
      <c r="O120" s="12" t="s">
        <v>834</v>
      </c>
      <c r="P120" s="13">
        <v>27</v>
      </c>
      <c r="Q120" s="12" t="s">
        <v>20</v>
      </c>
      <c r="R120" s="12" t="s">
        <v>27</v>
      </c>
      <c r="S120" s="12" t="s">
        <v>22</v>
      </c>
      <c r="T120" s="12"/>
      <c r="U120" s="12" t="s">
        <v>835</v>
      </c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36" ht="15" customHeight="1" thickBot="1" x14ac:dyDescent="0.25">
      <c r="A121" s="10">
        <v>45181.967430555553</v>
      </c>
      <c r="B121" s="54" t="s">
        <v>652</v>
      </c>
      <c r="C121" s="12"/>
      <c r="D121" s="12"/>
      <c r="E121" s="12"/>
      <c r="F121" s="12" t="str">
        <f t="shared" si="1"/>
        <v xml:space="preserve"> </v>
      </c>
      <c r="G121" s="12"/>
      <c r="H121" s="12"/>
      <c r="I121" s="12"/>
      <c r="J121" s="12"/>
      <c r="K121" s="12"/>
      <c r="L121" s="12"/>
      <c r="M121" s="12" t="s">
        <v>758</v>
      </c>
      <c r="N121" s="12" t="s">
        <v>823</v>
      </c>
      <c r="O121" s="12" t="s">
        <v>836</v>
      </c>
      <c r="P121" s="13">
        <v>22</v>
      </c>
      <c r="Q121" s="12" t="s">
        <v>20</v>
      </c>
      <c r="R121" s="12" t="s">
        <v>21</v>
      </c>
      <c r="S121" s="12" t="s">
        <v>22</v>
      </c>
      <c r="T121" s="12"/>
      <c r="U121" s="12" t="s">
        <v>837</v>
      </c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36" ht="15" customHeight="1" thickBot="1" x14ac:dyDescent="0.25">
      <c r="A122" s="10">
        <v>45182.538668981484</v>
      </c>
      <c r="B122" s="54" t="s">
        <v>652</v>
      </c>
      <c r="C122" s="12"/>
      <c r="D122" s="12"/>
      <c r="E122" s="12"/>
      <c r="F122" s="12" t="str">
        <f t="shared" si="1"/>
        <v xml:space="preserve"> </v>
      </c>
      <c r="G122" s="12"/>
      <c r="H122" s="12"/>
      <c r="I122" s="12"/>
      <c r="J122" s="12"/>
      <c r="K122" s="12"/>
      <c r="L122" s="12"/>
      <c r="M122" s="12" t="s">
        <v>669</v>
      </c>
      <c r="N122" s="12" t="s">
        <v>838</v>
      </c>
      <c r="O122" s="12" t="s">
        <v>839</v>
      </c>
      <c r="P122" s="13">
        <v>24</v>
      </c>
      <c r="Q122" s="12" t="s">
        <v>26</v>
      </c>
      <c r="R122" s="12" t="s">
        <v>21</v>
      </c>
      <c r="S122" s="12" t="s">
        <v>28</v>
      </c>
      <c r="T122" s="12"/>
      <c r="U122" s="12" t="s">
        <v>840</v>
      </c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36" ht="15" customHeight="1" thickBot="1" x14ac:dyDescent="0.25">
      <c r="A123" s="10">
        <v>45182.601354166669</v>
      </c>
      <c r="B123" s="54" t="s">
        <v>652</v>
      </c>
      <c r="C123" s="12"/>
      <c r="D123" s="12"/>
      <c r="E123" s="12"/>
      <c r="F123" s="12" t="str">
        <f t="shared" si="1"/>
        <v xml:space="preserve"> </v>
      </c>
      <c r="G123" s="12"/>
      <c r="H123" s="12"/>
      <c r="I123" s="12"/>
      <c r="J123" s="12"/>
      <c r="K123" s="12"/>
      <c r="L123" s="12"/>
      <c r="M123" s="12" t="s">
        <v>758</v>
      </c>
      <c r="N123" s="12" t="s">
        <v>841</v>
      </c>
      <c r="O123" s="12" t="s">
        <v>842</v>
      </c>
      <c r="P123" s="13">
        <v>19</v>
      </c>
      <c r="Q123" s="12" t="s">
        <v>26</v>
      </c>
      <c r="R123" s="12" t="s">
        <v>21</v>
      </c>
      <c r="S123" s="12" t="s">
        <v>28</v>
      </c>
      <c r="T123" s="12"/>
      <c r="U123" s="12" t="s">
        <v>843</v>
      </c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36" ht="15" customHeight="1" thickBot="1" x14ac:dyDescent="0.25">
      <c r="A124" s="10">
        <v>45182.713113425925</v>
      </c>
      <c r="B124" s="24" t="s">
        <v>16</v>
      </c>
      <c r="C124" s="12"/>
      <c r="D124" s="12"/>
      <c r="E124" s="12"/>
      <c r="F124" s="12" t="str">
        <f t="shared" si="1"/>
        <v xml:space="preserve"> 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 t="s">
        <v>102</v>
      </c>
      <c r="W124" s="12" t="s">
        <v>103</v>
      </c>
      <c r="X124" s="12" t="s">
        <v>104</v>
      </c>
      <c r="Y124" s="13">
        <v>25</v>
      </c>
      <c r="Z124" s="12" t="s">
        <v>26</v>
      </c>
      <c r="AA124" s="12" t="s">
        <v>27</v>
      </c>
      <c r="AB124" s="12" t="s">
        <v>22</v>
      </c>
      <c r="AC124" s="12" t="s">
        <v>41</v>
      </c>
      <c r="AD124" s="12" t="s">
        <v>105</v>
      </c>
      <c r="AE124" s="12"/>
      <c r="AF124" s="12"/>
      <c r="AG124" s="12"/>
      <c r="AH124" s="12"/>
      <c r="AI124" s="12"/>
      <c r="AJ124" s="12"/>
    </row>
    <row r="125" spans="1:36" ht="15" customHeight="1" thickBot="1" x14ac:dyDescent="0.25">
      <c r="A125" s="10">
        <v>45182.803368055553</v>
      </c>
      <c r="B125" s="55" t="s">
        <v>278</v>
      </c>
      <c r="C125" s="12" t="s">
        <v>341</v>
      </c>
      <c r="D125" s="12" t="s">
        <v>399</v>
      </c>
      <c r="E125" s="12" t="s">
        <v>294</v>
      </c>
      <c r="F125" s="12" t="str">
        <f t="shared" si="1"/>
        <v>Gacer Catherine</v>
      </c>
      <c r="G125" s="13">
        <v>32</v>
      </c>
      <c r="H125" s="12" t="s">
        <v>26</v>
      </c>
      <c r="I125" s="12" t="s">
        <v>27</v>
      </c>
      <c r="J125" s="12" t="s">
        <v>28</v>
      </c>
      <c r="K125" s="12" t="s">
        <v>41</v>
      </c>
      <c r="L125" s="15" t="s">
        <v>400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36" ht="15" customHeight="1" thickBot="1" x14ac:dyDescent="0.25">
      <c r="A126" s="10">
        <v>45182.825648148151</v>
      </c>
      <c r="B126" s="55" t="s">
        <v>278</v>
      </c>
      <c r="C126" s="12" t="s">
        <v>306</v>
      </c>
      <c r="D126" s="12" t="s">
        <v>401</v>
      </c>
      <c r="E126" s="12" t="s">
        <v>402</v>
      </c>
      <c r="F126" s="12" t="str">
        <f t="shared" si="1"/>
        <v>Domagsang Marion Duncan</v>
      </c>
      <c r="G126" s="13">
        <v>31</v>
      </c>
      <c r="H126" s="12" t="s">
        <v>20</v>
      </c>
      <c r="I126" s="12" t="s">
        <v>27</v>
      </c>
      <c r="J126" s="12" t="s">
        <v>22</v>
      </c>
      <c r="K126" s="12" t="s">
        <v>403</v>
      </c>
      <c r="L126" s="12" t="s">
        <v>404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36" ht="15" customHeight="1" thickBot="1" x14ac:dyDescent="0.25">
      <c r="A127" s="10">
        <v>45182.839594907404</v>
      </c>
      <c r="B127" s="55" t="s">
        <v>278</v>
      </c>
      <c r="C127" s="12" t="s">
        <v>341</v>
      </c>
      <c r="D127" s="12" t="s">
        <v>399</v>
      </c>
      <c r="E127" s="12" t="s">
        <v>405</v>
      </c>
      <c r="F127" s="12" t="str">
        <f t="shared" si="1"/>
        <v>Gacer Bless</v>
      </c>
      <c r="G127" s="13">
        <v>23</v>
      </c>
      <c r="H127" s="12" t="s">
        <v>26</v>
      </c>
      <c r="I127" s="12" t="s">
        <v>27</v>
      </c>
      <c r="J127" s="12" t="s">
        <v>22</v>
      </c>
      <c r="K127" s="12"/>
      <c r="L127" s="12" t="s">
        <v>406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36" ht="15" customHeight="1" thickBot="1" x14ac:dyDescent="0.25">
      <c r="A128" s="10">
        <v>45182.856481481482</v>
      </c>
      <c r="B128" s="24" t="s">
        <v>16</v>
      </c>
      <c r="C128" s="12"/>
      <c r="D128" s="12"/>
      <c r="E128" s="12"/>
      <c r="F128" s="12" t="str">
        <f t="shared" si="1"/>
        <v xml:space="preserve"> 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 t="s">
        <v>70</v>
      </c>
      <c r="W128" s="12" t="s">
        <v>106</v>
      </c>
      <c r="X128" s="12" t="s">
        <v>107</v>
      </c>
      <c r="Y128" s="13">
        <v>23</v>
      </c>
      <c r="Z128" s="12" t="s">
        <v>20</v>
      </c>
      <c r="AA128" s="12" t="s">
        <v>21</v>
      </c>
      <c r="AB128" s="12" t="s">
        <v>22</v>
      </c>
      <c r="AC128" s="12"/>
      <c r="AD128" s="12" t="s">
        <v>108</v>
      </c>
      <c r="AE128" s="12"/>
      <c r="AF128" s="12"/>
      <c r="AG128" s="12"/>
      <c r="AH128" s="12"/>
      <c r="AI128" s="12"/>
      <c r="AJ128" s="12"/>
    </row>
    <row r="129" spans="1:36" ht="15" customHeight="1" thickBot="1" x14ac:dyDescent="0.25">
      <c r="A129" s="10">
        <v>45182.873333333337</v>
      </c>
      <c r="B129" s="54" t="s">
        <v>652</v>
      </c>
      <c r="C129" s="12"/>
      <c r="D129" s="12"/>
      <c r="E129" s="12"/>
      <c r="F129" s="12" t="str">
        <f t="shared" si="1"/>
        <v xml:space="preserve"> </v>
      </c>
      <c r="G129" s="12"/>
      <c r="H129" s="12"/>
      <c r="I129" s="12"/>
      <c r="J129" s="12"/>
      <c r="K129" s="12"/>
      <c r="L129" s="12"/>
      <c r="M129" s="12" t="s">
        <v>653</v>
      </c>
      <c r="N129" s="12" t="s">
        <v>844</v>
      </c>
      <c r="O129" s="12" t="s">
        <v>845</v>
      </c>
      <c r="P129" s="13">
        <v>18</v>
      </c>
      <c r="Q129" s="12" t="s">
        <v>26</v>
      </c>
      <c r="R129" s="12" t="s">
        <v>21</v>
      </c>
      <c r="S129" s="12" t="s">
        <v>28</v>
      </c>
      <c r="T129" s="12"/>
      <c r="U129" s="12" t="s">
        <v>846</v>
      </c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1:36" ht="15" customHeight="1" thickBot="1" x14ac:dyDescent="0.25">
      <c r="A130" s="10">
        <v>45182.915659722225</v>
      </c>
      <c r="B130" s="55" t="s">
        <v>278</v>
      </c>
      <c r="C130" s="12" t="s">
        <v>341</v>
      </c>
      <c r="D130" s="12" t="s">
        <v>342</v>
      </c>
      <c r="E130" s="12" t="s">
        <v>407</v>
      </c>
      <c r="F130" s="12" t="str">
        <f t="shared" si="1"/>
        <v>Reyes Celester</v>
      </c>
      <c r="G130" s="13">
        <v>26</v>
      </c>
      <c r="H130" s="12" t="s">
        <v>20</v>
      </c>
      <c r="I130" s="12" t="s">
        <v>27</v>
      </c>
      <c r="J130" s="12" t="s">
        <v>22</v>
      </c>
      <c r="K130" s="12" t="s">
        <v>41</v>
      </c>
      <c r="L130" s="12" t="s">
        <v>408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1:36" ht="15" customHeight="1" thickBot="1" x14ac:dyDescent="0.25">
      <c r="A131" s="10">
        <v>45193.850775462961</v>
      </c>
      <c r="B131" s="54" t="s">
        <v>652</v>
      </c>
      <c r="C131" s="12"/>
      <c r="D131" s="12"/>
      <c r="E131" s="12"/>
      <c r="F131" s="12" t="str">
        <f t="shared" si="1"/>
        <v xml:space="preserve"> </v>
      </c>
      <c r="G131" s="12"/>
      <c r="H131" s="12"/>
      <c r="I131" s="12"/>
      <c r="J131" s="12"/>
      <c r="K131" s="12"/>
      <c r="L131" s="12"/>
      <c r="M131" s="12" t="s">
        <v>701</v>
      </c>
      <c r="N131" s="12" t="s">
        <v>847</v>
      </c>
      <c r="O131" s="12" t="s">
        <v>848</v>
      </c>
      <c r="P131" s="13">
        <v>20</v>
      </c>
      <c r="Q131" s="12" t="s">
        <v>26</v>
      </c>
      <c r="R131" s="12" t="s">
        <v>27</v>
      </c>
      <c r="S131" s="12" t="s">
        <v>22</v>
      </c>
      <c r="T131" s="12" t="s">
        <v>41</v>
      </c>
      <c r="U131" s="12" t="s">
        <v>849</v>
      </c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1:36" ht="15" customHeight="1" thickBot="1" x14ac:dyDescent="0.25">
      <c r="A132" s="10">
        <v>45183.375451388885</v>
      </c>
      <c r="B132" s="54" t="s">
        <v>652</v>
      </c>
      <c r="C132" s="12"/>
      <c r="D132" s="12"/>
      <c r="E132" s="12"/>
      <c r="F132" s="12" t="str">
        <f t="shared" si="1"/>
        <v xml:space="preserve"> </v>
      </c>
      <c r="G132" s="12"/>
      <c r="H132" s="12"/>
      <c r="I132" s="12"/>
      <c r="J132" s="12"/>
      <c r="K132" s="12"/>
      <c r="L132" s="12"/>
      <c r="M132" s="12" t="s">
        <v>706</v>
      </c>
      <c r="N132" s="12" t="s">
        <v>850</v>
      </c>
      <c r="O132" s="12" t="s">
        <v>851</v>
      </c>
      <c r="P132" s="13">
        <v>24</v>
      </c>
      <c r="Q132" s="12" t="s">
        <v>20</v>
      </c>
      <c r="R132" s="12" t="s">
        <v>27</v>
      </c>
      <c r="S132" s="12" t="s">
        <v>22</v>
      </c>
      <c r="T132" s="12" t="s">
        <v>852</v>
      </c>
      <c r="U132" s="12" t="s">
        <v>853</v>
      </c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1:36" ht="15" customHeight="1" thickBot="1" x14ac:dyDescent="0.25">
      <c r="A133" s="10">
        <v>45183.454675925925</v>
      </c>
      <c r="B133" s="54" t="s">
        <v>652</v>
      </c>
      <c r="C133" s="12"/>
      <c r="D133" s="12"/>
      <c r="E133" s="12"/>
      <c r="F133" s="12" t="str">
        <f t="shared" si="1"/>
        <v xml:space="preserve"> </v>
      </c>
      <c r="G133" s="12"/>
      <c r="H133" s="12"/>
      <c r="I133" s="12"/>
      <c r="J133" s="12"/>
      <c r="K133" s="12"/>
      <c r="L133" s="12"/>
      <c r="M133" s="12" t="s">
        <v>664</v>
      </c>
      <c r="N133" s="12" t="s">
        <v>854</v>
      </c>
      <c r="O133" s="12" t="s">
        <v>855</v>
      </c>
      <c r="P133" s="13">
        <v>23</v>
      </c>
      <c r="Q133" s="12" t="s">
        <v>20</v>
      </c>
      <c r="R133" s="12" t="s">
        <v>27</v>
      </c>
      <c r="S133" s="12" t="s">
        <v>22</v>
      </c>
      <c r="T133" s="12" t="s">
        <v>564</v>
      </c>
      <c r="U133" s="12" t="s">
        <v>856</v>
      </c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1:36" ht="15" customHeight="1" thickBot="1" x14ac:dyDescent="0.25">
      <c r="A134" s="10">
        <v>45183.502986111111</v>
      </c>
      <c r="B134" s="24" t="s">
        <v>16</v>
      </c>
      <c r="C134" s="12"/>
      <c r="D134" s="12"/>
      <c r="E134" s="12"/>
      <c r="F134" s="12" t="str">
        <f t="shared" si="1"/>
        <v xml:space="preserve"> 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 t="s">
        <v>48</v>
      </c>
      <c r="W134" s="12" t="s">
        <v>109</v>
      </c>
      <c r="X134" s="12" t="s">
        <v>110</v>
      </c>
      <c r="Y134" s="13">
        <v>18</v>
      </c>
      <c r="Z134" s="12" t="s">
        <v>26</v>
      </c>
      <c r="AA134" s="12" t="s">
        <v>21</v>
      </c>
      <c r="AB134" s="12" t="s">
        <v>28</v>
      </c>
      <c r="AC134" s="12" t="s">
        <v>111</v>
      </c>
      <c r="AD134" s="12" t="s">
        <v>112</v>
      </c>
      <c r="AE134" s="12"/>
      <c r="AF134" s="12"/>
      <c r="AG134" s="12"/>
      <c r="AH134" s="12"/>
      <c r="AI134" s="12"/>
      <c r="AJ134" s="12"/>
    </row>
    <row r="135" spans="1:36" ht="15" customHeight="1" thickBot="1" x14ac:dyDescent="0.25">
      <c r="A135" s="10">
        <v>45185.531006944446</v>
      </c>
      <c r="B135" s="24" t="s">
        <v>16</v>
      </c>
      <c r="C135" s="12"/>
      <c r="D135" s="12"/>
      <c r="E135" s="12"/>
      <c r="F135" s="12" t="str">
        <f t="shared" si="1"/>
        <v xml:space="preserve"> 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 t="s">
        <v>48</v>
      </c>
      <c r="W135" s="12" t="s">
        <v>113</v>
      </c>
      <c r="X135" s="12" t="s">
        <v>114</v>
      </c>
      <c r="Y135" s="13">
        <v>19</v>
      </c>
      <c r="Z135" s="12" t="s">
        <v>26</v>
      </c>
      <c r="AA135" s="12" t="s">
        <v>21</v>
      </c>
      <c r="AB135" s="12" t="s">
        <v>28</v>
      </c>
      <c r="AC135" s="12" t="s">
        <v>115</v>
      </c>
      <c r="AD135" s="12" t="s">
        <v>116</v>
      </c>
      <c r="AE135" s="12"/>
      <c r="AF135" s="12"/>
      <c r="AG135" s="12"/>
      <c r="AH135" s="12"/>
      <c r="AI135" s="12"/>
      <c r="AJ135" s="12"/>
    </row>
    <row r="136" spans="1:36" ht="15" customHeight="1" thickBot="1" x14ac:dyDescent="0.25">
      <c r="A136" s="10">
        <v>45183.536493055559</v>
      </c>
      <c r="B136" s="24" t="s">
        <v>16</v>
      </c>
      <c r="C136" s="12"/>
      <c r="D136" s="12"/>
      <c r="E136" s="12"/>
      <c r="F136" s="12" t="str">
        <f t="shared" si="1"/>
        <v xml:space="preserve"> 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 t="s">
        <v>38</v>
      </c>
      <c r="W136" s="12" t="s">
        <v>117</v>
      </c>
      <c r="X136" s="12" t="s">
        <v>118</v>
      </c>
      <c r="Y136" s="13">
        <v>23</v>
      </c>
      <c r="Z136" s="12" t="s">
        <v>20</v>
      </c>
      <c r="AA136" s="12" t="s">
        <v>27</v>
      </c>
      <c r="AB136" s="12" t="s">
        <v>22</v>
      </c>
      <c r="AC136" s="12" t="s">
        <v>41</v>
      </c>
      <c r="AD136" s="15" t="s">
        <v>119</v>
      </c>
      <c r="AE136" s="12"/>
      <c r="AF136" s="12"/>
      <c r="AG136" s="12"/>
      <c r="AH136" s="12"/>
      <c r="AI136" s="12"/>
      <c r="AJ136" s="12"/>
    </row>
    <row r="137" spans="1:36" ht="15" customHeight="1" thickBot="1" x14ac:dyDescent="0.25">
      <c r="A137" s="10">
        <v>45183.568657407406</v>
      </c>
      <c r="B137" s="24" t="s">
        <v>16</v>
      </c>
      <c r="C137" s="12"/>
      <c r="D137" s="12"/>
      <c r="E137" s="12"/>
      <c r="F137" s="12" t="str">
        <f t="shared" si="1"/>
        <v xml:space="preserve"> 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 t="s">
        <v>95</v>
      </c>
      <c r="W137" s="12" t="s">
        <v>120</v>
      </c>
      <c r="X137" s="12" t="s">
        <v>121</v>
      </c>
      <c r="Y137" s="13">
        <v>23</v>
      </c>
      <c r="Z137" s="12" t="s">
        <v>26</v>
      </c>
      <c r="AA137" s="12" t="s">
        <v>27</v>
      </c>
      <c r="AB137" s="12" t="s">
        <v>22</v>
      </c>
      <c r="AC137" s="12" t="s">
        <v>115</v>
      </c>
      <c r="AD137" s="15" t="s">
        <v>122</v>
      </c>
      <c r="AE137" s="12"/>
      <c r="AF137" s="12"/>
      <c r="AG137" s="12"/>
      <c r="AH137" s="12"/>
      <c r="AI137" s="12"/>
      <c r="AJ137" s="12"/>
    </row>
    <row r="138" spans="1:36" ht="15" customHeight="1" thickBot="1" x14ac:dyDescent="0.25">
      <c r="A138" s="10">
        <v>45183.595127314817</v>
      </c>
      <c r="B138" s="24" t="s">
        <v>16</v>
      </c>
      <c r="C138" s="12"/>
      <c r="D138" s="12"/>
      <c r="E138" s="12"/>
      <c r="F138" s="12" t="str">
        <f t="shared" si="1"/>
        <v xml:space="preserve"> 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 t="s">
        <v>95</v>
      </c>
      <c r="W138" s="12" t="s">
        <v>123</v>
      </c>
      <c r="X138" s="12" t="s">
        <v>124</v>
      </c>
      <c r="Y138" s="13">
        <v>22</v>
      </c>
      <c r="Z138" s="12" t="s">
        <v>20</v>
      </c>
      <c r="AA138" s="12" t="s">
        <v>21</v>
      </c>
      <c r="AB138" s="12" t="s">
        <v>22</v>
      </c>
      <c r="AC138" s="12" t="s">
        <v>115</v>
      </c>
      <c r="AD138" s="15" t="s">
        <v>125</v>
      </c>
      <c r="AE138" s="12"/>
      <c r="AF138" s="12"/>
      <c r="AG138" s="12"/>
      <c r="AH138" s="12"/>
      <c r="AI138" s="12"/>
      <c r="AJ138" s="12"/>
    </row>
    <row r="139" spans="1:36" ht="15" customHeight="1" thickBot="1" x14ac:dyDescent="0.25">
      <c r="A139" s="10">
        <v>45183.619629629633</v>
      </c>
      <c r="B139" s="24" t="s">
        <v>16</v>
      </c>
      <c r="C139" s="12"/>
      <c r="D139" s="12"/>
      <c r="E139" s="12"/>
      <c r="F139" s="12" t="str">
        <f t="shared" si="1"/>
        <v xml:space="preserve"> 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 t="s">
        <v>95</v>
      </c>
      <c r="W139" s="12" t="s">
        <v>126</v>
      </c>
      <c r="X139" s="12" t="s">
        <v>127</v>
      </c>
      <c r="Y139" s="13">
        <v>24</v>
      </c>
      <c r="Z139" s="12" t="s">
        <v>26</v>
      </c>
      <c r="AA139" s="12" t="s">
        <v>27</v>
      </c>
      <c r="AB139" s="12" t="s">
        <v>28</v>
      </c>
      <c r="AC139" s="12" t="s">
        <v>54</v>
      </c>
      <c r="AD139" s="15" t="s">
        <v>128</v>
      </c>
      <c r="AE139" s="12"/>
      <c r="AF139" s="12"/>
      <c r="AG139" s="12"/>
      <c r="AH139" s="12"/>
      <c r="AI139" s="12"/>
      <c r="AJ139" s="12"/>
    </row>
    <row r="140" spans="1:36" ht="15" customHeight="1" thickBot="1" x14ac:dyDescent="0.25">
      <c r="A140" s="10">
        <v>45183.630474537036</v>
      </c>
      <c r="B140" s="24" t="s">
        <v>16</v>
      </c>
      <c r="C140" s="12"/>
      <c r="D140" s="12"/>
      <c r="E140" s="12"/>
      <c r="F140" s="12" t="str">
        <f t="shared" si="1"/>
        <v xml:space="preserve"> 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 t="s">
        <v>38</v>
      </c>
      <c r="W140" s="12" t="s">
        <v>129</v>
      </c>
      <c r="X140" s="12" t="s">
        <v>130</v>
      </c>
      <c r="Y140" s="13">
        <v>24</v>
      </c>
      <c r="Z140" s="12" t="s">
        <v>26</v>
      </c>
      <c r="AA140" s="12" t="s">
        <v>27</v>
      </c>
      <c r="AB140" s="12" t="s">
        <v>22</v>
      </c>
      <c r="AC140" s="12" t="s">
        <v>41</v>
      </c>
      <c r="AD140" s="12" t="s">
        <v>131</v>
      </c>
      <c r="AE140" s="12"/>
      <c r="AF140" s="12"/>
      <c r="AG140" s="12"/>
      <c r="AH140" s="12"/>
      <c r="AI140" s="12"/>
      <c r="AJ140" s="12"/>
    </row>
    <row r="141" spans="1:36" ht="15" customHeight="1" thickBot="1" x14ac:dyDescent="0.25">
      <c r="A141" s="10">
        <v>45183.694097222222</v>
      </c>
      <c r="B141" s="24" t="s">
        <v>16</v>
      </c>
      <c r="C141" s="12"/>
      <c r="D141" s="12"/>
      <c r="E141" s="12"/>
      <c r="F141" s="12" t="str">
        <f t="shared" si="1"/>
        <v xml:space="preserve"> 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 t="s">
        <v>17</v>
      </c>
      <c r="W141" s="12" t="s">
        <v>92</v>
      </c>
      <c r="X141" s="12" t="s">
        <v>132</v>
      </c>
      <c r="Y141" s="13">
        <v>26</v>
      </c>
      <c r="Z141" s="12" t="s">
        <v>26</v>
      </c>
      <c r="AA141" s="12" t="s">
        <v>27</v>
      </c>
      <c r="AB141" s="12" t="s">
        <v>22</v>
      </c>
      <c r="AC141" s="12" t="s">
        <v>41</v>
      </c>
      <c r="AD141" s="12" t="s">
        <v>133</v>
      </c>
      <c r="AE141" s="12"/>
      <c r="AF141" s="12"/>
      <c r="AG141" s="12"/>
      <c r="AH141" s="12"/>
      <c r="AI141" s="12"/>
      <c r="AJ141" s="12"/>
    </row>
    <row r="142" spans="1:36" ht="15" customHeight="1" thickBot="1" x14ac:dyDescent="0.25">
      <c r="A142" s="10">
        <v>45183.730613425927</v>
      </c>
      <c r="B142" s="24" t="s">
        <v>16</v>
      </c>
      <c r="C142" s="12"/>
      <c r="D142" s="12"/>
      <c r="E142" s="12"/>
      <c r="F142" s="12" t="str">
        <f t="shared" si="1"/>
        <v xml:space="preserve"> 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 t="s">
        <v>38</v>
      </c>
      <c r="W142" s="12" t="s">
        <v>134</v>
      </c>
      <c r="X142" s="12" t="s">
        <v>135</v>
      </c>
      <c r="Y142" s="13">
        <v>22</v>
      </c>
      <c r="Z142" s="12" t="s">
        <v>26</v>
      </c>
      <c r="AA142" s="12" t="s">
        <v>27</v>
      </c>
      <c r="AB142" s="12" t="s">
        <v>22</v>
      </c>
      <c r="AC142" s="12" t="s">
        <v>136</v>
      </c>
      <c r="AD142" s="12" t="s">
        <v>137</v>
      </c>
      <c r="AE142" s="12"/>
      <c r="AF142" s="12"/>
      <c r="AG142" s="12"/>
      <c r="AH142" s="12"/>
      <c r="AI142" s="12"/>
      <c r="AJ142" s="12"/>
    </row>
    <row r="143" spans="1:36" ht="15" customHeight="1" thickBot="1" x14ac:dyDescent="0.25">
      <c r="A143" s="10">
        <v>45183.736400462964</v>
      </c>
      <c r="B143" s="24" t="s">
        <v>16</v>
      </c>
      <c r="C143" s="12"/>
      <c r="D143" s="12"/>
      <c r="E143" s="12"/>
      <c r="F143" s="12" t="str">
        <f t="shared" si="1"/>
        <v xml:space="preserve"> 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 t="s">
        <v>70</v>
      </c>
      <c r="W143" s="12" t="s">
        <v>138</v>
      </c>
      <c r="X143" s="12" t="s">
        <v>139</v>
      </c>
      <c r="Y143" s="13">
        <v>23</v>
      </c>
      <c r="Z143" s="12" t="s">
        <v>26</v>
      </c>
      <c r="AA143" s="12" t="s">
        <v>21</v>
      </c>
      <c r="AB143" s="12" t="s">
        <v>22</v>
      </c>
      <c r="AC143" s="12" t="s">
        <v>140</v>
      </c>
      <c r="AD143" s="12" t="s">
        <v>141</v>
      </c>
      <c r="AE143" s="12"/>
      <c r="AF143" s="12"/>
      <c r="AG143" s="12"/>
      <c r="AH143" s="12"/>
      <c r="AI143" s="12"/>
      <c r="AJ143" s="12"/>
    </row>
    <row r="144" spans="1:36" ht="15" customHeight="1" thickBot="1" x14ac:dyDescent="0.25">
      <c r="A144" s="10">
        <v>45183.774155092593</v>
      </c>
      <c r="B144" s="24" t="s">
        <v>16</v>
      </c>
      <c r="C144" s="12"/>
      <c r="D144" s="12"/>
      <c r="E144" s="12"/>
      <c r="F144" s="12" t="str">
        <f t="shared" si="1"/>
        <v xml:space="preserve"> 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 t="s">
        <v>38</v>
      </c>
      <c r="W144" s="12" t="s">
        <v>142</v>
      </c>
      <c r="X144" s="12" t="s">
        <v>143</v>
      </c>
      <c r="Y144" s="13">
        <v>20</v>
      </c>
      <c r="Z144" s="12" t="s">
        <v>20</v>
      </c>
      <c r="AA144" s="12" t="s">
        <v>21</v>
      </c>
      <c r="AB144" s="12" t="s">
        <v>28</v>
      </c>
      <c r="AC144" s="12"/>
      <c r="AD144" s="12" t="s">
        <v>144</v>
      </c>
      <c r="AE144" s="12"/>
      <c r="AF144" s="12"/>
      <c r="AG144" s="12"/>
      <c r="AH144" s="12"/>
      <c r="AI144" s="12"/>
      <c r="AJ144" s="12"/>
    </row>
    <row r="145" spans="1:36" ht="15" customHeight="1" thickBot="1" x14ac:dyDescent="0.25">
      <c r="A145" s="10">
        <v>45183.811064814814</v>
      </c>
      <c r="B145" s="24" t="s">
        <v>16</v>
      </c>
      <c r="C145" s="12"/>
      <c r="D145" s="12"/>
      <c r="E145" s="12"/>
      <c r="F145" s="12" t="str">
        <f t="shared" ref="F145:F208" si="2">$D145&amp;" "&amp;$E145</f>
        <v xml:space="preserve"> 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 t="s">
        <v>48</v>
      </c>
      <c r="W145" s="12" t="s">
        <v>145</v>
      </c>
      <c r="X145" s="12" t="s">
        <v>146</v>
      </c>
      <c r="Y145" s="13">
        <v>20</v>
      </c>
      <c r="Z145" s="12" t="s">
        <v>26</v>
      </c>
      <c r="AA145" s="12" t="s">
        <v>21</v>
      </c>
      <c r="AB145" s="12" t="s">
        <v>28</v>
      </c>
      <c r="AC145" s="12"/>
      <c r="AD145" s="12" t="s">
        <v>147</v>
      </c>
      <c r="AE145" s="12"/>
      <c r="AF145" s="12"/>
      <c r="AG145" s="12"/>
      <c r="AH145" s="12"/>
      <c r="AI145" s="12"/>
      <c r="AJ145" s="12"/>
    </row>
    <row r="146" spans="1:36" ht="15" customHeight="1" thickBot="1" x14ac:dyDescent="0.25">
      <c r="A146" s="10">
        <v>45184.276412037034</v>
      </c>
      <c r="B146" s="24" t="s">
        <v>16</v>
      </c>
      <c r="C146" s="12"/>
      <c r="D146" s="12"/>
      <c r="E146" s="12"/>
      <c r="F146" s="12" t="str">
        <f t="shared" si="2"/>
        <v xml:space="preserve"> 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 t="s">
        <v>70</v>
      </c>
      <c r="W146" s="12" t="s">
        <v>148</v>
      </c>
      <c r="X146" s="12" t="s">
        <v>149</v>
      </c>
      <c r="Y146" s="13">
        <v>21</v>
      </c>
      <c r="Z146" s="12" t="s">
        <v>26</v>
      </c>
      <c r="AA146" s="12" t="s">
        <v>27</v>
      </c>
      <c r="AB146" s="12" t="s">
        <v>22</v>
      </c>
      <c r="AC146" s="12"/>
      <c r="AD146" s="12" t="s">
        <v>150</v>
      </c>
      <c r="AE146" s="12"/>
      <c r="AF146" s="12"/>
      <c r="AG146" s="12"/>
      <c r="AH146" s="12"/>
      <c r="AI146" s="12"/>
      <c r="AJ146" s="12"/>
    </row>
    <row r="147" spans="1:36" ht="15" customHeight="1" thickBot="1" x14ac:dyDescent="0.25">
      <c r="A147" s="10">
        <v>45184.456863425927</v>
      </c>
      <c r="B147" s="24" t="s">
        <v>16</v>
      </c>
      <c r="C147" s="12"/>
      <c r="D147" s="12"/>
      <c r="E147" s="12"/>
      <c r="F147" s="12" t="str">
        <f t="shared" si="2"/>
        <v xml:space="preserve"> 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 t="s">
        <v>43</v>
      </c>
      <c r="W147" s="12" t="s">
        <v>151</v>
      </c>
      <c r="X147" s="12" t="s">
        <v>152</v>
      </c>
      <c r="Y147" s="13">
        <v>18</v>
      </c>
      <c r="Z147" s="12" t="s">
        <v>20</v>
      </c>
      <c r="AA147" s="12" t="s">
        <v>21</v>
      </c>
      <c r="AB147" s="12" t="s">
        <v>28</v>
      </c>
      <c r="AC147" s="12" t="s">
        <v>153</v>
      </c>
      <c r="AD147" s="12" t="s">
        <v>154</v>
      </c>
      <c r="AE147" s="12"/>
      <c r="AF147" s="12"/>
      <c r="AG147" s="12"/>
      <c r="AH147" s="12"/>
      <c r="AI147" s="12"/>
      <c r="AJ147" s="12"/>
    </row>
    <row r="148" spans="1:36" ht="15" customHeight="1" thickBot="1" x14ac:dyDescent="0.25">
      <c r="A148" s="10">
        <v>45184.475787037038</v>
      </c>
      <c r="B148" s="54" t="s">
        <v>652</v>
      </c>
      <c r="C148" s="12"/>
      <c r="D148" s="12"/>
      <c r="E148" s="12"/>
      <c r="F148" s="12" t="str">
        <f t="shared" si="2"/>
        <v xml:space="preserve"> </v>
      </c>
      <c r="G148" s="12"/>
      <c r="H148" s="12"/>
      <c r="I148" s="12"/>
      <c r="J148" s="12"/>
      <c r="K148" s="12"/>
      <c r="L148" s="12"/>
      <c r="M148" s="12" t="s">
        <v>706</v>
      </c>
      <c r="N148" s="12" t="s">
        <v>831</v>
      </c>
      <c r="O148" s="12" t="s">
        <v>857</v>
      </c>
      <c r="P148" s="13">
        <v>20</v>
      </c>
      <c r="Q148" s="12" t="s">
        <v>26</v>
      </c>
      <c r="R148" s="12" t="s">
        <v>21</v>
      </c>
      <c r="S148" s="12" t="s">
        <v>22</v>
      </c>
      <c r="T148" s="12" t="s">
        <v>858</v>
      </c>
      <c r="U148" s="12" t="s">
        <v>859</v>
      </c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1:36" ht="15" customHeight="1" thickBot="1" x14ac:dyDescent="0.25">
      <c r="A149" s="10">
        <v>45184.479224537034</v>
      </c>
      <c r="B149" s="54" t="s">
        <v>652</v>
      </c>
      <c r="C149" s="12"/>
      <c r="D149" s="12"/>
      <c r="E149" s="12"/>
      <c r="F149" s="12" t="str">
        <f t="shared" si="2"/>
        <v xml:space="preserve"> </v>
      </c>
      <c r="G149" s="12"/>
      <c r="H149" s="12"/>
      <c r="I149" s="12"/>
      <c r="J149" s="12"/>
      <c r="K149" s="12"/>
      <c r="L149" s="12"/>
      <c r="M149" s="12" t="s">
        <v>706</v>
      </c>
      <c r="N149" s="12" t="s">
        <v>860</v>
      </c>
      <c r="O149" s="12" t="s">
        <v>861</v>
      </c>
      <c r="P149" s="13">
        <v>20</v>
      </c>
      <c r="Q149" s="12" t="s">
        <v>20</v>
      </c>
      <c r="R149" s="12" t="s">
        <v>21</v>
      </c>
      <c r="S149" s="12" t="s">
        <v>28</v>
      </c>
      <c r="T149" s="12"/>
      <c r="U149" s="12" t="s">
        <v>862</v>
      </c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1:36" ht="15" customHeight="1" thickBot="1" x14ac:dyDescent="0.25">
      <c r="A150" s="10">
        <v>45184.485671296294</v>
      </c>
      <c r="B150" s="54" t="s">
        <v>652</v>
      </c>
      <c r="C150" s="12"/>
      <c r="D150" s="12"/>
      <c r="E150" s="12"/>
      <c r="F150" s="12" t="str">
        <f t="shared" si="2"/>
        <v xml:space="preserve"> </v>
      </c>
      <c r="G150" s="12"/>
      <c r="H150" s="12"/>
      <c r="I150" s="12"/>
      <c r="J150" s="12"/>
      <c r="K150" s="12"/>
      <c r="L150" s="12"/>
      <c r="M150" s="12" t="s">
        <v>676</v>
      </c>
      <c r="N150" s="12" t="s">
        <v>123</v>
      </c>
      <c r="O150" s="12" t="s">
        <v>863</v>
      </c>
      <c r="P150" s="13">
        <v>20</v>
      </c>
      <c r="Q150" s="12" t="s">
        <v>26</v>
      </c>
      <c r="R150" s="12" t="s">
        <v>21</v>
      </c>
      <c r="S150" s="12" t="s">
        <v>22</v>
      </c>
      <c r="T150" s="12"/>
      <c r="U150" s="12" t="s">
        <v>864</v>
      </c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1:36" ht="15" customHeight="1" thickBot="1" x14ac:dyDescent="0.25">
      <c r="A151" s="10">
        <v>45184.556516203702</v>
      </c>
      <c r="B151" s="54" t="s">
        <v>652</v>
      </c>
      <c r="C151" s="12"/>
      <c r="D151" s="12"/>
      <c r="E151" s="12"/>
      <c r="F151" s="12" t="str">
        <f t="shared" si="2"/>
        <v xml:space="preserve"> </v>
      </c>
      <c r="G151" s="12"/>
      <c r="H151" s="12"/>
      <c r="I151" s="12"/>
      <c r="J151" s="12"/>
      <c r="K151" s="12"/>
      <c r="L151" s="12"/>
      <c r="M151" s="12" t="s">
        <v>669</v>
      </c>
      <c r="N151" s="12" t="s">
        <v>865</v>
      </c>
      <c r="O151" s="12" t="s">
        <v>866</v>
      </c>
      <c r="P151" s="13">
        <v>18</v>
      </c>
      <c r="Q151" s="12" t="s">
        <v>26</v>
      </c>
      <c r="R151" s="12" t="s">
        <v>21</v>
      </c>
      <c r="S151" s="12" t="s">
        <v>28</v>
      </c>
      <c r="T151" s="12"/>
      <c r="U151" s="12" t="s">
        <v>867</v>
      </c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1:36" ht="15" customHeight="1" thickBot="1" x14ac:dyDescent="0.25">
      <c r="A152" s="10">
        <v>45184.566782407404</v>
      </c>
      <c r="B152" s="24" t="s">
        <v>16</v>
      </c>
      <c r="C152" s="12"/>
      <c r="D152" s="12"/>
      <c r="E152" s="12"/>
      <c r="F152" s="12" t="str">
        <f t="shared" si="2"/>
        <v xml:space="preserve"> </v>
      </c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 t="s">
        <v>43</v>
      </c>
      <c r="W152" s="12" t="s">
        <v>155</v>
      </c>
      <c r="X152" s="12" t="s">
        <v>156</v>
      </c>
      <c r="Y152" s="13">
        <v>19</v>
      </c>
      <c r="Z152" s="12" t="s">
        <v>20</v>
      </c>
      <c r="AA152" s="12" t="s">
        <v>21</v>
      </c>
      <c r="AB152" s="12" t="s">
        <v>28</v>
      </c>
      <c r="AC152" s="12"/>
      <c r="AD152" s="12" t="s">
        <v>157</v>
      </c>
      <c r="AE152" s="12"/>
      <c r="AF152" s="12"/>
      <c r="AG152" s="12"/>
      <c r="AH152" s="12"/>
      <c r="AI152" s="12"/>
      <c r="AJ152" s="12"/>
    </row>
    <row r="153" spans="1:36" ht="15" customHeight="1" thickBot="1" x14ac:dyDescent="0.25">
      <c r="A153" s="10">
        <v>45184.620567129627</v>
      </c>
      <c r="B153" s="54" t="s">
        <v>652</v>
      </c>
      <c r="C153" s="12"/>
      <c r="D153" s="12"/>
      <c r="E153" s="12"/>
      <c r="F153" s="12" t="str">
        <f t="shared" si="2"/>
        <v xml:space="preserve"> </v>
      </c>
      <c r="G153" s="12"/>
      <c r="H153" s="12"/>
      <c r="I153" s="12"/>
      <c r="J153" s="12"/>
      <c r="K153" s="12"/>
      <c r="L153" s="12"/>
      <c r="M153" s="12" t="s">
        <v>758</v>
      </c>
      <c r="N153" s="12" t="s">
        <v>686</v>
      </c>
      <c r="O153" s="12" t="s">
        <v>868</v>
      </c>
      <c r="P153" s="13">
        <v>29</v>
      </c>
      <c r="Q153" s="12" t="s">
        <v>20</v>
      </c>
      <c r="R153" s="12" t="s">
        <v>27</v>
      </c>
      <c r="S153" s="12" t="s">
        <v>22</v>
      </c>
      <c r="T153" s="12" t="s">
        <v>428</v>
      </c>
      <c r="U153" s="12" t="s">
        <v>869</v>
      </c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1:36" ht="15" customHeight="1" thickBot="1" x14ac:dyDescent="0.25">
      <c r="A154" s="10">
        <v>45184.64984953704</v>
      </c>
      <c r="B154" s="54" t="s">
        <v>652</v>
      </c>
      <c r="C154" s="12"/>
      <c r="D154" s="12"/>
      <c r="E154" s="12"/>
      <c r="F154" s="12" t="str">
        <f t="shared" si="2"/>
        <v xml:space="preserve"> </v>
      </c>
      <c r="G154" s="12"/>
      <c r="H154" s="12"/>
      <c r="I154" s="12"/>
      <c r="J154" s="12"/>
      <c r="K154" s="12"/>
      <c r="L154" s="12"/>
      <c r="M154" s="12" t="s">
        <v>706</v>
      </c>
      <c r="N154" s="12" t="s">
        <v>870</v>
      </c>
      <c r="O154" s="12" t="s">
        <v>871</v>
      </c>
      <c r="P154" s="13">
        <v>18</v>
      </c>
      <c r="Q154" s="12" t="s">
        <v>26</v>
      </c>
      <c r="R154" s="12" t="s">
        <v>21</v>
      </c>
      <c r="S154" s="12" t="s">
        <v>22</v>
      </c>
      <c r="T154" s="12" t="s">
        <v>32</v>
      </c>
      <c r="U154" s="12" t="s">
        <v>872</v>
      </c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1:36" ht="15" customHeight="1" thickBot="1" x14ac:dyDescent="0.25">
      <c r="A155" s="10">
        <v>45184.752986111111</v>
      </c>
      <c r="B155" s="55" t="s">
        <v>278</v>
      </c>
      <c r="C155" s="12" t="s">
        <v>341</v>
      </c>
      <c r="D155" s="12" t="s">
        <v>409</v>
      </c>
      <c r="E155" s="12" t="s">
        <v>410</v>
      </c>
      <c r="F155" s="12" t="str">
        <f t="shared" si="2"/>
        <v>JOSON ZERLINE AMOR</v>
      </c>
      <c r="G155" s="13">
        <v>25</v>
      </c>
      <c r="H155" s="12" t="s">
        <v>26</v>
      </c>
      <c r="I155" s="12" t="s">
        <v>27</v>
      </c>
      <c r="J155" s="12" t="s">
        <v>22</v>
      </c>
      <c r="K155" s="12" t="s">
        <v>36</v>
      </c>
      <c r="L155" s="12" t="s">
        <v>411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1:36" ht="15" customHeight="1" thickBot="1" x14ac:dyDescent="0.25">
      <c r="A156" s="10">
        <v>45184.759398148148</v>
      </c>
      <c r="B156" s="24" t="s">
        <v>16</v>
      </c>
      <c r="C156" s="12"/>
      <c r="D156" s="12"/>
      <c r="E156" s="12"/>
      <c r="F156" s="12" t="str">
        <f t="shared" si="2"/>
        <v xml:space="preserve"> 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 t="s">
        <v>38</v>
      </c>
      <c r="W156" s="12" t="s">
        <v>86</v>
      </c>
      <c r="X156" s="12" t="s">
        <v>158</v>
      </c>
      <c r="Y156" s="13">
        <v>22</v>
      </c>
      <c r="Z156" s="12" t="s">
        <v>26</v>
      </c>
      <c r="AA156" s="12" t="s">
        <v>27</v>
      </c>
      <c r="AB156" s="12" t="s">
        <v>22</v>
      </c>
      <c r="AC156" s="12" t="s">
        <v>36</v>
      </c>
      <c r="AD156" s="15" t="s">
        <v>159</v>
      </c>
      <c r="AE156" s="12"/>
      <c r="AF156" s="12"/>
      <c r="AG156" s="12"/>
      <c r="AH156" s="12"/>
      <c r="AI156" s="12"/>
      <c r="AJ156" s="12"/>
    </row>
    <row r="157" spans="1:36" ht="15" customHeight="1" thickBot="1" x14ac:dyDescent="0.25">
      <c r="A157" s="10">
        <v>45185.526909722219</v>
      </c>
      <c r="B157" s="24" t="s">
        <v>16</v>
      </c>
      <c r="C157" s="12"/>
      <c r="D157" s="12"/>
      <c r="E157" s="12"/>
      <c r="F157" s="12" t="str">
        <f t="shared" si="2"/>
        <v xml:space="preserve"> 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 t="s">
        <v>48</v>
      </c>
      <c r="W157" s="12" t="s">
        <v>113</v>
      </c>
      <c r="X157" s="12" t="s">
        <v>160</v>
      </c>
      <c r="Y157" s="13">
        <v>18</v>
      </c>
      <c r="Z157" s="12" t="s">
        <v>26</v>
      </c>
      <c r="AA157" s="12" t="s">
        <v>21</v>
      </c>
      <c r="AB157" s="12" t="s">
        <v>28</v>
      </c>
      <c r="AC157" s="12" t="s">
        <v>36</v>
      </c>
      <c r="AD157" s="12" t="s">
        <v>161</v>
      </c>
      <c r="AE157" s="12"/>
      <c r="AF157" s="12"/>
      <c r="AG157" s="12"/>
      <c r="AH157" s="12"/>
      <c r="AI157" s="12"/>
      <c r="AJ157" s="12"/>
    </row>
    <row r="158" spans="1:36" ht="15" customHeight="1" thickBot="1" x14ac:dyDescent="0.25">
      <c r="A158" s="10">
        <v>45185.554097222222</v>
      </c>
      <c r="B158" s="24" t="s">
        <v>16</v>
      </c>
      <c r="C158" s="12"/>
      <c r="D158" s="12"/>
      <c r="E158" s="12"/>
      <c r="F158" s="12" t="str">
        <f t="shared" si="2"/>
        <v xml:space="preserve"> 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 t="s">
        <v>95</v>
      </c>
      <c r="W158" s="12" t="s">
        <v>62</v>
      </c>
      <c r="X158" s="12" t="s">
        <v>162</v>
      </c>
      <c r="Y158" s="13">
        <v>18</v>
      </c>
      <c r="Z158" s="12" t="s">
        <v>26</v>
      </c>
      <c r="AA158" s="12" t="s">
        <v>21</v>
      </c>
      <c r="AB158" s="12" t="s">
        <v>28</v>
      </c>
      <c r="AC158" s="12" t="s">
        <v>36</v>
      </c>
      <c r="AD158" s="15" t="s">
        <v>163</v>
      </c>
      <c r="AE158" s="12"/>
      <c r="AF158" s="12"/>
      <c r="AG158" s="12"/>
      <c r="AH158" s="12"/>
      <c r="AI158" s="12"/>
      <c r="AJ158" s="12"/>
    </row>
    <row r="159" spans="1:36" ht="15" customHeight="1" thickBot="1" x14ac:dyDescent="0.25">
      <c r="A159" s="10">
        <v>45185.666493055556</v>
      </c>
      <c r="B159" s="24" t="s">
        <v>16</v>
      </c>
      <c r="C159" s="12"/>
      <c r="D159" s="12"/>
      <c r="E159" s="12"/>
      <c r="F159" s="12" t="str">
        <f t="shared" si="2"/>
        <v xml:space="preserve"> 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s">
        <v>48</v>
      </c>
      <c r="W159" s="12" t="s">
        <v>164</v>
      </c>
      <c r="X159" s="12" t="s">
        <v>165</v>
      </c>
      <c r="Y159" s="13">
        <v>19</v>
      </c>
      <c r="Z159" s="12" t="s">
        <v>20</v>
      </c>
      <c r="AA159" s="12" t="s">
        <v>21</v>
      </c>
      <c r="AB159" s="12" t="s">
        <v>22</v>
      </c>
      <c r="AC159" s="12" t="s">
        <v>166</v>
      </c>
      <c r="AD159" s="12" t="s">
        <v>167</v>
      </c>
      <c r="AE159" s="12"/>
      <c r="AF159" s="12"/>
      <c r="AG159" s="12"/>
      <c r="AH159" s="12"/>
      <c r="AI159" s="12"/>
      <c r="AJ159" s="12"/>
    </row>
    <row r="160" spans="1:36" ht="15" customHeight="1" thickBot="1" x14ac:dyDescent="0.25">
      <c r="A160" s="10">
        <v>45185.671249999999</v>
      </c>
      <c r="B160" s="24" t="s">
        <v>16</v>
      </c>
      <c r="C160" s="12"/>
      <c r="D160" s="12"/>
      <c r="E160" s="12"/>
      <c r="F160" s="12" t="str">
        <f t="shared" si="2"/>
        <v xml:space="preserve"> 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 t="s">
        <v>38</v>
      </c>
      <c r="W160" s="12" t="s">
        <v>129</v>
      </c>
      <c r="X160" s="12" t="s">
        <v>168</v>
      </c>
      <c r="Y160" s="13">
        <v>26</v>
      </c>
      <c r="Z160" s="12" t="s">
        <v>26</v>
      </c>
      <c r="AA160" s="12" t="s">
        <v>27</v>
      </c>
      <c r="AB160" s="12" t="s">
        <v>22</v>
      </c>
      <c r="AC160" s="12" t="s">
        <v>54</v>
      </c>
      <c r="AD160" s="12" t="s">
        <v>169</v>
      </c>
      <c r="AE160" s="12"/>
      <c r="AF160" s="12"/>
      <c r="AG160" s="12"/>
      <c r="AH160" s="12"/>
      <c r="AI160" s="12"/>
      <c r="AJ160" s="12"/>
    </row>
    <row r="161" spans="1:36" ht="15" customHeight="1" thickBot="1" x14ac:dyDescent="0.25">
      <c r="A161" s="10">
        <v>45185.979768518519</v>
      </c>
      <c r="B161" s="54" t="s">
        <v>652</v>
      </c>
      <c r="C161" s="12"/>
      <c r="D161" s="12"/>
      <c r="E161" s="12"/>
      <c r="F161" s="12" t="str">
        <f t="shared" si="2"/>
        <v xml:space="preserve"> </v>
      </c>
      <c r="G161" s="12"/>
      <c r="H161" s="12"/>
      <c r="I161" s="12"/>
      <c r="J161" s="12"/>
      <c r="K161" s="12"/>
      <c r="L161" s="12"/>
      <c r="M161" s="12" t="s">
        <v>669</v>
      </c>
      <c r="N161" s="12" t="s">
        <v>873</v>
      </c>
      <c r="O161" s="12" t="s">
        <v>874</v>
      </c>
      <c r="P161" s="13">
        <v>22</v>
      </c>
      <c r="Q161" s="12" t="s">
        <v>26</v>
      </c>
      <c r="R161" s="12" t="s">
        <v>27</v>
      </c>
      <c r="S161" s="12" t="s">
        <v>22</v>
      </c>
      <c r="T161" s="12" t="s">
        <v>36</v>
      </c>
      <c r="U161" s="12" t="s">
        <v>875</v>
      </c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r="162" spans="1:36" ht="15" customHeight="1" thickBot="1" x14ac:dyDescent="0.25">
      <c r="A162" s="10">
        <v>45185.980856481481</v>
      </c>
      <c r="B162" s="54" t="s">
        <v>652</v>
      </c>
      <c r="C162" s="12"/>
      <c r="D162" s="12"/>
      <c r="E162" s="12"/>
      <c r="F162" s="12" t="str">
        <f t="shared" si="2"/>
        <v xml:space="preserve"> </v>
      </c>
      <c r="G162" s="12"/>
      <c r="H162" s="12"/>
      <c r="I162" s="12"/>
      <c r="J162" s="12"/>
      <c r="K162" s="12"/>
      <c r="L162" s="12"/>
      <c r="M162" s="12" t="s">
        <v>669</v>
      </c>
      <c r="N162" s="12" t="s">
        <v>876</v>
      </c>
      <c r="O162" s="12" t="s">
        <v>877</v>
      </c>
      <c r="P162" s="13">
        <v>27</v>
      </c>
      <c r="Q162" s="12" t="s">
        <v>20</v>
      </c>
      <c r="R162" s="12" t="s">
        <v>27</v>
      </c>
      <c r="S162" s="12" t="s">
        <v>22</v>
      </c>
      <c r="T162" s="12" t="s">
        <v>54</v>
      </c>
      <c r="U162" s="12" t="s">
        <v>878</v>
      </c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r="163" spans="1:36" ht="15" customHeight="1" thickBot="1" x14ac:dyDescent="0.25">
      <c r="A163" s="10">
        <v>45186.461956018517</v>
      </c>
      <c r="B163" s="55" t="s">
        <v>278</v>
      </c>
      <c r="C163" s="12" t="s">
        <v>306</v>
      </c>
      <c r="D163" s="12" t="s">
        <v>412</v>
      </c>
      <c r="E163" s="12" t="s">
        <v>413</v>
      </c>
      <c r="F163" s="12" t="str">
        <f t="shared" si="2"/>
        <v>Repotula Heart</v>
      </c>
      <c r="G163" s="13">
        <v>19</v>
      </c>
      <c r="H163" s="12" t="s">
        <v>26</v>
      </c>
      <c r="I163" s="12" t="s">
        <v>21</v>
      </c>
      <c r="J163" s="12" t="s">
        <v>22</v>
      </c>
      <c r="K163" s="12"/>
      <c r="L163" s="12" t="s">
        <v>414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r="164" spans="1:36" ht="15" customHeight="1" thickBot="1" x14ac:dyDescent="0.25">
      <c r="A164" s="10">
        <v>45186.464039351849</v>
      </c>
      <c r="B164" s="55" t="s">
        <v>278</v>
      </c>
      <c r="C164" s="12" t="s">
        <v>306</v>
      </c>
      <c r="D164" s="12" t="s">
        <v>415</v>
      </c>
      <c r="E164" s="12" t="s">
        <v>416</v>
      </c>
      <c r="F164" s="12" t="str">
        <f t="shared" si="2"/>
        <v>Blancaver Jazell Marie</v>
      </c>
      <c r="G164" s="13">
        <v>21</v>
      </c>
      <c r="H164" s="12" t="s">
        <v>26</v>
      </c>
      <c r="I164" s="12" t="s">
        <v>21</v>
      </c>
      <c r="J164" s="12" t="s">
        <v>28</v>
      </c>
      <c r="K164" s="12"/>
      <c r="L164" s="12" t="s">
        <v>417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 spans="1:36" ht="15" customHeight="1" thickBot="1" x14ac:dyDescent="0.25">
      <c r="A165" s="10">
        <v>45186.469942129632</v>
      </c>
      <c r="B165" s="54" t="s">
        <v>652</v>
      </c>
      <c r="C165" s="12"/>
      <c r="D165" s="12"/>
      <c r="E165" s="12"/>
      <c r="F165" s="12" t="str">
        <f t="shared" si="2"/>
        <v xml:space="preserve"> </v>
      </c>
      <c r="G165" s="12"/>
      <c r="H165" s="12"/>
      <c r="I165" s="12"/>
      <c r="J165" s="12"/>
      <c r="K165" s="12"/>
      <c r="L165" s="12"/>
      <c r="M165" s="12" t="s">
        <v>689</v>
      </c>
      <c r="N165" s="12" t="s">
        <v>879</v>
      </c>
      <c r="O165" s="12" t="s">
        <v>880</v>
      </c>
      <c r="P165" s="13">
        <v>19</v>
      </c>
      <c r="Q165" s="12" t="s">
        <v>26</v>
      </c>
      <c r="R165" s="12" t="s">
        <v>21</v>
      </c>
      <c r="S165" s="12" t="s">
        <v>22</v>
      </c>
      <c r="T165" s="12" t="s">
        <v>564</v>
      </c>
      <c r="U165" s="12" t="s">
        <v>881</v>
      </c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r="166" spans="1:36" ht="15" customHeight="1" thickBot="1" x14ac:dyDescent="0.25">
      <c r="A166" s="10">
        <v>45186.477696759262</v>
      </c>
      <c r="B166" s="54" t="s">
        <v>652</v>
      </c>
      <c r="C166" s="12"/>
      <c r="D166" s="12"/>
      <c r="E166" s="12"/>
      <c r="F166" s="12" t="str">
        <f t="shared" si="2"/>
        <v xml:space="preserve"> </v>
      </c>
      <c r="G166" s="12"/>
      <c r="H166" s="12"/>
      <c r="I166" s="12"/>
      <c r="J166" s="12"/>
      <c r="K166" s="12"/>
      <c r="L166" s="12"/>
      <c r="M166" s="12" t="s">
        <v>657</v>
      </c>
      <c r="N166" s="12" t="s">
        <v>882</v>
      </c>
      <c r="O166" s="12" t="s">
        <v>883</v>
      </c>
      <c r="P166" s="13">
        <v>18</v>
      </c>
      <c r="Q166" s="12" t="s">
        <v>26</v>
      </c>
      <c r="R166" s="12" t="s">
        <v>21</v>
      </c>
      <c r="S166" s="12" t="s">
        <v>22</v>
      </c>
      <c r="T166" s="12" t="s">
        <v>377</v>
      </c>
      <c r="U166" s="12" t="s">
        <v>884</v>
      </c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r="167" spans="1:36" ht="15" customHeight="1" thickBot="1" x14ac:dyDescent="0.25">
      <c r="A167" s="10">
        <v>45186.486689814818</v>
      </c>
      <c r="B167" s="54" t="s">
        <v>652</v>
      </c>
      <c r="C167" s="12"/>
      <c r="D167" s="12"/>
      <c r="E167" s="12"/>
      <c r="F167" s="12" t="str">
        <f t="shared" si="2"/>
        <v xml:space="preserve"> </v>
      </c>
      <c r="G167" s="12"/>
      <c r="H167" s="12"/>
      <c r="I167" s="12"/>
      <c r="J167" s="12"/>
      <c r="K167" s="12"/>
      <c r="L167" s="12"/>
      <c r="M167" s="12" t="s">
        <v>689</v>
      </c>
      <c r="N167" s="12" t="s">
        <v>885</v>
      </c>
      <c r="O167" s="12" t="s">
        <v>886</v>
      </c>
      <c r="P167" s="13">
        <v>20</v>
      </c>
      <c r="Q167" s="12" t="s">
        <v>20</v>
      </c>
      <c r="R167" s="12" t="s">
        <v>21</v>
      </c>
      <c r="S167" s="12" t="s">
        <v>22</v>
      </c>
      <c r="T167" s="12" t="s">
        <v>36</v>
      </c>
      <c r="U167" s="12" t="s">
        <v>887</v>
      </c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r="168" spans="1:36" ht="15" customHeight="1" thickBot="1" x14ac:dyDescent="0.25">
      <c r="A168" s="10">
        <v>45186.49322916667</v>
      </c>
      <c r="B168" s="54" t="s">
        <v>652</v>
      </c>
      <c r="C168" s="12"/>
      <c r="D168" s="12"/>
      <c r="E168" s="12"/>
      <c r="F168" s="12" t="str">
        <f t="shared" si="2"/>
        <v xml:space="preserve"> </v>
      </c>
      <c r="G168" s="12"/>
      <c r="H168" s="12"/>
      <c r="I168" s="12"/>
      <c r="J168" s="12"/>
      <c r="K168" s="12"/>
      <c r="L168" s="12"/>
      <c r="M168" s="12" t="s">
        <v>657</v>
      </c>
      <c r="N168" s="12" t="s">
        <v>661</v>
      </c>
      <c r="O168" s="12" t="s">
        <v>888</v>
      </c>
      <c r="P168" s="13">
        <v>22</v>
      </c>
      <c r="Q168" s="12" t="s">
        <v>26</v>
      </c>
      <c r="R168" s="12" t="s">
        <v>21</v>
      </c>
      <c r="S168" s="12" t="s">
        <v>28</v>
      </c>
      <c r="T168" s="12" t="s">
        <v>889</v>
      </c>
      <c r="U168" s="12" t="s">
        <v>890</v>
      </c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r="169" spans="1:36" ht="15" customHeight="1" thickBot="1" x14ac:dyDescent="0.25">
      <c r="A169" s="10">
        <v>45186.494780092595</v>
      </c>
      <c r="B169" s="55" t="s">
        <v>278</v>
      </c>
      <c r="C169" s="12" t="s">
        <v>288</v>
      </c>
      <c r="D169" s="12" t="s">
        <v>418</v>
      </c>
      <c r="E169" s="12" t="s">
        <v>419</v>
      </c>
      <c r="F169" s="12" t="str">
        <f t="shared" si="2"/>
        <v>Arriola Dee</v>
      </c>
      <c r="G169" s="13">
        <v>26</v>
      </c>
      <c r="H169" s="12" t="s">
        <v>26</v>
      </c>
      <c r="I169" s="12" t="s">
        <v>27</v>
      </c>
      <c r="J169" s="12" t="s">
        <v>28</v>
      </c>
      <c r="K169" s="12" t="s">
        <v>420</v>
      </c>
      <c r="L169" s="12" t="s">
        <v>175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r="170" spans="1:36" ht="15" customHeight="1" thickBot="1" x14ac:dyDescent="0.25">
      <c r="A170" s="10">
        <v>45186.510254629633</v>
      </c>
      <c r="B170" s="54" t="s">
        <v>652</v>
      </c>
      <c r="C170" s="12"/>
      <c r="D170" s="12"/>
      <c r="E170" s="12"/>
      <c r="F170" s="12" t="str">
        <f t="shared" si="2"/>
        <v xml:space="preserve"> </v>
      </c>
      <c r="G170" s="12"/>
      <c r="H170" s="12"/>
      <c r="I170" s="12"/>
      <c r="J170" s="12"/>
      <c r="K170" s="12"/>
      <c r="L170" s="12"/>
      <c r="M170" s="12" t="s">
        <v>758</v>
      </c>
      <c r="N170" s="12" t="s">
        <v>259</v>
      </c>
      <c r="O170" s="12" t="s">
        <v>891</v>
      </c>
      <c r="P170" s="13">
        <v>19</v>
      </c>
      <c r="Q170" s="12" t="s">
        <v>26</v>
      </c>
      <c r="R170" s="12" t="s">
        <v>21</v>
      </c>
      <c r="S170" s="12" t="s">
        <v>28</v>
      </c>
      <c r="T170" s="12"/>
      <c r="U170" s="12" t="s">
        <v>846</v>
      </c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r="171" spans="1:36" ht="15" customHeight="1" thickBot="1" x14ac:dyDescent="0.25">
      <c r="A171" s="10">
        <v>45186.510775462964</v>
      </c>
      <c r="B171" s="55" t="s">
        <v>278</v>
      </c>
      <c r="C171" s="12" t="s">
        <v>284</v>
      </c>
      <c r="D171" s="12" t="s">
        <v>421</v>
      </c>
      <c r="E171" s="12" t="s">
        <v>422</v>
      </c>
      <c r="F171" s="12" t="str">
        <f t="shared" si="2"/>
        <v>Del Rosario Dheirell Jae</v>
      </c>
      <c r="G171" s="13">
        <v>23</v>
      </c>
      <c r="H171" s="12" t="s">
        <v>20</v>
      </c>
      <c r="I171" s="12" t="s">
        <v>27</v>
      </c>
      <c r="J171" s="12" t="s">
        <v>22</v>
      </c>
      <c r="K171" s="12"/>
      <c r="L171" s="12" t="s">
        <v>41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r="172" spans="1:36" ht="15" customHeight="1" thickBot="1" x14ac:dyDescent="0.25">
      <c r="A172" s="10">
        <v>45186.529421296298</v>
      </c>
      <c r="B172" s="55" t="s">
        <v>278</v>
      </c>
      <c r="C172" s="12" t="s">
        <v>288</v>
      </c>
      <c r="D172" s="12" t="s">
        <v>423</v>
      </c>
      <c r="E172" s="12" t="s">
        <v>424</v>
      </c>
      <c r="F172" s="12" t="str">
        <f t="shared" si="2"/>
        <v>Pertes Kenneth</v>
      </c>
      <c r="G172" s="13">
        <v>22</v>
      </c>
      <c r="H172" s="12" t="s">
        <v>20</v>
      </c>
      <c r="I172" s="12" t="s">
        <v>21</v>
      </c>
      <c r="J172" s="12" t="s">
        <v>28</v>
      </c>
      <c r="K172" s="12" t="s">
        <v>41</v>
      </c>
      <c r="L172" s="12" t="s">
        <v>425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r="173" spans="1:36" ht="15" customHeight="1" thickBot="1" x14ac:dyDescent="0.25">
      <c r="A173" s="10">
        <v>45186.535995370374</v>
      </c>
      <c r="B173" s="55" t="s">
        <v>278</v>
      </c>
      <c r="C173" s="12" t="s">
        <v>288</v>
      </c>
      <c r="D173" s="12" t="s">
        <v>426</v>
      </c>
      <c r="E173" s="12" t="s">
        <v>427</v>
      </c>
      <c r="F173" s="12" t="str">
        <f t="shared" si="2"/>
        <v>Ducot Tricia</v>
      </c>
      <c r="G173" s="13">
        <v>22</v>
      </c>
      <c r="H173" s="12" t="s">
        <v>26</v>
      </c>
      <c r="I173" s="12" t="s">
        <v>27</v>
      </c>
      <c r="J173" s="12" t="s">
        <v>28</v>
      </c>
      <c r="K173" s="12" t="s">
        <v>428</v>
      </c>
      <c r="L173" s="12" t="s">
        <v>41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r="174" spans="1:36" ht="15" customHeight="1" thickBot="1" x14ac:dyDescent="0.25">
      <c r="A174" s="10">
        <v>45186.539675925924</v>
      </c>
      <c r="B174" s="55" t="s">
        <v>278</v>
      </c>
      <c r="C174" s="12" t="s">
        <v>288</v>
      </c>
      <c r="D174" s="12" t="s">
        <v>429</v>
      </c>
      <c r="E174" s="12" t="s">
        <v>430</v>
      </c>
      <c r="F174" s="12" t="str">
        <f t="shared" si="2"/>
        <v>Delos Santos Christine Jane</v>
      </c>
      <c r="G174" s="13">
        <v>19</v>
      </c>
      <c r="H174" s="12" t="s">
        <v>26</v>
      </c>
      <c r="I174" s="12" t="s">
        <v>27</v>
      </c>
      <c r="J174" s="12" t="s">
        <v>22</v>
      </c>
      <c r="K174" s="12" t="s">
        <v>36</v>
      </c>
      <c r="L174" s="12" t="s">
        <v>431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r="175" spans="1:36" ht="15" customHeight="1" thickBot="1" x14ac:dyDescent="0.25">
      <c r="A175" s="10">
        <v>45186.542222222219</v>
      </c>
      <c r="B175" s="55" t="s">
        <v>278</v>
      </c>
      <c r="C175" s="12" t="s">
        <v>288</v>
      </c>
      <c r="D175" s="12" t="s">
        <v>432</v>
      </c>
      <c r="E175" s="12" t="s">
        <v>433</v>
      </c>
      <c r="F175" s="12" t="str">
        <f t="shared" si="2"/>
        <v>Barillo Arjohn Harold</v>
      </c>
      <c r="G175" s="13">
        <v>30</v>
      </c>
      <c r="H175" s="12" t="s">
        <v>20</v>
      </c>
      <c r="I175" s="12" t="s">
        <v>27</v>
      </c>
      <c r="J175" s="12" t="s">
        <v>22</v>
      </c>
      <c r="K175" s="12" t="s">
        <v>36</v>
      </c>
      <c r="L175" s="12" t="s">
        <v>434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r="176" spans="1:36" ht="15" customHeight="1" thickBot="1" x14ac:dyDescent="0.25">
      <c r="A176" s="10">
        <v>45186.544247685182</v>
      </c>
      <c r="B176" s="55" t="s">
        <v>278</v>
      </c>
      <c r="C176" s="12" t="s">
        <v>288</v>
      </c>
      <c r="D176" s="12" t="s">
        <v>303</v>
      </c>
      <c r="E176" s="12" t="s">
        <v>435</v>
      </c>
      <c r="F176" s="12" t="str">
        <f t="shared" si="2"/>
        <v>Mallillin Marianne</v>
      </c>
      <c r="G176" s="13">
        <v>24</v>
      </c>
      <c r="H176" s="12" t="s">
        <v>26</v>
      </c>
      <c r="I176" s="12" t="s">
        <v>27</v>
      </c>
      <c r="J176" s="12" t="s">
        <v>22</v>
      </c>
      <c r="K176" s="12" t="s">
        <v>436</v>
      </c>
      <c r="L176" s="12" t="s">
        <v>437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r="177" spans="1:36" ht="15" customHeight="1" thickBot="1" x14ac:dyDescent="0.25">
      <c r="A177" s="10">
        <v>45186.587569444448</v>
      </c>
      <c r="B177" s="55" t="s">
        <v>278</v>
      </c>
      <c r="C177" s="12" t="s">
        <v>288</v>
      </c>
      <c r="D177" s="12" t="s">
        <v>438</v>
      </c>
      <c r="E177" s="12" t="s">
        <v>439</v>
      </c>
      <c r="F177" s="12" t="str">
        <f t="shared" si="2"/>
        <v>Jainar Jaidy</v>
      </c>
      <c r="G177" s="13">
        <v>18</v>
      </c>
      <c r="H177" s="12" t="s">
        <v>26</v>
      </c>
      <c r="I177" s="12" t="s">
        <v>27</v>
      </c>
      <c r="J177" s="12" t="s">
        <v>22</v>
      </c>
      <c r="K177" s="12"/>
      <c r="L177" s="12" t="s">
        <v>440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r="178" spans="1:36" ht="15" customHeight="1" thickBot="1" x14ac:dyDescent="0.25">
      <c r="A178" s="10">
        <v>45186.591921296298</v>
      </c>
      <c r="B178" s="24" t="s">
        <v>16</v>
      </c>
      <c r="C178" s="12"/>
      <c r="D178" s="12"/>
      <c r="E178" s="12"/>
      <c r="F178" s="12" t="str">
        <f t="shared" si="2"/>
        <v xml:space="preserve"> 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 t="s">
        <v>38</v>
      </c>
      <c r="W178" s="12" t="s">
        <v>134</v>
      </c>
      <c r="X178" s="12" t="s">
        <v>170</v>
      </c>
      <c r="Y178" s="13">
        <v>20</v>
      </c>
      <c r="Z178" s="12" t="s">
        <v>20</v>
      </c>
      <c r="AA178" s="12" t="s">
        <v>27</v>
      </c>
      <c r="AB178" s="12" t="s">
        <v>22</v>
      </c>
      <c r="AC178" s="12" t="s">
        <v>41</v>
      </c>
      <c r="AD178" s="12" t="s">
        <v>171</v>
      </c>
      <c r="AE178" s="12"/>
      <c r="AF178" s="12"/>
      <c r="AG178" s="12"/>
      <c r="AH178" s="12"/>
      <c r="AI178" s="12"/>
      <c r="AJ178" s="12"/>
    </row>
    <row r="179" spans="1:36" ht="15" customHeight="1" thickBot="1" x14ac:dyDescent="0.25">
      <c r="A179" s="10">
        <v>45186.602962962963</v>
      </c>
      <c r="B179" s="55" t="s">
        <v>278</v>
      </c>
      <c r="C179" s="12" t="s">
        <v>288</v>
      </c>
      <c r="D179" s="12" t="s">
        <v>289</v>
      </c>
      <c r="E179" s="12" t="s">
        <v>441</v>
      </c>
      <c r="F179" s="12" t="str">
        <f t="shared" si="2"/>
        <v>Collado John Dominnick</v>
      </c>
      <c r="G179" s="13">
        <v>25</v>
      </c>
      <c r="H179" s="12" t="s">
        <v>20</v>
      </c>
      <c r="I179" s="12" t="s">
        <v>27</v>
      </c>
      <c r="J179" s="12" t="s">
        <v>22</v>
      </c>
      <c r="K179" s="12"/>
      <c r="L179" s="12" t="s">
        <v>442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 spans="1:36" ht="15" customHeight="1" thickBot="1" x14ac:dyDescent="0.25">
      <c r="A180" s="10">
        <v>45186.647210648145</v>
      </c>
      <c r="B180" s="24" t="s">
        <v>16</v>
      </c>
      <c r="C180" s="12"/>
      <c r="D180" s="12"/>
      <c r="E180" s="12"/>
      <c r="F180" s="12" t="str">
        <f t="shared" si="2"/>
        <v xml:space="preserve"> 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 t="s">
        <v>43</v>
      </c>
      <c r="W180" s="12" t="s">
        <v>172</v>
      </c>
      <c r="X180" s="12" t="s">
        <v>173</v>
      </c>
      <c r="Y180" s="13">
        <v>20</v>
      </c>
      <c r="Z180" s="12" t="s">
        <v>26</v>
      </c>
      <c r="AA180" s="12" t="s">
        <v>27</v>
      </c>
      <c r="AB180" s="12" t="s">
        <v>28</v>
      </c>
      <c r="AC180" s="12" t="s">
        <v>174</v>
      </c>
      <c r="AD180" s="12" t="s">
        <v>175</v>
      </c>
      <c r="AE180" s="12"/>
      <c r="AF180" s="12"/>
      <c r="AG180" s="12"/>
      <c r="AH180" s="12"/>
      <c r="AI180" s="12"/>
      <c r="AJ180" s="12"/>
    </row>
    <row r="181" spans="1:36" ht="15" customHeight="1" thickBot="1" x14ac:dyDescent="0.25">
      <c r="A181" s="10">
        <v>45186.683715277781</v>
      </c>
      <c r="B181" s="24" t="s">
        <v>16</v>
      </c>
      <c r="C181" s="12"/>
      <c r="D181" s="12"/>
      <c r="E181" s="12"/>
      <c r="F181" s="12" t="str">
        <f t="shared" si="2"/>
        <v xml:space="preserve"> 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 t="s">
        <v>38</v>
      </c>
      <c r="W181" s="12" t="s">
        <v>176</v>
      </c>
      <c r="X181" s="12" t="s">
        <v>177</v>
      </c>
      <c r="Y181" s="13">
        <v>26</v>
      </c>
      <c r="Z181" s="12" t="s">
        <v>20</v>
      </c>
      <c r="AA181" s="12" t="s">
        <v>21</v>
      </c>
      <c r="AB181" s="12" t="s">
        <v>28</v>
      </c>
      <c r="AC181" s="12" t="s">
        <v>54</v>
      </c>
      <c r="AD181" s="12" t="s">
        <v>178</v>
      </c>
      <c r="AE181" s="12"/>
      <c r="AF181" s="12"/>
      <c r="AG181" s="12"/>
      <c r="AH181" s="12"/>
      <c r="AI181" s="12"/>
      <c r="AJ181" s="12"/>
    </row>
    <row r="182" spans="1:36" ht="15" customHeight="1" thickBot="1" x14ac:dyDescent="0.25">
      <c r="A182" s="10">
        <v>45186.765138888892</v>
      </c>
      <c r="B182" s="55" t="s">
        <v>278</v>
      </c>
      <c r="C182" s="12" t="s">
        <v>288</v>
      </c>
      <c r="D182" s="12" t="s">
        <v>289</v>
      </c>
      <c r="E182" s="12" t="s">
        <v>443</v>
      </c>
      <c r="F182" s="12" t="str">
        <f t="shared" si="2"/>
        <v>Collado Janine Seymour</v>
      </c>
      <c r="G182" s="13">
        <v>19</v>
      </c>
      <c r="H182" s="12" t="s">
        <v>26</v>
      </c>
      <c r="I182" s="12" t="s">
        <v>21</v>
      </c>
      <c r="J182" s="12" t="s">
        <v>22</v>
      </c>
      <c r="K182" s="12" t="s">
        <v>437</v>
      </c>
      <c r="L182" s="12" t="s">
        <v>444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r="183" spans="1:36" ht="15" customHeight="1" thickBot="1" x14ac:dyDescent="0.25">
      <c r="A183" s="10">
        <v>45186.771701388891</v>
      </c>
      <c r="B183" s="24" t="s">
        <v>16</v>
      </c>
      <c r="C183" s="12"/>
      <c r="D183" s="12"/>
      <c r="E183" s="12"/>
      <c r="F183" s="12" t="str">
        <f t="shared" si="2"/>
        <v xml:space="preserve"> 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 t="s">
        <v>48</v>
      </c>
      <c r="W183" s="12" t="s">
        <v>179</v>
      </c>
      <c r="X183" s="12" t="s">
        <v>180</v>
      </c>
      <c r="Y183" s="13">
        <v>18</v>
      </c>
      <c r="Z183" s="12" t="s">
        <v>26</v>
      </c>
      <c r="AA183" s="12" t="s">
        <v>21</v>
      </c>
      <c r="AB183" s="12" t="s">
        <v>22</v>
      </c>
      <c r="AC183" s="12"/>
      <c r="AD183" s="12" t="s">
        <v>181</v>
      </c>
      <c r="AE183" s="12"/>
      <c r="AF183" s="12"/>
      <c r="AG183" s="12"/>
      <c r="AH183" s="12"/>
      <c r="AI183" s="12"/>
      <c r="AJ183" s="12"/>
    </row>
    <row r="184" spans="1:36" ht="15" customHeight="1" thickBot="1" x14ac:dyDescent="0.25">
      <c r="A184" s="10">
        <v>45186.77238425926</v>
      </c>
      <c r="B184" s="24" t="s">
        <v>16</v>
      </c>
      <c r="C184" s="12"/>
      <c r="D184" s="12"/>
      <c r="E184" s="12"/>
      <c r="F184" s="12" t="str">
        <f t="shared" si="2"/>
        <v xml:space="preserve"> 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 t="s">
        <v>43</v>
      </c>
      <c r="W184" s="12" t="s">
        <v>182</v>
      </c>
      <c r="X184" s="12" t="s">
        <v>183</v>
      </c>
      <c r="Y184" s="13">
        <v>18</v>
      </c>
      <c r="Z184" s="12" t="s">
        <v>26</v>
      </c>
      <c r="AA184" s="12" t="s">
        <v>21</v>
      </c>
      <c r="AB184" s="12" t="s">
        <v>28</v>
      </c>
      <c r="AC184" s="12" t="s">
        <v>184</v>
      </c>
      <c r="AD184" s="12" t="s">
        <v>185</v>
      </c>
      <c r="AE184" s="12"/>
      <c r="AF184" s="12"/>
      <c r="AG184" s="12"/>
      <c r="AH184" s="12"/>
      <c r="AI184" s="12"/>
      <c r="AJ184" s="12"/>
    </row>
    <row r="185" spans="1:36" ht="15" customHeight="1" thickBot="1" x14ac:dyDescent="0.25">
      <c r="A185" s="10">
        <v>45186.782592592594</v>
      </c>
      <c r="B185" s="24" t="s">
        <v>16</v>
      </c>
      <c r="C185" s="12"/>
      <c r="D185" s="12"/>
      <c r="E185" s="12"/>
      <c r="F185" s="12" t="str">
        <f t="shared" si="2"/>
        <v xml:space="preserve"> 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 t="s">
        <v>48</v>
      </c>
      <c r="W185" s="12" t="s">
        <v>145</v>
      </c>
      <c r="X185" s="12" t="s">
        <v>146</v>
      </c>
      <c r="Y185" s="13">
        <v>20</v>
      </c>
      <c r="Z185" s="12" t="s">
        <v>26</v>
      </c>
      <c r="AA185" s="12" t="s">
        <v>21</v>
      </c>
      <c r="AB185" s="12" t="s">
        <v>22</v>
      </c>
      <c r="AC185" s="12" t="s">
        <v>36</v>
      </c>
      <c r="AD185" s="12" t="s">
        <v>186</v>
      </c>
      <c r="AE185" s="12"/>
      <c r="AF185" s="12"/>
      <c r="AG185" s="12"/>
      <c r="AH185" s="12"/>
      <c r="AI185" s="12"/>
      <c r="AJ185" s="12"/>
    </row>
    <row r="186" spans="1:36" ht="15" customHeight="1" thickBot="1" x14ac:dyDescent="0.25">
      <c r="A186" s="10">
        <v>45186.791562500002</v>
      </c>
      <c r="B186" s="55" t="s">
        <v>278</v>
      </c>
      <c r="C186" s="12" t="s">
        <v>341</v>
      </c>
      <c r="D186" s="12" t="s">
        <v>342</v>
      </c>
      <c r="E186" s="12" t="s">
        <v>445</v>
      </c>
      <c r="F186" s="12" t="str">
        <f t="shared" si="2"/>
        <v>Reyes Dawn Xylleene</v>
      </c>
      <c r="G186" s="13">
        <v>26</v>
      </c>
      <c r="H186" s="12" t="s">
        <v>26</v>
      </c>
      <c r="I186" s="12" t="s">
        <v>27</v>
      </c>
      <c r="J186" s="12" t="s">
        <v>22</v>
      </c>
      <c r="K186" s="12"/>
      <c r="L186" s="12" t="s">
        <v>446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 spans="1:36" ht="15" customHeight="1" thickBot="1" x14ac:dyDescent="0.25">
      <c r="A187" s="10">
        <v>45186.794293981482</v>
      </c>
      <c r="B187" s="54" t="s">
        <v>652</v>
      </c>
      <c r="C187" s="12"/>
      <c r="D187" s="12"/>
      <c r="E187" s="12"/>
      <c r="F187" s="12" t="str">
        <f t="shared" si="2"/>
        <v xml:space="preserve"> </v>
      </c>
      <c r="G187" s="12"/>
      <c r="H187" s="12"/>
      <c r="I187" s="12"/>
      <c r="J187" s="12"/>
      <c r="K187" s="12"/>
      <c r="L187" s="12"/>
      <c r="M187" s="12" t="s">
        <v>669</v>
      </c>
      <c r="N187" s="12" t="s">
        <v>892</v>
      </c>
      <c r="O187" s="12" t="s">
        <v>893</v>
      </c>
      <c r="P187" s="13">
        <v>27</v>
      </c>
      <c r="Q187" s="12" t="s">
        <v>20</v>
      </c>
      <c r="R187" s="12" t="s">
        <v>27</v>
      </c>
      <c r="S187" s="12" t="s">
        <v>22</v>
      </c>
      <c r="T187" s="12"/>
      <c r="U187" s="12" t="s">
        <v>894</v>
      </c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ht="15" customHeight="1" thickBot="1" x14ac:dyDescent="0.25">
      <c r="A188" s="10">
        <v>45186.794317129628</v>
      </c>
      <c r="B188" s="54" t="s">
        <v>652</v>
      </c>
      <c r="C188" s="12"/>
      <c r="D188" s="12"/>
      <c r="E188" s="12"/>
      <c r="F188" s="12" t="str">
        <f t="shared" si="2"/>
        <v xml:space="preserve"> </v>
      </c>
      <c r="G188" s="12"/>
      <c r="H188" s="12"/>
      <c r="I188" s="12"/>
      <c r="J188" s="12"/>
      <c r="K188" s="12"/>
      <c r="L188" s="12"/>
      <c r="M188" s="12" t="s">
        <v>669</v>
      </c>
      <c r="N188" s="12" t="s">
        <v>895</v>
      </c>
      <c r="O188" s="12" t="s">
        <v>298</v>
      </c>
      <c r="P188" s="13">
        <v>22</v>
      </c>
      <c r="Q188" s="12" t="s">
        <v>26</v>
      </c>
      <c r="R188" s="12" t="s">
        <v>27</v>
      </c>
      <c r="S188" s="12" t="s">
        <v>22</v>
      </c>
      <c r="T188" s="12"/>
      <c r="U188" s="12" t="s">
        <v>896</v>
      </c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ht="15" customHeight="1" thickBot="1" x14ac:dyDescent="0.25">
      <c r="A189" s="10">
        <v>45186.803391203706</v>
      </c>
      <c r="B189" s="55" t="s">
        <v>278</v>
      </c>
      <c r="C189" s="12" t="s">
        <v>279</v>
      </c>
      <c r="D189" s="12" t="s">
        <v>447</v>
      </c>
      <c r="E189" s="12" t="s">
        <v>448</v>
      </c>
      <c r="F189" s="12" t="str">
        <f t="shared" si="2"/>
        <v>Necosia Vanessa Mae</v>
      </c>
      <c r="G189" s="12" t="s">
        <v>449</v>
      </c>
      <c r="H189" s="12" t="s">
        <v>26</v>
      </c>
      <c r="I189" s="12" t="s">
        <v>27</v>
      </c>
      <c r="J189" s="12" t="s">
        <v>22</v>
      </c>
      <c r="K189" s="12" t="s">
        <v>36</v>
      </c>
      <c r="L189" s="12" t="s">
        <v>450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r="190" spans="1:36" ht="15" customHeight="1" thickBot="1" x14ac:dyDescent="0.25">
      <c r="A190" s="10">
        <v>45186.805717592593</v>
      </c>
      <c r="B190" s="24" t="s">
        <v>16</v>
      </c>
      <c r="C190" s="12"/>
      <c r="D190" s="12"/>
      <c r="E190" s="12"/>
      <c r="F190" s="12" t="str">
        <f t="shared" si="2"/>
        <v xml:space="preserve"> </v>
      </c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 t="s">
        <v>48</v>
      </c>
      <c r="W190" s="12" t="s">
        <v>179</v>
      </c>
      <c r="X190" s="12" t="s">
        <v>187</v>
      </c>
      <c r="Y190" s="13">
        <v>20</v>
      </c>
      <c r="Z190" s="12" t="s">
        <v>26</v>
      </c>
      <c r="AA190" s="12" t="s">
        <v>21</v>
      </c>
      <c r="AB190" s="12" t="s">
        <v>28</v>
      </c>
      <c r="AC190" s="12"/>
      <c r="AD190" s="15" t="s">
        <v>188</v>
      </c>
      <c r="AE190" s="12"/>
      <c r="AF190" s="12"/>
      <c r="AG190" s="12"/>
      <c r="AH190" s="12"/>
      <c r="AI190" s="12"/>
      <c r="AJ190" s="12"/>
    </row>
    <row r="191" spans="1:36" ht="15" customHeight="1" thickBot="1" x14ac:dyDescent="0.25">
      <c r="A191" s="10">
        <v>45186.808692129627</v>
      </c>
      <c r="B191" s="24" t="s">
        <v>16</v>
      </c>
      <c r="C191" s="12"/>
      <c r="D191" s="12"/>
      <c r="E191" s="12"/>
      <c r="F191" s="12" t="str">
        <f t="shared" si="2"/>
        <v xml:space="preserve"> </v>
      </c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 t="s">
        <v>38</v>
      </c>
      <c r="W191" s="12" t="s">
        <v>189</v>
      </c>
      <c r="X191" s="12" t="s">
        <v>190</v>
      </c>
      <c r="Y191" s="13">
        <v>24</v>
      </c>
      <c r="Z191" s="12" t="s">
        <v>20</v>
      </c>
      <c r="AA191" s="12" t="s">
        <v>27</v>
      </c>
      <c r="AB191" s="12" t="s">
        <v>22</v>
      </c>
      <c r="AC191" s="12" t="s">
        <v>54</v>
      </c>
      <c r="AD191" s="12" t="s">
        <v>191</v>
      </c>
      <c r="AE191" s="12"/>
      <c r="AF191" s="12"/>
      <c r="AG191" s="12"/>
      <c r="AH191" s="12"/>
      <c r="AI191" s="12"/>
      <c r="AJ191" s="12"/>
    </row>
    <row r="192" spans="1:36" ht="15" customHeight="1" thickBot="1" x14ac:dyDescent="0.25">
      <c r="A192" s="10">
        <v>45186.817303240743</v>
      </c>
      <c r="B192" s="54" t="s">
        <v>652</v>
      </c>
      <c r="C192" s="12"/>
      <c r="D192" s="12"/>
      <c r="E192" s="12"/>
      <c r="F192" s="12" t="str">
        <f t="shared" si="2"/>
        <v xml:space="preserve"> </v>
      </c>
      <c r="G192" s="12"/>
      <c r="H192" s="12"/>
      <c r="I192" s="12"/>
      <c r="J192" s="12"/>
      <c r="K192" s="12"/>
      <c r="L192" s="12"/>
      <c r="M192" s="12" t="s">
        <v>653</v>
      </c>
      <c r="N192" s="12" t="s">
        <v>897</v>
      </c>
      <c r="O192" s="12" t="s">
        <v>898</v>
      </c>
      <c r="P192" s="13">
        <v>18</v>
      </c>
      <c r="Q192" s="12" t="s">
        <v>26</v>
      </c>
      <c r="R192" s="12" t="s">
        <v>27</v>
      </c>
      <c r="S192" s="12" t="s">
        <v>28</v>
      </c>
      <c r="T192" s="12"/>
      <c r="U192" s="15" t="s">
        <v>899</v>
      </c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r="193" spans="1:36" ht="15" customHeight="1" thickBot="1" x14ac:dyDescent="0.25">
      <c r="A193" s="10">
        <v>45186.825289351851</v>
      </c>
      <c r="B193" s="54" t="s">
        <v>652</v>
      </c>
      <c r="C193" s="12"/>
      <c r="D193" s="12"/>
      <c r="E193" s="12"/>
      <c r="F193" s="12" t="str">
        <f t="shared" si="2"/>
        <v xml:space="preserve"> </v>
      </c>
      <c r="G193" s="12"/>
      <c r="H193" s="12"/>
      <c r="I193" s="12"/>
      <c r="J193" s="12"/>
      <c r="K193" s="12"/>
      <c r="L193" s="12"/>
      <c r="M193" s="12" t="s">
        <v>758</v>
      </c>
      <c r="N193" s="20" t="s">
        <v>900</v>
      </c>
      <c r="O193" s="20" t="s">
        <v>901</v>
      </c>
      <c r="P193" s="13">
        <v>29</v>
      </c>
      <c r="Q193" s="12" t="s">
        <v>26</v>
      </c>
      <c r="R193" s="12" t="s">
        <v>27</v>
      </c>
      <c r="S193" s="12" t="s">
        <v>22</v>
      </c>
      <c r="T193" s="12" t="s">
        <v>54</v>
      </c>
      <c r="U193" s="12" t="s">
        <v>902</v>
      </c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 spans="1:36" ht="15" customHeight="1" thickBot="1" x14ac:dyDescent="0.25">
      <c r="A194" s="10">
        <v>45186.842824074076</v>
      </c>
      <c r="B194" s="24" t="s">
        <v>16</v>
      </c>
      <c r="C194" s="12"/>
      <c r="D194" s="12"/>
      <c r="E194" s="12"/>
      <c r="F194" s="12" t="str">
        <f t="shared" si="2"/>
        <v xml:space="preserve"> </v>
      </c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 t="s">
        <v>38</v>
      </c>
      <c r="W194" s="12" t="s">
        <v>192</v>
      </c>
      <c r="X194" s="12" t="s">
        <v>193</v>
      </c>
      <c r="Y194" s="13">
        <v>18</v>
      </c>
      <c r="Z194" s="12" t="s">
        <v>20</v>
      </c>
      <c r="AA194" s="12" t="s">
        <v>21</v>
      </c>
      <c r="AB194" s="12" t="s">
        <v>28</v>
      </c>
      <c r="AC194" s="12" t="s">
        <v>54</v>
      </c>
      <c r="AD194" s="15" t="s">
        <v>194</v>
      </c>
      <c r="AE194" s="12"/>
      <c r="AF194" s="12"/>
      <c r="AG194" s="12"/>
      <c r="AH194" s="12"/>
      <c r="AI194" s="12"/>
      <c r="AJ194" s="12"/>
    </row>
    <row r="195" spans="1:36" ht="15" customHeight="1" thickBot="1" x14ac:dyDescent="0.25">
      <c r="A195" s="10">
        <v>45186.868576388886</v>
      </c>
      <c r="B195" s="55" t="s">
        <v>278</v>
      </c>
      <c r="C195" s="12" t="s">
        <v>288</v>
      </c>
      <c r="D195" s="12" t="s">
        <v>451</v>
      </c>
      <c r="E195" s="12" t="s">
        <v>452</v>
      </c>
      <c r="F195" s="12" t="str">
        <f t="shared" si="2"/>
        <v>Catap Vergel</v>
      </c>
      <c r="G195" s="13">
        <v>21</v>
      </c>
      <c r="H195" s="12" t="s">
        <v>20</v>
      </c>
      <c r="I195" s="12" t="s">
        <v>21</v>
      </c>
      <c r="J195" s="12" t="s">
        <v>22</v>
      </c>
      <c r="K195" s="12" t="s">
        <v>54</v>
      </c>
      <c r="L195" s="12" t="s">
        <v>453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r="196" spans="1:36" ht="15" customHeight="1" thickBot="1" x14ac:dyDescent="0.25">
      <c r="A196" s="10">
        <v>45186.886203703703</v>
      </c>
      <c r="B196" s="24" t="s">
        <v>16</v>
      </c>
      <c r="C196" s="12"/>
      <c r="D196" s="12"/>
      <c r="E196" s="12"/>
      <c r="F196" s="12" t="str">
        <f t="shared" si="2"/>
        <v xml:space="preserve"> 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 t="s">
        <v>95</v>
      </c>
      <c r="W196" s="12" t="s">
        <v>195</v>
      </c>
      <c r="X196" s="12" t="s">
        <v>196</v>
      </c>
      <c r="Y196" s="13">
        <v>23</v>
      </c>
      <c r="Z196" s="12" t="s">
        <v>20</v>
      </c>
      <c r="AA196" s="12" t="s">
        <v>27</v>
      </c>
      <c r="AB196" s="12" t="s">
        <v>22</v>
      </c>
      <c r="AC196" s="12" t="s">
        <v>197</v>
      </c>
      <c r="AD196" s="12" t="s">
        <v>198</v>
      </c>
      <c r="AE196" s="12"/>
      <c r="AF196" s="12"/>
      <c r="AG196" s="12"/>
      <c r="AH196" s="12"/>
      <c r="AI196" s="12"/>
      <c r="AJ196" s="12"/>
    </row>
    <row r="197" spans="1:36" ht="15" customHeight="1" thickBot="1" x14ac:dyDescent="0.25">
      <c r="A197" s="10">
        <v>45186.970960648148</v>
      </c>
      <c r="B197" s="55" t="s">
        <v>278</v>
      </c>
      <c r="C197" s="12" t="s">
        <v>288</v>
      </c>
      <c r="D197" s="12" t="s">
        <v>454</v>
      </c>
      <c r="E197" s="12" t="s">
        <v>455</v>
      </c>
      <c r="F197" s="12" t="str">
        <f t="shared" si="2"/>
        <v>Labajo Maria Hanna</v>
      </c>
      <c r="G197" s="13">
        <v>18</v>
      </c>
      <c r="H197" s="12" t="s">
        <v>26</v>
      </c>
      <c r="I197" s="12" t="s">
        <v>21</v>
      </c>
      <c r="J197" s="12" t="s">
        <v>22</v>
      </c>
      <c r="K197" s="12" t="s">
        <v>41</v>
      </c>
      <c r="L197" s="12" t="s">
        <v>456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r="198" spans="1:36" ht="15" customHeight="1" thickBot="1" x14ac:dyDescent="0.25">
      <c r="A198" s="10">
        <v>45187.95820601852</v>
      </c>
      <c r="B198" s="55" t="s">
        <v>278</v>
      </c>
      <c r="C198" s="12" t="s">
        <v>284</v>
      </c>
      <c r="D198" s="12" t="s">
        <v>351</v>
      </c>
      <c r="E198" s="12" t="s">
        <v>457</v>
      </c>
      <c r="F198" s="12" t="str">
        <f t="shared" si="2"/>
        <v>Ojeda Jay-M</v>
      </c>
      <c r="G198" s="13">
        <v>22</v>
      </c>
      <c r="H198" s="12" t="s">
        <v>20</v>
      </c>
      <c r="I198" s="12" t="s">
        <v>27</v>
      </c>
      <c r="J198" s="12" t="s">
        <v>22</v>
      </c>
      <c r="K198" s="12" t="s">
        <v>458</v>
      </c>
      <c r="L198" s="12" t="s">
        <v>459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r="199" spans="1:36" ht="15" customHeight="1" thickBot="1" x14ac:dyDescent="0.25">
      <c r="A199" s="10">
        <v>45188.344502314816</v>
      </c>
      <c r="B199" s="55" t="s">
        <v>278</v>
      </c>
      <c r="C199" s="12" t="s">
        <v>284</v>
      </c>
      <c r="D199" s="12" t="s">
        <v>460</v>
      </c>
      <c r="E199" s="12" t="s">
        <v>461</v>
      </c>
      <c r="F199" s="12" t="str">
        <f t="shared" si="2"/>
        <v>Mariano Darlene Jean</v>
      </c>
      <c r="G199" s="13">
        <v>26</v>
      </c>
      <c r="H199" s="12" t="s">
        <v>26</v>
      </c>
      <c r="I199" s="12" t="s">
        <v>27</v>
      </c>
      <c r="J199" s="12" t="s">
        <v>22</v>
      </c>
      <c r="K199" s="12"/>
      <c r="L199" s="12" t="s">
        <v>462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 spans="1:36" ht="15" customHeight="1" thickBot="1" x14ac:dyDescent="0.25">
      <c r="A200" s="10">
        <v>45188.396585648145</v>
      </c>
      <c r="B200" s="55" t="s">
        <v>278</v>
      </c>
      <c r="C200" s="12" t="s">
        <v>284</v>
      </c>
      <c r="D200" s="12" t="s">
        <v>396</v>
      </c>
      <c r="E200" s="12" t="s">
        <v>463</v>
      </c>
      <c r="F200" s="12" t="str">
        <f t="shared" si="2"/>
        <v>Jornacion Runel</v>
      </c>
      <c r="G200" s="13">
        <v>18</v>
      </c>
      <c r="H200" s="12" t="s">
        <v>20</v>
      </c>
      <c r="I200" s="12" t="s">
        <v>21</v>
      </c>
      <c r="J200" s="12" t="s">
        <v>22</v>
      </c>
      <c r="K200" s="12" t="s">
        <v>54</v>
      </c>
      <c r="L200" s="15" t="s">
        <v>464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 spans="1:36" ht="15" customHeight="1" thickBot="1" x14ac:dyDescent="0.25">
      <c r="A201" s="10">
        <v>45188.80709490741</v>
      </c>
      <c r="B201" s="54" t="s">
        <v>652</v>
      </c>
      <c r="C201" s="12"/>
      <c r="D201" s="12"/>
      <c r="E201" s="12"/>
      <c r="F201" s="12" t="str">
        <f t="shared" si="2"/>
        <v xml:space="preserve"> </v>
      </c>
      <c r="G201" s="12"/>
      <c r="H201" s="12"/>
      <c r="I201" s="12"/>
      <c r="J201" s="12"/>
      <c r="K201" s="12"/>
      <c r="L201" s="12"/>
      <c r="M201" s="12" t="s">
        <v>706</v>
      </c>
      <c r="N201" s="12" t="s">
        <v>771</v>
      </c>
      <c r="O201" s="12" t="s">
        <v>903</v>
      </c>
      <c r="P201" s="13">
        <v>26</v>
      </c>
      <c r="Q201" s="12" t="s">
        <v>26</v>
      </c>
      <c r="R201" s="12" t="s">
        <v>27</v>
      </c>
      <c r="S201" s="12" t="s">
        <v>22</v>
      </c>
      <c r="T201" s="12" t="s">
        <v>904</v>
      </c>
      <c r="U201" s="15" t="s">
        <v>905</v>
      </c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 spans="1:36" ht="15" customHeight="1" thickBot="1" x14ac:dyDescent="0.25">
      <c r="A202" s="10">
        <v>45188.449305555558</v>
      </c>
      <c r="B202" s="55" t="s">
        <v>278</v>
      </c>
      <c r="C202" s="12" t="s">
        <v>284</v>
      </c>
      <c r="D202" s="12" t="s">
        <v>396</v>
      </c>
      <c r="E202" s="12" t="s">
        <v>465</v>
      </c>
      <c r="F202" s="12" t="str">
        <f t="shared" si="2"/>
        <v>Jornacion Aaron</v>
      </c>
      <c r="G202" s="13">
        <v>23</v>
      </c>
      <c r="H202" s="12" t="s">
        <v>20</v>
      </c>
      <c r="I202" s="12" t="s">
        <v>27</v>
      </c>
      <c r="J202" s="12" t="s">
        <v>22</v>
      </c>
      <c r="K202" s="12"/>
      <c r="L202" s="12" t="s">
        <v>466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 spans="1:36" ht="15" customHeight="1" thickBot="1" x14ac:dyDescent="0.25">
      <c r="A203" s="10">
        <v>45188.495289351849</v>
      </c>
      <c r="B203" s="24" t="s">
        <v>16</v>
      </c>
      <c r="C203" s="12"/>
      <c r="D203" s="12"/>
      <c r="E203" s="12"/>
      <c r="F203" s="12" t="str">
        <f t="shared" si="2"/>
        <v xml:space="preserve"> 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 t="s">
        <v>95</v>
      </c>
      <c r="W203" s="12" t="s">
        <v>199</v>
      </c>
      <c r="X203" s="12" t="s">
        <v>200</v>
      </c>
      <c r="Y203" s="13">
        <v>20</v>
      </c>
      <c r="Z203" s="12" t="s">
        <v>26</v>
      </c>
      <c r="AA203" s="12" t="s">
        <v>27</v>
      </c>
      <c r="AB203" s="12" t="s">
        <v>28</v>
      </c>
      <c r="AC203" s="12" t="s">
        <v>201</v>
      </c>
      <c r="AD203" s="12" t="s">
        <v>202</v>
      </c>
      <c r="AE203" s="12"/>
      <c r="AF203" s="12"/>
      <c r="AG203" s="12"/>
      <c r="AH203" s="12"/>
      <c r="AI203" s="12"/>
      <c r="AJ203" s="12"/>
    </row>
    <row r="204" spans="1:36" ht="15" customHeight="1" thickBot="1" x14ac:dyDescent="0.25">
      <c r="A204" s="10">
        <v>45188.521249999998</v>
      </c>
      <c r="B204" s="55" t="s">
        <v>278</v>
      </c>
      <c r="C204" s="12" t="s">
        <v>284</v>
      </c>
      <c r="D204" s="12" t="s">
        <v>467</v>
      </c>
      <c r="E204" s="12" t="s">
        <v>468</v>
      </c>
      <c r="F204" s="12" t="str">
        <f t="shared" si="2"/>
        <v>REAMON PRINCESS RIANNE ERIKA</v>
      </c>
      <c r="G204" s="13">
        <v>28</v>
      </c>
      <c r="H204" s="12" t="s">
        <v>26</v>
      </c>
      <c r="I204" s="12" t="s">
        <v>27</v>
      </c>
      <c r="J204" s="12" t="s">
        <v>28</v>
      </c>
      <c r="K204" s="12" t="s">
        <v>469</v>
      </c>
      <c r="L204" s="15" t="s">
        <v>470</v>
      </c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 spans="1:36" ht="15" customHeight="1" thickBot="1" x14ac:dyDescent="0.25">
      <c r="A205" s="10">
        <v>45188.527916666666</v>
      </c>
      <c r="B205" s="24" t="s">
        <v>16</v>
      </c>
      <c r="C205" s="12"/>
      <c r="D205" s="12"/>
      <c r="E205" s="12"/>
      <c r="F205" s="12" t="str">
        <f t="shared" si="2"/>
        <v xml:space="preserve"> 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 t="s">
        <v>48</v>
      </c>
      <c r="W205" s="12" t="s">
        <v>203</v>
      </c>
      <c r="X205" s="12" t="s">
        <v>204</v>
      </c>
      <c r="Y205" s="13">
        <v>22</v>
      </c>
      <c r="Z205" s="12" t="s">
        <v>20</v>
      </c>
      <c r="AA205" s="12" t="s">
        <v>21</v>
      </c>
      <c r="AB205" s="12" t="s">
        <v>22</v>
      </c>
      <c r="AC205" s="12" t="s">
        <v>205</v>
      </c>
      <c r="AD205" s="12" t="s">
        <v>206</v>
      </c>
      <c r="AE205" s="12"/>
      <c r="AF205" s="12"/>
      <c r="AG205" s="12"/>
      <c r="AH205" s="12"/>
      <c r="AI205" s="12"/>
      <c r="AJ205" s="12"/>
    </row>
    <row r="206" spans="1:36" ht="15" customHeight="1" thickBot="1" x14ac:dyDescent="0.25">
      <c r="A206" s="10">
        <v>45188.6721875</v>
      </c>
      <c r="B206" s="24" t="s">
        <v>16</v>
      </c>
      <c r="C206" s="12"/>
      <c r="D206" s="12"/>
      <c r="E206" s="12"/>
      <c r="F206" s="12" t="str">
        <f t="shared" si="2"/>
        <v xml:space="preserve"> 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 t="s">
        <v>38</v>
      </c>
      <c r="W206" s="12" t="s">
        <v>207</v>
      </c>
      <c r="X206" s="12" t="s">
        <v>208</v>
      </c>
      <c r="Y206" s="13">
        <v>26</v>
      </c>
      <c r="Z206" s="12" t="s">
        <v>26</v>
      </c>
      <c r="AA206" s="12" t="s">
        <v>27</v>
      </c>
      <c r="AB206" s="12" t="s">
        <v>22</v>
      </c>
      <c r="AC206" s="12"/>
      <c r="AD206" s="15" t="s">
        <v>209</v>
      </c>
      <c r="AE206" s="12"/>
      <c r="AF206" s="12"/>
      <c r="AG206" s="12"/>
      <c r="AH206" s="12"/>
      <c r="AI206" s="12"/>
      <c r="AJ206" s="12"/>
    </row>
    <row r="207" spans="1:36" ht="15" customHeight="1" thickBot="1" x14ac:dyDescent="0.25">
      <c r="A207" s="10">
        <v>45188.77721064815</v>
      </c>
      <c r="B207" s="54" t="s">
        <v>652</v>
      </c>
      <c r="C207" s="12"/>
      <c r="D207" s="12"/>
      <c r="E207" s="12"/>
      <c r="F207" s="12" t="str">
        <f t="shared" si="2"/>
        <v xml:space="preserve"> </v>
      </c>
      <c r="G207" s="12"/>
      <c r="H207" s="12"/>
      <c r="I207" s="12"/>
      <c r="J207" s="12"/>
      <c r="K207" s="12"/>
      <c r="L207" s="12"/>
      <c r="M207" s="12" t="s">
        <v>664</v>
      </c>
      <c r="N207" s="12" t="s">
        <v>717</v>
      </c>
      <c r="O207" s="12" t="s">
        <v>906</v>
      </c>
      <c r="P207" s="13">
        <v>21</v>
      </c>
      <c r="Q207" s="12" t="s">
        <v>20</v>
      </c>
      <c r="R207" s="12" t="s">
        <v>21</v>
      </c>
      <c r="S207" s="12" t="s">
        <v>22</v>
      </c>
      <c r="T207" s="12"/>
      <c r="U207" s="12" t="s">
        <v>907</v>
      </c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 spans="1:36" ht="15" customHeight="1" thickBot="1" x14ac:dyDescent="0.25">
      <c r="A208" s="10">
        <v>45189.471643518518</v>
      </c>
      <c r="B208" s="54" t="s">
        <v>652</v>
      </c>
      <c r="C208" s="12"/>
      <c r="D208" s="12"/>
      <c r="E208" s="12"/>
      <c r="F208" s="12" t="str">
        <f t="shared" si="2"/>
        <v xml:space="preserve"> </v>
      </c>
      <c r="G208" s="12"/>
      <c r="H208" s="12"/>
      <c r="I208" s="12"/>
      <c r="J208" s="12"/>
      <c r="K208" s="12"/>
      <c r="L208" s="12"/>
      <c r="M208" s="12" t="s">
        <v>657</v>
      </c>
      <c r="N208" s="12" t="s">
        <v>908</v>
      </c>
      <c r="O208" s="12" t="s">
        <v>909</v>
      </c>
      <c r="P208" s="13">
        <v>25</v>
      </c>
      <c r="Q208" s="12" t="s">
        <v>26</v>
      </c>
      <c r="R208" s="12" t="s">
        <v>27</v>
      </c>
      <c r="S208" s="12" t="s">
        <v>22</v>
      </c>
      <c r="T208" s="12" t="s">
        <v>36</v>
      </c>
      <c r="U208" s="12" t="s">
        <v>910</v>
      </c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 spans="1:36" ht="15" customHeight="1" thickBot="1" x14ac:dyDescent="0.25">
      <c r="A209" s="10">
        <v>45189.555625000001</v>
      </c>
      <c r="B209" s="54" t="s">
        <v>652</v>
      </c>
      <c r="C209" s="12"/>
      <c r="D209" s="12"/>
      <c r="E209" s="12"/>
      <c r="F209" s="12" t="str">
        <f t="shared" ref="F209:F272" si="3">$D209&amp;" "&amp;$E209</f>
        <v xml:space="preserve"> </v>
      </c>
      <c r="G209" s="12"/>
      <c r="H209" s="12"/>
      <c r="I209" s="12"/>
      <c r="J209" s="12"/>
      <c r="K209" s="12"/>
      <c r="L209" s="12"/>
      <c r="M209" s="12" t="s">
        <v>676</v>
      </c>
      <c r="N209" s="12" t="s">
        <v>911</v>
      </c>
      <c r="O209" s="12" t="s">
        <v>912</v>
      </c>
      <c r="P209" s="13">
        <v>19</v>
      </c>
      <c r="Q209" s="12" t="s">
        <v>20</v>
      </c>
      <c r="R209" s="12" t="s">
        <v>21</v>
      </c>
      <c r="S209" s="12" t="s">
        <v>22</v>
      </c>
      <c r="T209" s="12"/>
      <c r="U209" s="12" t="s">
        <v>913</v>
      </c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 spans="1:36" ht="15" customHeight="1" thickBot="1" x14ac:dyDescent="0.25">
      <c r="A210" s="10">
        <v>45191.579768518517</v>
      </c>
      <c r="B210" s="55" t="s">
        <v>278</v>
      </c>
      <c r="C210" s="12" t="s">
        <v>284</v>
      </c>
      <c r="D210" s="12" t="s">
        <v>471</v>
      </c>
      <c r="E210" s="12" t="s">
        <v>472</v>
      </c>
      <c r="F210" s="12" t="str">
        <f t="shared" si="3"/>
        <v>Tumbokon Alyannah</v>
      </c>
      <c r="G210" s="13">
        <v>22</v>
      </c>
      <c r="H210" s="12" t="s">
        <v>26</v>
      </c>
      <c r="I210" s="12" t="s">
        <v>27</v>
      </c>
      <c r="J210" s="12" t="s">
        <v>22</v>
      </c>
      <c r="K210" s="12"/>
      <c r="L210" s="12" t="s">
        <v>473</v>
      </c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 spans="1:36" ht="15" customHeight="1" thickBot="1" x14ac:dyDescent="0.25">
      <c r="A211" s="10">
        <v>45191.732430555552</v>
      </c>
      <c r="B211" s="55" t="s">
        <v>278</v>
      </c>
      <c r="C211" s="12" t="s">
        <v>284</v>
      </c>
      <c r="D211" s="12" t="s">
        <v>474</v>
      </c>
      <c r="E211" s="12" t="s">
        <v>475</v>
      </c>
      <c r="F211" s="12" t="str">
        <f t="shared" si="3"/>
        <v>Macatol Roseberry jane e</v>
      </c>
      <c r="G211" s="13">
        <v>20</v>
      </c>
      <c r="H211" s="12" t="s">
        <v>26</v>
      </c>
      <c r="I211" s="12" t="s">
        <v>21</v>
      </c>
      <c r="J211" s="12" t="s">
        <v>28</v>
      </c>
      <c r="K211" s="12" t="s">
        <v>476</v>
      </c>
      <c r="L211" s="12" t="s">
        <v>477</v>
      </c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 spans="1:36" ht="15" customHeight="1" thickBot="1" x14ac:dyDescent="0.25">
      <c r="A212" s="10">
        <v>45191.750104166669</v>
      </c>
      <c r="B212" s="55" t="s">
        <v>278</v>
      </c>
      <c r="C212" s="12" t="s">
        <v>284</v>
      </c>
      <c r="D212" s="12" t="s">
        <v>421</v>
      </c>
      <c r="E212" s="12" t="s">
        <v>478</v>
      </c>
      <c r="F212" s="12" t="str">
        <f t="shared" si="3"/>
        <v>Del Rosario Jonh Eldrigde</v>
      </c>
      <c r="G212" s="13">
        <v>24</v>
      </c>
      <c r="H212" s="12" t="s">
        <v>20</v>
      </c>
      <c r="I212" s="12" t="s">
        <v>27</v>
      </c>
      <c r="J212" s="12" t="s">
        <v>22</v>
      </c>
      <c r="K212" s="12" t="s">
        <v>41</v>
      </c>
      <c r="L212" s="12" t="s">
        <v>479</v>
      </c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 spans="1:36" ht="15" customHeight="1" thickBot="1" x14ac:dyDescent="0.25">
      <c r="A213" s="10">
        <v>45191.984733796293</v>
      </c>
      <c r="B213" s="55" t="s">
        <v>278</v>
      </c>
      <c r="C213" s="12" t="s">
        <v>284</v>
      </c>
      <c r="D213" s="12" t="s">
        <v>471</v>
      </c>
      <c r="E213" s="12" t="s">
        <v>480</v>
      </c>
      <c r="F213" s="12" t="str">
        <f t="shared" si="3"/>
        <v>Tumbokon Alfredo Jose III</v>
      </c>
      <c r="G213" s="13">
        <v>20</v>
      </c>
      <c r="H213" s="12" t="s">
        <v>20</v>
      </c>
      <c r="I213" s="12" t="s">
        <v>21</v>
      </c>
      <c r="J213" s="12" t="s">
        <v>22</v>
      </c>
      <c r="K213" s="12" t="s">
        <v>36</v>
      </c>
      <c r="L213" s="12" t="s">
        <v>481</v>
      </c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 spans="1:36" ht="15" customHeight="1" thickBot="1" x14ac:dyDescent="0.25">
      <c r="A214" s="10">
        <v>45192.564363425925</v>
      </c>
      <c r="B214" s="54" t="s">
        <v>652</v>
      </c>
      <c r="C214" s="12"/>
      <c r="D214" s="12"/>
      <c r="E214" s="12"/>
      <c r="F214" s="12" t="str">
        <f t="shared" si="3"/>
        <v xml:space="preserve"> </v>
      </c>
      <c r="G214" s="12"/>
      <c r="H214" s="12"/>
      <c r="I214" s="12"/>
      <c r="J214" s="12"/>
      <c r="K214" s="12"/>
      <c r="L214" s="12"/>
      <c r="M214" s="12" t="s">
        <v>706</v>
      </c>
      <c r="N214" s="12" t="s">
        <v>914</v>
      </c>
      <c r="O214" s="12" t="s">
        <v>915</v>
      </c>
      <c r="P214" s="13">
        <v>18</v>
      </c>
      <c r="Q214" s="12" t="s">
        <v>20</v>
      </c>
      <c r="R214" s="12" t="s">
        <v>21</v>
      </c>
      <c r="S214" s="12" t="s">
        <v>22</v>
      </c>
      <c r="T214" s="12"/>
      <c r="U214" s="12" t="s">
        <v>916</v>
      </c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 spans="1:36" ht="15" customHeight="1" thickBot="1" x14ac:dyDescent="0.25">
      <c r="A215" s="10">
        <v>45192.900266203702</v>
      </c>
      <c r="B215" s="55" t="s">
        <v>278</v>
      </c>
      <c r="C215" s="12" t="s">
        <v>284</v>
      </c>
      <c r="D215" s="12" t="s">
        <v>482</v>
      </c>
      <c r="E215" s="12" t="s">
        <v>483</v>
      </c>
      <c r="F215" s="12" t="str">
        <f t="shared" si="3"/>
        <v>SERRANO Danly</v>
      </c>
      <c r="G215" s="13">
        <v>19</v>
      </c>
      <c r="H215" s="12" t="s">
        <v>20</v>
      </c>
      <c r="I215" s="12" t="s">
        <v>21</v>
      </c>
      <c r="J215" s="12" t="s">
        <v>22</v>
      </c>
      <c r="K215" s="12" t="s">
        <v>484</v>
      </c>
      <c r="L215" s="12" t="s">
        <v>485</v>
      </c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 spans="1:36" ht="15" customHeight="1" thickBot="1" x14ac:dyDescent="0.25">
      <c r="A216" s="10">
        <v>45193.418969907405</v>
      </c>
      <c r="B216" s="55" t="s">
        <v>278</v>
      </c>
      <c r="C216" s="12" t="s">
        <v>284</v>
      </c>
      <c r="D216" s="12" t="s">
        <v>285</v>
      </c>
      <c r="E216" s="12" t="s">
        <v>486</v>
      </c>
      <c r="F216" s="12" t="str">
        <f t="shared" si="3"/>
        <v>Guarin Jaren Lloyd G.</v>
      </c>
      <c r="G216" s="13">
        <v>19</v>
      </c>
      <c r="H216" s="12" t="s">
        <v>20</v>
      </c>
      <c r="I216" s="12" t="s">
        <v>21</v>
      </c>
      <c r="J216" s="12" t="s">
        <v>22</v>
      </c>
      <c r="K216" s="12" t="s">
        <v>41</v>
      </c>
      <c r="L216" s="15" t="s">
        <v>487</v>
      </c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 spans="1:36" ht="15" customHeight="1" thickBot="1" x14ac:dyDescent="0.25">
      <c r="A217" s="10">
        <v>45193.448877314811</v>
      </c>
      <c r="B217" s="24" t="s">
        <v>16</v>
      </c>
      <c r="C217" s="12"/>
      <c r="D217" s="12"/>
      <c r="E217" s="12"/>
      <c r="F217" s="12" t="str">
        <f t="shared" si="3"/>
        <v xml:space="preserve"> 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 t="s">
        <v>38</v>
      </c>
      <c r="W217" s="12" t="s">
        <v>117</v>
      </c>
      <c r="X217" s="12" t="s">
        <v>210</v>
      </c>
      <c r="Y217" s="13">
        <v>26</v>
      </c>
      <c r="Z217" s="12" t="s">
        <v>20</v>
      </c>
      <c r="AA217" s="12" t="s">
        <v>21</v>
      </c>
      <c r="AB217" s="12" t="s">
        <v>22</v>
      </c>
      <c r="AC217" s="12"/>
      <c r="AD217" s="12" t="s">
        <v>211</v>
      </c>
      <c r="AE217" s="12"/>
      <c r="AF217" s="12"/>
      <c r="AG217" s="12"/>
      <c r="AH217" s="12"/>
      <c r="AI217" s="12"/>
      <c r="AJ217" s="12"/>
    </row>
    <row r="218" spans="1:36" ht="15" customHeight="1" thickBot="1" x14ac:dyDescent="0.25">
      <c r="A218" s="10">
        <v>45193.644201388888</v>
      </c>
      <c r="B218" s="55" t="s">
        <v>278</v>
      </c>
      <c r="C218" s="12" t="s">
        <v>306</v>
      </c>
      <c r="D218" s="12" t="s">
        <v>488</v>
      </c>
      <c r="E218" s="12" t="s">
        <v>489</v>
      </c>
      <c r="F218" s="12" t="str">
        <f t="shared" si="3"/>
        <v>Crisanto Jaelein Gayle</v>
      </c>
      <c r="G218" s="13">
        <v>21</v>
      </c>
      <c r="H218" s="12" t="s">
        <v>26</v>
      </c>
      <c r="I218" s="12" t="s">
        <v>21</v>
      </c>
      <c r="J218" s="12" t="s">
        <v>22</v>
      </c>
      <c r="K218" s="12"/>
      <c r="L218" s="12" t="s">
        <v>490</v>
      </c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 spans="1:36" ht="15" customHeight="1" thickBot="1" x14ac:dyDescent="0.25">
      <c r="A219" s="10">
        <v>45193.745416666665</v>
      </c>
      <c r="B219" s="55" t="s">
        <v>278</v>
      </c>
      <c r="C219" s="12" t="s">
        <v>341</v>
      </c>
      <c r="D219" s="12" t="s">
        <v>399</v>
      </c>
      <c r="E219" s="12" t="s">
        <v>491</v>
      </c>
      <c r="F219" s="12" t="str">
        <f t="shared" si="3"/>
        <v>Gacer Aldren</v>
      </c>
      <c r="G219" s="13">
        <v>31</v>
      </c>
      <c r="H219" s="12" t="s">
        <v>20</v>
      </c>
      <c r="I219" s="12" t="s">
        <v>27</v>
      </c>
      <c r="J219" s="12" t="s">
        <v>22</v>
      </c>
      <c r="K219" s="12"/>
      <c r="L219" s="12" t="s">
        <v>492</v>
      </c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 spans="1:36" ht="15" customHeight="1" thickBot="1" x14ac:dyDescent="0.25">
      <c r="A220" s="10">
        <v>45193.78328703704</v>
      </c>
      <c r="B220" s="54" t="s">
        <v>652</v>
      </c>
      <c r="C220" s="12"/>
      <c r="D220" s="12"/>
      <c r="E220" s="12"/>
      <c r="F220" s="12" t="str">
        <f t="shared" si="3"/>
        <v xml:space="preserve"> </v>
      </c>
      <c r="G220" s="12"/>
      <c r="H220" s="12"/>
      <c r="I220" s="12"/>
      <c r="J220" s="12"/>
      <c r="K220" s="12"/>
      <c r="L220" s="12"/>
      <c r="M220" s="12" t="s">
        <v>689</v>
      </c>
      <c r="N220" s="12" t="s">
        <v>917</v>
      </c>
      <c r="O220" s="12" t="s">
        <v>918</v>
      </c>
      <c r="P220" s="13">
        <v>20</v>
      </c>
      <c r="Q220" s="12" t="s">
        <v>26</v>
      </c>
      <c r="R220" s="12" t="s">
        <v>21</v>
      </c>
      <c r="S220" s="12" t="s">
        <v>22</v>
      </c>
      <c r="T220" s="12" t="s">
        <v>36</v>
      </c>
      <c r="U220" s="12" t="s">
        <v>919</v>
      </c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 spans="1:36" ht="15" customHeight="1" thickBot="1" x14ac:dyDescent="0.25">
      <c r="A221" s="10">
        <v>45193.80190972222</v>
      </c>
      <c r="B221" s="54" t="s">
        <v>652</v>
      </c>
      <c r="C221" s="12"/>
      <c r="D221" s="12"/>
      <c r="E221" s="12"/>
      <c r="F221" s="12" t="str">
        <f t="shared" si="3"/>
        <v xml:space="preserve"> </v>
      </c>
      <c r="G221" s="12"/>
      <c r="H221" s="12"/>
      <c r="I221" s="12"/>
      <c r="J221" s="12"/>
      <c r="K221" s="12"/>
      <c r="L221" s="12"/>
      <c r="M221" s="12" t="s">
        <v>689</v>
      </c>
      <c r="N221" s="12" t="s">
        <v>920</v>
      </c>
      <c r="O221" s="12" t="s">
        <v>921</v>
      </c>
      <c r="P221" s="13">
        <v>18</v>
      </c>
      <c r="Q221" s="12" t="s">
        <v>20</v>
      </c>
      <c r="R221" s="12" t="s">
        <v>21</v>
      </c>
      <c r="S221" s="12" t="s">
        <v>22</v>
      </c>
      <c r="T221" s="12" t="s">
        <v>41</v>
      </c>
      <c r="U221" s="12" t="s">
        <v>41</v>
      </c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 spans="1:36" ht="15" customHeight="1" thickBot="1" x14ac:dyDescent="0.25">
      <c r="A222" s="10">
        <v>45193.817175925928</v>
      </c>
      <c r="B222" s="54" t="s">
        <v>652</v>
      </c>
      <c r="C222" s="12"/>
      <c r="D222" s="12"/>
      <c r="E222" s="12"/>
      <c r="F222" s="12" t="str">
        <f t="shared" si="3"/>
        <v xml:space="preserve"> </v>
      </c>
      <c r="G222" s="12"/>
      <c r="H222" s="12"/>
      <c r="I222" s="12"/>
      <c r="J222" s="12"/>
      <c r="K222" s="12"/>
      <c r="L222" s="12"/>
      <c r="M222" s="12" t="s">
        <v>689</v>
      </c>
      <c r="N222" s="12" t="s">
        <v>922</v>
      </c>
      <c r="O222" s="12" t="s">
        <v>923</v>
      </c>
      <c r="P222" s="13">
        <v>20</v>
      </c>
      <c r="Q222" s="12" t="s">
        <v>26</v>
      </c>
      <c r="R222" s="12" t="s">
        <v>27</v>
      </c>
      <c r="S222" s="12" t="s">
        <v>22</v>
      </c>
      <c r="T222" s="12" t="s">
        <v>924</v>
      </c>
      <c r="U222" s="12" t="s">
        <v>925</v>
      </c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 spans="1:36" ht="15" customHeight="1" thickBot="1" x14ac:dyDescent="0.25">
      <c r="A223" s="10">
        <v>45193.832372685189</v>
      </c>
      <c r="B223" s="55" t="s">
        <v>278</v>
      </c>
      <c r="C223" s="12" t="s">
        <v>279</v>
      </c>
      <c r="D223" s="12" t="s">
        <v>493</v>
      </c>
      <c r="E223" s="12" t="s">
        <v>494</v>
      </c>
      <c r="F223" s="12" t="str">
        <f t="shared" si="3"/>
        <v>Bohol Kassandra Camille</v>
      </c>
      <c r="G223" s="13">
        <v>24</v>
      </c>
      <c r="H223" s="12" t="s">
        <v>26</v>
      </c>
      <c r="I223" s="12" t="s">
        <v>27</v>
      </c>
      <c r="J223" s="12" t="s">
        <v>22</v>
      </c>
      <c r="K223" s="12" t="s">
        <v>41</v>
      </c>
      <c r="L223" s="12" t="s">
        <v>69</v>
      </c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 spans="1:36" ht="15" customHeight="1" thickBot="1" x14ac:dyDescent="0.25">
      <c r="A224" s="10">
        <v>45193.846273148149</v>
      </c>
      <c r="B224" s="55" t="s">
        <v>278</v>
      </c>
      <c r="C224" s="12" t="s">
        <v>279</v>
      </c>
      <c r="D224" s="12" t="s">
        <v>495</v>
      </c>
      <c r="E224" s="12" t="s">
        <v>496</v>
      </c>
      <c r="F224" s="12" t="str">
        <f t="shared" si="3"/>
        <v>Urgelles Myra Glenda</v>
      </c>
      <c r="G224" s="13">
        <v>27</v>
      </c>
      <c r="H224" s="12" t="s">
        <v>26</v>
      </c>
      <c r="I224" s="12" t="s">
        <v>27</v>
      </c>
      <c r="J224" s="12" t="s">
        <v>22</v>
      </c>
      <c r="K224" s="12"/>
      <c r="L224" s="12" t="s">
        <v>497</v>
      </c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 spans="1:36" ht="15" customHeight="1" thickBot="1" x14ac:dyDescent="0.25">
      <c r="A225" s="10">
        <v>45193.854884259257</v>
      </c>
      <c r="B225" s="55" t="s">
        <v>278</v>
      </c>
      <c r="C225" s="12" t="s">
        <v>306</v>
      </c>
      <c r="D225" s="12" t="s">
        <v>498</v>
      </c>
      <c r="E225" s="12" t="s">
        <v>499</v>
      </c>
      <c r="F225" s="12" t="str">
        <f t="shared" si="3"/>
        <v>Lazarito Janine</v>
      </c>
      <c r="G225" s="13">
        <v>30</v>
      </c>
      <c r="H225" s="12" t="s">
        <v>26</v>
      </c>
      <c r="I225" s="12" t="s">
        <v>27</v>
      </c>
      <c r="J225" s="12" t="s">
        <v>22</v>
      </c>
      <c r="K225" s="12"/>
      <c r="L225" s="12" t="s">
        <v>500</v>
      </c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 spans="1:36" ht="15" customHeight="1" thickBot="1" x14ac:dyDescent="0.25">
      <c r="A226" s="10">
        <v>45193.863043981481</v>
      </c>
      <c r="B226" s="55" t="s">
        <v>278</v>
      </c>
      <c r="C226" s="12" t="s">
        <v>279</v>
      </c>
      <c r="D226" s="12" t="s">
        <v>501</v>
      </c>
      <c r="E226" s="12" t="s">
        <v>502</v>
      </c>
      <c r="F226" s="12" t="str">
        <f t="shared" si="3"/>
        <v>vilas jeric</v>
      </c>
      <c r="G226" s="13">
        <v>27</v>
      </c>
      <c r="H226" s="12" t="s">
        <v>20</v>
      </c>
      <c r="I226" s="12" t="s">
        <v>27</v>
      </c>
      <c r="J226" s="12" t="s">
        <v>22</v>
      </c>
      <c r="K226" s="12" t="s">
        <v>503</v>
      </c>
      <c r="L226" s="12" t="s">
        <v>504</v>
      </c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 spans="1:36" ht="15" customHeight="1" thickBot="1" x14ac:dyDescent="0.25">
      <c r="A227" s="10">
        <v>45193.95034722222</v>
      </c>
      <c r="B227" s="55" t="s">
        <v>278</v>
      </c>
      <c r="C227" s="12" t="s">
        <v>341</v>
      </c>
      <c r="D227" s="12" t="s">
        <v>505</v>
      </c>
      <c r="E227" s="12" t="s">
        <v>506</v>
      </c>
      <c r="F227" s="12" t="str">
        <f t="shared" si="3"/>
        <v>Umuquit Precious</v>
      </c>
      <c r="G227" s="13">
        <v>25</v>
      </c>
      <c r="H227" s="12" t="s">
        <v>26</v>
      </c>
      <c r="I227" s="12" t="s">
        <v>27</v>
      </c>
      <c r="J227" s="12" t="s">
        <v>22</v>
      </c>
      <c r="K227" s="12" t="s">
        <v>41</v>
      </c>
      <c r="L227" s="12" t="s">
        <v>41</v>
      </c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 spans="1:36" ht="15" customHeight="1" thickBot="1" x14ac:dyDescent="0.25">
      <c r="A228" s="10">
        <v>45194.028333333335</v>
      </c>
      <c r="B228" s="54" t="s">
        <v>652</v>
      </c>
      <c r="C228" s="12"/>
      <c r="D228" s="12"/>
      <c r="E228" s="12"/>
      <c r="F228" s="12" t="str">
        <f t="shared" si="3"/>
        <v xml:space="preserve"> </v>
      </c>
      <c r="G228" s="12"/>
      <c r="H228" s="12"/>
      <c r="I228" s="12"/>
      <c r="J228" s="12"/>
      <c r="K228" s="12"/>
      <c r="L228" s="12"/>
      <c r="M228" s="12" t="s">
        <v>701</v>
      </c>
      <c r="N228" s="12" t="s">
        <v>926</v>
      </c>
      <c r="O228" s="12" t="s">
        <v>927</v>
      </c>
      <c r="P228" s="13">
        <v>18</v>
      </c>
      <c r="Q228" s="12" t="s">
        <v>26</v>
      </c>
      <c r="R228" s="12" t="s">
        <v>27</v>
      </c>
      <c r="S228" s="12" t="s">
        <v>22</v>
      </c>
      <c r="T228" s="12" t="s">
        <v>36</v>
      </c>
      <c r="U228" s="12" t="s">
        <v>928</v>
      </c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 spans="1:36" ht="15" customHeight="1" thickBot="1" x14ac:dyDescent="0.25">
      <c r="A229" s="10">
        <v>45194.208252314813</v>
      </c>
      <c r="B229" s="55" t="s">
        <v>278</v>
      </c>
      <c r="C229" s="12" t="s">
        <v>306</v>
      </c>
      <c r="D229" s="12" t="s">
        <v>507</v>
      </c>
      <c r="E229" s="12" t="s">
        <v>508</v>
      </c>
      <c r="F229" s="12" t="str">
        <f t="shared" si="3"/>
        <v>Felipe Faith</v>
      </c>
      <c r="G229" s="13">
        <v>18</v>
      </c>
      <c r="H229" s="12" t="s">
        <v>26</v>
      </c>
      <c r="I229" s="12" t="s">
        <v>21</v>
      </c>
      <c r="J229" s="12" t="s">
        <v>22</v>
      </c>
      <c r="K229" s="12"/>
      <c r="L229" s="12" t="s">
        <v>509</v>
      </c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 spans="1:36" ht="15" customHeight="1" thickBot="1" x14ac:dyDescent="0.25">
      <c r="A230" s="10">
        <v>45194.506018518521</v>
      </c>
      <c r="B230" s="54" t="s">
        <v>652</v>
      </c>
      <c r="C230" s="12"/>
      <c r="D230" s="12"/>
      <c r="E230" s="12"/>
      <c r="F230" s="12" t="str">
        <f t="shared" si="3"/>
        <v xml:space="preserve"> </v>
      </c>
      <c r="G230" s="12"/>
      <c r="H230" s="12"/>
      <c r="I230" s="12"/>
      <c r="J230" s="12"/>
      <c r="K230" s="12"/>
      <c r="L230" s="12"/>
      <c r="M230" s="12" t="s">
        <v>706</v>
      </c>
      <c r="N230" s="12" t="s">
        <v>929</v>
      </c>
      <c r="O230" s="12" t="s">
        <v>930</v>
      </c>
      <c r="P230" s="13">
        <v>27</v>
      </c>
      <c r="Q230" s="12" t="s">
        <v>20</v>
      </c>
      <c r="R230" s="12" t="s">
        <v>27</v>
      </c>
      <c r="S230" s="12" t="s">
        <v>22</v>
      </c>
      <c r="T230" s="12" t="s">
        <v>931</v>
      </c>
      <c r="U230" s="12" t="s">
        <v>115</v>
      </c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 spans="1:36" ht="15" customHeight="1" thickBot="1" x14ac:dyDescent="0.25">
      <c r="A231" s="10">
        <v>45194.846724537034</v>
      </c>
      <c r="B231" s="24" t="s">
        <v>16</v>
      </c>
      <c r="C231" s="12"/>
      <c r="D231" s="12"/>
      <c r="E231" s="12"/>
      <c r="F231" s="12" t="str">
        <f t="shared" si="3"/>
        <v xml:space="preserve"> 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 t="s">
        <v>38</v>
      </c>
      <c r="W231" s="12" t="s">
        <v>212</v>
      </c>
      <c r="X231" s="12" t="s">
        <v>213</v>
      </c>
      <c r="Y231" s="13">
        <v>26</v>
      </c>
      <c r="Z231" s="12" t="s">
        <v>26</v>
      </c>
      <c r="AA231" s="12" t="s">
        <v>27</v>
      </c>
      <c r="AB231" s="12" t="s">
        <v>22</v>
      </c>
      <c r="AC231" s="12"/>
      <c r="AD231" s="12" t="s">
        <v>214</v>
      </c>
      <c r="AE231" s="12"/>
      <c r="AF231" s="12"/>
      <c r="AG231" s="12"/>
      <c r="AH231" s="12"/>
      <c r="AI231" s="12"/>
      <c r="AJ231" s="12"/>
    </row>
    <row r="232" spans="1:36" ht="15" customHeight="1" thickBot="1" x14ac:dyDescent="0.25">
      <c r="A232" s="10">
        <v>45195.374479166669</v>
      </c>
      <c r="B232" s="55" t="s">
        <v>278</v>
      </c>
      <c r="C232" s="12" t="s">
        <v>279</v>
      </c>
      <c r="D232" s="12" t="s">
        <v>510</v>
      </c>
      <c r="E232" s="12" t="s">
        <v>511</v>
      </c>
      <c r="F232" s="12" t="str">
        <f t="shared" si="3"/>
        <v>ESLING VOUGHN EARL</v>
      </c>
      <c r="G232" s="13">
        <v>25</v>
      </c>
      <c r="H232" s="12" t="s">
        <v>20</v>
      </c>
      <c r="I232" s="12" t="s">
        <v>27</v>
      </c>
      <c r="J232" s="12" t="s">
        <v>22</v>
      </c>
      <c r="K232" s="12" t="s">
        <v>36</v>
      </c>
      <c r="L232" s="12" t="s">
        <v>512</v>
      </c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 spans="1:36" ht="15" customHeight="1" thickBot="1" x14ac:dyDescent="0.25">
      <c r="A233" s="10">
        <v>45195.439942129633</v>
      </c>
      <c r="B233" s="54" t="s">
        <v>652</v>
      </c>
      <c r="C233" s="12"/>
      <c r="D233" s="12"/>
      <c r="E233" s="12"/>
      <c r="F233" s="12" t="str">
        <f t="shared" si="3"/>
        <v xml:space="preserve"> </v>
      </c>
      <c r="G233" s="12"/>
      <c r="H233" s="12"/>
      <c r="I233" s="12"/>
      <c r="J233" s="12"/>
      <c r="K233" s="12"/>
      <c r="L233" s="12"/>
      <c r="M233" s="12" t="s">
        <v>669</v>
      </c>
      <c r="N233" s="12" t="s">
        <v>932</v>
      </c>
      <c r="O233" s="12" t="s">
        <v>933</v>
      </c>
      <c r="P233" s="13">
        <v>18</v>
      </c>
      <c r="Q233" s="12" t="s">
        <v>20</v>
      </c>
      <c r="R233" s="12" t="s">
        <v>21</v>
      </c>
      <c r="S233" s="12" t="s">
        <v>28</v>
      </c>
      <c r="T233" s="12" t="s">
        <v>32</v>
      </c>
      <c r="U233" s="12" t="s">
        <v>934</v>
      </c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 spans="1:36" ht="15" customHeight="1" thickBot="1" x14ac:dyDescent="0.25">
      <c r="A234" s="10">
        <v>45195.475729166668</v>
      </c>
      <c r="B234" s="54" t="s">
        <v>652</v>
      </c>
      <c r="C234" s="12"/>
      <c r="D234" s="12"/>
      <c r="E234" s="12"/>
      <c r="F234" s="12" t="str">
        <f t="shared" si="3"/>
        <v xml:space="preserve"> </v>
      </c>
      <c r="G234" s="12"/>
      <c r="H234" s="12"/>
      <c r="I234" s="12"/>
      <c r="J234" s="12"/>
      <c r="K234" s="12"/>
      <c r="L234" s="12"/>
      <c r="M234" s="12" t="s">
        <v>669</v>
      </c>
      <c r="N234" s="12" t="s">
        <v>935</v>
      </c>
      <c r="O234" s="12" t="s">
        <v>936</v>
      </c>
      <c r="P234" s="13">
        <v>22</v>
      </c>
      <c r="Q234" s="12" t="s">
        <v>26</v>
      </c>
      <c r="R234" s="12" t="s">
        <v>27</v>
      </c>
      <c r="S234" s="12" t="s">
        <v>28</v>
      </c>
      <c r="T234" s="12" t="s">
        <v>41</v>
      </c>
      <c r="U234" s="12" t="s">
        <v>723</v>
      </c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 spans="1:36" ht="15" customHeight="1" thickBot="1" x14ac:dyDescent="0.25">
      <c r="A235" s="10">
        <v>45195.481712962966</v>
      </c>
      <c r="B235" s="54" t="s">
        <v>652</v>
      </c>
      <c r="C235" s="12"/>
      <c r="D235" s="12"/>
      <c r="E235" s="12"/>
      <c r="F235" s="12" t="str">
        <f t="shared" si="3"/>
        <v xml:space="preserve"> </v>
      </c>
      <c r="G235" s="12"/>
      <c r="H235" s="12"/>
      <c r="I235" s="12"/>
      <c r="J235" s="12"/>
      <c r="K235" s="12"/>
      <c r="L235" s="12"/>
      <c r="M235" s="12" t="s">
        <v>669</v>
      </c>
      <c r="N235" s="12" t="s">
        <v>937</v>
      </c>
      <c r="O235" s="12" t="s">
        <v>938</v>
      </c>
      <c r="P235" s="12" t="s">
        <v>939</v>
      </c>
      <c r="Q235" s="12" t="s">
        <v>26</v>
      </c>
      <c r="R235" s="12" t="s">
        <v>27</v>
      </c>
      <c r="S235" s="12" t="s">
        <v>28</v>
      </c>
      <c r="T235" s="12"/>
      <c r="U235" s="12" t="s">
        <v>940</v>
      </c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 spans="1:36" ht="15" customHeight="1" thickBot="1" x14ac:dyDescent="0.25">
      <c r="A236" s="10">
        <v>45209.755706018521</v>
      </c>
      <c r="B236" s="55" t="s">
        <v>278</v>
      </c>
      <c r="C236" s="12" t="s">
        <v>279</v>
      </c>
      <c r="D236" s="12" t="s">
        <v>513</v>
      </c>
      <c r="E236" s="12" t="s">
        <v>514</v>
      </c>
      <c r="F236" s="12" t="str">
        <f t="shared" si="3"/>
        <v>Palconet Kristian Paul</v>
      </c>
      <c r="G236" s="13">
        <v>26</v>
      </c>
      <c r="H236" s="12" t="s">
        <v>20</v>
      </c>
      <c r="I236" s="12" t="s">
        <v>27</v>
      </c>
      <c r="J236" s="12" t="s">
        <v>22</v>
      </c>
      <c r="K236" s="12" t="s">
        <v>41</v>
      </c>
      <c r="L236" s="12" t="s">
        <v>515</v>
      </c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 spans="1:36" ht="15" customHeight="1" thickBot="1" x14ac:dyDescent="0.25">
      <c r="A237" s="10">
        <v>45196.552233796298</v>
      </c>
      <c r="B237" s="54" t="s">
        <v>652</v>
      </c>
      <c r="C237" s="12"/>
      <c r="D237" s="12"/>
      <c r="E237" s="12"/>
      <c r="F237" s="12" t="str">
        <f t="shared" si="3"/>
        <v xml:space="preserve"> </v>
      </c>
      <c r="G237" s="12"/>
      <c r="H237" s="12"/>
      <c r="I237" s="12"/>
      <c r="J237" s="12"/>
      <c r="K237" s="12"/>
      <c r="L237" s="12"/>
      <c r="M237" s="12" t="s">
        <v>669</v>
      </c>
      <c r="N237" s="12" t="s">
        <v>698</v>
      </c>
      <c r="O237" s="12" t="s">
        <v>941</v>
      </c>
      <c r="P237" s="13">
        <v>30</v>
      </c>
      <c r="Q237" s="12" t="s">
        <v>26</v>
      </c>
      <c r="R237" s="12" t="s">
        <v>27</v>
      </c>
      <c r="S237" s="12" t="s">
        <v>22</v>
      </c>
      <c r="T237" s="12" t="s">
        <v>564</v>
      </c>
      <c r="U237" s="12" t="s">
        <v>942</v>
      </c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 spans="1:36" ht="15" customHeight="1" thickBot="1" x14ac:dyDescent="0.25">
      <c r="A238" s="10">
        <v>45196.598564814813</v>
      </c>
      <c r="B238" s="54" t="s">
        <v>652</v>
      </c>
      <c r="C238" s="12"/>
      <c r="D238" s="12"/>
      <c r="E238" s="12"/>
      <c r="F238" s="12" t="str">
        <f t="shared" si="3"/>
        <v xml:space="preserve"> </v>
      </c>
      <c r="G238" s="12"/>
      <c r="H238" s="12"/>
      <c r="I238" s="12"/>
      <c r="J238" s="12"/>
      <c r="K238" s="12"/>
      <c r="L238" s="12"/>
      <c r="M238" s="12" t="s">
        <v>676</v>
      </c>
      <c r="N238" s="12" t="s">
        <v>943</v>
      </c>
      <c r="O238" s="12" t="s">
        <v>944</v>
      </c>
      <c r="P238" s="13">
        <v>19</v>
      </c>
      <c r="Q238" s="12" t="s">
        <v>20</v>
      </c>
      <c r="R238" s="12" t="s">
        <v>21</v>
      </c>
      <c r="S238" s="12" t="s">
        <v>22</v>
      </c>
      <c r="T238" s="12"/>
      <c r="U238" s="12" t="s">
        <v>945</v>
      </c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 spans="1:36" ht="15" customHeight="1" thickBot="1" x14ac:dyDescent="0.25">
      <c r="A239" s="10">
        <v>45196.825509259259</v>
      </c>
      <c r="B239" s="54" t="s">
        <v>652</v>
      </c>
      <c r="C239" s="12"/>
      <c r="D239" s="12"/>
      <c r="E239" s="12"/>
      <c r="F239" s="12" t="str">
        <f t="shared" si="3"/>
        <v xml:space="preserve"> </v>
      </c>
      <c r="G239" s="12"/>
      <c r="H239" s="12"/>
      <c r="I239" s="12"/>
      <c r="J239" s="12"/>
      <c r="K239" s="12"/>
      <c r="L239" s="12"/>
      <c r="M239" s="12" t="s">
        <v>664</v>
      </c>
      <c r="N239" s="12" t="s">
        <v>946</v>
      </c>
      <c r="O239" s="12" t="s">
        <v>947</v>
      </c>
      <c r="P239" s="13">
        <v>19</v>
      </c>
      <c r="Q239" s="12" t="s">
        <v>26</v>
      </c>
      <c r="R239" s="12" t="s">
        <v>27</v>
      </c>
      <c r="S239" s="12" t="s">
        <v>28</v>
      </c>
      <c r="T239" s="12" t="s">
        <v>115</v>
      </c>
      <c r="U239" s="12" t="s">
        <v>948</v>
      </c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 spans="1:36" ht="15" customHeight="1" thickBot="1" x14ac:dyDescent="0.25">
      <c r="A240" s="10">
        <v>45196.827256944445</v>
      </c>
      <c r="B240" s="55" t="s">
        <v>278</v>
      </c>
      <c r="C240" s="12" t="s">
        <v>306</v>
      </c>
      <c r="D240" s="12" t="s">
        <v>516</v>
      </c>
      <c r="E240" s="12" t="s">
        <v>517</v>
      </c>
      <c r="F240" s="12" t="str">
        <f t="shared" si="3"/>
        <v>Ambadang Argel</v>
      </c>
      <c r="G240" s="13">
        <v>18</v>
      </c>
      <c r="H240" s="12" t="s">
        <v>20</v>
      </c>
      <c r="I240" s="12" t="s">
        <v>21</v>
      </c>
      <c r="J240" s="12" t="s">
        <v>22</v>
      </c>
      <c r="K240" s="12" t="s">
        <v>54</v>
      </c>
      <c r="L240" s="12" t="s">
        <v>518</v>
      </c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 spans="1:36" ht="15" customHeight="1" thickBot="1" x14ac:dyDescent="0.25">
      <c r="A241" s="10">
        <v>45198.036909722221</v>
      </c>
      <c r="B241" s="55" t="s">
        <v>278</v>
      </c>
      <c r="C241" s="12" t="s">
        <v>279</v>
      </c>
      <c r="D241" s="12" t="s">
        <v>519</v>
      </c>
      <c r="E241" s="12" t="s">
        <v>520</v>
      </c>
      <c r="F241" s="12" t="str">
        <f t="shared" si="3"/>
        <v>Edia Noemi</v>
      </c>
      <c r="G241" s="13">
        <v>22</v>
      </c>
      <c r="H241" s="12" t="s">
        <v>26</v>
      </c>
      <c r="I241" s="12" t="s">
        <v>27</v>
      </c>
      <c r="J241" s="12" t="s">
        <v>22</v>
      </c>
      <c r="K241" s="12" t="s">
        <v>521</v>
      </c>
      <c r="L241" s="12" t="s">
        <v>522</v>
      </c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 spans="1:36" ht="15" customHeight="1" thickBot="1" x14ac:dyDescent="0.25">
      <c r="A242" s="10">
        <v>45198.439988425926</v>
      </c>
      <c r="B242" s="54" t="s">
        <v>652</v>
      </c>
      <c r="C242" s="12"/>
      <c r="D242" s="12"/>
      <c r="E242" s="12"/>
      <c r="F242" s="12" t="str">
        <f t="shared" si="3"/>
        <v xml:space="preserve"> </v>
      </c>
      <c r="G242" s="12"/>
      <c r="H242" s="12"/>
      <c r="I242" s="12"/>
      <c r="J242" s="12"/>
      <c r="K242" s="12"/>
      <c r="L242" s="12"/>
      <c r="M242" s="12" t="s">
        <v>758</v>
      </c>
      <c r="N242" s="12" t="s">
        <v>929</v>
      </c>
      <c r="O242" s="12" t="s">
        <v>949</v>
      </c>
      <c r="P242" s="13">
        <v>18</v>
      </c>
      <c r="Q242" s="12" t="s">
        <v>26</v>
      </c>
      <c r="R242" s="12" t="s">
        <v>27</v>
      </c>
      <c r="S242" s="12" t="s">
        <v>22</v>
      </c>
      <c r="T242" s="12" t="s">
        <v>111</v>
      </c>
      <c r="U242" s="12" t="s">
        <v>950</v>
      </c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 spans="1:36" ht="15" customHeight="1" thickBot="1" x14ac:dyDescent="0.25">
      <c r="A243" s="10">
        <v>45199.396840277775</v>
      </c>
      <c r="B243" s="54" t="s">
        <v>652</v>
      </c>
      <c r="C243" s="12"/>
      <c r="D243" s="12"/>
      <c r="E243" s="12"/>
      <c r="F243" s="12" t="str">
        <f t="shared" si="3"/>
        <v xml:space="preserve"> </v>
      </c>
      <c r="G243" s="12"/>
      <c r="H243" s="12"/>
      <c r="I243" s="12"/>
      <c r="J243" s="12"/>
      <c r="K243" s="12"/>
      <c r="L243" s="12"/>
      <c r="M243" s="12" t="s">
        <v>657</v>
      </c>
      <c r="N243" s="12" t="s">
        <v>237</v>
      </c>
      <c r="O243" s="12" t="s">
        <v>369</v>
      </c>
      <c r="P243" s="13">
        <v>23</v>
      </c>
      <c r="Q243" s="12" t="s">
        <v>20</v>
      </c>
      <c r="R243" s="12" t="s">
        <v>21</v>
      </c>
      <c r="S243" s="12" t="s">
        <v>22</v>
      </c>
      <c r="T243" s="12" t="s">
        <v>951</v>
      </c>
      <c r="U243" s="12" t="s">
        <v>952</v>
      </c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 spans="1:36" ht="15" customHeight="1" thickBot="1" x14ac:dyDescent="0.25">
      <c r="A244" s="10">
        <v>45199.484363425923</v>
      </c>
      <c r="B244" s="24" t="s">
        <v>16</v>
      </c>
      <c r="C244" s="12"/>
      <c r="D244" s="12"/>
      <c r="E244" s="12"/>
      <c r="F244" s="12" t="str">
        <f t="shared" si="3"/>
        <v xml:space="preserve"> </v>
      </c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 t="s">
        <v>38</v>
      </c>
      <c r="W244" s="12" t="s">
        <v>134</v>
      </c>
      <c r="X244" s="12" t="s">
        <v>215</v>
      </c>
      <c r="Y244" s="13">
        <v>19</v>
      </c>
      <c r="Z244" s="12" t="s">
        <v>20</v>
      </c>
      <c r="AA244" s="12" t="s">
        <v>21</v>
      </c>
      <c r="AB244" s="12" t="s">
        <v>22</v>
      </c>
      <c r="AC244" s="12"/>
      <c r="AD244" s="12" t="s">
        <v>216</v>
      </c>
      <c r="AE244" s="12"/>
      <c r="AF244" s="12"/>
      <c r="AG244" s="12"/>
      <c r="AH244" s="12"/>
      <c r="AI244" s="12"/>
      <c r="AJ244" s="12"/>
    </row>
    <row r="245" spans="1:36" ht="15" customHeight="1" thickBot="1" x14ac:dyDescent="0.25">
      <c r="A245" s="10">
        <v>45199.877418981479</v>
      </c>
      <c r="B245" s="55" t="s">
        <v>278</v>
      </c>
      <c r="C245" s="12" t="s">
        <v>288</v>
      </c>
      <c r="D245" s="12" t="s">
        <v>303</v>
      </c>
      <c r="E245" s="12" t="s">
        <v>523</v>
      </c>
      <c r="F245" s="12" t="str">
        <f t="shared" si="3"/>
        <v>Mallillin Jared Izek</v>
      </c>
      <c r="G245" s="13">
        <v>19</v>
      </c>
      <c r="H245" s="12" t="s">
        <v>20</v>
      </c>
      <c r="I245" s="12" t="s">
        <v>21</v>
      </c>
      <c r="J245" s="12" t="s">
        <v>28</v>
      </c>
      <c r="K245" s="12" t="s">
        <v>36</v>
      </c>
      <c r="L245" s="12" t="s">
        <v>524</v>
      </c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 spans="1:36" ht="15" customHeight="1" thickBot="1" x14ac:dyDescent="0.25">
      <c r="A246" s="10">
        <v>45199.898888888885</v>
      </c>
      <c r="B246" s="54" t="s">
        <v>652</v>
      </c>
      <c r="C246" s="12"/>
      <c r="D246" s="12"/>
      <c r="E246" s="12"/>
      <c r="F246" s="12" t="str">
        <f t="shared" si="3"/>
        <v xml:space="preserve"> </v>
      </c>
      <c r="G246" s="12"/>
      <c r="H246" s="12"/>
      <c r="I246" s="12"/>
      <c r="J246" s="12"/>
      <c r="K246" s="12"/>
      <c r="L246" s="12"/>
      <c r="M246" s="12" t="s">
        <v>664</v>
      </c>
      <c r="N246" s="12" t="s">
        <v>953</v>
      </c>
      <c r="O246" s="12" t="s">
        <v>954</v>
      </c>
      <c r="P246" s="13">
        <v>18</v>
      </c>
      <c r="Q246" s="12" t="s">
        <v>26</v>
      </c>
      <c r="R246" s="12" t="s">
        <v>21</v>
      </c>
      <c r="S246" s="12" t="s">
        <v>28</v>
      </c>
      <c r="T246" s="12" t="s">
        <v>54</v>
      </c>
      <c r="U246" s="12" t="s">
        <v>955</v>
      </c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 spans="1:36" ht="15" customHeight="1" thickBot="1" x14ac:dyDescent="0.25">
      <c r="A247" s="10">
        <v>45199.904618055552</v>
      </c>
      <c r="B247" s="55" t="s">
        <v>278</v>
      </c>
      <c r="C247" s="12" t="s">
        <v>288</v>
      </c>
      <c r="D247" s="12" t="s">
        <v>525</v>
      </c>
      <c r="E247" s="12" t="s">
        <v>526</v>
      </c>
      <c r="F247" s="12" t="str">
        <f t="shared" si="3"/>
        <v>Toraja Ericka Jane</v>
      </c>
      <c r="G247" s="13">
        <v>20</v>
      </c>
      <c r="H247" s="12" t="s">
        <v>26</v>
      </c>
      <c r="I247" s="12" t="s">
        <v>27</v>
      </c>
      <c r="J247" s="12" t="s">
        <v>22</v>
      </c>
      <c r="K247" s="12"/>
      <c r="L247" s="12" t="s">
        <v>527</v>
      </c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 spans="1:36" ht="15" customHeight="1" thickBot="1" x14ac:dyDescent="0.25">
      <c r="A248" s="10">
        <v>45199.936527777776</v>
      </c>
      <c r="B248" s="54" t="s">
        <v>652</v>
      </c>
      <c r="C248" s="12"/>
      <c r="D248" s="12"/>
      <c r="E248" s="12"/>
      <c r="F248" s="12" t="str">
        <f t="shared" si="3"/>
        <v xml:space="preserve"> </v>
      </c>
      <c r="G248" s="12"/>
      <c r="H248" s="12"/>
      <c r="I248" s="12"/>
      <c r="J248" s="12"/>
      <c r="K248" s="12"/>
      <c r="L248" s="12"/>
      <c r="M248" s="12" t="s">
        <v>664</v>
      </c>
      <c r="N248" s="12" t="s">
        <v>854</v>
      </c>
      <c r="O248" s="12" t="s">
        <v>956</v>
      </c>
      <c r="P248" s="13">
        <v>18</v>
      </c>
      <c r="Q248" s="12" t="s">
        <v>26</v>
      </c>
      <c r="R248" s="12" t="s">
        <v>21</v>
      </c>
      <c r="S248" s="12" t="s">
        <v>28</v>
      </c>
      <c r="T248" s="12" t="s">
        <v>564</v>
      </c>
      <c r="U248" s="12" t="s">
        <v>957</v>
      </c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 spans="1:36" ht="15" customHeight="1" thickBot="1" x14ac:dyDescent="0.25">
      <c r="A249" s="10">
        <v>45199.961655092593</v>
      </c>
      <c r="B249" s="54" t="s">
        <v>652</v>
      </c>
      <c r="C249" s="12"/>
      <c r="D249" s="12"/>
      <c r="E249" s="12"/>
      <c r="F249" s="12" t="str">
        <f t="shared" si="3"/>
        <v xml:space="preserve"> </v>
      </c>
      <c r="G249" s="12"/>
      <c r="H249" s="12"/>
      <c r="I249" s="12"/>
      <c r="J249" s="12"/>
      <c r="K249" s="12"/>
      <c r="L249" s="12"/>
      <c r="M249" s="12" t="s">
        <v>664</v>
      </c>
      <c r="N249" s="12" t="s">
        <v>958</v>
      </c>
      <c r="O249" s="12" t="s">
        <v>959</v>
      </c>
      <c r="P249" s="13">
        <v>18</v>
      </c>
      <c r="Q249" s="12" t="s">
        <v>26</v>
      </c>
      <c r="R249" s="12" t="s">
        <v>21</v>
      </c>
      <c r="S249" s="12" t="s">
        <v>22</v>
      </c>
      <c r="T249" s="12" t="s">
        <v>564</v>
      </c>
      <c r="U249" s="12" t="s">
        <v>960</v>
      </c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 spans="1:36" ht="15" customHeight="1" thickBot="1" x14ac:dyDescent="0.25">
      <c r="A250" s="10">
        <v>45200.33792824074</v>
      </c>
      <c r="B250" s="54" t="s">
        <v>652</v>
      </c>
      <c r="C250" s="12"/>
      <c r="D250" s="12"/>
      <c r="E250" s="12"/>
      <c r="F250" s="12" t="str">
        <f t="shared" si="3"/>
        <v xml:space="preserve"> </v>
      </c>
      <c r="G250" s="12"/>
      <c r="H250" s="12"/>
      <c r="I250" s="12"/>
      <c r="J250" s="12"/>
      <c r="K250" s="12"/>
      <c r="L250" s="12"/>
      <c r="M250" s="12" t="s">
        <v>657</v>
      </c>
      <c r="N250" s="12" t="s">
        <v>961</v>
      </c>
      <c r="O250" s="12" t="s">
        <v>962</v>
      </c>
      <c r="P250" s="13">
        <v>18</v>
      </c>
      <c r="Q250" s="12" t="s">
        <v>26</v>
      </c>
      <c r="R250" s="12" t="s">
        <v>21</v>
      </c>
      <c r="S250" s="12" t="s">
        <v>28</v>
      </c>
      <c r="T250" s="12"/>
      <c r="U250" s="12" t="s">
        <v>963</v>
      </c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 spans="1:36" ht="15" customHeight="1" thickBot="1" x14ac:dyDescent="0.25">
      <c r="A251" s="10">
        <v>45200.450543981482</v>
      </c>
      <c r="B251" s="55" t="s">
        <v>278</v>
      </c>
      <c r="C251" s="12" t="s">
        <v>284</v>
      </c>
      <c r="D251" s="12" t="s">
        <v>528</v>
      </c>
      <c r="E251" s="12" t="s">
        <v>529</v>
      </c>
      <c r="F251" s="12" t="str">
        <f t="shared" si="3"/>
        <v>Orehuela Rosel</v>
      </c>
      <c r="G251" s="13">
        <v>32</v>
      </c>
      <c r="H251" s="12" t="s">
        <v>26</v>
      </c>
      <c r="I251" s="12" t="s">
        <v>27</v>
      </c>
      <c r="J251" s="12" t="s">
        <v>28</v>
      </c>
      <c r="K251" s="12" t="s">
        <v>36</v>
      </c>
      <c r="L251" s="12" t="s">
        <v>530</v>
      </c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 spans="1:36" ht="15" customHeight="1" thickBot="1" x14ac:dyDescent="0.25">
      <c r="A252" s="10">
        <v>45200.466851851852</v>
      </c>
      <c r="B252" s="24" t="s">
        <v>16</v>
      </c>
      <c r="C252" s="12"/>
      <c r="D252" s="12"/>
      <c r="E252" s="12"/>
      <c r="F252" s="12" t="str">
        <f t="shared" si="3"/>
        <v xml:space="preserve"> 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 t="s">
        <v>38</v>
      </c>
      <c r="W252" s="12" t="s">
        <v>217</v>
      </c>
      <c r="X252" s="12" t="s">
        <v>218</v>
      </c>
      <c r="Y252" s="13">
        <v>19</v>
      </c>
      <c r="Z252" s="12" t="s">
        <v>20</v>
      </c>
      <c r="AA252" s="12" t="s">
        <v>21</v>
      </c>
      <c r="AB252" s="12" t="s">
        <v>28</v>
      </c>
      <c r="AC252" s="12" t="s">
        <v>219</v>
      </c>
      <c r="AD252" s="12" t="s">
        <v>220</v>
      </c>
      <c r="AE252" s="12"/>
      <c r="AF252" s="12"/>
      <c r="AG252" s="12"/>
      <c r="AH252" s="12"/>
      <c r="AI252" s="12"/>
      <c r="AJ252" s="12"/>
    </row>
    <row r="253" spans="1:36" ht="15" customHeight="1" thickBot="1" x14ac:dyDescent="0.25">
      <c r="A253" s="10">
        <v>45200.471458333333</v>
      </c>
      <c r="B253" s="24" t="s">
        <v>16</v>
      </c>
      <c r="C253" s="12"/>
      <c r="D253" s="12"/>
      <c r="E253" s="12"/>
      <c r="F253" s="12" t="str">
        <f t="shared" si="3"/>
        <v xml:space="preserve"> </v>
      </c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 t="s">
        <v>38</v>
      </c>
      <c r="W253" s="12" t="s">
        <v>221</v>
      </c>
      <c r="X253" s="12" t="s">
        <v>222</v>
      </c>
      <c r="Y253" s="13">
        <v>18</v>
      </c>
      <c r="Z253" s="12" t="s">
        <v>26</v>
      </c>
      <c r="AA253" s="12" t="s">
        <v>21</v>
      </c>
      <c r="AB253" s="12" t="s">
        <v>28</v>
      </c>
      <c r="AC253" s="12" t="s">
        <v>223</v>
      </c>
      <c r="AD253" s="15" t="s">
        <v>224</v>
      </c>
      <c r="AE253" s="12"/>
      <c r="AF253" s="12"/>
      <c r="AG253" s="12"/>
      <c r="AH253" s="12"/>
      <c r="AI253" s="12"/>
      <c r="AJ253" s="12"/>
    </row>
    <row r="254" spans="1:36" ht="15" customHeight="1" thickBot="1" x14ac:dyDescent="0.25">
      <c r="A254" s="10">
        <v>45200.530324074076</v>
      </c>
      <c r="B254" s="55" t="s">
        <v>278</v>
      </c>
      <c r="C254" s="12" t="s">
        <v>341</v>
      </c>
      <c r="D254" s="12" t="s">
        <v>531</v>
      </c>
      <c r="E254" s="12" t="s">
        <v>532</v>
      </c>
      <c r="F254" s="12" t="str">
        <f t="shared" si="3"/>
        <v>Angeles Erlinda</v>
      </c>
      <c r="G254" s="12" t="s">
        <v>41</v>
      </c>
      <c r="H254" s="12" t="s">
        <v>26</v>
      </c>
      <c r="I254" s="12" t="s">
        <v>27</v>
      </c>
      <c r="J254" s="12" t="s">
        <v>28</v>
      </c>
      <c r="K254" s="12"/>
      <c r="L254" s="12" t="s">
        <v>533</v>
      </c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 spans="1:36" ht="15" customHeight="1" thickBot="1" x14ac:dyDescent="0.25">
      <c r="A255" s="10">
        <v>45200.617430555554</v>
      </c>
      <c r="B255" s="54" t="s">
        <v>652</v>
      </c>
      <c r="C255" s="12"/>
      <c r="D255" s="12"/>
      <c r="E255" s="12"/>
      <c r="F255" s="12" t="str">
        <f t="shared" si="3"/>
        <v xml:space="preserve"> </v>
      </c>
      <c r="G255" s="12"/>
      <c r="H255" s="12"/>
      <c r="I255" s="12"/>
      <c r="J255" s="12"/>
      <c r="K255" s="12"/>
      <c r="L255" s="12"/>
      <c r="M255" s="12" t="s">
        <v>653</v>
      </c>
      <c r="N255" s="12" t="s">
        <v>964</v>
      </c>
      <c r="O255" s="12" t="s">
        <v>965</v>
      </c>
      <c r="P255" s="13">
        <v>19</v>
      </c>
      <c r="Q255" s="12" t="s">
        <v>26</v>
      </c>
      <c r="R255" s="12" t="s">
        <v>21</v>
      </c>
      <c r="S255" s="12" t="s">
        <v>22</v>
      </c>
      <c r="T255" s="12" t="s">
        <v>111</v>
      </c>
      <c r="U255" s="12" t="s">
        <v>966</v>
      </c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 spans="1:36" ht="15" customHeight="1" thickBot="1" x14ac:dyDescent="0.25">
      <c r="A256" s="10">
        <v>45200.62672453704</v>
      </c>
      <c r="B256" s="55" t="s">
        <v>278</v>
      </c>
      <c r="C256" s="12" t="s">
        <v>341</v>
      </c>
      <c r="D256" s="12" t="s">
        <v>534</v>
      </c>
      <c r="E256" s="12" t="s">
        <v>535</v>
      </c>
      <c r="F256" s="12" t="str">
        <f t="shared" si="3"/>
        <v>Lofranco Maristhel</v>
      </c>
      <c r="G256" s="13">
        <v>21</v>
      </c>
      <c r="H256" s="12" t="s">
        <v>26</v>
      </c>
      <c r="I256" s="12" t="s">
        <v>27</v>
      </c>
      <c r="J256" s="12" t="s">
        <v>22</v>
      </c>
      <c r="K256" s="12"/>
      <c r="L256" s="12" t="s">
        <v>536</v>
      </c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 spans="1:36" ht="15" customHeight="1" thickBot="1" x14ac:dyDescent="0.25">
      <c r="A257" s="10">
        <v>45200.629803240743</v>
      </c>
      <c r="B257" s="54" t="s">
        <v>652</v>
      </c>
      <c r="C257" s="12"/>
      <c r="D257" s="12"/>
      <c r="E257" s="12"/>
      <c r="F257" s="12" t="str">
        <f t="shared" si="3"/>
        <v xml:space="preserve"> </v>
      </c>
      <c r="G257" s="12"/>
      <c r="H257" s="12"/>
      <c r="I257" s="12"/>
      <c r="J257" s="12"/>
      <c r="K257" s="12"/>
      <c r="L257" s="12"/>
      <c r="M257" s="12" t="s">
        <v>676</v>
      </c>
      <c r="N257" s="12" t="s">
        <v>967</v>
      </c>
      <c r="O257" s="12" t="s">
        <v>968</v>
      </c>
      <c r="P257" s="13">
        <v>22</v>
      </c>
      <c r="Q257" s="12" t="s">
        <v>20</v>
      </c>
      <c r="R257" s="12" t="s">
        <v>21</v>
      </c>
      <c r="S257" s="12" t="s">
        <v>22</v>
      </c>
      <c r="T257" s="12" t="s">
        <v>36</v>
      </c>
      <c r="U257" s="12" t="s">
        <v>969</v>
      </c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 spans="1:36" ht="15" customHeight="1" thickBot="1" x14ac:dyDescent="0.25">
      <c r="A258" s="10">
        <v>45200.638460648152</v>
      </c>
      <c r="B258" s="54" t="s">
        <v>652</v>
      </c>
      <c r="C258" s="12"/>
      <c r="D258" s="12"/>
      <c r="E258" s="12"/>
      <c r="F258" s="12" t="str">
        <f t="shared" si="3"/>
        <v xml:space="preserve"> </v>
      </c>
      <c r="G258" s="12"/>
      <c r="H258" s="12"/>
      <c r="I258" s="12"/>
      <c r="J258" s="12"/>
      <c r="K258" s="12"/>
      <c r="L258" s="12"/>
      <c r="M258" s="12" t="s">
        <v>664</v>
      </c>
      <c r="N258" s="12" t="s">
        <v>970</v>
      </c>
      <c r="O258" s="12" t="s">
        <v>971</v>
      </c>
      <c r="P258" s="13">
        <v>18</v>
      </c>
      <c r="Q258" s="12" t="s">
        <v>26</v>
      </c>
      <c r="R258" s="12" t="s">
        <v>21</v>
      </c>
      <c r="S258" s="12" t="s">
        <v>28</v>
      </c>
      <c r="T258" s="12" t="s">
        <v>972</v>
      </c>
      <c r="U258" s="12" t="s">
        <v>973</v>
      </c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 spans="1:36" ht="15" customHeight="1" thickBot="1" x14ac:dyDescent="0.25">
      <c r="A259" s="10">
        <v>45200.743657407409</v>
      </c>
      <c r="B259" s="54" t="s">
        <v>652</v>
      </c>
      <c r="C259" s="12"/>
      <c r="D259" s="12"/>
      <c r="E259" s="12"/>
      <c r="F259" s="12" t="str">
        <f t="shared" si="3"/>
        <v xml:space="preserve"> </v>
      </c>
      <c r="G259" s="12"/>
      <c r="H259" s="12"/>
      <c r="I259" s="12"/>
      <c r="J259" s="12"/>
      <c r="K259" s="12"/>
      <c r="L259" s="12"/>
      <c r="M259" s="12" t="s">
        <v>689</v>
      </c>
      <c r="N259" s="12" t="s">
        <v>724</v>
      </c>
      <c r="O259" s="12" t="s">
        <v>974</v>
      </c>
      <c r="P259" s="13">
        <v>19</v>
      </c>
      <c r="Q259" s="12" t="s">
        <v>20</v>
      </c>
      <c r="R259" s="12" t="s">
        <v>21</v>
      </c>
      <c r="S259" s="12" t="s">
        <v>28</v>
      </c>
      <c r="T259" s="12"/>
      <c r="U259" s="12" t="s">
        <v>975</v>
      </c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 spans="1:36" ht="15" customHeight="1" thickBot="1" x14ac:dyDescent="0.25">
      <c r="A260" s="10">
        <v>45200.812002314815</v>
      </c>
      <c r="B260" s="54" t="s">
        <v>652</v>
      </c>
      <c r="C260" s="12"/>
      <c r="D260" s="12"/>
      <c r="E260" s="12"/>
      <c r="F260" s="12" t="str">
        <f t="shared" si="3"/>
        <v xml:space="preserve"> </v>
      </c>
      <c r="G260" s="12"/>
      <c r="H260" s="12"/>
      <c r="I260" s="12"/>
      <c r="J260" s="12"/>
      <c r="K260" s="12"/>
      <c r="L260" s="12"/>
      <c r="M260" s="12" t="s">
        <v>701</v>
      </c>
      <c r="N260" s="12" t="s">
        <v>686</v>
      </c>
      <c r="O260" s="12" t="s">
        <v>976</v>
      </c>
      <c r="P260" s="13">
        <v>18</v>
      </c>
      <c r="Q260" s="12" t="s">
        <v>20</v>
      </c>
      <c r="R260" s="12" t="s">
        <v>21</v>
      </c>
      <c r="S260" s="12" t="s">
        <v>28</v>
      </c>
      <c r="T260" s="12"/>
      <c r="U260" s="12" t="s">
        <v>115</v>
      </c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 spans="1:36" ht="15" customHeight="1" thickBot="1" x14ac:dyDescent="0.25">
      <c r="A261" s="10">
        <v>45200.81722222222</v>
      </c>
      <c r="B261" s="55" t="s">
        <v>278</v>
      </c>
      <c r="C261" s="12" t="s">
        <v>288</v>
      </c>
      <c r="D261" s="12" t="s">
        <v>537</v>
      </c>
      <c r="E261" s="12" t="s">
        <v>538</v>
      </c>
      <c r="F261" s="12" t="str">
        <f t="shared" si="3"/>
        <v>Padilla Katriz</v>
      </c>
      <c r="G261" s="13">
        <v>21</v>
      </c>
      <c r="H261" s="12" t="s">
        <v>26</v>
      </c>
      <c r="I261" s="12" t="s">
        <v>27</v>
      </c>
      <c r="J261" s="12" t="s">
        <v>22</v>
      </c>
      <c r="K261" s="12"/>
      <c r="L261" s="12" t="s">
        <v>539</v>
      </c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 spans="1:36" ht="15" customHeight="1" thickBot="1" x14ac:dyDescent="0.25">
      <c r="A262" s="10">
        <v>45200.832951388889</v>
      </c>
      <c r="B262" s="54" t="s">
        <v>652</v>
      </c>
      <c r="C262" s="12"/>
      <c r="D262" s="12"/>
      <c r="E262" s="12"/>
      <c r="F262" s="12" t="str">
        <f t="shared" si="3"/>
        <v xml:space="preserve"> </v>
      </c>
      <c r="G262" s="12"/>
      <c r="H262" s="12"/>
      <c r="I262" s="12"/>
      <c r="J262" s="12"/>
      <c r="K262" s="12"/>
      <c r="L262" s="12"/>
      <c r="M262" s="12" t="s">
        <v>669</v>
      </c>
      <c r="N262" s="12" t="s">
        <v>977</v>
      </c>
      <c r="O262" s="12" t="s">
        <v>978</v>
      </c>
      <c r="P262" s="13">
        <v>21</v>
      </c>
      <c r="Q262" s="12" t="s">
        <v>26</v>
      </c>
      <c r="R262" s="12" t="s">
        <v>21</v>
      </c>
      <c r="S262" s="12" t="s">
        <v>28</v>
      </c>
      <c r="T262" s="12"/>
      <c r="U262" s="12" t="s">
        <v>359</v>
      </c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 spans="1:36" ht="15" customHeight="1" thickBot="1" x14ac:dyDescent="0.25">
      <c r="A263" s="10">
        <v>45200.863391203704</v>
      </c>
      <c r="B263" s="55" t="s">
        <v>278</v>
      </c>
      <c r="C263" s="12" t="s">
        <v>279</v>
      </c>
      <c r="D263" s="12" t="s">
        <v>326</v>
      </c>
      <c r="E263" s="12" t="s">
        <v>540</v>
      </c>
      <c r="F263" s="12" t="str">
        <f t="shared" si="3"/>
        <v>Miranda Emer John</v>
      </c>
      <c r="G263" s="13">
        <v>32</v>
      </c>
      <c r="H263" s="12" t="s">
        <v>20</v>
      </c>
      <c r="I263" s="12" t="s">
        <v>27</v>
      </c>
      <c r="J263" s="12" t="s">
        <v>28</v>
      </c>
      <c r="K263" s="12" t="s">
        <v>54</v>
      </c>
      <c r="L263" s="12" t="s">
        <v>541</v>
      </c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 spans="1:36" ht="15" customHeight="1" thickBot="1" x14ac:dyDescent="0.25">
      <c r="A264" s="10">
        <v>45200.884016203701</v>
      </c>
      <c r="B264" s="54" t="s">
        <v>652</v>
      </c>
      <c r="C264" s="12"/>
      <c r="D264" s="12"/>
      <c r="E264" s="12"/>
      <c r="F264" s="12" t="str">
        <f t="shared" si="3"/>
        <v xml:space="preserve"> </v>
      </c>
      <c r="G264" s="12"/>
      <c r="H264" s="12"/>
      <c r="I264" s="12"/>
      <c r="J264" s="12"/>
      <c r="K264" s="12"/>
      <c r="L264" s="12"/>
      <c r="M264" s="12" t="s">
        <v>664</v>
      </c>
      <c r="N264" s="12" t="s">
        <v>326</v>
      </c>
      <c r="O264" s="12" t="s">
        <v>979</v>
      </c>
      <c r="P264" s="13">
        <v>23</v>
      </c>
      <c r="Q264" s="12" t="s">
        <v>20</v>
      </c>
      <c r="R264" s="12" t="s">
        <v>21</v>
      </c>
      <c r="S264" s="12" t="s">
        <v>22</v>
      </c>
      <c r="T264" s="12"/>
      <c r="U264" s="12" t="s">
        <v>980</v>
      </c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 spans="1:36" ht="15" customHeight="1" thickBot="1" x14ac:dyDescent="0.25">
      <c r="A265" s="10">
        <v>45200.975949074076</v>
      </c>
      <c r="B265" s="55" t="s">
        <v>278</v>
      </c>
      <c r="C265" s="12" t="s">
        <v>279</v>
      </c>
      <c r="D265" s="12" t="s">
        <v>542</v>
      </c>
      <c r="E265" s="12" t="s">
        <v>543</v>
      </c>
      <c r="F265" s="12" t="str">
        <f t="shared" si="3"/>
        <v>Lamoglia Katriel</v>
      </c>
      <c r="G265" s="13">
        <v>22</v>
      </c>
      <c r="H265" s="12" t="s">
        <v>26</v>
      </c>
      <c r="I265" s="12" t="s">
        <v>27</v>
      </c>
      <c r="J265" s="12" t="s">
        <v>28</v>
      </c>
      <c r="K265" s="12"/>
      <c r="L265" s="12" t="s">
        <v>544</v>
      </c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 spans="1:36" ht="15" customHeight="1" thickBot="1" x14ac:dyDescent="0.25">
      <c r="A266" s="10">
        <v>45201.510636574072</v>
      </c>
      <c r="B266" s="54" t="s">
        <v>652</v>
      </c>
      <c r="C266" s="12"/>
      <c r="D266" s="12"/>
      <c r="E266" s="12"/>
      <c r="F266" s="12" t="str">
        <f t="shared" si="3"/>
        <v xml:space="preserve"> </v>
      </c>
      <c r="G266" s="12"/>
      <c r="H266" s="12"/>
      <c r="I266" s="12"/>
      <c r="J266" s="12"/>
      <c r="K266" s="12"/>
      <c r="L266" s="12"/>
      <c r="M266" s="12" t="s">
        <v>664</v>
      </c>
      <c r="N266" s="12" t="s">
        <v>970</v>
      </c>
      <c r="O266" s="12" t="s">
        <v>981</v>
      </c>
      <c r="P266" s="13">
        <v>25</v>
      </c>
      <c r="Q266" s="12" t="s">
        <v>20</v>
      </c>
      <c r="R266" s="12" t="s">
        <v>21</v>
      </c>
      <c r="S266" s="12" t="s">
        <v>22</v>
      </c>
      <c r="T266" s="12" t="s">
        <v>36</v>
      </c>
      <c r="U266" s="12" t="s">
        <v>982</v>
      </c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 spans="1:36" ht="15" customHeight="1" thickBot="1" x14ac:dyDescent="0.25">
      <c r="A267" s="10">
        <v>45201.553576388891</v>
      </c>
      <c r="B267" s="54" t="s">
        <v>652</v>
      </c>
      <c r="C267" s="12"/>
      <c r="D267" s="12"/>
      <c r="E267" s="12"/>
      <c r="F267" s="12" t="str">
        <f t="shared" si="3"/>
        <v xml:space="preserve"> </v>
      </c>
      <c r="G267" s="12"/>
      <c r="H267" s="12"/>
      <c r="I267" s="12"/>
      <c r="J267" s="12"/>
      <c r="K267" s="12"/>
      <c r="L267" s="12"/>
      <c r="M267" s="12" t="s">
        <v>664</v>
      </c>
      <c r="N267" s="12" t="s">
        <v>828</v>
      </c>
      <c r="O267" s="12" t="s">
        <v>983</v>
      </c>
      <c r="P267" s="13">
        <v>21</v>
      </c>
      <c r="Q267" s="12" t="s">
        <v>26</v>
      </c>
      <c r="R267" s="12" t="s">
        <v>27</v>
      </c>
      <c r="S267" s="12" t="s">
        <v>22</v>
      </c>
      <c r="T267" s="12"/>
      <c r="U267" s="12" t="s">
        <v>984</v>
      </c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 spans="1:36" ht="15" customHeight="1" thickBot="1" x14ac:dyDescent="0.25">
      <c r="A268" s="10">
        <v>45201.622361111113</v>
      </c>
      <c r="B268" s="24" t="s">
        <v>16</v>
      </c>
      <c r="C268" s="12"/>
      <c r="D268" s="12"/>
      <c r="E268" s="12"/>
      <c r="F268" s="12" t="str">
        <f t="shared" si="3"/>
        <v xml:space="preserve"> 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 t="s">
        <v>43</v>
      </c>
      <c r="W268" s="12" t="s">
        <v>62</v>
      </c>
      <c r="X268" s="12" t="s">
        <v>225</v>
      </c>
      <c r="Y268" s="13">
        <v>18</v>
      </c>
      <c r="Z268" s="12" t="s">
        <v>26</v>
      </c>
      <c r="AA268" s="12" t="s">
        <v>21</v>
      </c>
      <c r="AB268" s="12" t="s">
        <v>22</v>
      </c>
      <c r="AC268" s="12" t="s">
        <v>36</v>
      </c>
      <c r="AD268" s="12" t="s">
        <v>226</v>
      </c>
      <c r="AE268" s="12"/>
      <c r="AF268" s="12"/>
      <c r="AG268" s="12"/>
      <c r="AH268" s="12"/>
      <c r="AI268" s="12"/>
      <c r="AJ268" s="12"/>
    </row>
    <row r="269" spans="1:36" ht="15" customHeight="1" thickBot="1" x14ac:dyDescent="0.25">
      <c r="A269" s="10">
        <v>45202.217870370368</v>
      </c>
      <c r="B269" s="55" t="s">
        <v>278</v>
      </c>
      <c r="C269" s="12" t="s">
        <v>284</v>
      </c>
      <c r="D269" s="12" t="s">
        <v>537</v>
      </c>
      <c r="E269" s="12" t="s">
        <v>545</v>
      </c>
      <c r="F269" s="12" t="str">
        <f t="shared" si="3"/>
        <v>Padilla Tristan Isaac</v>
      </c>
      <c r="G269" s="13">
        <v>19</v>
      </c>
      <c r="H269" s="12" t="s">
        <v>20</v>
      </c>
      <c r="I269" s="12" t="s">
        <v>21</v>
      </c>
      <c r="J269" s="12" t="s">
        <v>22</v>
      </c>
      <c r="K269" s="12" t="s">
        <v>32</v>
      </c>
      <c r="L269" s="12" t="s">
        <v>546</v>
      </c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 spans="1:36" ht="15" customHeight="1" thickBot="1" x14ac:dyDescent="0.25">
      <c r="A270" s="10">
        <v>45202.493414351855</v>
      </c>
      <c r="B270" s="55" t="s">
        <v>278</v>
      </c>
      <c r="C270" s="12" t="s">
        <v>306</v>
      </c>
      <c r="D270" s="12" t="s">
        <v>547</v>
      </c>
      <c r="E270" s="12" t="s">
        <v>548</v>
      </c>
      <c r="F270" s="12" t="str">
        <f t="shared" si="3"/>
        <v>Sifuentes James</v>
      </c>
      <c r="G270" s="13">
        <v>21</v>
      </c>
      <c r="H270" s="12" t="s">
        <v>20</v>
      </c>
      <c r="I270" s="12" t="s">
        <v>27</v>
      </c>
      <c r="J270" s="12" t="s">
        <v>22</v>
      </c>
      <c r="K270" s="12" t="s">
        <v>36</v>
      </c>
      <c r="L270" s="12" t="s">
        <v>549</v>
      </c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 spans="1:36" ht="15" customHeight="1" thickBot="1" x14ac:dyDescent="0.25">
      <c r="A271" s="10">
        <v>45202.496423611112</v>
      </c>
      <c r="B271" s="55" t="s">
        <v>278</v>
      </c>
      <c r="C271" s="12" t="s">
        <v>306</v>
      </c>
      <c r="D271" s="12" t="s">
        <v>547</v>
      </c>
      <c r="E271" s="12" t="s">
        <v>550</v>
      </c>
      <c r="F271" s="12" t="str">
        <f t="shared" si="3"/>
        <v>Sifuentes Valerie</v>
      </c>
      <c r="G271" s="13">
        <v>26</v>
      </c>
      <c r="H271" s="12" t="s">
        <v>26</v>
      </c>
      <c r="I271" s="12" t="s">
        <v>27</v>
      </c>
      <c r="J271" s="12" t="s">
        <v>22</v>
      </c>
      <c r="K271" s="12" t="s">
        <v>551</v>
      </c>
      <c r="L271" s="12" t="s">
        <v>552</v>
      </c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 spans="1:36" ht="15" customHeight="1" thickBot="1" x14ac:dyDescent="0.25">
      <c r="A272" s="10">
        <v>45203.448807870373</v>
      </c>
      <c r="B272" s="54" t="s">
        <v>652</v>
      </c>
      <c r="C272" s="12"/>
      <c r="D272" s="12"/>
      <c r="E272" s="12"/>
      <c r="F272" s="12" t="str">
        <f t="shared" si="3"/>
        <v xml:space="preserve"> </v>
      </c>
      <c r="G272" s="12"/>
      <c r="H272" s="12"/>
      <c r="I272" s="12"/>
      <c r="J272" s="12"/>
      <c r="K272" s="12"/>
      <c r="L272" s="12"/>
      <c r="M272" s="12" t="s">
        <v>657</v>
      </c>
      <c r="N272" s="12" t="s">
        <v>985</v>
      </c>
      <c r="O272" s="12" t="s">
        <v>986</v>
      </c>
      <c r="P272" s="13">
        <v>26</v>
      </c>
      <c r="Q272" s="12" t="s">
        <v>26</v>
      </c>
      <c r="R272" s="12" t="s">
        <v>27</v>
      </c>
      <c r="S272" s="12" t="s">
        <v>22</v>
      </c>
      <c r="T272" s="12" t="s">
        <v>140</v>
      </c>
      <c r="U272" s="12" t="s">
        <v>987</v>
      </c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 spans="1:36" ht="15" customHeight="1" thickBot="1" x14ac:dyDescent="0.25">
      <c r="A273" s="10">
        <v>45204.288946759261</v>
      </c>
      <c r="B273" s="54" t="s">
        <v>652</v>
      </c>
      <c r="C273" s="12"/>
      <c r="D273" s="12"/>
      <c r="E273" s="12"/>
      <c r="F273" s="12" t="str">
        <f t="shared" ref="F273:F336" si="4">$D273&amp;" "&amp;$E273</f>
        <v xml:space="preserve"> </v>
      </c>
      <c r="G273" s="12"/>
      <c r="H273" s="12"/>
      <c r="I273" s="12"/>
      <c r="J273" s="12"/>
      <c r="K273" s="12"/>
      <c r="L273" s="12"/>
      <c r="M273" s="12" t="s">
        <v>758</v>
      </c>
      <c r="N273" s="12" t="s">
        <v>988</v>
      </c>
      <c r="O273" s="12" t="s">
        <v>989</v>
      </c>
      <c r="P273" s="13">
        <v>28</v>
      </c>
      <c r="Q273" s="12" t="s">
        <v>20</v>
      </c>
      <c r="R273" s="12" t="s">
        <v>27</v>
      </c>
      <c r="S273" s="12" t="s">
        <v>22</v>
      </c>
      <c r="T273" s="12" t="s">
        <v>32</v>
      </c>
      <c r="U273" s="12" t="s">
        <v>990</v>
      </c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 spans="1:36" ht="15" customHeight="1" thickBot="1" x14ac:dyDescent="0.25">
      <c r="A274" s="10">
        <v>45207.864502314813</v>
      </c>
      <c r="B274" s="55" t="s">
        <v>278</v>
      </c>
      <c r="C274" s="12" t="s">
        <v>306</v>
      </c>
      <c r="D274" s="12" t="s">
        <v>553</v>
      </c>
      <c r="E274" s="12" t="s">
        <v>554</v>
      </c>
      <c r="F274" s="12" t="str">
        <f t="shared" si="4"/>
        <v>Manuzon Roderick</v>
      </c>
      <c r="G274" s="13">
        <v>19</v>
      </c>
      <c r="H274" s="12" t="s">
        <v>20</v>
      </c>
      <c r="I274" s="12" t="s">
        <v>21</v>
      </c>
      <c r="J274" s="12" t="s">
        <v>28</v>
      </c>
      <c r="K274" s="12" t="s">
        <v>555</v>
      </c>
      <c r="L274" s="12" t="s">
        <v>556</v>
      </c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 spans="1:36" ht="15" customHeight="1" thickBot="1" x14ac:dyDescent="0.25">
      <c r="A275" s="10">
        <v>45204.763229166667</v>
      </c>
      <c r="B275" s="55" t="s">
        <v>278</v>
      </c>
      <c r="C275" s="12" t="s">
        <v>341</v>
      </c>
      <c r="D275" s="12" t="s">
        <v>399</v>
      </c>
      <c r="E275" s="12" t="s">
        <v>294</v>
      </c>
      <c r="F275" s="12" t="str">
        <f t="shared" si="4"/>
        <v>Gacer Catherine</v>
      </c>
      <c r="G275" s="13">
        <v>32</v>
      </c>
      <c r="H275" s="12" t="s">
        <v>26</v>
      </c>
      <c r="I275" s="12" t="s">
        <v>27</v>
      </c>
      <c r="J275" s="12" t="s">
        <v>22</v>
      </c>
      <c r="K275" s="12" t="s">
        <v>54</v>
      </c>
      <c r="L275" s="15" t="s">
        <v>400</v>
      </c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 spans="1:36" ht="15" customHeight="1" thickBot="1" x14ac:dyDescent="0.25">
      <c r="A276" s="10">
        <v>45204.800150462965</v>
      </c>
      <c r="B276" s="55" t="s">
        <v>278</v>
      </c>
      <c r="C276" s="12" t="s">
        <v>341</v>
      </c>
      <c r="D276" s="12" t="s">
        <v>557</v>
      </c>
      <c r="E276" s="12" t="s">
        <v>558</v>
      </c>
      <c r="F276" s="12" t="str">
        <f t="shared" si="4"/>
        <v>Liad Michaelene</v>
      </c>
      <c r="G276" s="13">
        <v>27</v>
      </c>
      <c r="H276" s="12" t="s">
        <v>26</v>
      </c>
      <c r="I276" s="12" t="s">
        <v>27</v>
      </c>
      <c r="J276" s="12" t="s">
        <v>22</v>
      </c>
      <c r="K276" s="12" t="s">
        <v>428</v>
      </c>
      <c r="L276" s="12" t="s">
        <v>559</v>
      </c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 spans="1:36" ht="15" customHeight="1" thickBot="1" x14ac:dyDescent="0.25">
      <c r="A277" s="10">
        <v>45206.866886574076</v>
      </c>
      <c r="B277" s="54" t="s">
        <v>652</v>
      </c>
      <c r="C277" s="12"/>
      <c r="D277" s="12"/>
      <c r="E277" s="12"/>
      <c r="F277" s="12" t="str">
        <f t="shared" si="4"/>
        <v xml:space="preserve"> </v>
      </c>
      <c r="G277" s="12"/>
      <c r="H277" s="12"/>
      <c r="I277" s="12"/>
      <c r="J277" s="12"/>
      <c r="K277" s="12"/>
      <c r="L277" s="12"/>
      <c r="M277" s="12" t="s">
        <v>689</v>
      </c>
      <c r="N277" s="12" t="s">
        <v>991</v>
      </c>
      <c r="O277" s="12" t="s">
        <v>992</v>
      </c>
      <c r="P277" s="13">
        <v>23</v>
      </c>
      <c r="Q277" s="12" t="s">
        <v>20</v>
      </c>
      <c r="R277" s="12" t="s">
        <v>27</v>
      </c>
      <c r="S277" s="12" t="s">
        <v>28</v>
      </c>
      <c r="T277" s="12"/>
      <c r="U277" s="12" t="s">
        <v>223</v>
      </c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 spans="1:36" ht="15" customHeight="1" thickBot="1" x14ac:dyDescent="0.25">
      <c r="A278" s="10">
        <v>45207.282048611109</v>
      </c>
      <c r="B278" s="54" t="s">
        <v>652</v>
      </c>
      <c r="C278" s="12"/>
      <c r="D278" s="12"/>
      <c r="E278" s="12"/>
      <c r="F278" s="12" t="str">
        <f t="shared" si="4"/>
        <v xml:space="preserve"> </v>
      </c>
      <c r="G278" s="12"/>
      <c r="H278" s="12"/>
      <c r="I278" s="12"/>
      <c r="J278" s="12"/>
      <c r="K278" s="12"/>
      <c r="L278" s="12"/>
      <c r="M278" s="12" t="s">
        <v>689</v>
      </c>
      <c r="N278" s="12" t="s">
        <v>993</v>
      </c>
      <c r="O278" s="12" t="s">
        <v>994</v>
      </c>
      <c r="P278" s="13">
        <v>23</v>
      </c>
      <c r="Q278" s="12" t="s">
        <v>20</v>
      </c>
      <c r="R278" s="12" t="s">
        <v>21</v>
      </c>
      <c r="S278" s="12" t="s">
        <v>22</v>
      </c>
      <c r="T278" s="12" t="s">
        <v>36</v>
      </c>
      <c r="U278" s="12" t="s">
        <v>995</v>
      </c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 spans="1:36" ht="15" customHeight="1" thickBot="1" x14ac:dyDescent="0.25">
      <c r="A279" s="10">
        <v>45207.342662037037</v>
      </c>
      <c r="B279" s="24" t="s">
        <v>16</v>
      </c>
      <c r="C279" s="12"/>
      <c r="D279" s="12"/>
      <c r="E279" s="12"/>
      <c r="F279" s="12" t="str">
        <f t="shared" si="4"/>
        <v xml:space="preserve"> 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 t="s">
        <v>38</v>
      </c>
      <c r="W279" s="12" t="s">
        <v>212</v>
      </c>
      <c r="X279" s="12" t="s">
        <v>227</v>
      </c>
      <c r="Y279" s="13">
        <v>19</v>
      </c>
      <c r="Z279" s="12" t="s">
        <v>20</v>
      </c>
      <c r="AA279" s="12" t="s">
        <v>21</v>
      </c>
      <c r="AB279" s="12" t="s">
        <v>28</v>
      </c>
      <c r="AC279" s="12" t="s">
        <v>115</v>
      </c>
      <c r="AD279" s="12" t="s">
        <v>228</v>
      </c>
      <c r="AE279" s="12"/>
      <c r="AF279" s="12"/>
      <c r="AG279" s="12"/>
      <c r="AH279" s="12"/>
      <c r="AI279" s="12"/>
      <c r="AJ279" s="12"/>
    </row>
    <row r="280" spans="1:36" ht="15" customHeight="1" thickBot="1" x14ac:dyDescent="0.25">
      <c r="A280" s="10">
        <v>45207.421273148146</v>
      </c>
      <c r="B280" s="55" t="s">
        <v>278</v>
      </c>
      <c r="C280" s="12" t="s">
        <v>288</v>
      </c>
      <c r="D280" s="12" t="s">
        <v>560</v>
      </c>
      <c r="E280" s="12" t="s">
        <v>561</v>
      </c>
      <c r="F280" s="12" t="str">
        <f t="shared" si="4"/>
        <v>MALLILLIN MAY ANN</v>
      </c>
      <c r="G280" s="13">
        <v>24</v>
      </c>
      <c r="H280" s="12" t="s">
        <v>26</v>
      </c>
      <c r="I280" s="12" t="s">
        <v>27</v>
      </c>
      <c r="J280" s="12" t="s">
        <v>22</v>
      </c>
      <c r="K280" s="12" t="s">
        <v>36</v>
      </c>
      <c r="L280" s="12" t="s">
        <v>41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 spans="1:36" ht="15" customHeight="1" thickBot="1" x14ac:dyDescent="0.25">
      <c r="A281" s="10">
        <v>45207.462233796294</v>
      </c>
      <c r="B281" s="54" t="s">
        <v>652</v>
      </c>
      <c r="C281" s="12"/>
      <c r="D281" s="12"/>
      <c r="E281" s="12"/>
      <c r="F281" s="12" t="str">
        <f t="shared" si="4"/>
        <v xml:space="preserve"> </v>
      </c>
      <c r="G281" s="12"/>
      <c r="H281" s="12"/>
      <c r="I281" s="12"/>
      <c r="J281" s="12"/>
      <c r="K281" s="12"/>
      <c r="L281" s="12"/>
      <c r="M281" s="12" t="s">
        <v>657</v>
      </c>
      <c r="N281" s="12" t="s">
        <v>996</v>
      </c>
      <c r="O281" s="12" t="s">
        <v>997</v>
      </c>
      <c r="P281" s="13">
        <v>18</v>
      </c>
      <c r="Q281" s="12" t="s">
        <v>20</v>
      </c>
      <c r="R281" s="12" t="s">
        <v>21</v>
      </c>
      <c r="S281" s="12" t="s">
        <v>22</v>
      </c>
      <c r="T281" s="12"/>
      <c r="U281" s="12" t="s">
        <v>270</v>
      </c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 spans="1:36" ht="15" customHeight="1" thickBot="1" x14ac:dyDescent="0.25">
      <c r="A282" s="10">
        <v>45207.598124999997</v>
      </c>
      <c r="B282" s="55" t="s">
        <v>278</v>
      </c>
      <c r="C282" s="12" t="s">
        <v>284</v>
      </c>
      <c r="D282" s="12" t="s">
        <v>562</v>
      </c>
      <c r="E282" s="12" t="s">
        <v>563</v>
      </c>
      <c r="F282" s="12" t="str">
        <f t="shared" si="4"/>
        <v>Navarro Aronkrey</v>
      </c>
      <c r="G282" s="13">
        <v>20</v>
      </c>
      <c r="H282" s="12" t="s">
        <v>20</v>
      </c>
      <c r="I282" s="12" t="s">
        <v>21</v>
      </c>
      <c r="J282" s="12" t="s">
        <v>22</v>
      </c>
      <c r="K282" s="12" t="s">
        <v>564</v>
      </c>
      <c r="L282" s="12" t="s">
        <v>565</v>
      </c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 spans="1:36" ht="15" customHeight="1" thickBot="1" x14ac:dyDescent="0.25">
      <c r="A283" s="10">
        <v>45207.740312499998</v>
      </c>
      <c r="B283" s="24" t="s">
        <v>16</v>
      </c>
      <c r="C283" s="12"/>
      <c r="D283" s="12"/>
      <c r="E283" s="12"/>
      <c r="F283" s="12" t="str">
        <f t="shared" si="4"/>
        <v xml:space="preserve"> 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 t="s">
        <v>43</v>
      </c>
      <c r="W283" s="12" t="s">
        <v>229</v>
      </c>
      <c r="X283" s="12" t="s">
        <v>230</v>
      </c>
      <c r="Y283" s="13">
        <v>22</v>
      </c>
      <c r="Z283" s="12" t="s">
        <v>20</v>
      </c>
      <c r="AA283" s="12" t="s">
        <v>21</v>
      </c>
      <c r="AB283" s="12" t="s">
        <v>28</v>
      </c>
      <c r="AC283" s="12" t="s">
        <v>36</v>
      </c>
      <c r="AD283" s="12" t="s">
        <v>231</v>
      </c>
      <c r="AE283" s="12"/>
      <c r="AF283" s="12"/>
      <c r="AG283" s="12"/>
      <c r="AH283" s="12"/>
      <c r="AI283" s="12"/>
      <c r="AJ283" s="12"/>
    </row>
    <row r="284" spans="1:36" ht="15" customHeight="1" thickBot="1" x14ac:dyDescent="0.25">
      <c r="A284" s="10">
        <v>45207.784178240741</v>
      </c>
      <c r="B284" s="55" t="s">
        <v>278</v>
      </c>
      <c r="C284" s="12" t="s">
        <v>306</v>
      </c>
      <c r="D284" s="12" t="s">
        <v>566</v>
      </c>
      <c r="E284" s="12" t="s">
        <v>567</v>
      </c>
      <c r="F284" s="12" t="str">
        <f t="shared" si="4"/>
        <v>Mena Shean Enue</v>
      </c>
      <c r="G284" s="13">
        <v>18</v>
      </c>
      <c r="H284" s="12" t="s">
        <v>26</v>
      </c>
      <c r="I284" s="12" t="s">
        <v>21</v>
      </c>
      <c r="J284" s="12" t="s">
        <v>28</v>
      </c>
      <c r="K284" s="12" t="s">
        <v>568</v>
      </c>
      <c r="L284" s="12" t="s">
        <v>569</v>
      </c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 spans="1:36" ht="15" customHeight="1" thickBot="1" x14ac:dyDescent="0.25">
      <c r="A285" s="10">
        <v>45207.810347222221</v>
      </c>
      <c r="B285" s="55" t="s">
        <v>278</v>
      </c>
      <c r="C285" s="12" t="s">
        <v>284</v>
      </c>
      <c r="D285" s="12" t="s">
        <v>570</v>
      </c>
      <c r="E285" s="12" t="s">
        <v>571</v>
      </c>
      <c r="F285" s="12" t="str">
        <f t="shared" si="4"/>
        <v>Capitulo Danielle Julianne</v>
      </c>
      <c r="G285" s="13">
        <v>18</v>
      </c>
      <c r="H285" s="12" t="s">
        <v>26</v>
      </c>
      <c r="I285" s="12" t="s">
        <v>27</v>
      </c>
      <c r="J285" s="12" t="s">
        <v>28</v>
      </c>
      <c r="K285" s="12" t="s">
        <v>572</v>
      </c>
      <c r="L285" s="15" t="s">
        <v>573</v>
      </c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 spans="1:36" ht="15" customHeight="1" thickBot="1" x14ac:dyDescent="0.25">
      <c r="A286" s="10">
        <v>45214.4612037037</v>
      </c>
      <c r="B286" s="54" t="s">
        <v>652</v>
      </c>
      <c r="C286" s="12"/>
      <c r="D286" s="12"/>
      <c r="E286" s="12"/>
      <c r="F286" s="12" t="str">
        <f t="shared" si="4"/>
        <v xml:space="preserve"> </v>
      </c>
      <c r="G286" s="12"/>
      <c r="H286" s="12"/>
      <c r="I286" s="12"/>
      <c r="J286" s="12"/>
      <c r="K286" s="12"/>
      <c r="L286" s="12"/>
      <c r="M286" s="12" t="s">
        <v>689</v>
      </c>
      <c r="N286" s="12" t="s">
        <v>998</v>
      </c>
      <c r="O286" s="12" t="s">
        <v>666</v>
      </c>
      <c r="P286" s="13">
        <v>27</v>
      </c>
      <c r="Q286" s="12" t="s">
        <v>20</v>
      </c>
      <c r="R286" s="12" t="s">
        <v>21</v>
      </c>
      <c r="S286" s="12" t="s">
        <v>28</v>
      </c>
      <c r="T286" s="12" t="s">
        <v>54</v>
      </c>
      <c r="U286" s="12" t="s">
        <v>999</v>
      </c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 spans="1:36" ht="15" customHeight="1" thickBot="1" x14ac:dyDescent="0.25">
      <c r="A287" s="10">
        <v>45208.737881944442</v>
      </c>
      <c r="B287" s="54" t="s">
        <v>652</v>
      </c>
      <c r="C287" s="12"/>
      <c r="D287" s="12"/>
      <c r="E287" s="12"/>
      <c r="F287" s="12" t="str">
        <f t="shared" si="4"/>
        <v xml:space="preserve"> </v>
      </c>
      <c r="G287" s="12"/>
      <c r="H287" s="12"/>
      <c r="I287" s="12"/>
      <c r="J287" s="12"/>
      <c r="K287" s="12"/>
      <c r="L287" s="12"/>
      <c r="M287" s="12" t="s">
        <v>657</v>
      </c>
      <c r="N287" s="12" t="s">
        <v>1000</v>
      </c>
      <c r="O287" s="12" t="s">
        <v>1001</v>
      </c>
      <c r="P287" s="13">
        <v>22</v>
      </c>
      <c r="Q287" s="12" t="s">
        <v>26</v>
      </c>
      <c r="R287" s="12" t="s">
        <v>27</v>
      </c>
      <c r="S287" s="12" t="s">
        <v>22</v>
      </c>
      <c r="T287" s="12"/>
      <c r="U287" s="12" t="s">
        <v>1002</v>
      </c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 spans="1:36" ht="15" customHeight="1" thickBot="1" x14ac:dyDescent="0.25">
      <c r="A288" s="10">
        <v>45208.854930555557</v>
      </c>
      <c r="B288" s="54" t="s">
        <v>652</v>
      </c>
      <c r="C288" s="12"/>
      <c r="D288" s="12"/>
      <c r="E288" s="12"/>
      <c r="F288" s="12" t="str">
        <f t="shared" si="4"/>
        <v xml:space="preserve"> </v>
      </c>
      <c r="G288" s="12"/>
      <c r="H288" s="12"/>
      <c r="I288" s="12"/>
      <c r="J288" s="12"/>
      <c r="K288" s="12"/>
      <c r="L288" s="12"/>
      <c r="M288" s="12" t="s">
        <v>657</v>
      </c>
      <c r="N288" s="12" t="s">
        <v>1003</v>
      </c>
      <c r="O288" s="12" t="s">
        <v>1004</v>
      </c>
      <c r="P288" s="13">
        <v>28</v>
      </c>
      <c r="Q288" s="12" t="s">
        <v>26</v>
      </c>
      <c r="R288" s="12" t="s">
        <v>27</v>
      </c>
      <c r="S288" s="12" t="s">
        <v>22</v>
      </c>
      <c r="T288" s="12" t="s">
        <v>41</v>
      </c>
      <c r="U288" s="12" t="s">
        <v>1005</v>
      </c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 spans="1:36" ht="15" customHeight="1" thickBot="1" x14ac:dyDescent="0.25">
      <c r="A289" s="10">
        <v>45208.884166666663</v>
      </c>
      <c r="B289" s="54" t="s">
        <v>652</v>
      </c>
      <c r="C289" s="12"/>
      <c r="D289" s="12"/>
      <c r="E289" s="12"/>
      <c r="F289" s="12" t="str">
        <f t="shared" si="4"/>
        <v xml:space="preserve"> </v>
      </c>
      <c r="G289" s="12"/>
      <c r="H289" s="12"/>
      <c r="I289" s="12"/>
      <c r="J289" s="12"/>
      <c r="K289" s="12"/>
      <c r="L289" s="12"/>
      <c r="M289" s="12" t="s">
        <v>701</v>
      </c>
      <c r="N289" s="12" t="s">
        <v>1006</v>
      </c>
      <c r="O289" s="12" t="s">
        <v>1007</v>
      </c>
      <c r="P289" s="13">
        <v>25</v>
      </c>
      <c r="Q289" s="12" t="s">
        <v>20</v>
      </c>
      <c r="R289" s="12" t="s">
        <v>21</v>
      </c>
      <c r="S289" s="12" t="s">
        <v>28</v>
      </c>
      <c r="T289" s="12" t="s">
        <v>54</v>
      </c>
      <c r="U289" s="12" t="s">
        <v>1008</v>
      </c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 spans="1:36" ht="15" customHeight="1" thickBot="1" x14ac:dyDescent="0.25">
      <c r="A290" s="10">
        <v>45209.566701388889</v>
      </c>
      <c r="B290" s="54" t="s">
        <v>652</v>
      </c>
      <c r="C290" s="12"/>
      <c r="D290" s="12"/>
      <c r="E290" s="12"/>
      <c r="F290" s="12" t="str">
        <f t="shared" si="4"/>
        <v xml:space="preserve"> </v>
      </c>
      <c r="G290" s="12"/>
      <c r="H290" s="12"/>
      <c r="I290" s="12"/>
      <c r="J290" s="12"/>
      <c r="K290" s="12"/>
      <c r="L290" s="12"/>
      <c r="M290" s="12" t="s">
        <v>676</v>
      </c>
      <c r="N290" s="12" t="s">
        <v>1009</v>
      </c>
      <c r="O290" s="12" t="s">
        <v>1010</v>
      </c>
      <c r="P290" s="13">
        <v>29</v>
      </c>
      <c r="Q290" s="12" t="s">
        <v>26</v>
      </c>
      <c r="R290" s="12" t="s">
        <v>27</v>
      </c>
      <c r="S290" s="12" t="s">
        <v>28</v>
      </c>
      <c r="T290" s="12" t="s">
        <v>646</v>
      </c>
      <c r="U290" s="12" t="s">
        <v>1011</v>
      </c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 spans="1:36" ht="15" customHeight="1" thickBot="1" x14ac:dyDescent="0.25">
      <c r="A291" s="10">
        <v>45209.733761574076</v>
      </c>
      <c r="B291" s="54" t="s">
        <v>652</v>
      </c>
      <c r="C291" s="12"/>
      <c r="D291" s="12"/>
      <c r="E291" s="12"/>
      <c r="F291" s="12" t="str">
        <f t="shared" si="4"/>
        <v xml:space="preserve"> </v>
      </c>
      <c r="G291" s="12"/>
      <c r="H291" s="12"/>
      <c r="I291" s="12"/>
      <c r="J291" s="12"/>
      <c r="K291" s="12"/>
      <c r="L291" s="12"/>
      <c r="M291" s="12" t="s">
        <v>669</v>
      </c>
      <c r="N291" s="12" t="s">
        <v>1012</v>
      </c>
      <c r="O291" s="12" t="s">
        <v>1013</v>
      </c>
      <c r="P291" s="13">
        <v>25</v>
      </c>
      <c r="Q291" s="12" t="s">
        <v>20</v>
      </c>
      <c r="R291" s="12" t="s">
        <v>27</v>
      </c>
      <c r="S291" s="12" t="s">
        <v>28</v>
      </c>
      <c r="T291" s="12"/>
      <c r="U291" s="12" t="s">
        <v>761</v>
      </c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 spans="1:36" ht="15" customHeight="1" thickBot="1" x14ac:dyDescent="0.25">
      <c r="A292" s="10">
        <v>45209.883831018517</v>
      </c>
      <c r="B292" s="54" t="s">
        <v>652</v>
      </c>
      <c r="C292" s="12"/>
      <c r="D292" s="12"/>
      <c r="E292" s="12"/>
      <c r="F292" s="12" t="str">
        <f t="shared" si="4"/>
        <v xml:space="preserve"> </v>
      </c>
      <c r="G292" s="12"/>
      <c r="H292" s="12"/>
      <c r="I292" s="12"/>
      <c r="J292" s="12"/>
      <c r="K292" s="12"/>
      <c r="L292" s="12"/>
      <c r="M292" s="12" t="s">
        <v>657</v>
      </c>
      <c r="N292" s="12" t="s">
        <v>1014</v>
      </c>
      <c r="O292" s="12" t="s">
        <v>1015</v>
      </c>
      <c r="P292" s="13">
        <v>30</v>
      </c>
      <c r="Q292" s="12" t="s">
        <v>20</v>
      </c>
      <c r="R292" s="12" t="s">
        <v>27</v>
      </c>
      <c r="S292" s="12" t="s">
        <v>22</v>
      </c>
      <c r="T292" s="12" t="s">
        <v>54</v>
      </c>
      <c r="U292" s="12" t="s">
        <v>1016</v>
      </c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 spans="1:36" ht="15" customHeight="1" thickBot="1" x14ac:dyDescent="0.25">
      <c r="A293" s="10">
        <v>45209.904166666667</v>
      </c>
      <c r="B293" s="55" t="s">
        <v>278</v>
      </c>
      <c r="C293" s="12" t="s">
        <v>288</v>
      </c>
      <c r="D293" s="12" t="s">
        <v>574</v>
      </c>
      <c r="E293" s="12" t="s">
        <v>575</v>
      </c>
      <c r="F293" s="12" t="str">
        <f t="shared" si="4"/>
        <v>Redaja Hermione Precious Grace</v>
      </c>
      <c r="G293" s="13">
        <v>18</v>
      </c>
      <c r="H293" s="12" t="s">
        <v>26</v>
      </c>
      <c r="I293" s="12" t="s">
        <v>21</v>
      </c>
      <c r="J293" s="12" t="s">
        <v>22</v>
      </c>
      <c r="K293" s="12" t="s">
        <v>111</v>
      </c>
      <c r="L293" s="12" t="s">
        <v>576</v>
      </c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 spans="1:36" ht="15" customHeight="1" thickBot="1" x14ac:dyDescent="0.25">
      <c r="A294" s="10">
        <v>45209.933854166666</v>
      </c>
      <c r="B294" s="54" t="s">
        <v>652</v>
      </c>
      <c r="C294" s="12"/>
      <c r="D294" s="12"/>
      <c r="E294" s="12"/>
      <c r="F294" s="12" t="str">
        <f t="shared" si="4"/>
        <v xml:space="preserve"> </v>
      </c>
      <c r="G294" s="12"/>
      <c r="H294" s="12"/>
      <c r="I294" s="12"/>
      <c r="J294" s="12"/>
      <c r="K294" s="12"/>
      <c r="L294" s="12"/>
      <c r="M294" s="12" t="s">
        <v>653</v>
      </c>
      <c r="N294" s="12" t="s">
        <v>1017</v>
      </c>
      <c r="O294" s="12" t="s">
        <v>1018</v>
      </c>
      <c r="P294" s="13">
        <v>21</v>
      </c>
      <c r="Q294" s="12" t="s">
        <v>20</v>
      </c>
      <c r="R294" s="12" t="s">
        <v>27</v>
      </c>
      <c r="S294" s="12" t="s">
        <v>22</v>
      </c>
      <c r="T294" s="12"/>
      <c r="U294" s="12" t="s">
        <v>1019</v>
      </c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 spans="1:36" ht="15" customHeight="1" thickBot="1" x14ac:dyDescent="0.25">
      <c r="A295" s="10">
        <v>45209.945833333331</v>
      </c>
      <c r="B295" s="24" t="s">
        <v>16</v>
      </c>
      <c r="C295" s="12"/>
      <c r="D295" s="12"/>
      <c r="E295" s="12"/>
      <c r="F295" s="12" t="str">
        <f t="shared" si="4"/>
        <v xml:space="preserve"> 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 t="s">
        <v>43</v>
      </c>
      <c r="W295" s="12" t="s">
        <v>44</v>
      </c>
      <c r="X295" s="12" t="s">
        <v>232</v>
      </c>
      <c r="Y295" s="13">
        <v>18</v>
      </c>
      <c r="Z295" s="12" t="s">
        <v>20</v>
      </c>
      <c r="AA295" s="12" t="s">
        <v>21</v>
      </c>
      <c r="AB295" s="12" t="s">
        <v>28</v>
      </c>
      <c r="AC295" s="12"/>
      <c r="AD295" s="12" t="s">
        <v>233</v>
      </c>
      <c r="AE295" s="12"/>
      <c r="AF295" s="12"/>
      <c r="AG295" s="12"/>
      <c r="AH295" s="12"/>
      <c r="AI295" s="12"/>
      <c r="AJ295" s="12"/>
    </row>
    <row r="296" spans="1:36" ht="15" customHeight="1" thickBot="1" x14ac:dyDescent="0.25">
      <c r="A296" s="10">
        <v>45210.01357638889</v>
      </c>
      <c r="B296" s="54" t="s">
        <v>652</v>
      </c>
      <c r="C296" s="12"/>
      <c r="D296" s="12"/>
      <c r="E296" s="12"/>
      <c r="F296" s="12" t="str">
        <f t="shared" si="4"/>
        <v xml:space="preserve"> </v>
      </c>
      <c r="G296" s="12"/>
      <c r="H296" s="12"/>
      <c r="I296" s="12"/>
      <c r="J296" s="12"/>
      <c r="K296" s="12"/>
      <c r="L296" s="12"/>
      <c r="M296" s="12" t="s">
        <v>657</v>
      </c>
      <c r="N296" s="12" t="s">
        <v>1020</v>
      </c>
      <c r="O296" s="12" t="s">
        <v>1021</v>
      </c>
      <c r="P296" s="13">
        <v>19</v>
      </c>
      <c r="Q296" s="12" t="s">
        <v>20</v>
      </c>
      <c r="R296" s="12" t="s">
        <v>21</v>
      </c>
      <c r="S296" s="12" t="s">
        <v>22</v>
      </c>
      <c r="T296" s="12" t="s">
        <v>115</v>
      </c>
      <c r="U296" s="12" t="s">
        <v>1022</v>
      </c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 spans="1:36" ht="15" customHeight="1" thickBot="1" x14ac:dyDescent="0.25">
      <c r="A297" s="10">
        <v>45210.337233796294</v>
      </c>
      <c r="B297" s="55" t="s">
        <v>278</v>
      </c>
      <c r="C297" s="12" t="s">
        <v>306</v>
      </c>
      <c r="D297" s="12" t="s">
        <v>577</v>
      </c>
      <c r="E297" s="12" t="s">
        <v>578</v>
      </c>
      <c r="F297" s="12" t="str">
        <f t="shared" si="4"/>
        <v>Dioquino Rojan Mae</v>
      </c>
      <c r="G297" s="13">
        <v>18</v>
      </c>
      <c r="H297" s="12" t="s">
        <v>26</v>
      </c>
      <c r="I297" s="12" t="s">
        <v>21</v>
      </c>
      <c r="J297" s="12" t="s">
        <v>28</v>
      </c>
      <c r="K297" s="12" t="s">
        <v>41</v>
      </c>
      <c r="L297" s="12" t="s">
        <v>579</v>
      </c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 spans="1:36" ht="15" customHeight="1" thickBot="1" x14ac:dyDescent="0.25">
      <c r="A298" s="10">
        <v>45210.436550925922</v>
      </c>
      <c r="B298" s="55" t="s">
        <v>278</v>
      </c>
      <c r="C298" s="12" t="s">
        <v>306</v>
      </c>
      <c r="D298" s="12" t="s">
        <v>580</v>
      </c>
      <c r="E298" s="12" t="s">
        <v>581</v>
      </c>
      <c r="F298" s="12" t="str">
        <f t="shared" si="4"/>
        <v>Germano Hannah Grace</v>
      </c>
      <c r="G298" s="13">
        <v>18</v>
      </c>
      <c r="H298" s="12" t="s">
        <v>26</v>
      </c>
      <c r="I298" s="12" t="s">
        <v>21</v>
      </c>
      <c r="J298" s="12" t="s">
        <v>28</v>
      </c>
      <c r="K298" s="12" t="s">
        <v>36</v>
      </c>
      <c r="L298" s="12" t="s">
        <v>582</v>
      </c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 spans="1:36" ht="15" customHeight="1" thickBot="1" x14ac:dyDescent="0.25">
      <c r="A299" s="10">
        <v>45210.451550925929</v>
      </c>
      <c r="B299" s="54" t="s">
        <v>652</v>
      </c>
      <c r="C299" s="12"/>
      <c r="D299" s="12"/>
      <c r="E299" s="12"/>
      <c r="F299" s="12" t="str">
        <f t="shared" si="4"/>
        <v xml:space="preserve"> </v>
      </c>
      <c r="G299" s="12"/>
      <c r="H299" s="12"/>
      <c r="I299" s="12"/>
      <c r="J299" s="12"/>
      <c r="K299" s="12"/>
      <c r="L299" s="12"/>
      <c r="M299" s="12" t="s">
        <v>706</v>
      </c>
      <c r="N299" s="12" t="s">
        <v>707</v>
      </c>
      <c r="O299" s="12" t="s">
        <v>708</v>
      </c>
      <c r="P299" s="13">
        <v>18</v>
      </c>
      <c r="Q299" s="12" t="s">
        <v>20</v>
      </c>
      <c r="R299" s="12" t="s">
        <v>21</v>
      </c>
      <c r="S299" s="12" t="s">
        <v>22</v>
      </c>
      <c r="T299" s="12" t="s">
        <v>115</v>
      </c>
      <c r="U299" s="12" t="s">
        <v>1023</v>
      </c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 spans="1:36" ht="15" customHeight="1" thickBot="1" x14ac:dyDescent="0.25">
      <c r="A300" s="10">
        <v>45210.597962962966</v>
      </c>
      <c r="B300" s="54" t="s">
        <v>652</v>
      </c>
      <c r="C300" s="12"/>
      <c r="D300" s="12"/>
      <c r="E300" s="12"/>
      <c r="F300" s="12" t="str">
        <f t="shared" si="4"/>
        <v xml:space="preserve"> </v>
      </c>
      <c r="G300" s="12"/>
      <c r="H300" s="12"/>
      <c r="I300" s="12"/>
      <c r="J300" s="12"/>
      <c r="K300" s="12"/>
      <c r="L300" s="12"/>
      <c r="M300" s="12" t="s">
        <v>676</v>
      </c>
      <c r="N300" s="12" t="s">
        <v>1024</v>
      </c>
      <c r="O300" s="12" t="s">
        <v>1025</v>
      </c>
      <c r="P300" s="13">
        <v>29</v>
      </c>
      <c r="Q300" s="12" t="s">
        <v>20</v>
      </c>
      <c r="R300" s="12" t="s">
        <v>27</v>
      </c>
      <c r="S300" s="12" t="s">
        <v>22</v>
      </c>
      <c r="T300" s="12" t="s">
        <v>54</v>
      </c>
      <c r="U300" s="12" t="s">
        <v>1026</v>
      </c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 spans="1:36" ht="15" customHeight="1" thickBot="1" x14ac:dyDescent="0.25">
      <c r="A301" s="10">
        <v>45210.737766203703</v>
      </c>
      <c r="B301" s="54" t="s">
        <v>652</v>
      </c>
      <c r="C301" s="12"/>
      <c r="D301" s="12"/>
      <c r="E301" s="12"/>
      <c r="F301" s="12" t="str">
        <f t="shared" si="4"/>
        <v xml:space="preserve"> </v>
      </c>
      <c r="G301" s="12"/>
      <c r="H301" s="12"/>
      <c r="I301" s="12"/>
      <c r="J301" s="12"/>
      <c r="K301" s="12"/>
      <c r="L301" s="12"/>
      <c r="M301" s="12" t="s">
        <v>676</v>
      </c>
      <c r="N301" s="12" t="s">
        <v>123</v>
      </c>
      <c r="O301" s="12" t="s">
        <v>1027</v>
      </c>
      <c r="P301" s="13">
        <v>25</v>
      </c>
      <c r="Q301" s="12" t="s">
        <v>20</v>
      </c>
      <c r="R301" s="12" t="s">
        <v>27</v>
      </c>
      <c r="S301" s="12" t="s">
        <v>28</v>
      </c>
      <c r="T301" s="12" t="s">
        <v>41</v>
      </c>
      <c r="U301" s="12" t="s">
        <v>1028</v>
      </c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 spans="1:36" ht="15" customHeight="1" thickBot="1" x14ac:dyDescent="0.25">
      <c r="A302" s="10">
        <v>45210.773645833331</v>
      </c>
      <c r="B302" s="54" t="s">
        <v>652</v>
      </c>
      <c r="C302" s="12"/>
      <c r="D302" s="12"/>
      <c r="E302" s="12"/>
      <c r="F302" s="12" t="str">
        <f t="shared" si="4"/>
        <v xml:space="preserve"> </v>
      </c>
      <c r="G302" s="12"/>
      <c r="H302" s="12"/>
      <c r="I302" s="12"/>
      <c r="J302" s="12"/>
      <c r="K302" s="12"/>
      <c r="L302" s="12"/>
      <c r="M302" s="12" t="s">
        <v>676</v>
      </c>
      <c r="N302" s="12" t="s">
        <v>1029</v>
      </c>
      <c r="O302" s="12" t="s">
        <v>1030</v>
      </c>
      <c r="P302" s="12" t="s">
        <v>585</v>
      </c>
      <c r="Q302" s="12" t="s">
        <v>20</v>
      </c>
      <c r="R302" s="12" t="s">
        <v>21</v>
      </c>
      <c r="S302" s="12" t="s">
        <v>28</v>
      </c>
      <c r="T302" s="12" t="s">
        <v>36</v>
      </c>
      <c r="U302" s="12" t="s">
        <v>1031</v>
      </c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 spans="1:36" ht="15" customHeight="1" thickBot="1" x14ac:dyDescent="0.25">
      <c r="A303" s="10">
        <v>45210.777256944442</v>
      </c>
      <c r="B303" s="54" t="s">
        <v>652</v>
      </c>
      <c r="C303" s="12"/>
      <c r="D303" s="12"/>
      <c r="E303" s="12"/>
      <c r="F303" s="12" t="str">
        <f t="shared" si="4"/>
        <v xml:space="preserve"> </v>
      </c>
      <c r="G303" s="12"/>
      <c r="H303" s="12"/>
      <c r="I303" s="12"/>
      <c r="J303" s="12"/>
      <c r="K303" s="12"/>
      <c r="L303" s="12"/>
      <c r="M303" s="12" t="s">
        <v>676</v>
      </c>
      <c r="N303" s="12" t="s">
        <v>1029</v>
      </c>
      <c r="O303" s="12" t="s">
        <v>1032</v>
      </c>
      <c r="P303" s="13">
        <v>24</v>
      </c>
      <c r="Q303" s="12" t="s">
        <v>20</v>
      </c>
      <c r="R303" s="12" t="s">
        <v>21</v>
      </c>
      <c r="S303" s="12" t="s">
        <v>28</v>
      </c>
      <c r="T303" s="12" t="s">
        <v>428</v>
      </c>
      <c r="U303" s="12" t="s">
        <v>1033</v>
      </c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 spans="1:36" ht="15" customHeight="1" thickBot="1" x14ac:dyDescent="0.25">
      <c r="A304" s="10">
        <v>45210.80300925926</v>
      </c>
      <c r="B304" s="54" t="s">
        <v>652</v>
      </c>
      <c r="C304" s="12"/>
      <c r="D304" s="12"/>
      <c r="E304" s="12"/>
      <c r="F304" s="12" t="str">
        <f t="shared" si="4"/>
        <v xml:space="preserve"> </v>
      </c>
      <c r="G304" s="12"/>
      <c r="H304" s="12"/>
      <c r="I304" s="12"/>
      <c r="J304" s="12"/>
      <c r="K304" s="12"/>
      <c r="L304" s="12"/>
      <c r="M304" s="12" t="s">
        <v>657</v>
      </c>
      <c r="N304" s="12" t="s">
        <v>1034</v>
      </c>
      <c r="O304" s="12" t="s">
        <v>1035</v>
      </c>
      <c r="P304" s="13">
        <v>21</v>
      </c>
      <c r="Q304" s="12" t="s">
        <v>20</v>
      </c>
      <c r="R304" s="12" t="s">
        <v>21</v>
      </c>
      <c r="S304" s="12" t="s">
        <v>22</v>
      </c>
      <c r="T304" s="12" t="s">
        <v>1036</v>
      </c>
      <c r="U304" s="12" t="s">
        <v>761</v>
      </c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 spans="1:36" ht="15" customHeight="1" thickBot="1" x14ac:dyDescent="0.25">
      <c r="A305" s="10">
        <v>45210.84574074074</v>
      </c>
      <c r="B305" s="24" t="s">
        <v>16</v>
      </c>
      <c r="C305" s="12"/>
      <c r="D305" s="12"/>
      <c r="E305" s="12"/>
      <c r="F305" s="12" t="str">
        <f t="shared" si="4"/>
        <v xml:space="preserve"> 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 t="s">
        <v>70</v>
      </c>
      <c r="W305" s="12" t="s">
        <v>234</v>
      </c>
      <c r="X305" s="12" t="s">
        <v>235</v>
      </c>
      <c r="Y305" s="13">
        <v>25</v>
      </c>
      <c r="Z305" s="12" t="s">
        <v>26</v>
      </c>
      <c r="AA305" s="12" t="s">
        <v>27</v>
      </c>
      <c r="AB305" s="12" t="s">
        <v>22</v>
      </c>
      <c r="AC305" s="12" t="s">
        <v>36</v>
      </c>
      <c r="AD305" s="12" t="s">
        <v>236</v>
      </c>
      <c r="AE305" s="12"/>
      <c r="AF305" s="12"/>
      <c r="AG305" s="12"/>
      <c r="AH305" s="12"/>
      <c r="AI305" s="12"/>
      <c r="AJ305" s="12"/>
    </row>
    <row r="306" spans="1:36" ht="15" customHeight="1" thickBot="1" x14ac:dyDescent="0.25">
      <c r="A306" s="10">
        <v>45211.004293981481</v>
      </c>
      <c r="B306" s="54" t="s">
        <v>652</v>
      </c>
      <c r="C306" s="12"/>
      <c r="D306" s="12"/>
      <c r="E306" s="12"/>
      <c r="F306" s="12" t="str">
        <f t="shared" si="4"/>
        <v xml:space="preserve"> </v>
      </c>
      <c r="G306" s="12"/>
      <c r="H306" s="12"/>
      <c r="I306" s="12"/>
      <c r="J306" s="12"/>
      <c r="K306" s="12"/>
      <c r="L306" s="12"/>
      <c r="M306" s="12" t="s">
        <v>664</v>
      </c>
      <c r="N306" s="12" t="s">
        <v>1037</v>
      </c>
      <c r="O306" s="12" t="s">
        <v>1038</v>
      </c>
      <c r="P306" s="13">
        <v>21</v>
      </c>
      <c r="Q306" s="12" t="s">
        <v>20</v>
      </c>
      <c r="R306" s="12" t="s">
        <v>21</v>
      </c>
      <c r="S306" s="12" t="s">
        <v>22</v>
      </c>
      <c r="T306" s="12" t="s">
        <v>41</v>
      </c>
      <c r="U306" s="12" t="s">
        <v>1039</v>
      </c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 spans="1:36" ht="15" customHeight="1" thickBot="1" x14ac:dyDescent="0.25">
      <c r="A307" s="10">
        <v>45211.331030092595</v>
      </c>
      <c r="B307" s="24" t="s">
        <v>16</v>
      </c>
      <c r="C307" s="12"/>
      <c r="D307" s="12"/>
      <c r="E307" s="12"/>
      <c r="F307" s="12" t="str">
        <f t="shared" si="4"/>
        <v xml:space="preserve"> </v>
      </c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 t="s">
        <v>70</v>
      </c>
      <c r="W307" s="12" t="s">
        <v>237</v>
      </c>
      <c r="X307" s="12" t="s">
        <v>238</v>
      </c>
      <c r="Y307" s="13">
        <v>20</v>
      </c>
      <c r="Z307" s="12" t="s">
        <v>26</v>
      </c>
      <c r="AA307" s="12" t="s">
        <v>21</v>
      </c>
      <c r="AB307" s="12" t="s">
        <v>22</v>
      </c>
      <c r="AC307" s="12" t="s">
        <v>239</v>
      </c>
      <c r="AD307" s="12" t="s">
        <v>240</v>
      </c>
      <c r="AE307" s="12"/>
      <c r="AF307" s="12"/>
      <c r="AG307" s="12"/>
      <c r="AH307" s="12"/>
      <c r="AI307" s="12"/>
      <c r="AJ307" s="12"/>
    </row>
    <row r="308" spans="1:36" ht="15" customHeight="1" thickBot="1" x14ac:dyDescent="0.25">
      <c r="A308" s="10">
        <v>45211.474849537037</v>
      </c>
      <c r="B308" s="54" t="s">
        <v>652</v>
      </c>
      <c r="C308" s="12"/>
      <c r="D308" s="12"/>
      <c r="E308" s="12"/>
      <c r="F308" s="12" t="str">
        <f t="shared" si="4"/>
        <v xml:space="preserve"> </v>
      </c>
      <c r="G308" s="12"/>
      <c r="H308" s="12"/>
      <c r="I308" s="12"/>
      <c r="J308" s="12"/>
      <c r="K308" s="12"/>
      <c r="L308" s="12"/>
      <c r="M308" s="12" t="s">
        <v>689</v>
      </c>
      <c r="N308" s="12" t="s">
        <v>1040</v>
      </c>
      <c r="O308" s="12" t="s">
        <v>1041</v>
      </c>
      <c r="P308" s="13">
        <v>29</v>
      </c>
      <c r="Q308" s="12" t="s">
        <v>20</v>
      </c>
      <c r="R308" s="12" t="s">
        <v>27</v>
      </c>
      <c r="S308" s="12" t="s">
        <v>22</v>
      </c>
      <c r="T308" s="12" t="s">
        <v>36</v>
      </c>
      <c r="U308" s="12" t="s">
        <v>1042</v>
      </c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 spans="1:36" ht="15" customHeight="1" thickBot="1" x14ac:dyDescent="0.25">
      <c r="A309" s="10">
        <v>45211.476898148147</v>
      </c>
      <c r="B309" s="54" t="s">
        <v>652</v>
      </c>
      <c r="C309" s="12"/>
      <c r="D309" s="12"/>
      <c r="E309" s="12"/>
      <c r="F309" s="12" t="str">
        <f t="shared" si="4"/>
        <v xml:space="preserve"> </v>
      </c>
      <c r="G309" s="12"/>
      <c r="H309" s="12"/>
      <c r="I309" s="12"/>
      <c r="J309" s="12"/>
      <c r="K309" s="12"/>
      <c r="L309" s="12"/>
      <c r="M309" s="12" t="s">
        <v>689</v>
      </c>
      <c r="N309" s="12" t="s">
        <v>920</v>
      </c>
      <c r="O309" s="12" t="s">
        <v>1043</v>
      </c>
      <c r="P309" s="13">
        <v>36</v>
      </c>
      <c r="Q309" s="12" t="s">
        <v>26</v>
      </c>
      <c r="R309" s="12" t="s">
        <v>27</v>
      </c>
      <c r="S309" s="12" t="s">
        <v>28</v>
      </c>
      <c r="T309" s="12" t="s">
        <v>1044</v>
      </c>
      <c r="U309" s="12" t="s">
        <v>36</v>
      </c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 spans="1:36" ht="15" customHeight="1" thickBot="1" x14ac:dyDescent="0.25">
      <c r="A310" s="10">
        <v>45211.487615740742</v>
      </c>
      <c r="B310" s="24" t="s">
        <v>16</v>
      </c>
      <c r="C310" s="12"/>
      <c r="D310" s="12"/>
      <c r="E310" s="12"/>
      <c r="F310" s="12" t="str">
        <f t="shared" si="4"/>
        <v xml:space="preserve"> </v>
      </c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 t="s">
        <v>70</v>
      </c>
      <c r="W310" s="12" t="s">
        <v>234</v>
      </c>
      <c r="X310" s="12" t="s">
        <v>190</v>
      </c>
      <c r="Y310" s="13">
        <v>28</v>
      </c>
      <c r="Z310" s="12" t="s">
        <v>20</v>
      </c>
      <c r="AA310" s="12" t="s">
        <v>27</v>
      </c>
      <c r="AB310" s="12" t="s">
        <v>22</v>
      </c>
      <c r="AC310" s="12" t="s">
        <v>54</v>
      </c>
      <c r="AD310" s="12" t="s">
        <v>241</v>
      </c>
      <c r="AE310" s="12"/>
      <c r="AF310" s="12"/>
      <c r="AG310" s="12"/>
      <c r="AH310" s="12"/>
      <c r="AI310" s="12"/>
      <c r="AJ310" s="12"/>
    </row>
    <row r="311" spans="1:36" ht="15" customHeight="1" thickBot="1" x14ac:dyDescent="0.25">
      <c r="A311" s="10">
        <v>45211.511724537035</v>
      </c>
      <c r="B311" s="55" t="s">
        <v>278</v>
      </c>
      <c r="C311" s="12" t="s">
        <v>284</v>
      </c>
      <c r="D311" s="12" t="s">
        <v>583</v>
      </c>
      <c r="E311" s="12" t="s">
        <v>584</v>
      </c>
      <c r="F311" s="12" t="str">
        <f t="shared" si="4"/>
        <v>Pramoso Aj Lyn</v>
      </c>
      <c r="G311" s="12" t="s">
        <v>585</v>
      </c>
      <c r="H311" s="12" t="s">
        <v>26</v>
      </c>
      <c r="I311" s="12" t="s">
        <v>21</v>
      </c>
      <c r="J311" s="12" t="s">
        <v>22</v>
      </c>
      <c r="K311" s="12" t="s">
        <v>586</v>
      </c>
      <c r="L311" s="15" t="s">
        <v>587</v>
      </c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 spans="1:36" ht="15" customHeight="1" thickBot="1" x14ac:dyDescent="0.25">
      <c r="A312" s="10">
        <v>45211.590231481481</v>
      </c>
      <c r="B312" s="24" t="s">
        <v>16</v>
      </c>
      <c r="C312" s="12"/>
      <c r="D312" s="12"/>
      <c r="E312" s="12"/>
      <c r="F312" s="12" t="str">
        <f t="shared" si="4"/>
        <v xml:space="preserve"> 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 t="s">
        <v>70</v>
      </c>
      <c r="W312" s="12" t="s">
        <v>243</v>
      </c>
      <c r="X312" s="12" t="s">
        <v>244</v>
      </c>
      <c r="Y312" s="13">
        <v>23</v>
      </c>
      <c r="Z312" s="12" t="s">
        <v>20</v>
      </c>
      <c r="AA312" s="12" t="s">
        <v>27</v>
      </c>
      <c r="AB312" s="12" t="s">
        <v>28</v>
      </c>
      <c r="AC312" s="12" t="s">
        <v>245</v>
      </c>
      <c r="AD312" s="12" t="s">
        <v>246</v>
      </c>
      <c r="AE312" s="12"/>
      <c r="AF312" s="12"/>
      <c r="AG312" s="12"/>
      <c r="AH312" s="12"/>
      <c r="AI312" s="12"/>
      <c r="AJ312" s="12"/>
    </row>
    <row r="313" spans="1:36" ht="15" customHeight="1" thickBot="1" x14ac:dyDescent="0.25">
      <c r="A313" s="10">
        <v>45211.594571759262</v>
      </c>
      <c r="B313" s="24" t="s">
        <v>16</v>
      </c>
      <c r="C313" s="12"/>
      <c r="D313" s="12"/>
      <c r="E313" s="12"/>
      <c r="F313" s="12" t="str">
        <f t="shared" si="4"/>
        <v xml:space="preserve"> </v>
      </c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 t="s">
        <v>38</v>
      </c>
      <c r="W313" s="12" t="s">
        <v>195</v>
      </c>
      <c r="X313" s="12" t="s">
        <v>247</v>
      </c>
      <c r="Y313" s="13">
        <v>18</v>
      </c>
      <c r="Z313" s="12" t="s">
        <v>26</v>
      </c>
      <c r="AA313" s="12" t="s">
        <v>27</v>
      </c>
      <c r="AB313" s="12" t="s">
        <v>22</v>
      </c>
      <c r="AC313" s="12" t="s">
        <v>41</v>
      </c>
      <c r="AD313" s="12" t="s">
        <v>248</v>
      </c>
      <c r="AE313" s="12"/>
      <c r="AF313" s="12"/>
      <c r="AG313" s="12"/>
      <c r="AH313" s="12"/>
      <c r="AI313" s="12"/>
      <c r="AJ313" s="12"/>
    </row>
    <row r="314" spans="1:36" ht="15" customHeight="1" thickBot="1" x14ac:dyDescent="0.25">
      <c r="A314" s="10">
        <v>45211.63181712963</v>
      </c>
      <c r="B314" s="55" t="s">
        <v>278</v>
      </c>
      <c r="C314" s="12" t="s">
        <v>279</v>
      </c>
      <c r="D314" s="12" t="s">
        <v>588</v>
      </c>
      <c r="E314" s="12" t="s">
        <v>589</v>
      </c>
      <c r="F314" s="12" t="str">
        <f t="shared" si="4"/>
        <v>Samonte Muriel Fay</v>
      </c>
      <c r="G314" s="13">
        <v>26</v>
      </c>
      <c r="H314" s="12" t="s">
        <v>26</v>
      </c>
      <c r="I314" s="12" t="s">
        <v>27</v>
      </c>
      <c r="J314" s="12" t="s">
        <v>28</v>
      </c>
      <c r="K314" s="12" t="s">
        <v>36</v>
      </c>
      <c r="L314" s="12" t="s">
        <v>590</v>
      </c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 spans="1:36" ht="15" customHeight="1" thickBot="1" x14ac:dyDescent="0.25">
      <c r="A315" s="10">
        <v>45211.662673611114</v>
      </c>
      <c r="B315" s="54" t="s">
        <v>652</v>
      </c>
      <c r="C315" s="12"/>
      <c r="D315" s="12"/>
      <c r="E315" s="12"/>
      <c r="F315" s="12" t="str">
        <f t="shared" si="4"/>
        <v xml:space="preserve"> </v>
      </c>
      <c r="G315" s="12"/>
      <c r="H315" s="12"/>
      <c r="I315" s="12"/>
      <c r="J315" s="12"/>
      <c r="K315" s="12"/>
      <c r="L315" s="12"/>
      <c r="M315" s="12" t="s">
        <v>664</v>
      </c>
      <c r="N315" s="12" t="s">
        <v>1045</v>
      </c>
      <c r="O315" s="12" t="s">
        <v>855</v>
      </c>
      <c r="P315" s="13">
        <v>22</v>
      </c>
      <c r="Q315" s="12" t="s">
        <v>20</v>
      </c>
      <c r="R315" s="12" t="s">
        <v>21</v>
      </c>
      <c r="S315" s="12" t="s">
        <v>22</v>
      </c>
      <c r="T315" s="12"/>
      <c r="U315" s="12" t="s">
        <v>1046</v>
      </c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 spans="1:36" ht="15" customHeight="1" thickBot="1" x14ac:dyDescent="0.25">
      <c r="A316" s="10">
        <v>45211.689062500001</v>
      </c>
      <c r="B316" s="55" t="s">
        <v>278</v>
      </c>
      <c r="C316" s="12" t="s">
        <v>279</v>
      </c>
      <c r="D316" s="12" t="s">
        <v>591</v>
      </c>
      <c r="E316" s="12" t="s">
        <v>592</v>
      </c>
      <c r="F316" s="12" t="str">
        <f t="shared" si="4"/>
        <v>Del Monte Sergie</v>
      </c>
      <c r="G316" s="13">
        <v>27</v>
      </c>
      <c r="H316" s="12" t="s">
        <v>20</v>
      </c>
      <c r="I316" s="12" t="s">
        <v>27</v>
      </c>
      <c r="J316" s="12" t="s">
        <v>28</v>
      </c>
      <c r="K316" s="12" t="s">
        <v>115</v>
      </c>
      <c r="L316" s="12" t="s">
        <v>593</v>
      </c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 spans="1:36" ht="15" customHeight="1" thickBot="1" x14ac:dyDescent="0.25">
      <c r="A317" s="10">
        <v>45211.701516203706</v>
      </c>
      <c r="B317" s="54" t="s">
        <v>652</v>
      </c>
      <c r="C317" s="12"/>
      <c r="D317" s="12"/>
      <c r="E317" s="12"/>
      <c r="F317" s="12" t="str">
        <f t="shared" si="4"/>
        <v xml:space="preserve"> </v>
      </c>
      <c r="G317" s="12"/>
      <c r="H317" s="12"/>
      <c r="I317" s="12"/>
      <c r="J317" s="12"/>
      <c r="K317" s="12"/>
      <c r="L317" s="12"/>
      <c r="M317" s="12" t="s">
        <v>689</v>
      </c>
      <c r="N317" s="12" t="s">
        <v>752</v>
      </c>
      <c r="O317" s="12" t="s">
        <v>1047</v>
      </c>
      <c r="P317" s="13">
        <v>20</v>
      </c>
      <c r="Q317" s="12" t="s">
        <v>20</v>
      </c>
      <c r="R317" s="12" t="s">
        <v>21</v>
      </c>
      <c r="S317" s="12" t="s">
        <v>22</v>
      </c>
      <c r="T317" s="12" t="s">
        <v>1048</v>
      </c>
      <c r="U317" s="12" t="s">
        <v>1049</v>
      </c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 spans="1:36" ht="15" customHeight="1" thickBot="1" x14ac:dyDescent="0.25">
      <c r="A318" s="10">
        <v>45211.757187499999</v>
      </c>
      <c r="B318" s="54" t="s">
        <v>652</v>
      </c>
      <c r="C318" s="12"/>
      <c r="D318" s="12"/>
      <c r="E318" s="12"/>
      <c r="F318" s="12" t="str">
        <f t="shared" si="4"/>
        <v xml:space="preserve"> </v>
      </c>
      <c r="G318" s="12"/>
      <c r="H318" s="12"/>
      <c r="I318" s="12"/>
      <c r="J318" s="12"/>
      <c r="K318" s="12"/>
      <c r="L318" s="12"/>
      <c r="M318" s="12" t="s">
        <v>664</v>
      </c>
      <c r="N318" s="12" t="s">
        <v>259</v>
      </c>
      <c r="O318" s="12" t="s">
        <v>1050</v>
      </c>
      <c r="P318" s="13">
        <v>20</v>
      </c>
      <c r="Q318" s="12" t="s">
        <v>26</v>
      </c>
      <c r="R318" s="12" t="s">
        <v>21</v>
      </c>
      <c r="S318" s="12" t="s">
        <v>22</v>
      </c>
      <c r="T318" s="12"/>
      <c r="U318" s="12" t="s">
        <v>270</v>
      </c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 spans="1:36" ht="15" customHeight="1" thickBot="1" x14ac:dyDescent="0.25">
      <c r="A319" s="10">
        <v>45211.793807870374</v>
      </c>
      <c r="B319" s="24" t="s">
        <v>16</v>
      </c>
      <c r="C319" s="12"/>
      <c r="D319" s="12"/>
      <c r="E319" s="12"/>
      <c r="F319" s="12" t="str">
        <f t="shared" si="4"/>
        <v xml:space="preserve"> </v>
      </c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 t="s">
        <v>95</v>
      </c>
      <c r="W319" s="12" t="s">
        <v>62</v>
      </c>
      <c r="X319" s="12" t="s">
        <v>249</v>
      </c>
      <c r="Y319" s="13">
        <v>23</v>
      </c>
      <c r="Z319" s="12" t="s">
        <v>26</v>
      </c>
      <c r="AA319" s="12" t="s">
        <v>21</v>
      </c>
      <c r="AB319" s="12" t="s">
        <v>22</v>
      </c>
      <c r="AC319" s="12" t="s">
        <v>250</v>
      </c>
      <c r="AD319" s="12" t="s">
        <v>251</v>
      </c>
      <c r="AE319" s="12"/>
      <c r="AF319" s="12"/>
      <c r="AG319" s="12"/>
      <c r="AH319" s="12"/>
      <c r="AI319" s="12"/>
      <c r="AJ319" s="12"/>
    </row>
    <row r="320" spans="1:36" ht="15" customHeight="1" thickBot="1" x14ac:dyDescent="0.25">
      <c r="A320" s="10">
        <v>45211.874652777777</v>
      </c>
      <c r="B320" s="55" t="s">
        <v>278</v>
      </c>
      <c r="C320" s="12" t="s">
        <v>284</v>
      </c>
      <c r="D320" s="12" t="s">
        <v>528</v>
      </c>
      <c r="E320" s="12" t="s">
        <v>594</v>
      </c>
      <c r="F320" s="12" t="str">
        <f t="shared" si="4"/>
        <v>Orehuela Ma. Lorlyn</v>
      </c>
      <c r="G320" s="13">
        <v>23</v>
      </c>
      <c r="H320" s="12" t="s">
        <v>26</v>
      </c>
      <c r="I320" s="12" t="s">
        <v>21</v>
      </c>
      <c r="J320" s="12" t="s">
        <v>28</v>
      </c>
      <c r="K320" s="12" t="s">
        <v>41</v>
      </c>
      <c r="L320" s="12" t="s">
        <v>595</v>
      </c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 spans="1:36" ht="15" customHeight="1" thickBot="1" x14ac:dyDescent="0.25">
      <c r="A321" s="10">
        <v>45211.877662037034</v>
      </c>
      <c r="B321" s="55" t="s">
        <v>278</v>
      </c>
      <c r="C321" s="12" t="s">
        <v>284</v>
      </c>
      <c r="D321" s="12" t="s">
        <v>596</v>
      </c>
      <c r="E321" s="12" t="s">
        <v>597</v>
      </c>
      <c r="F321" s="12" t="str">
        <f t="shared" si="4"/>
        <v>Yagon Alaissa Lee</v>
      </c>
      <c r="G321" s="13">
        <v>18</v>
      </c>
      <c r="H321" s="12" t="s">
        <v>26</v>
      </c>
      <c r="I321" s="12" t="s">
        <v>21</v>
      </c>
      <c r="J321" s="12" t="s">
        <v>28</v>
      </c>
      <c r="K321" s="12" t="s">
        <v>598</v>
      </c>
      <c r="L321" s="12" t="s">
        <v>599</v>
      </c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 spans="1:36" ht="15" customHeight="1" thickBot="1" x14ac:dyDescent="0.25">
      <c r="A322" s="10">
        <v>45213.532951388886</v>
      </c>
      <c r="B322" s="55" t="s">
        <v>278</v>
      </c>
      <c r="C322" s="12" t="s">
        <v>284</v>
      </c>
      <c r="D322" s="12" t="s">
        <v>600</v>
      </c>
      <c r="E322" s="12" t="s">
        <v>601</v>
      </c>
      <c r="F322" s="12" t="str">
        <f t="shared" si="4"/>
        <v>Sampang Robin</v>
      </c>
      <c r="G322" s="13">
        <v>22</v>
      </c>
      <c r="H322" s="12" t="s">
        <v>20</v>
      </c>
      <c r="I322" s="12" t="s">
        <v>27</v>
      </c>
      <c r="J322" s="12" t="s">
        <v>22</v>
      </c>
      <c r="K322" s="12"/>
      <c r="L322" s="12" t="s">
        <v>602</v>
      </c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 spans="1:36" ht="15" customHeight="1" thickBot="1" x14ac:dyDescent="0.25">
      <c r="A323" s="10">
        <v>45211.924062500002</v>
      </c>
      <c r="B323" s="54" t="s">
        <v>652</v>
      </c>
      <c r="C323" s="12"/>
      <c r="D323" s="12"/>
      <c r="E323" s="12"/>
      <c r="F323" s="12" t="str">
        <f t="shared" si="4"/>
        <v xml:space="preserve"> </v>
      </c>
      <c r="G323" s="12"/>
      <c r="H323" s="12"/>
      <c r="I323" s="12"/>
      <c r="J323" s="12"/>
      <c r="K323" s="12"/>
      <c r="L323" s="12"/>
      <c r="M323" s="12" t="s">
        <v>689</v>
      </c>
      <c r="N323" s="12" t="s">
        <v>148</v>
      </c>
      <c r="O323" s="12" t="s">
        <v>1051</v>
      </c>
      <c r="P323" s="13">
        <v>26</v>
      </c>
      <c r="Q323" s="12" t="s">
        <v>20</v>
      </c>
      <c r="R323" s="12" t="s">
        <v>27</v>
      </c>
      <c r="S323" s="12" t="s">
        <v>22</v>
      </c>
      <c r="T323" s="12" t="s">
        <v>36</v>
      </c>
      <c r="U323" s="12" t="s">
        <v>1052</v>
      </c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 spans="1:36" ht="15" customHeight="1" thickBot="1" x14ac:dyDescent="0.25">
      <c r="A324" s="10">
        <v>45211.936782407407</v>
      </c>
      <c r="B324" s="55" t="s">
        <v>278</v>
      </c>
      <c r="C324" s="12" t="s">
        <v>279</v>
      </c>
      <c r="D324" s="12" t="s">
        <v>603</v>
      </c>
      <c r="E324" s="12" t="s">
        <v>604</v>
      </c>
      <c r="F324" s="12" t="str">
        <f t="shared" si="4"/>
        <v>Melad Rose Cyrene</v>
      </c>
      <c r="G324" s="13">
        <v>24</v>
      </c>
      <c r="H324" s="12" t="s">
        <v>26</v>
      </c>
      <c r="I324" s="12" t="s">
        <v>27</v>
      </c>
      <c r="J324" s="12" t="s">
        <v>22</v>
      </c>
      <c r="K324" s="12" t="s">
        <v>32</v>
      </c>
      <c r="L324" s="12" t="s">
        <v>605</v>
      </c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 spans="1:36" ht="15" customHeight="1" thickBot="1" x14ac:dyDescent="0.25">
      <c r="A325" s="10">
        <v>45211.9609837963</v>
      </c>
      <c r="B325" s="54" t="s">
        <v>652</v>
      </c>
      <c r="C325" s="12"/>
      <c r="D325" s="12"/>
      <c r="E325" s="12"/>
      <c r="F325" s="12" t="str">
        <f t="shared" si="4"/>
        <v xml:space="preserve"> </v>
      </c>
      <c r="G325" s="12"/>
      <c r="H325" s="12"/>
      <c r="I325" s="12"/>
      <c r="J325" s="12"/>
      <c r="K325" s="12"/>
      <c r="L325" s="12"/>
      <c r="M325" s="12" t="s">
        <v>669</v>
      </c>
      <c r="N325" s="12" t="s">
        <v>1053</v>
      </c>
      <c r="O325" s="12" t="s">
        <v>1054</v>
      </c>
      <c r="P325" s="13">
        <v>18</v>
      </c>
      <c r="Q325" s="12" t="s">
        <v>26</v>
      </c>
      <c r="R325" s="12" t="s">
        <v>21</v>
      </c>
      <c r="S325" s="12" t="s">
        <v>28</v>
      </c>
      <c r="T325" s="12" t="s">
        <v>1055</v>
      </c>
      <c r="U325" s="12" t="s">
        <v>1056</v>
      </c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 spans="1:36" ht="15" customHeight="1" thickBot="1" x14ac:dyDescent="0.25">
      <c r="A326" s="10">
        <v>45211.966134259259</v>
      </c>
      <c r="B326" s="55" t="s">
        <v>278</v>
      </c>
      <c r="C326" s="12" t="s">
        <v>284</v>
      </c>
      <c r="D326" s="12" t="s">
        <v>528</v>
      </c>
      <c r="E326" s="12" t="s">
        <v>606</v>
      </c>
      <c r="F326" s="12" t="str">
        <f t="shared" si="4"/>
        <v>Orehuela Cyrene</v>
      </c>
      <c r="G326" s="13">
        <v>19</v>
      </c>
      <c r="H326" s="12" t="s">
        <v>26</v>
      </c>
      <c r="I326" s="12" t="s">
        <v>21</v>
      </c>
      <c r="J326" s="12" t="s">
        <v>28</v>
      </c>
      <c r="K326" s="12" t="s">
        <v>41</v>
      </c>
      <c r="L326" s="15" t="s">
        <v>607</v>
      </c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 spans="1:36" ht="15" customHeight="1" thickBot="1" x14ac:dyDescent="0.25">
      <c r="A327" s="10">
        <v>45212.436284722222</v>
      </c>
      <c r="B327" s="54" t="s">
        <v>652</v>
      </c>
      <c r="C327" s="12"/>
      <c r="D327" s="12"/>
      <c r="E327" s="12"/>
      <c r="F327" s="12" t="str">
        <f t="shared" si="4"/>
        <v xml:space="preserve"> </v>
      </c>
      <c r="G327" s="12"/>
      <c r="H327" s="12"/>
      <c r="I327" s="12"/>
      <c r="J327" s="12"/>
      <c r="K327" s="12"/>
      <c r="L327" s="12"/>
      <c r="M327" s="12" t="s">
        <v>664</v>
      </c>
      <c r="N327" s="12" t="s">
        <v>1057</v>
      </c>
      <c r="O327" s="12" t="s">
        <v>529</v>
      </c>
      <c r="P327" s="13">
        <v>21</v>
      </c>
      <c r="Q327" s="12" t="s">
        <v>26</v>
      </c>
      <c r="R327" s="12" t="s">
        <v>27</v>
      </c>
      <c r="S327" s="12" t="s">
        <v>28</v>
      </c>
      <c r="T327" s="12"/>
      <c r="U327" s="12" t="s">
        <v>1058</v>
      </c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 spans="1:36" ht="15" customHeight="1" thickBot="1" x14ac:dyDescent="0.25">
      <c r="A328" s="10">
        <v>45212.4609375</v>
      </c>
      <c r="B328" s="54" t="s">
        <v>652</v>
      </c>
      <c r="C328" s="12"/>
      <c r="D328" s="12"/>
      <c r="E328" s="12"/>
      <c r="F328" s="12" t="str">
        <f t="shared" si="4"/>
        <v xml:space="preserve"> </v>
      </c>
      <c r="G328" s="12"/>
      <c r="H328" s="12"/>
      <c r="I328" s="12"/>
      <c r="J328" s="12"/>
      <c r="K328" s="12"/>
      <c r="L328" s="12"/>
      <c r="M328" s="12" t="s">
        <v>689</v>
      </c>
      <c r="N328" s="12" t="s">
        <v>1059</v>
      </c>
      <c r="O328" s="12" t="s">
        <v>1060</v>
      </c>
      <c r="P328" s="13">
        <v>27</v>
      </c>
      <c r="Q328" s="12" t="s">
        <v>20</v>
      </c>
      <c r="R328" s="12" t="s">
        <v>27</v>
      </c>
      <c r="S328" s="12" t="s">
        <v>22</v>
      </c>
      <c r="T328" s="12"/>
      <c r="U328" s="12" t="s">
        <v>1061</v>
      </c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 spans="1:36" ht="15" customHeight="1" thickBot="1" x14ac:dyDescent="0.25">
      <c r="A329" s="10">
        <v>45212.538645833331</v>
      </c>
      <c r="B329" s="55" t="s">
        <v>278</v>
      </c>
      <c r="C329" s="12" t="s">
        <v>306</v>
      </c>
      <c r="D329" s="12" t="s">
        <v>608</v>
      </c>
      <c r="E329" s="12" t="s">
        <v>609</v>
      </c>
      <c r="F329" s="12" t="str">
        <f t="shared" si="4"/>
        <v>Botor Melanie</v>
      </c>
      <c r="G329" s="13">
        <v>42</v>
      </c>
      <c r="H329" s="12" t="s">
        <v>26</v>
      </c>
      <c r="I329" s="12" t="s">
        <v>27</v>
      </c>
      <c r="J329" s="12" t="s">
        <v>28</v>
      </c>
      <c r="K329" s="12" t="s">
        <v>54</v>
      </c>
      <c r="L329" s="15" t="s">
        <v>610</v>
      </c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 spans="1:36" ht="15" customHeight="1" thickBot="1" x14ac:dyDescent="0.25">
      <c r="A330" s="10">
        <v>45212.882962962962</v>
      </c>
      <c r="B330" s="24" t="s">
        <v>16</v>
      </c>
      <c r="C330" s="12"/>
      <c r="D330" s="12"/>
      <c r="E330" s="12"/>
      <c r="F330" s="12" t="str">
        <f t="shared" si="4"/>
        <v xml:space="preserve"> 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 t="s">
        <v>70</v>
      </c>
      <c r="W330" s="12" t="s">
        <v>56</v>
      </c>
      <c r="X330" s="12" t="s">
        <v>252</v>
      </c>
      <c r="Y330" s="13">
        <v>17</v>
      </c>
      <c r="Z330" s="12" t="s">
        <v>20</v>
      </c>
      <c r="AA330" s="12" t="s">
        <v>21</v>
      </c>
      <c r="AB330" s="12" t="s">
        <v>28</v>
      </c>
      <c r="AC330" s="12"/>
      <c r="AD330" s="12" t="s">
        <v>253</v>
      </c>
      <c r="AE330" s="12"/>
      <c r="AF330" s="12"/>
      <c r="AG330" s="12"/>
      <c r="AH330" s="12"/>
      <c r="AI330" s="12"/>
      <c r="AJ330" s="12"/>
    </row>
    <row r="331" spans="1:36" ht="15" customHeight="1" thickBot="1" x14ac:dyDescent="0.25">
      <c r="A331" s="10">
        <v>45212.93172453704</v>
      </c>
      <c r="B331" s="55" t="s">
        <v>278</v>
      </c>
      <c r="C331" s="12" t="s">
        <v>279</v>
      </c>
      <c r="D331" s="12" t="s">
        <v>611</v>
      </c>
      <c r="E331" s="12" t="s">
        <v>612</v>
      </c>
      <c r="F331" s="12" t="str">
        <f t="shared" si="4"/>
        <v>LANGYON SOFIA</v>
      </c>
      <c r="G331" s="13">
        <v>18</v>
      </c>
      <c r="H331" s="12" t="s">
        <v>26</v>
      </c>
      <c r="I331" s="12" t="s">
        <v>21</v>
      </c>
      <c r="J331" s="12" t="s">
        <v>28</v>
      </c>
      <c r="K331" s="12" t="s">
        <v>613</v>
      </c>
      <c r="L331" s="12" t="s">
        <v>614</v>
      </c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 spans="1:36" ht="15" customHeight="1" thickBot="1" x14ac:dyDescent="0.25">
      <c r="A332" s="10">
        <v>45212.934340277781</v>
      </c>
      <c r="B332" s="24" t="s">
        <v>16</v>
      </c>
      <c r="C332" s="12"/>
      <c r="D332" s="12"/>
      <c r="E332" s="12"/>
      <c r="F332" s="12" t="str">
        <f t="shared" si="4"/>
        <v xml:space="preserve"> 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 t="s">
        <v>48</v>
      </c>
      <c r="W332" s="12" t="s">
        <v>254</v>
      </c>
      <c r="X332" s="12" t="s">
        <v>255</v>
      </c>
      <c r="Y332" s="13">
        <v>24</v>
      </c>
      <c r="Z332" s="12" t="s">
        <v>20</v>
      </c>
      <c r="AA332" s="12" t="s">
        <v>27</v>
      </c>
      <c r="AB332" s="12" t="s">
        <v>22</v>
      </c>
      <c r="AC332" s="12"/>
      <c r="AD332" s="12" t="s">
        <v>256</v>
      </c>
      <c r="AE332" s="12"/>
      <c r="AF332" s="12"/>
      <c r="AG332" s="12"/>
      <c r="AH332" s="12"/>
      <c r="AI332" s="12"/>
      <c r="AJ332" s="12"/>
    </row>
    <row r="333" spans="1:36" ht="15" customHeight="1" thickBot="1" x14ac:dyDescent="0.25">
      <c r="A333" s="10">
        <v>45212.945023148146</v>
      </c>
      <c r="B333" s="55" t="s">
        <v>278</v>
      </c>
      <c r="C333" s="12" t="s">
        <v>279</v>
      </c>
      <c r="D333" s="12" t="s">
        <v>615</v>
      </c>
      <c r="E333" s="12" t="s">
        <v>616</v>
      </c>
      <c r="F333" s="12" t="str">
        <f t="shared" si="4"/>
        <v>Arias Jendell kyle</v>
      </c>
      <c r="G333" s="13">
        <v>18</v>
      </c>
      <c r="H333" s="12" t="s">
        <v>20</v>
      </c>
      <c r="I333" s="12" t="s">
        <v>21</v>
      </c>
      <c r="J333" s="12" t="s">
        <v>22</v>
      </c>
      <c r="K333" s="12" t="s">
        <v>36</v>
      </c>
      <c r="L333" s="12" t="s">
        <v>617</v>
      </c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 spans="1:36" ht="15" customHeight="1" thickBot="1" x14ac:dyDescent="0.25">
      <c r="A334" s="10">
        <v>45213.276250000003</v>
      </c>
      <c r="B334" s="54" t="s">
        <v>652</v>
      </c>
      <c r="C334" s="12"/>
      <c r="D334" s="12"/>
      <c r="E334" s="12"/>
      <c r="F334" s="12" t="str">
        <f t="shared" si="4"/>
        <v xml:space="preserve"> </v>
      </c>
      <c r="G334" s="12"/>
      <c r="H334" s="12"/>
      <c r="I334" s="12"/>
      <c r="J334" s="12"/>
      <c r="K334" s="12"/>
      <c r="L334" s="12"/>
      <c r="M334" s="12" t="s">
        <v>664</v>
      </c>
      <c r="N334" s="12" t="s">
        <v>970</v>
      </c>
      <c r="O334" s="12" t="s">
        <v>1062</v>
      </c>
      <c r="P334" s="13">
        <v>26</v>
      </c>
      <c r="Q334" s="12" t="s">
        <v>26</v>
      </c>
      <c r="R334" s="12" t="s">
        <v>27</v>
      </c>
      <c r="S334" s="12" t="s">
        <v>22</v>
      </c>
      <c r="T334" s="12" t="s">
        <v>36</v>
      </c>
      <c r="U334" s="15" t="s">
        <v>1063</v>
      </c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 spans="1:36" ht="15" customHeight="1" thickBot="1" x14ac:dyDescent="0.25">
      <c r="A335" s="10">
        <v>45213.372141203705</v>
      </c>
      <c r="B335" s="24" t="s">
        <v>16</v>
      </c>
      <c r="C335" s="12"/>
      <c r="D335" s="12"/>
      <c r="E335" s="12"/>
      <c r="F335" s="12" t="str">
        <f t="shared" si="4"/>
        <v xml:space="preserve"> 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 t="s">
        <v>70</v>
      </c>
      <c r="W335" s="12" t="s">
        <v>237</v>
      </c>
      <c r="X335" s="12" t="s">
        <v>257</v>
      </c>
      <c r="Y335" s="13">
        <v>24</v>
      </c>
      <c r="Z335" s="12" t="s">
        <v>20</v>
      </c>
      <c r="AA335" s="12" t="s">
        <v>21</v>
      </c>
      <c r="AB335" s="12" t="s">
        <v>22</v>
      </c>
      <c r="AC335" s="12"/>
      <c r="AD335" s="12" t="s">
        <v>258</v>
      </c>
      <c r="AE335" s="12"/>
      <c r="AF335" s="12"/>
      <c r="AG335" s="12"/>
      <c r="AH335" s="12"/>
      <c r="AI335" s="12"/>
      <c r="AJ335" s="12"/>
    </row>
    <row r="336" spans="1:36" ht="15" customHeight="1" thickBot="1" x14ac:dyDescent="0.25">
      <c r="A336" s="10">
        <v>45213.402222222219</v>
      </c>
      <c r="B336" s="55" t="s">
        <v>278</v>
      </c>
      <c r="C336" s="12" t="s">
        <v>284</v>
      </c>
      <c r="D336" s="12" t="s">
        <v>618</v>
      </c>
      <c r="E336" s="12" t="s">
        <v>619</v>
      </c>
      <c r="F336" s="12" t="str">
        <f t="shared" si="4"/>
        <v>Dalay Regie Anne</v>
      </c>
      <c r="G336" s="13">
        <v>22</v>
      </c>
      <c r="H336" s="12" t="s">
        <v>26</v>
      </c>
      <c r="I336" s="12" t="s">
        <v>27</v>
      </c>
      <c r="J336" s="12" t="s">
        <v>22</v>
      </c>
      <c r="K336" s="12" t="s">
        <v>437</v>
      </c>
      <c r="L336" s="12" t="s">
        <v>620</v>
      </c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 spans="1:36" ht="15" customHeight="1" thickBot="1" x14ac:dyDescent="0.25">
      <c r="A337" s="10">
        <v>45213.402974537035</v>
      </c>
      <c r="B337" s="55" t="s">
        <v>278</v>
      </c>
      <c r="C337" s="12" t="s">
        <v>341</v>
      </c>
      <c r="D337" s="12" t="s">
        <v>600</v>
      </c>
      <c r="E337" s="12" t="s">
        <v>601</v>
      </c>
      <c r="F337" s="12" t="str">
        <f t="shared" ref="F337:F362" si="5">$D337&amp;" "&amp;$E337</f>
        <v>Sampang Robin</v>
      </c>
      <c r="G337" s="13">
        <v>22</v>
      </c>
      <c r="H337" s="12" t="s">
        <v>20</v>
      </c>
      <c r="I337" s="12" t="s">
        <v>27</v>
      </c>
      <c r="J337" s="12" t="s">
        <v>22</v>
      </c>
      <c r="K337" s="12" t="s">
        <v>54</v>
      </c>
      <c r="L337" s="12" t="s">
        <v>621</v>
      </c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 spans="1:36" ht="15" customHeight="1" thickBot="1" x14ac:dyDescent="0.25">
      <c r="A338" s="10">
        <v>45213.574895833335</v>
      </c>
      <c r="B338" s="24" t="s">
        <v>16</v>
      </c>
      <c r="C338" s="12"/>
      <c r="D338" s="12"/>
      <c r="E338" s="12"/>
      <c r="F338" s="12" t="str">
        <f t="shared" si="5"/>
        <v xml:space="preserve"> 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 t="s">
        <v>70</v>
      </c>
      <c r="W338" s="12" t="s">
        <v>259</v>
      </c>
      <c r="X338" s="12" t="s">
        <v>260</v>
      </c>
      <c r="Y338" s="13">
        <v>18</v>
      </c>
      <c r="Z338" s="12" t="s">
        <v>26</v>
      </c>
      <c r="AA338" s="12" t="s">
        <v>21</v>
      </c>
      <c r="AB338" s="12" t="s">
        <v>28</v>
      </c>
      <c r="AC338" s="12"/>
      <c r="AD338" s="12" t="s">
        <v>261</v>
      </c>
      <c r="AE338" s="12"/>
      <c r="AF338" s="12"/>
      <c r="AG338" s="12"/>
      <c r="AH338" s="12"/>
      <c r="AI338" s="12"/>
      <c r="AJ338" s="12"/>
    </row>
    <row r="339" spans="1:36" ht="15" customHeight="1" thickBot="1" x14ac:dyDescent="0.25">
      <c r="A339" s="10">
        <v>45213.608159722222</v>
      </c>
      <c r="B339" s="54" t="s">
        <v>652</v>
      </c>
      <c r="C339" s="12"/>
      <c r="D339" s="12"/>
      <c r="E339" s="12"/>
      <c r="F339" s="12" t="str">
        <f t="shared" si="5"/>
        <v xml:space="preserve"> </v>
      </c>
      <c r="G339" s="12"/>
      <c r="H339" s="12"/>
      <c r="I339" s="12"/>
      <c r="J339" s="12"/>
      <c r="K339" s="12"/>
      <c r="L339" s="12"/>
      <c r="M339" s="12" t="s">
        <v>653</v>
      </c>
      <c r="N339" s="12" t="s">
        <v>1064</v>
      </c>
      <c r="O339" s="12" t="s">
        <v>1065</v>
      </c>
      <c r="P339" s="13">
        <v>23</v>
      </c>
      <c r="Q339" s="12" t="s">
        <v>26</v>
      </c>
      <c r="R339" s="12" t="s">
        <v>27</v>
      </c>
      <c r="S339" s="12" t="s">
        <v>22</v>
      </c>
      <c r="T339" s="12" t="s">
        <v>312</v>
      </c>
      <c r="U339" s="12" t="s">
        <v>1066</v>
      </c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 spans="1:36" ht="15" customHeight="1" thickBot="1" x14ac:dyDescent="0.25">
      <c r="A340" s="10">
        <v>45213.676608796297</v>
      </c>
      <c r="B340" s="54" t="s">
        <v>652</v>
      </c>
      <c r="C340" s="12"/>
      <c r="D340" s="12"/>
      <c r="E340" s="12"/>
      <c r="F340" s="12" t="str">
        <f t="shared" si="5"/>
        <v xml:space="preserve"> </v>
      </c>
      <c r="G340" s="12"/>
      <c r="H340" s="12"/>
      <c r="I340" s="12"/>
      <c r="J340" s="12"/>
      <c r="K340" s="12"/>
      <c r="L340" s="12"/>
      <c r="M340" s="12" t="s">
        <v>657</v>
      </c>
      <c r="N340" s="12" t="s">
        <v>1067</v>
      </c>
      <c r="O340" s="12" t="s">
        <v>1068</v>
      </c>
      <c r="P340" s="13">
        <v>23</v>
      </c>
      <c r="Q340" s="12" t="s">
        <v>26</v>
      </c>
      <c r="R340" s="12" t="s">
        <v>27</v>
      </c>
      <c r="S340" s="12" t="s">
        <v>22</v>
      </c>
      <c r="T340" s="12" t="s">
        <v>54</v>
      </c>
      <c r="U340" s="12" t="s">
        <v>1069</v>
      </c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 spans="1:36" ht="15" customHeight="1" thickBot="1" x14ac:dyDescent="0.25">
      <c r="A341" s="10">
        <v>45213.689687500002</v>
      </c>
      <c r="B341" s="55" t="s">
        <v>278</v>
      </c>
      <c r="C341" s="12" t="s">
        <v>306</v>
      </c>
      <c r="D341" s="12" t="s">
        <v>622</v>
      </c>
      <c r="E341" s="12" t="s">
        <v>623</v>
      </c>
      <c r="F341" s="12" t="str">
        <f t="shared" si="5"/>
        <v>Solano Mafe</v>
      </c>
      <c r="G341" s="13">
        <v>19</v>
      </c>
      <c r="H341" s="12" t="s">
        <v>26</v>
      </c>
      <c r="I341" s="12" t="s">
        <v>21</v>
      </c>
      <c r="J341" s="12" t="s">
        <v>22</v>
      </c>
      <c r="K341" s="12" t="s">
        <v>624</v>
      </c>
      <c r="L341" s="12" t="s">
        <v>625</v>
      </c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 spans="1:36" ht="15" customHeight="1" thickBot="1" x14ac:dyDescent="0.25">
      <c r="A342" s="10">
        <v>45213.770532407405</v>
      </c>
      <c r="B342" s="54" t="s">
        <v>652</v>
      </c>
      <c r="C342" s="12"/>
      <c r="D342" s="12"/>
      <c r="E342" s="12"/>
      <c r="F342" s="12" t="str">
        <f t="shared" si="5"/>
        <v xml:space="preserve"> </v>
      </c>
      <c r="G342" s="12"/>
      <c r="H342" s="12"/>
      <c r="I342" s="12"/>
      <c r="J342" s="12"/>
      <c r="K342" s="12"/>
      <c r="L342" s="12"/>
      <c r="M342" s="12" t="s">
        <v>653</v>
      </c>
      <c r="N342" s="12" t="s">
        <v>1017</v>
      </c>
      <c r="O342" s="12" t="s">
        <v>1018</v>
      </c>
      <c r="P342" s="13">
        <v>21</v>
      </c>
      <c r="Q342" s="12" t="s">
        <v>20</v>
      </c>
      <c r="R342" s="12" t="s">
        <v>27</v>
      </c>
      <c r="S342" s="12" t="s">
        <v>22</v>
      </c>
      <c r="T342" s="12" t="s">
        <v>1070</v>
      </c>
      <c r="U342" s="12" t="s">
        <v>1071</v>
      </c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 spans="1:36" ht="15" customHeight="1" thickBot="1" x14ac:dyDescent="0.25">
      <c r="A343" s="10">
        <v>45213.90247685185</v>
      </c>
      <c r="B343" s="55" t="s">
        <v>278</v>
      </c>
      <c r="C343" s="12" t="s">
        <v>279</v>
      </c>
      <c r="D343" s="12" t="s">
        <v>626</v>
      </c>
      <c r="E343" s="12" t="s">
        <v>627</v>
      </c>
      <c r="F343" s="12" t="str">
        <f t="shared" si="5"/>
        <v>Blanco Jherald</v>
      </c>
      <c r="G343" s="13">
        <v>22</v>
      </c>
      <c r="H343" s="12" t="s">
        <v>20</v>
      </c>
      <c r="I343" s="12" t="s">
        <v>21</v>
      </c>
      <c r="J343" s="12" t="s">
        <v>28</v>
      </c>
      <c r="K343" s="12" t="s">
        <v>628</v>
      </c>
      <c r="L343" s="12" t="s">
        <v>629</v>
      </c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 spans="1:36" ht="15" customHeight="1" thickBot="1" x14ac:dyDescent="0.25">
      <c r="A344" s="10">
        <v>45213.929664351854</v>
      </c>
      <c r="B344" s="55" t="s">
        <v>278</v>
      </c>
      <c r="C344" s="12" t="s">
        <v>279</v>
      </c>
      <c r="D344" s="12" t="s">
        <v>630</v>
      </c>
      <c r="E344" s="12" t="s">
        <v>631</v>
      </c>
      <c r="F344" s="12" t="str">
        <f t="shared" si="5"/>
        <v>Cahagnaan Mike Dino</v>
      </c>
      <c r="G344" s="13">
        <v>28</v>
      </c>
      <c r="H344" s="12" t="s">
        <v>20</v>
      </c>
      <c r="I344" s="12" t="s">
        <v>27</v>
      </c>
      <c r="J344" s="12" t="s">
        <v>22</v>
      </c>
      <c r="K344" s="12" t="s">
        <v>36</v>
      </c>
      <c r="L344" s="12" t="s">
        <v>632</v>
      </c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 spans="1:36" ht="15" customHeight="1" thickBot="1" x14ac:dyDescent="0.25">
      <c r="A345" s="10">
        <v>45214.29</v>
      </c>
      <c r="B345" s="54" t="s">
        <v>652</v>
      </c>
      <c r="C345" s="12"/>
      <c r="D345" s="12"/>
      <c r="E345" s="12"/>
      <c r="F345" s="12" t="str">
        <f t="shared" si="5"/>
        <v xml:space="preserve"> </v>
      </c>
      <c r="G345" s="12"/>
      <c r="H345" s="12"/>
      <c r="I345" s="12"/>
      <c r="J345" s="12"/>
      <c r="K345" s="12"/>
      <c r="L345" s="12"/>
      <c r="M345" s="12" t="s">
        <v>706</v>
      </c>
      <c r="N345" s="12" t="s">
        <v>259</v>
      </c>
      <c r="O345" s="12" t="s">
        <v>1072</v>
      </c>
      <c r="P345" s="13">
        <v>25</v>
      </c>
      <c r="Q345" s="12" t="s">
        <v>26</v>
      </c>
      <c r="R345" s="12" t="s">
        <v>27</v>
      </c>
      <c r="S345" s="12" t="s">
        <v>22</v>
      </c>
      <c r="T345" s="12" t="s">
        <v>1073</v>
      </c>
      <c r="U345" s="12" t="s">
        <v>1074</v>
      </c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 spans="1:36" ht="15" customHeight="1" thickBot="1" x14ac:dyDescent="0.25">
      <c r="A346" s="10">
        <v>45214.425324074073</v>
      </c>
      <c r="B346" s="24" t="s">
        <v>16</v>
      </c>
      <c r="C346" s="12"/>
      <c r="D346" s="12"/>
      <c r="E346" s="12"/>
      <c r="F346" s="12" t="str">
        <f t="shared" si="5"/>
        <v xml:space="preserve"> </v>
      </c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 t="s">
        <v>48</v>
      </c>
      <c r="W346" s="12" t="s">
        <v>262</v>
      </c>
      <c r="X346" s="12" t="s">
        <v>263</v>
      </c>
      <c r="Y346" s="13">
        <v>23</v>
      </c>
      <c r="Z346" s="12" t="s">
        <v>20</v>
      </c>
      <c r="AA346" s="12" t="s">
        <v>27</v>
      </c>
      <c r="AB346" s="12" t="s">
        <v>22</v>
      </c>
      <c r="AC346" s="12" t="s">
        <v>54</v>
      </c>
      <c r="AD346" s="12" t="s">
        <v>264</v>
      </c>
      <c r="AE346" s="12"/>
      <c r="AF346" s="12"/>
      <c r="AG346" s="12"/>
      <c r="AH346" s="12"/>
      <c r="AI346" s="12"/>
      <c r="AJ346" s="12"/>
    </row>
    <row r="347" spans="1:36" ht="15" customHeight="1" thickBot="1" x14ac:dyDescent="0.25">
      <c r="A347" s="10">
        <v>45214.427372685182</v>
      </c>
      <c r="B347" s="24" t="s">
        <v>16</v>
      </c>
      <c r="C347" s="12"/>
      <c r="D347" s="12"/>
      <c r="E347" s="12"/>
      <c r="F347" s="12" t="str">
        <f t="shared" si="5"/>
        <v xml:space="preserve"> </v>
      </c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 t="s">
        <v>48</v>
      </c>
      <c r="W347" s="12" t="s">
        <v>265</v>
      </c>
      <c r="X347" s="12" t="s">
        <v>266</v>
      </c>
      <c r="Y347" s="13">
        <v>19</v>
      </c>
      <c r="Z347" s="12" t="s">
        <v>26</v>
      </c>
      <c r="AA347" s="12" t="s">
        <v>21</v>
      </c>
      <c r="AB347" s="12" t="s">
        <v>22</v>
      </c>
      <c r="AC347" s="12" t="s">
        <v>32</v>
      </c>
      <c r="AD347" s="12" t="s">
        <v>267</v>
      </c>
      <c r="AE347" s="12"/>
      <c r="AF347" s="12"/>
      <c r="AG347" s="12"/>
      <c r="AH347" s="12"/>
      <c r="AI347" s="12"/>
      <c r="AJ347" s="12"/>
    </row>
    <row r="348" spans="1:36" ht="15" customHeight="1" thickBot="1" x14ac:dyDescent="0.25">
      <c r="A348" s="10">
        <v>45214.43372685185</v>
      </c>
      <c r="B348" s="55" t="s">
        <v>278</v>
      </c>
      <c r="C348" s="12" t="s">
        <v>284</v>
      </c>
      <c r="D348" s="12" t="s">
        <v>633</v>
      </c>
      <c r="E348" s="12" t="s">
        <v>634</v>
      </c>
      <c r="F348" s="12" t="str">
        <f t="shared" si="5"/>
        <v>Arellano Jaymon</v>
      </c>
      <c r="G348" s="13">
        <v>20</v>
      </c>
      <c r="H348" s="12" t="s">
        <v>20</v>
      </c>
      <c r="I348" s="12" t="s">
        <v>21</v>
      </c>
      <c r="J348" s="12" t="s">
        <v>28</v>
      </c>
      <c r="K348" s="12"/>
      <c r="L348" s="12" t="s">
        <v>635</v>
      </c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 spans="1:36" ht="15" customHeight="1" thickBot="1" x14ac:dyDescent="0.25">
      <c r="A349" s="10">
        <v>45214.436655092592</v>
      </c>
      <c r="B349" s="24" t="s">
        <v>16</v>
      </c>
      <c r="C349" s="12"/>
      <c r="D349" s="12"/>
      <c r="E349" s="12"/>
      <c r="F349" s="12" t="str">
        <f t="shared" si="5"/>
        <v xml:space="preserve"> </v>
      </c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 t="s">
        <v>95</v>
      </c>
      <c r="W349" s="12" t="s">
        <v>268</v>
      </c>
      <c r="X349" s="12" t="s">
        <v>269</v>
      </c>
      <c r="Y349" s="13">
        <v>21</v>
      </c>
      <c r="Z349" s="12" t="s">
        <v>20</v>
      </c>
      <c r="AA349" s="12" t="s">
        <v>21</v>
      </c>
      <c r="AB349" s="12" t="s">
        <v>22</v>
      </c>
      <c r="AC349" s="12" t="s">
        <v>54</v>
      </c>
      <c r="AD349" s="12" t="s">
        <v>270</v>
      </c>
      <c r="AE349" s="12"/>
      <c r="AF349" s="12"/>
      <c r="AG349" s="12"/>
      <c r="AH349" s="12"/>
      <c r="AI349" s="12"/>
      <c r="AJ349" s="12"/>
    </row>
    <row r="350" spans="1:36" ht="15" customHeight="1" thickBot="1" x14ac:dyDescent="0.25">
      <c r="A350" s="10">
        <v>45214.440868055557</v>
      </c>
      <c r="B350" s="54" t="s">
        <v>652</v>
      </c>
      <c r="C350" s="12"/>
      <c r="D350" s="12"/>
      <c r="E350" s="12"/>
      <c r="F350" s="12" t="str">
        <f t="shared" si="5"/>
        <v xml:space="preserve"> </v>
      </c>
      <c r="G350" s="12"/>
      <c r="H350" s="12"/>
      <c r="I350" s="12"/>
      <c r="J350" s="12"/>
      <c r="K350" s="12"/>
      <c r="L350" s="12"/>
      <c r="M350" s="12" t="s">
        <v>657</v>
      </c>
      <c r="N350" s="12" t="s">
        <v>1075</v>
      </c>
      <c r="O350" s="12" t="s">
        <v>1076</v>
      </c>
      <c r="P350" s="13">
        <v>33</v>
      </c>
      <c r="Q350" s="12" t="s">
        <v>20</v>
      </c>
      <c r="R350" s="12" t="s">
        <v>27</v>
      </c>
      <c r="S350" s="12" t="s">
        <v>28</v>
      </c>
      <c r="T350" s="12"/>
      <c r="U350" s="12" t="s">
        <v>1077</v>
      </c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 spans="1:36" ht="15" customHeight="1" thickBot="1" x14ac:dyDescent="0.25">
      <c r="A351" s="10">
        <v>45214.449699074074</v>
      </c>
      <c r="B351" s="55" t="s">
        <v>278</v>
      </c>
      <c r="C351" s="12" t="s">
        <v>279</v>
      </c>
      <c r="D351" s="12" t="s">
        <v>636</v>
      </c>
      <c r="E351" s="12" t="s">
        <v>637</v>
      </c>
      <c r="F351" s="12" t="str">
        <f t="shared" si="5"/>
        <v>CALMA ALLIAH</v>
      </c>
      <c r="G351" s="13">
        <v>24</v>
      </c>
      <c r="H351" s="12" t="s">
        <v>26</v>
      </c>
      <c r="I351" s="12" t="s">
        <v>21</v>
      </c>
      <c r="J351" s="12" t="s">
        <v>22</v>
      </c>
      <c r="K351" s="12" t="s">
        <v>638</v>
      </c>
      <c r="L351" s="12" t="s">
        <v>639</v>
      </c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 spans="1:36" ht="15" customHeight="1" thickBot="1" x14ac:dyDescent="0.25">
      <c r="A352" s="10">
        <v>45214.450648148151</v>
      </c>
      <c r="B352" s="54" t="s">
        <v>652</v>
      </c>
      <c r="C352" s="12"/>
      <c r="D352" s="12"/>
      <c r="E352" s="12"/>
      <c r="F352" s="12" t="str">
        <f t="shared" si="5"/>
        <v xml:space="preserve"> </v>
      </c>
      <c r="G352" s="12"/>
      <c r="H352" s="12"/>
      <c r="I352" s="12"/>
      <c r="J352" s="12"/>
      <c r="K352" s="12"/>
      <c r="L352" s="12"/>
      <c r="M352" s="12" t="s">
        <v>653</v>
      </c>
      <c r="N352" s="12" t="s">
        <v>1078</v>
      </c>
      <c r="O352" s="12" t="s">
        <v>1079</v>
      </c>
      <c r="P352" s="13">
        <v>22</v>
      </c>
      <c r="Q352" s="12" t="s">
        <v>26</v>
      </c>
      <c r="R352" s="12" t="s">
        <v>27</v>
      </c>
      <c r="S352" s="12" t="s">
        <v>28</v>
      </c>
      <c r="T352" s="12" t="s">
        <v>36</v>
      </c>
      <c r="U352" s="12" t="s">
        <v>1080</v>
      </c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 spans="1:36" ht="15" customHeight="1" thickBot="1" x14ac:dyDescent="0.25">
      <c r="A353" s="10">
        <v>45214.455439814818</v>
      </c>
      <c r="B353" s="55" t="s">
        <v>278</v>
      </c>
      <c r="C353" s="12" t="s">
        <v>284</v>
      </c>
      <c r="D353" s="12" t="s">
        <v>351</v>
      </c>
      <c r="E353" s="12" t="s">
        <v>640</v>
      </c>
      <c r="F353" s="12" t="str">
        <f t="shared" si="5"/>
        <v>Ojeda Francine Kyle</v>
      </c>
      <c r="G353" s="13">
        <v>19</v>
      </c>
      <c r="H353" s="12" t="s">
        <v>26</v>
      </c>
      <c r="I353" s="12" t="s">
        <v>21</v>
      </c>
      <c r="J353" s="12" t="s">
        <v>22</v>
      </c>
      <c r="K353" s="12" t="s">
        <v>641</v>
      </c>
      <c r="L353" s="12" t="s">
        <v>41</v>
      </c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 spans="1:36" ht="15" customHeight="1" thickBot="1" x14ac:dyDescent="0.25">
      <c r="A354" s="10">
        <v>45214.458553240744</v>
      </c>
      <c r="B354" s="55" t="s">
        <v>278</v>
      </c>
      <c r="C354" s="12" t="s">
        <v>279</v>
      </c>
      <c r="D354" s="12" t="s">
        <v>542</v>
      </c>
      <c r="E354" s="12" t="s">
        <v>642</v>
      </c>
      <c r="F354" s="12" t="str">
        <f t="shared" si="5"/>
        <v>Lamoglia Maren</v>
      </c>
      <c r="G354" s="13">
        <v>24</v>
      </c>
      <c r="H354" s="12" t="s">
        <v>26</v>
      </c>
      <c r="I354" s="12" t="s">
        <v>27</v>
      </c>
      <c r="J354" s="12" t="s">
        <v>28</v>
      </c>
      <c r="K354" s="12"/>
      <c r="L354" s="12" t="s">
        <v>643</v>
      </c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 spans="1:36" ht="15" customHeight="1" thickBot="1" x14ac:dyDescent="0.25">
      <c r="A355" s="10">
        <v>45214.466967592591</v>
      </c>
      <c r="B355" s="24" t="s">
        <v>16</v>
      </c>
      <c r="C355" s="12"/>
      <c r="D355" s="12"/>
      <c r="E355" s="12"/>
      <c r="F355" s="12" t="str">
        <f t="shared" si="5"/>
        <v xml:space="preserve"> </v>
      </c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 t="s">
        <v>48</v>
      </c>
      <c r="W355" s="12" t="s">
        <v>262</v>
      </c>
      <c r="X355" s="12" t="s">
        <v>271</v>
      </c>
      <c r="Y355" s="13">
        <v>27</v>
      </c>
      <c r="Z355" s="12" t="s">
        <v>20</v>
      </c>
      <c r="AA355" s="12" t="s">
        <v>27</v>
      </c>
      <c r="AB355" s="12" t="s">
        <v>22</v>
      </c>
      <c r="AC355" s="12" t="s">
        <v>272</v>
      </c>
      <c r="AD355" s="12" t="s">
        <v>273</v>
      </c>
      <c r="AE355" s="12"/>
      <c r="AF355" s="12"/>
      <c r="AG355" s="12"/>
      <c r="AH355" s="12"/>
      <c r="AI355" s="12"/>
      <c r="AJ355" s="12"/>
    </row>
    <row r="356" spans="1:36" ht="15" customHeight="1" thickBot="1" x14ac:dyDescent="0.25">
      <c r="A356" s="10">
        <v>45214.46980324074</v>
      </c>
      <c r="B356" s="55" t="s">
        <v>278</v>
      </c>
      <c r="C356" s="12" t="s">
        <v>288</v>
      </c>
      <c r="D356" s="12" t="s">
        <v>644</v>
      </c>
      <c r="E356" s="12" t="s">
        <v>645</v>
      </c>
      <c r="F356" s="12" t="str">
        <f t="shared" si="5"/>
        <v>Newby Emma</v>
      </c>
      <c r="G356" s="13">
        <v>22</v>
      </c>
      <c r="H356" s="12" t="s">
        <v>26</v>
      </c>
      <c r="I356" s="12" t="s">
        <v>27</v>
      </c>
      <c r="J356" s="12" t="s">
        <v>22</v>
      </c>
      <c r="K356" s="12" t="s">
        <v>646</v>
      </c>
      <c r="L356" s="12" t="s">
        <v>647</v>
      </c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 spans="1:36" ht="15" customHeight="1" thickBot="1" x14ac:dyDescent="0.25">
      <c r="A357" s="10">
        <v>45214.473414351851</v>
      </c>
      <c r="B357" s="55" t="s">
        <v>278</v>
      </c>
      <c r="C357" s="12" t="s">
        <v>288</v>
      </c>
      <c r="D357" s="12" t="s">
        <v>648</v>
      </c>
      <c r="E357" s="12" t="s">
        <v>232</v>
      </c>
      <c r="F357" s="12" t="str">
        <f t="shared" si="5"/>
        <v>Skidmore Justin</v>
      </c>
      <c r="G357" s="13">
        <v>24</v>
      </c>
      <c r="H357" s="12" t="s">
        <v>20</v>
      </c>
      <c r="I357" s="12" t="s">
        <v>27</v>
      </c>
      <c r="J357" s="12" t="s">
        <v>22</v>
      </c>
      <c r="K357" s="12" t="s">
        <v>54</v>
      </c>
      <c r="L357" s="12" t="s">
        <v>54</v>
      </c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 spans="1:36" ht="15" customHeight="1" thickBot="1" x14ac:dyDescent="0.25">
      <c r="A358" s="10">
        <v>45214.475011574075</v>
      </c>
      <c r="B358" s="55" t="s">
        <v>278</v>
      </c>
      <c r="C358" s="12" t="s">
        <v>288</v>
      </c>
      <c r="D358" s="12" t="s">
        <v>649</v>
      </c>
      <c r="E358" s="12" t="s">
        <v>650</v>
      </c>
      <c r="F358" s="12" t="str">
        <f t="shared" si="5"/>
        <v>BERNAS MARIANICOLE</v>
      </c>
      <c r="G358" s="13">
        <v>18</v>
      </c>
      <c r="H358" s="12" t="s">
        <v>26</v>
      </c>
      <c r="I358" s="12" t="s">
        <v>27</v>
      </c>
      <c r="J358" s="12" t="s">
        <v>22</v>
      </c>
      <c r="K358" s="12" t="s">
        <v>54</v>
      </c>
      <c r="L358" s="12" t="s">
        <v>651</v>
      </c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 spans="1:36" ht="15" customHeight="1" thickBot="1" x14ac:dyDescent="0.25">
      <c r="A359" s="10">
        <v>45214.485636574071</v>
      </c>
      <c r="B359" s="54" t="s">
        <v>652</v>
      </c>
      <c r="C359" s="12"/>
      <c r="D359" s="12"/>
      <c r="E359" s="12"/>
      <c r="F359" s="12" t="str">
        <f t="shared" si="5"/>
        <v xml:space="preserve"> </v>
      </c>
      <c r="G359" s="12"/>
      <c r="H359" s="12"/>
      <c r="I359" s="12"/>
      <c r="J359" s="12"/>
      <c r="K359" s="12"/>
      <c r="L359" s="12"/>
      <c r="M359" s="12" t="s">
        <v>664</v>
      </c>
      <c r="N359" s="12" t="s">
        <v>1081</v>
      </c>
      <c r="O359" s="12" t="s">
        <v>1082</v>
      </c>
      <c r="P359" s="13">
        <v>20</v>
      </c>
      <c r="Q359" s="12" t="s">
        <v>26</v>
      </c>
      <c r="R359" s="12" t="s">
        <v>27</v>
      </c>
      <c r="S359" s="12" t="s">
        <v>22</v>
      </c>
      <c r="T359" s="12" t="s">
        <v>1083</v>
      </c>
      <c r="U359" s="12" t="s">
        <v>1084</v>
      </c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 spans="1:36" ht="15" customHeight="1" thickBot="1" x14ac:dyDescent="0.25">
      <c r="A360" s="10">
        <v>45214.531435185185</v>
      </c>
      <c r="B360" s="24" t="s">
        <v>16</v>
      </c>
      <c r="C360" s="12"/>
      <c r="D360" s="12"/>
      <c r="E360" s="12"/>
      <c r="F360" s="12" t="str">
        <f t="shared" si="5"/>
        <v xml:space="preserve"> 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 t="s">
        <v>48</v>
      </c>
      <c r="W360" s="12" t="s">
        <v>274</v>
      </c>
      <c r="X360" s="12" t="s">
        <v>275</v>
      </c>
      <c r="Y360" s="13">
        <v>19</v>
      </c>
      <c r="Z360" s="12" t="s">
        <v>20</v>
      </c>
      <c r="AA360" s="12" t="s">
        <v>21</v>
      </c>
      <c r="AB360" s="12" t="s">
        <v>28</v>
      </c>
      <c r="AC360" s="12" t="s">
        <v>276</v>
      </c>
      <c r="AD360" s="12" t="s">
        <v>277</v>
      </c>
      <c r="AE360" s="12"/>
      <c r="AF360" s="12"/>
      <c r="AG360" s="12"/>
      <c r="AH360" s="12"/>
      <c r="AI360" s="12"/>
      <c r="AJ360" s="12"/>
    </row>
    <row r="361" spans="1:36" ht="15" customHeight="1" thickBot="1" x14ac:dyDescent="0.25">
      <c r="A361" s="10">
        <v>45214.542847222219</v>
      </c>
      <c r="B361" s="54" t="s">
        <v>652</v>
      </c>
      <c r="C361" s="12"/>
      <c r="D361" s="12"/>
      <c r="E361" s="12"/>
      <c r="F361" s="12" t="str">
        <f t="shared" si="5"/>
        <v xml:space="preserve"> </v>
      </c>
      <c r="G361" s="12"/>
      <c r="H361" s="12"/>
      <c r="I361" s="12"/>
      <c r="J361" s="12"/>
      <c r="K361" s="12"/>
      <c r="L361" s="12"/>
      <c r="M361" s="12" t="s">
        <v>758</v>
      </c>
      <c r="N361" s="12" t="s">
        <v>62</v>
      </c>
      <c r="O361" s="12" t="s">
        <v>1085</v>
      </c>
      <c r="P361" s="13">
        <v>24</v>
      </c>
      <c r="Q361" s="12" t="s">
        <v>20</v>
      </c>
      <c r="R361" s="12" t="s">
        <v>27</v>
      </c>
      <c r="S361" s="12" t="s">
        <v>22</v>
      </c>
      <c r="T361" s="12"/>
      <c r="U361" s="12" t="s">
        <v>1086</v>
      </c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 spans="1:36" ht="15" customHeight="1" thickBot="1" x14ac:dyDescent="0.25">
      <c r="A362" s="10">
        <v>45214.560196759259</v>
      </c>
      <c r="B362" s="54" t="s">
        <v>652</v>
      </c>
      <c r="C362" s="12"/>
      <c r="D362" s="12"/>
      <c r="E362" s="12"/>
      <c r="F362" s="12" t="str">
        <f t="shared" si="5"/>
        <v xml:space="preserve"> </v>
      </c>
      <c r="G362" s="12"/>
      <c r="H362" s="12"/>
      <c r="I362" s="12"/>
      <c r="J362" s="12"/>
      <c r="K362" s="12"/>
      <c r="L362" s="12"/>
      <c r="M362" s="12" t="s">
        <v>706</v>
      </c>
      <c r="N362" s="12" t="s">
        <v>1087</v>
      </c>
      <c r="O362" s="12" t="s">
        <v>1088</v>
      </c>
      <c r="P362" s="13">
        <v>27</v>
      </c>
      <c r="Q362" s="12" t="s">
        <v>26</v>
      </c>
      <c r="R362" s="12" t="s">
        <v>27</v>
      </c>
      <c r="S362" s="12" t="s">
        <v>22</v>
      </c>
      <c r="T362" s="12" t="s">
        <v>36</v>
      </c>
      <c r="U362" s="12" t="s">
        <v>1089</v>
      </c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 spans="1:36" ht="15" thickBot="1" x14ac:dyDescent="0.25">
      <c r="A363" s="12"/>
      <c r="B363" s="21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3"/>
      <c r="N363" s="23"/>
      <c r="O363" s="23"/>
      <c r="P363" s="23"/>
      <c r="Q363" s="23"/>
      <c r="R363" s="23"/>
      <c r="S363" s="23"/>
      <c r="T363" s="23"/>
      <c r="U363" s="23"/>
      <c r="V363" s="24"/>
      <c r="W363" s="24"/>
      <c r="X363" s="24"/>
      <c r="Y363" s="24"/>
      <c r="Z363" s="24"/>
      <c r="AA363" s="24"/>
      <c r="AB363" s="24"/>
      <c r="AC363" s="24"/>
      <c r="AD363" s="24"/>
      <c r="AE363" s="12"/>
      <c r="AF363" s="12"/>
      <c r="AG363" s="12"/>
      <c r="AH363" s="12"/>
      <c r="AI363" s="12"/>
      <c r="AJ363" s="12"/>
    </row>
    <row r="364" spans="1:36" ht="15" thickBot="1" x14ac:dyDescent="0.25">
      <c r="A364" s="12"/>
      <c r="B364" s="21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3"/>
      <c r="N364" s="23"/>
      <c r="O364" s="23"/>
      <c r="P364" s="23"/>
      <c r="Q364" s="23"/>
      <c r="R364" s="23"/>
      <c r="S364" s="23"/>
      <c r="T364" s="23"/>
      <c r="U364" s="23"/>
      <c r="V364" s="24"/>
      <c r="W364" s="24"/>
      <c r="X364" s="24"/>
      <c r="Y364" s="24"/>
      <c r="Z364" s="24"/>
      <c r="AA364" s="24"/>
      <c r="AB364" s="24"/>
      <c r="AC364" s="24"/>
      <c r="AD364" s="24"/>
      <c r="AE364" s="12"/>
      <c r="AF364" s="12"/>
      <c r="AG364" s="12"/>
      <c r="AH364" s="12"/>
      <c r="AI364" s="12"/>
      <c r="AJ364" s="12"/>
    </row>
    <row r="365" spans="1:36" ht="15" thickBot="1" x14ac:dyDescent="0.25">
      <c r="A365" s="12"/>
      <c r="B365" s="21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3"/>
      <c r="N365" s="23"/>
      <c r="O365" s="23"/>
      <c r="P365" s="23"/>
      <c r="Q365" s="23"/>
      <c r="R365" s="23"/>
      <c r="S365" s="23"/>
      <c r="T365" s="23"/>
      <c r="U365" s="23"/>
      <c r="V365" s="24"/>
      <c r="W365" s="24"/>
      <c r="X365" s="24"/>
      <c r="Y365" s="24"/>
      <c r="Z365" s="24"/>
      <c r="AA365" s="24"/>
      <c r="AB365" s="24"/>
      <c r="AC365" s="24"/>
      <c r="AD365" s="24"/>
      <c r="AE365" s="12"/>
      <c r="AF365" s="12"/>
      <c r="AG365" s="12"/>
      <c r="AH365" s="12"/>
      <c r="AI365" s="12"/>
      <c r="AJ365" s="12"/>
    </row>
    <row r="366" spans="1:36" ht="15" thickBot="1" x14ac:dyDescent="0.25">
      <c r="A366" s="12"/>
      <c r="B366" s="21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3"/>
      <c r="N366" s="23"/>
      <c r="O366" s="23"/>
      <c r="P366" s="23"/>
      <c r="Q366" s="23"/>
      <c r="R366" s="23"/>
      <c r="S366" s="23"/>
      <c r="T366" s="23"/>
      <c r="U366" s="23"/>
      <c r="V366" s="24"/>
      <c r="W366" s="24"/>
      <c r="X366" s="24"/>
      <c r="Y366" s="24"/>
      <c r="Z366" s="24"/>
      <c r="AA366" s="24"/>
      <c r="AB366" s="24"/>
      <c r="AC366" s="24"/>
      <c r="AD366" s="24"/>
      <c r="AE366" s="12"/>
      <c r="AF366" s="12"/>
      <c r="AG366" s="12"/>
      <c r="AH366" s="12"/>
      <c r="AI366" s="12"/>
      <c r="AJ366" s="12"/>
    </row>
    <row r="367" spans="1:36" ht="15" thickBot="1" x14ac:dyDescent="0.25">
      <c r="A367" s="12"/>
      <c r="B367" s="21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3"/>
      <c r="N367" s="23"/>
      <c r="O367" s="23"/>
      <c r="P367" s="23"/>
      <c r="Q367" s="23"/>
      <c r="R367" s="23"/>
      <c r="S367" s="23"/>
      <c r="T367" s="23"/>
      <c r="U367" s="23"/>
      <c r="V367" s="24"/>
      <c r="W367" s="24"/>
      <c r="X367" s="24"/>
      <c r="Y367" s="24"/>
      <c r="Z367" s="24"/>
      <c r="AA367" s="24"/>
      <c r="AB367" s="24"/>
      <c r="AC367" s="24"/>
      <c r="AD367" s="24"/>
      <c r="AE367" s="12"/>
      <c r="AF367" s="12"/>
      <c r="AG367" s="12"/>
      <c r="AH367" s="12"/>
      <c r="AI367" s="12"/>
      <c r="AJ367" s="12"/>
    </row>
    <row r="368" spans="1:36" ht="15" thickBot="1" x14ac:dyDescent="0.25">
      <c r="A368" s="12"/>
      <c r="B368" s="21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3"/>
      <c r="N368" s="23"/>
      <c r="O368" s="23"/>
      <c r="P368" s="23"/>
      <c r="Q368" s="23"/>
      <c r="R368" s="23"/>
      <c r="S368" s="23"/>
      <c r="T368" s="23"/>
      <c r="U368" s="23"/>
      <c r="V368" s="24"/>
      <c r="W368" s="24"/>
      <c r="X368" s="24"/>
      <c r="Y368" s="24"/>
      <c r="Z368" s="24"/>
      <c r="AA368" s="24"/>
      <c r="AB368" s="24"/>
      <c r="AC368" s="24"/>
      <c r="AD368" s="24"/>
      <c r="AE368" s="12"/>
      <c r="AF368" s="12"/>
      <c r="AG368" s="12"/>
      <c r="AH368" s="12"/>
      <c r="AI368" s="12"/>
      <c r="AJ368" s="12"/>
    </row>
    <row r="369" spans="1:36" ht="15" thickBot="1" x14ac:dyDescent="0.25">
      <c r="A369" s="12"/>
      <c r="B369" s="21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3"/>
      <c r="N369" s="23"/>
      <c r="O369" s="23"/>
      <c r="P369" s="23"/>
      <c r="Q369" s="23"/>
      <c r="R369" s="23"/>
      <c r="S369" s="23"/>
      <c r="T369" s="23"/>
      <c r="U369" s="23"/>
      <c r="V369" s="24"/>
      <c r="W369" s="24"/>
      <c r="X369" s="24"/>
      <c r="Y369" s="24"/>
      <c r="Z369" s="24"/>
      <c r="AA369" s="24"/>
      <c r="AB369" s="24"/>
      <c r="AC369" s="24"/>
      <c r="AD369" s="24"/>
      <c r="AE369" s="12"/>
      <c r="AF369" s="12"/>
      <c r="AG369" s="12"/>
      <c r="AH369" s="12"/>
      <c r="AI369" s="12"/>
      <c r="AJ369" s="12"/>
    </row>
    <row r="370" spans="1:36" ht="15" thickBot="1" x14ac:dyDescent="0.25">
      <c r="A370" s="12"/>
      <c r="B370" s="21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3"/>
      <c r="N370" s="23"/>
      <c r="O370" s="23"/>
      <c r="P370" s="23"/>
      <c r="Q370" s="23"/>
      <c r="R370" s="23"/>
      <c r="S370" s="23"/>
      <c r="T370" s="23"/>
      <c r="U370" s="23"/>
      <c r="V370" s="24"/>
      <c r="W370" s="24"/>
      <c r="X370" s="24"/>
      <c r="Y370" s="24"/>
      <c r="Z370" s="24"/>
      <c r="AA370" s="24"/>
      <c r="AB370" s="24"/>
      <c r="AC370" s="24"/>
      <c r="AD370" s="24"/>
      <c r="AE370" s="12"/>
      <c r="AF370" s="12"/>
      <c r="AG370" s="12"/>
      <c r="AH370" s="12"/>
      <c r="AI370" s="12"/>
      <c r="AJ370" s="12"/>
    </row>
    <row r="371" spans="1:36" ht="15" thickBot="1" x14ac:dyDescent="0.25">
      <c r="A371" s="12"/>
      <c r="B371" s="21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3"/>
      <c r="N371" s="23"/>
      <c r="O371" s="23"/>
      <c r="P371" s="23"/>
      <c r="Q371" s="23"/>
      <c r="R371" s="23"/>
      <c r="S371" s="23"/>
      <c r="T371" s="23"/>
      <c r="U371" s="23"/>
      <c r="V371" s="24"/>
      <c r="W371" s="24"/>
      <c r="X371" s="24"/>
      <c r="Y371" s="24"/>
      <c r="Z371" s="24"/>
      <c r="AA371" s="24"/>
      <c r="AB371" s="24"/>
      <c r="AC371" s="24"/>
      <c r="AD371" s="24"/>
      <c r="AE371" s="12"/>
      <c r="AF371" s="12"/>
      <c r="AG371" s="12"/>
      <c r="AH371" s="12"/>
      <c r="AI371" s="12"/>
      <c r="AJ371" s="12"/>
    </row>
    <row r="372" spans="1:36" ht="15" thickBot="1" x14ac:dyDescent="0.25">
      <c r="A372" s="12"/>
      <c r="B372" s="2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3"/>
      <c r="N372" s="23"/>
      <c r="O372" s="23"/>
      <c r="P372" s="23"/>
      <c r="Q372" s="23"/>
      <c r="R372" s="23"/>
      <c r="S372" s="23"/>
      <c r="T372" s="23"/>
      <c r="U372" s="23"/>
      <c r="V372" s="24"/>
      <c r="W372" s="24"/>
      <c r="X372" s="24"/>
      <c r="Y372" s="24"/>
      <c r="Z372" s="24"/>
      <c r="AA372" s="24"/>
      <c r="AB372" s="24"/>
      <c r="AC372" s="24"/>
      <c r="AD372" s="24"/>
      <c r="AE372" s="12"/>
      <c r="AF372" s="12"/>
      <c r="AG372" s="12"/>
      <c r="AH372" s="12"/>
      <c r="AI372" s="12"/>
      <c r="AJ372" s="12"/>
    </row>
    <row r="373" spans="1:36" ht="15" thickBot="1" x14ac:dyDescent="0.25">
      <c r="A373" s="12"/>
      <c r="B373" s="21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3"/>
      <c r="N373" s="23"/>
      <c r="O373" s="23"/>
      <c r="P373" s="23"/>
      <c r="Q373" s="23"/>
      <c r="R373" s="23"/>
      <c r="S373" s="23"/>
      <c r="T373" s="23"/>
      <c r="U373" s="23"/>
      <c r="V373" s="24"/>
      <c r="W373" s="24"/>
      <c r="X373" s="24"/>
      <c r="Y373" s="24"/>
      <c r="Z373" s="24"/>
      <c r="AA373" s="24"/>
      <c r="AB373" s="24"/>
      <c r="AC373" s="24"/>
      <c r="AD373" s="24"/>
      <c r="AE373" s="12"/>
      <c r="AF373" s="12"/>
      <c r="AG373" s="12"/>
      <c r="AH373" s="12"/>
      <c r="AI373" s="12"/>
      <c r="AJ373" s="12"/>
    </row>
    <row r="374" spans="1:36" ht="15" thickBot="1" x14ac:dyDescent="0.25">
      <c r="A374" s="12"/>
      <c r="B374" s="21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3"/>
      <c r="N374" s="23"/>
      <c r="O374" s="23"/>
      <c r="P374" s="23"/>
      <c r="Q374" s="23"/>
      <c r="R374" s="23"/>
      <c r="S374" s="23"/>
      <c r="T374" s="23"/>
      <c r="U374" s="23"/>
      <c r="V374" s="24"/>
      <c r="W374" s="24"/>
      <c r="X374" s="24"/>
      <c r="Y374" s="24"/>
      <c r="Z374" s="24"/>
      <c r="AA374" s="24"/>
      <c r="AB374" s="24"/>
      <c r="AC374" s="24"/>
      <c r="AD374" s="24"/>
      <c r="AE374" s="12"/>
      <c r="AF374" s="12"/>
      <c r="AG374" s="12"/>
      <c r="AH374" s="12"/>
      <c r="AI374" s="12"/>
      <c r="AJ374" s="12"/>
    </row>
    <row r="375" spans="1:36" ht="15" thickBot="1" x14ac:dyDescent="0.25">
      <c r="A375" s="12"/>
      <c r="B375" s="21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3"/>
      <c r="N375" s="23"/>
      <c r="O375" s="23"/>
      <c r="P375" s="23"/>
      <c r="Q375" s="23"/>
      <c r="R375" s="23"/>
      <c r="S375" s="23"/>
      <c r="T375" s="23"/>
      <c r="U375" s="23"/>
      <c r="V375" s="24"/>
      <c r="W375" s="24"/>
      <c r="X375" s="24"/>
      <c r="Y375" s="24"/>
      <c r="Z375" s="24"/>
      <c r="AA375" s="24"/>
      <c r="AB375" s="24"/>
      <c r="AC375" s="24"/>
      <c r="AD375" s="24"/>
      <c r="AE375" s="12"/>
      <c r="AF375" s="12"/>
      <c r="AG375" s="12"/>
      <c r="AH375" s="12"/>
      <c r="AI375" s="12"/>
      <c r="AJ375" s="12"/>
    </row>
    <row r="376" spans="1:36" ht="15" thickBot="1" x14ac:dyDescent="0.25">
      <c r="A376" s="12"/>
      <c r="B376" s="21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3"/>
      <c r="N376" s="23"/>
      <c r="O376" s="23"/>
      <c r="P376" s="23"/>
      <c r="Q376" s="23"/>
      <c r="R376" s="23"/>
      <c r="S376" s="23"/>
      <c r="T376" s="23"/>
      <c r="U376" s="23"/>
      <c r="V376" s="24"/>
      <c r="W376" s="24"/>
      <c r="X376" s="24"/>
      <c r="Y376" s="24"/>
      <c r="Z376" s="24"/>
      <c r="AA376" s="24"/>
      <c r="AB376" s="24"/>
      <c r="AC376" s="24"/>
      <c r="AD376" s="24"/>
      <c r="AE376" s="12"/>
      <c r="AF376" s="12"/>
      <c r="AG376" s="12"/>
      <c r="AH376" s="12"/>
      <c r="AI376" s="12"/>
      <c r="AJ376" s="12"/>
    </row>
    <row r="377" spans="1:36" ht="15" thickBot="1" x14ac:dyDescent="0.25">
      <c r="A377" s="12"/>
      <c r="B377" s="21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3"/>
      <c r="N377" s="23"/>
      <c r="O377" s="23"/>
      <c r="P377" s="23"/>
      <c r="Q377" s="23"/>
      <c r="R377" s="23"/>
      <c r="S377" s="23"/>
      <c r="T377" s="23"/>
      <c r="U377" s="23"/>
      <c r="V377" s="24"/>
      <c r="W377" s="24"/>
      <c r="X377" s="24"/>
      <c r="Y377" s="24"/>
      <c r="Z377" s="24"/>
      <c r="AA377" s="24"/>
      <c r="AB377" s="24"/>
      <c r="AC377" s="24"/>
      <c r="AD377" s="24"/>
      <c r="AE377" s="12"/>
      <c r="AF377" s="12"/>
      <c r="AG377" s="12"/>
      <c r="AH377" s="12"/>
      <c r="AI377" s="12"/>
      <c r="AJ377" s="12"/>
    </row>
    <row r="378" spans="1:36" ht="15" thickBot="1" x14ac:dyDescent="0.25">
      <c r="A378" s="12"/>
      <c r="B378" s="21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3"/>
      <c r="N378" s="23"/>
      <c r="O378" s="23"/>
      <c r="P378" s="23"/>
      <c r="Q378" s="23"/>
      <c r="R378" s="23"/>
      <c r="S378" s="23"/>
      <c r="T378" s="23"/>
      <c r="U378" s="23"/>
      <c r="V378" s="24"/>
      <c r="W378" s="24"/>
      <c r="X378" s="24"/>
      <c r="Y378" s="24"/>
      <c r="Z378" s="24"/>
      <c r="AA378" s="24"/>
      <c r="AB378" s="24"/>
      <c r="AC378" s="24"/>
      <c r="AD378" s="24"/>
      <c r="AE378" s="12"/>
      <c r="AF378" s="12"/>
      <c r="AG378" s="12"/>
      <c r="AH378" s="12"/>
      <c r="AI378" s="12"/>
      <c r="AJ378" s="12"/>
    </row>
    <row r="379" spans="1:36" ht="15" thickBot="1" x14ac:dyDescent="0.25">
      <c r="A379" s="12"/>
      <c r="B379" s="21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3"/>
      <c r="N379" s="23"/>
      <c r="O379" s="23"/>
      <c r="P379" s="23"/>
      <c r="Q379" s="23"/>
      <c r="R379" s="23"/>
      <c r="S379" s="23"/>
      <c r="T379" s="23"/>
      <c r="U379" s="23"/>
      <c r="V379" s="24"/>
      <c r="W379" s="24"/>
      <c r="X379" s="24"/>
      <c r="Y379" s="24"/>
      <c r="Z379" s="24"/>
      <c r="AA379" s="24"/>
      <c r="AB379" s="24"/>
      <c r="AC379" s="24"/>
      <c r="AD379" s="24"/>
      <c r="AE379" s="12"/>
      <c r="AF379" s="12"/>
      <c r="AG379" s="12"/>
      <c r="AH379" s="12"/>
      <c r="AI379" s="12"/>
      <c r="AJ379" s="12"/>
    </row>
    <row r="380" spans="1:36" ht="15" thickBot="1" x14ac:dyDescent="0.25">
      <c r="A380" s="12"/>
      <c r="B380" s="21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3"/>
      <c r="N380" s="23"/>
      <c r="O380" s="23"/>
      <c r="P380" s="23"/>
      <c r="Q380" s="23"/>
      <c r="R380" s="23"/>
      <c r="S380" s="23"/>
      <c r="T380" s="23"/>
      <c r="U380" s="23"/>
      <c r="V380" s="24"/>
      <c r="W380" s="24"/>
      <c r="X380" s="24"/>
      <c r="Y380" s="24"/>
      <c r="Z380" s="24"/>
      <c r="AA380" s="24"/>
      <c r="AB380" s="24"/>
      <c r="AC380" s="24"/>
      <c r="AD380" s="24"/>
      <c r="AE380" s="12"/>
      <c r="AF380" s="12"/>
      <c r="AG380" s="12"/>
      <c r="AH380" s="12"/>
      <c r="AI380" s="12"/>
      <c r="AJ380" s="12"/>
    </row>
    <row r="381" spans="1:36" ht="15" thickBot="1" x14ac:dyDescent="0.25">
      <c r="A381" s="12"/>
      <c r="B381" s="21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3"/>
      <c r="N381" s="23"/>
      <c r="O381" s="23"/>
      <c r="P381" s="23"/>
      <c r="Q381" s="23"/>
      <c r="R381" s="23"/>
      <c r="S381" s="23"/>
      <c r="T381" s="23"/>
      <c r="U381" s="23"/>
      <c r="V381" s="24"/>
      <c r="W381" s="24"/>
      <c r="X381" s="24"/>
      <c r="Y381" s="24"/>
      <c r="Z381" s="24"/>
      <c r="AA381" s="24"/>
      <c r="AB381" s="24"/>
      <c r="AC381" s="24"/>
      <c r="AD381" s="24"/>
      <c r="AE381" s="12"/>
      <c r="AF381" s="12"/>
      <c r="AG381" s="12"/>
      <c r="AH381" s="12"/>
      <c r="AI381" s="12"/>
      <c r="AJ381" s="12"/>
    </row>
    <row r="382" spans="1:36" ht="15" thickBot="1" x14ac:dyDescent="0.25">
      <c r="A382" s="12"/>
      <c r="B382" s="21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3"/>
      <c r="N382" s="23"/>
      <c r="O382" s="23"/>
      <c r="P382" s="23"/>
      <c r="Q382" s="23"/>
      <c r="R382" s="23"/>
      <c r="S382" s="23"/>
      <c r="T382" s="23"/>
      <c r="U382" s="23"/>
      <c r="V382" s="24"/>
      <c r="W382" s="24"/>
      <c r="X382" s="24"/>
      <c r="Y382" s="24"/>
      <c r="Z382" s="24"/>
      <c r="AA382" s="24"/>
      <c r="AB382" s="24"/>
      <c r="AC382" s="24"/>
      <c r="AD382" s="24"/>
      <c r="AE382" s="12"/>
      <c r="AF382" s="12"/>
      <c r="AG382" s="12"/>
      <c r="AH382" s="12"/>
      <c r="AI382" s="12"/>
      <c r="AJ382" s="12"/>
    </row>
    <row r="383" spans="1:36" ht="15" thickBot="1" x14ac:dyDescent="0.25">
      <c r="A383" s="12"/>
      <c r="B383" s="21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3"/>
      <c r="N383" s="23"/>
      <c r="O383" s="23"/>
      <c r="P383" s="23"/>
      <c r="Q383" s="23"/>
      <c r="R383" s="23"/>
      <c r="S383" s="23"/>
      <c r="T383" s="23"/>
      <c r="U383" s="23"/>
      <c r="V383" s="24"/>
      <c r="W383" s="24"/>
      <c r="X383" s="24"/>
      <c r="Y383" s="24"/>
      <c r="Z383" s="24"/>
      <c r="AA383" s="24"/>
      <c r="AB383" s="24"/>
      <c r="AC383" s="24"/>
      <c r="AD383" s="24"/>
      <c r="AE383" s="12"/>
      <c r="AF383" s="12"/>
      <c r="AG383" s="12"/>
      <c r="AH383" s="12"/>
      <c r="AI383" s="12"/>
      <c r="AJ383" s="12"/>
    </row>
    <row r="384" spans="1:36" ht="15" thickBot="1" x14ac:dyDescent="0.25">
      <c r="A384" s="12"/>
      <c r="B384" s="2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3"/>
      <c r="N384" s="23"/>
      <c r="O384" s="23"/>
      <c r="P384" s="23"/>
      <c r="Q384" s="23"/>
      <c r="R384" s="23"/>
      <c r="S384" s="23"/>
      <c r="T384" s="23"/>
      <c r="U384" s="23"/>
      <c r="V384" s="24"/>
      <c r="W384" s="24"/>
      <c r="X384" s="24"/>
      <c r="Y384" s="24"/>
      <c r="Z384" s="24"/>
      <c r="AA384" s="24"/>
      <c r="AB384" s="24"/>
      <c r="AC384" s="24"/>
      <c r="AD384" s="24"/>
      <c r="AE384" s="12"/>
      <c r="AF384" s="12"/>
      <c r="AG384" s="12"/>
      <c r="AH384" s="12"/>
      <c r="AI384" s="12"/>
      <c r="AJ384" s="12"/>
    </row>
    <row r="385" spans="1:36" ht="15" thickBot="1" x14ac:dyDescent="0.25">
      <c r="A385" s="12"/>
      <c r="B385" s="21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3"/>
      <c r="N385" s="23"/>
      <c r="O385" s="23"/>
      <c r="P385" s="23"/>
      <c r="Q385" s="23"/>
      <c r="R385" s="23"/>
      <c r="S385" s="23"/>
      <c r="T385" s="23"/>
      <c r="U385" s="23"/>
      <c r="V385" s="24"/>
      <c r="W385" s="24"/>
      <c r="X385" s="24"/>
      <c r="Y385" s="24"/>
      <c r="Z385" s="24"/>
      <c r="AA385" s="24"/>
      <c r="AB385" s="24"/>
      <c r="AC385" s="24"/>
      <c r="AD385" s="24"/>
      <c r="AE385" s="12"/>
      <c r="AF385" s="12"/>
      <c r="AG385" s="12"/>
      <c r="AH385" s="12"/>
      <c r="AI385" s="12"/>
      <c r="AJ385" s="12"/>
    </row>
    <row r="386" spans="1:36" ht="15" thickBot="1" x14ac:dyDescent="0.25">
      <c r="A386" s="12"/>
      <c r="B386" s="21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3"/>
      <c r="N386" s="23"/>
      <c r="O386" s="23"/>
      <c r="P386" s="23"/>
      <c r="Q386" s="23"/>
      <c r="R386" s="23"/>
      <c r="S386" s="23"/>
      <c r="T386" s="23"/>
      <c r="U386" s="23"/>
      <c r="V386" s="24"/>
      <c r="W386" s="24"/>
      <c r="X386" s="24"/>
      <c r="Y386" s="24"/>
      <c r="Z386" s="24"/>
      <c r="AA386" s="24"/>
      <c r="AB386" s="24"/>
      <c r="AC386" s="24"/>
      <c r="AD386" s="24"/>
      <c r="AE386" s="12"/>
      <c r="AF386" s="12"/>
      <c r="AG386" s="12"/>
      <c r="AH386" s="12"/>
      <c r="AI386" s="12"/>
      <c r="AJ386" s="12"/>
    </row>
    <row r="387" spans="1:36" ht="15" thickBot="1" x14ac:dyDescent="0.25">
      <c r="A387" s="12"/>
      <c r="B387" s="21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3"/>
      <c r="N387" s="23"/>
      <c r="O387" s="23"/>
      <c r="P387" s="23"/>
      <c r="Q387" s="23"/>
      <c r="R387" s="23"/>
      <c r="S387" s="23"/>
      <c r="T387" s="23"/>
      <c r="U387" s="23"/>
      <c r="V387" s="24"/>
      <c r="W387" s="24"/>
      <c r="X387" s="24"/>
      <c r="Y387" s="24"/>
      <c r="Z387" s="24"/>
      <c r="AA387" s="24"/>
      <c r="AB387" s="24"/>
      <c r="AC387" s="24"/>
      <c r="AD387" s="24"/>
      <c r="AE387" s="12"/>
      <c r="AF387" s="12"/>
      <c r="AG387" s="12"/>
      <c r="AH387" s="12"/>
      <c r="AI387" s="12"/>
      <c r="AJ387" s="12"/>
    </row>
    <row r="388" spans="1:36" ht="15" thickBot="1" x14ac:dyDescent="0.25">
      <c r="A388" s="12"/>
      <c r="B388" s="21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3"/>
      <c r="N388" s="23"/>
      <c r="O388" s="23"/>
      <c r="P388" s="23"/>
      <c r="Q388" s="23"/>
      <c r="R388" s="23"/>
      <c r="S388" s="23"/>
      <c r="T388" s="23"/>
      <c r="U388" s="23"/>
      <c r="V388" s="24"/>
      <c r="W388" s="24"/>
      <c r="X388" s="24"/>
      <c r="Y388" s="24"/>
      <c r="Z388" s="24"/>
      <c r="AA388" s="24"/>
      <c r="AB388" s="24"/>
      <c r="AC388" s="24"/>
      <c r="AD388" s="24"/>
      <c r="AE388" s="12"/>
      <c r="AF388" s="12"/>
      <c r="AG388" s="12"/>
      <c r="AH388" s="12"/>
      <c r="AI388" s="12"/>
      <c r="AJ388" s="12"/>
    </row>
    <row r="389" spans="1:36" ht="15" thickBot="1" x14ac:dyDescent="0.25">
      <c r="A389" s="12"/>
      <c r="B389" s="21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3"/>
      <c r="N389" s="23"/>
      <c r="O389" s="23"/>
      <c r="P389" s="23"/>
      <c r="Q389" s="23"/>
      <c r="R389" s="23"/>
      <c r="S389" s="23"/>
      <c r="T389" s="23"/>
      <c r="U389" s="23"/>
      <c r="V389" s="24"/>
      <c r="W389" s="24"/>
      <c r="X389" s="24"/>
      <c r="Y389" s="24"/>
      <c r="Z389" s="24"/>
      <c r="AA389" s="24"/>
      <c r="AB389" s="24"/>
      <c r="AC389" s="24"/>
      <c r="AD389" s="24"/>
      <c r="AE389" s="12"/>
      <c r="AF389" s="12"/>
      <c r="AG389" s="12"/>
      <c r="AH389" s="12"/>
      <c r="AI389" s="12"/>
      <c r="AJ389" s="12"/>
    </row>
    <row r="390" spans="1:36" ht="15" thickBot="1" x14ac:dyDescent="0.25">
      <c r="A390" s="12"/>
      <c r="B390" s="21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3"/>
      <c r="N390" s="23"/>
      <c r="O390" s="23"/>
      <c r="P390" s="23"/>
      <c r="Q390" s="23"/>
      <c r="R390" s="23"/>
      <c r="S390" s="23"/>
      <c r="T390" s="23"/>
      <c r="U390" s="23"/>
      <c r="V390" s="24"/>
      <c r="W390" s="24"/>
      <c r="X390" s="24"/>
      <c r="Y390" s="24"/>
      <c r="Z390" s="24"/>
      <c r="AA390" s="24"/>
      <c r="AB390" s="24"/>
      <c r="AC390" s="24"/>
      <c r="AD390" s="24"/>
      <c r="AE390" s="12"/>
      <c r="AF390" s="12"/>
      <c r="AG390" s="12"/>
      <c r="AH390" s="12"/>
      <c r="AI390" s="12"/>
      <c r="AJ390" s="12"/>
    </row>
    <row r="391" spans="1:36" ht="15" thickBot="1" x14ac:dyDescent="0.25">
      <c r="A391" s="12"/>
      <c r="B391" s="21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3"/>
      <c r="N391" s="23"/>
      <c r="O391" s="23"/>
      <c r="P391" s="23"/>
      <c r="Q391" s="23"/>
      <c r="R391" s="23"/>
      <c r="S391" s="23"/>
      <c r="T391" s="23"/>
      <c r="U391" s="23"/>
      <c r="V391" s="24"/>
      <c r="W391" s="24"/>
      <c r="X391" s="24"/>
      <c r="Y391" s="24"/>
      <c r="Z391" s="24"/>
      <c r="AA391" s="24"/>
      <c r="AB391" s="24"/>
      <c r="AC391" s="24"/>
      <c r="AD391" s="24"/>
      <c r="AE391" s="12"/>
      <c r="AF391" s="12"/>
      <c r="AG391" s="12"/>
      <c r="AH391" s="12"/>
      <c r="AI391" s="12"/>
      <c r="AJ391" s="12"/>
    </row>
    <row r="392" spans="1:36" ht="15" thickBot="1" x14ac:dyDescent="0.25">
      <c r="A392" s="12"/>
      <c r="B392" s="21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3"/>
      <c r="N392" s="23"/>
      <c r="O392" s="23"/>
      <c r="P392" s="23"/>
      <c r="Q392" s="23"/>
      <c r="R392" s="23"/>
      <c r="S392" s="23"/>
      <c r="T392" s="23"/>
      <c r="U392" s="23"/>
      <c r="V392" s="24"/>
      <c r="W392" s="24"/>
      <c r="X392" s="24"/>
      <c r="Y392" s="24"/>
      <c r="Z392" s="24"/>
      <c r="AA392" s="24"/>
      <c r="AB392" s="24"/>
      <c r="AC392" s="24"/>
      <c r="AD392" s="24"/>
      <c r="AE392" s="12"/>
      <c r="AF392" s="12"/>
      <c r="AG392" s="12"/>
      <c r="AH392" s="12"/>
      <c r="AI392" s="12"/>
      <c r="AJ392" s="12"/>
    </row>
    <row r="393" spans="1:36" ht="15" thickBot="1" x14ac:dyDescent="0.25">
      <c r="A393" s="12"/>
      <c r="B393" s="21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3"/>
      <c r="N393" s="23"/>
      <c r="O393" s="23"/>
      <c r="P393" s="23"/>
      <c r="Q393" s="23"/>
      <c r="R393" s="23"/>
      <c r="S393" s="23"/>
      <c r="T393" s="23"/>
      <c r="U393" s="23"/>
      <c r="V393" s="24"/>
      <c r="W393" s="24"/>
      <c r="X393" s="24"/>
      <c r="Y393" s="24"/>
      <c r="Z393" s="24"/>
      <c r="AA393" s="24"/>
      <c r="AB393" s="24"/>
      <c r="AC393" s="24"/>
      <c r="AD393" s="24"/>
      <c r="AE393" s="12"/>
      <c r="AF393" s="12"/>
      <c r="AG393" s="12"/>
      <c r="AH393" s="12"/>
      <c r="AI393" s="12"/>
      <c r="AJ393" s="12"/>
    </row>
    <row r="394" spans="1:36" ht="15" thickBot="1" x14ac:dyDescent="0.25">
      <c r="A394" s="12"/>
      <c r="B394" s="21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3"/>
      <c r="N394" s="23"/>
      <c r="O394" s="23"/>
      <c r="P394" s="23"/>
      <c r="Q394" s="23"/>
      <c r="R394" s="23"/>
      <c r="S394" s="23"/>
      <c r="T394" s="23"/>
      <c r="U394" s="23"/>
      <c r="V394" s="24"/>
      <c r="W394" s="24"/>
      <c r="X394" s="24"/>
      <c r="Y394" s="24"/>
      <c r="Z394" s="24"/>
      <c r="AA394" s="24"/>
      <c r="AB394" s="24"/>
      <c r="AC394" s="24"/>
      <c r="AD394" s="24"/>
      <c r="AE394" s="12"/>
      <c r="AF394" s="12"/>
      <c r="AG394" s="12"/>
      <c r="AH394" s="12"/>
      <c r="AI394" s="12"/>
      <c r="AJ394" s="12"/>
    </row>
    <row r="395" spans="1:36" ht="15" thickBot="1" x14ac:dyDescent="0.25">
      <c r="A395" s="12"/>
      <c r="B395" s="21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3"/>
      <c r="N395" s="23"/>
      <c r="O395" s="23"/>
      <c r="P395" s="23"/>
      <c r="Q395" s="23"/>
      <c r="R395" s="23"/>
      <c r="S395" s="23"/>
      <c r="T395" s="23"/>
      <c r="U395" s="23"/>
      <c r="V395" s="24"/>
      <c r="W395" s="24"/>
      <c r="X395" s="24"/>
      <c r="Y395" s="24"/>
      <c r="Z395" s="24"/>
      <c r="AA395" s="24"/>
      <c r="AB395" s="24"/>
      <c r="AC395" s="24"/>
      <c r="AD395" s="24"/>
      <c r="AE395" s="12"/>
      <c r="AF395" s="12"/>
      <c r="AG395" s="12"/>
      <c r="AH395" s="12"/>
      <c r="AI395" s="12"/>
      <c r="AJ395" s="12"/>
    </row>
    <row r="396" spans="1:36" ht="15" thickBot="1" x14ac:dyDescent="0.25">
      <c r="A396" s="12"/>
      <c r="B396" s="2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3"/>
      <c r="N396" s="23"/>
      <c r="O396" s="23"/>
      <c r="P396" s="23"/>
      <c r="Q396" s="23"/>
      <c r="R396" s="23"/>
      <c r="S396" s="23"/>
      <c r="T396" s="23"/>
      <c r="U396" s="23"/>
      <c r="V396" s="24"/>
      <c r="W396" s="24"/>
      <c r="X396" s="24"/>
      <c r="Y396" s="24"/>
      <c r="Z396" s="24"/>
      <c r="AA396" s="24"/>
      <c r="AB396" s="24"/>
      <c r="AC396" s="24"/>
      <c r="AD396" s="24"/>
      <c r="AE396" s="12"/>
      <c r="AF396" s="12"/>
      <c r="AG396" s="12"/>
      <c r="AH396" s="12"/>
      <c r="AI396" s="12"/>
      <c r="AJ396" s="12"/>
    </row>
    <row r="397" spans="1:36" ht="15" thickBot="1" x14ac:dyDescent="0.25">
      <c r="A397" s="12"/>
      <c r="B397" s="21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3"/>
      <c r="N397" s="23"/>
      <c r="O397" s="23"/>
      <c r="P397" s="23"/>
      <c r="Q397" s="23"/>
      <c r="R397" s="23"/>
      <c r="S397" s="23"/>
      <c r="T397" s="23"/>
      <c r="U397" s="23"/>
      <c r="V397" s="24"/>
      <c r="W397" s="24"/>
      <c r="X397" s="24"/>
      <c r="Y397" s="24"/>
      <c r="Z397" s="24"/>
      <c r="AA397" s="24"/>
      <c r="AB397" s="24"/>
      <c r="AC397" s="24"/>
      <c r="AD397" s="24"/>
      <c r="AE397" s="12"/>
      <c r="AF397" s="12"/>
      <c r="AG397" s="12"/>
      <c r="AH397" s="12"/>
      <c r="AI397" s="12"/>
      <c r="AJ397" s="12"/>
    </row>
    <row r="398" spans="1:36" ht="15" thickBot="1" x14ac:dyDescent="0.25">
      <c r="A398" s="12"/>
      <c r="B398" s="21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3"/>
      <c r="N398" s="23"/>
      <c r="O398" s="23"/>
      <c r="P398" s="23"/>
      <c r="Q398" s="23"/>
      <c r="R398" s="23"/>
      <c r="S398" s="23"/>
      <c r="T398" s="23"/>
      <c r="U398" s="23"/>
      <c r="V398" s="24"/>
      <c r="W398" s="24"/>
      <c r="X398" s="24"/>
      <c r="Y398" s="24"/>
      <c r="Z398" s="24"/>
      <c r="AA398" s="24"/>
      <c r="AB398" s="24"/>
      <c r="AC398" s="24"/>
      <c r="AD398" s="24"/>
      <c r="AE398" s="12"/>
      <c r="AF398" s="12"/>
      <c r="AG398" s="12"/>
      <c r="AH398" s="12"/>
      <c r="AI398" s="12"/>
      <c r="AJ398" s="12"/>
    </row>
    <row r="399" spans="1:36" ht="15" thickBot="1" x14ac:dyDescent="0.25">
      <c r="A399" s="12"/>
      <c r="B399" s="21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3"/>
      <c r="N399" s="23"/>
      <c r="O399" s="23"/>
      <c r="P399" s="23"/>
      <c r="Q399" s="23"/>
      <c r="R399" s="23"/>
      <c r="S399" s="23"/>
      <c r="T399" s="23"/>
      <c r="U399" s="23"/>
      <c r="V399" s="24"/>
      <c r="W399" s="24"/>
      <c r="X399" s="24"/>
      <c r="Y399" s="24"/>
      <c r="Z399" s="24"/>
      <c r="AA399" s="24"/>
      <c r="AB399" s="24"/>
      <c r="AC399" s="24"/>
      <c r="AD399" s="24"/>
      <c r="AE399" s="12"/>
      <c r="AF399" s="12"/>
      <c r="AG399" s="12"/>
      <c r="AH399" s="12"/>
      <c r="AI399" s="12"/>
      <c r="AJ399" s="12"/>
    </row>
    <row r="400" spans="1:36" ht="15" thickBot="1" x14ac:dyDescent="0.25">
      <c r="A400" s="12"/>
      <c r="B400" s="21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3"/>
      <c r="N400" s="23"/>
      <c r="O400" s="23"/>
      <c r="P400" s="23"/>
      <c r="Q400" s="23"/>
      <c r="R400" s="23"/>
      <c r="S400" s="23"/>
      <c r="T400" s="23"/>
      <c r="U400" s="23"/>
      <c r="V400" s="24"/>
      <c r="W400" s="24"/>
      <c r="X400" s="24"/>
      <c r="Y400" s="24"/>
      <c r="Z400" s="24"/>
      <c r="AA400" s="24"/>
      <c r="AB400" s="24"/>
      <c r="AC400" s="24"/>
      <c r="AD400" s="24"/>
      <c r="AE400" s="12"/>
      <c r="AF400" s="12"/>
      <c r="AG400" s="12"/>
      <c r="AH400" s="12"/>
      <c r="AI400" s="12"/>
      <c r="AJ400" s="12"/>
    </row>
    <row r="401" spans="1:36" ht="15" thickBot="1" x14ac:dyDescent="0.25">
      <c r="A401" s="12"/>
      <c r="B401" s="21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3"/>
      <c r="N401" s="23"/>
      <c r="O401" s="23"/>
      <c r="P401" s="23"/>
      <c r="Q401" s="23"/>
      <c r="R401" s="23"/>
      <c r="S401" s="23"/>
      <c r="T401" s="23"/>
      <c r="U401" s="23"/>
      <c r="V401" s="24"/>
      <c r="W401" s="24"/>
      <c r="X401" s="24"/>
      <c r="Y401" s="24"/>
      <c r="Z401" s="24"/>
      <c r="AA401" s="24"/>
      <c r="AB401" s="24"/>
      <c r="AC401" s="24"/>
      <c r="AD401" s="24"/>
      <c r="AE401" s="12"/>
      <c r="AF401" s="12"/>
      <c r="AG401" s="12"/>
      <c r="AH401" s="12"/>
      <c r="AI401" s="12"/>
      <c r="AJ401" s="12"/>
    </row>
    <row r="402" spans="1:36" ht="15" thickBot="1" x14ac:dyDescent="0.25">
      <c r="A402" s="12"/>
      <c r="B402" s="21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3"/>
      <c r="N402" s="23"/>
      <c r="O402" s="23"/>
      <c r="P402" s="23"/>
      <c r="Q402" s="23"/>
      <c r="R402" s="23"/>
      <c r="S402" s="23"/>
      <c r="T402" s="23"/>
      <c r="U402" s="23"/>
      <c r="V402" s="24"/>
      <c r="W402" s="24"/>
      <c r="X402" s="24"/>
      <c r="Y402" s="24"/>
      <c r="Z402" s="24"/>
      <c r="AA402" s="24"/>
      <c r="AB402" s="24"/>
      <c r="AC402" s="24"/>
      <c r="AD402" s="24"/>
      <c r="AE402" s="12"/>
      <c r="AF402" s="12"/>
      <c r="AG402" s="12"/>
      <c r="AH402" s="12"/>
      <c r="AI402" s="12"/>
      <c r="AJ402" s="12"/>
    </row>
    <row r="403" spans="1:36" ht="15" thickBot="1" x14ac:dyDescent="0.25">
      <c r="A403" s="12"/>
      <c r="B403" s="21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3"/>
      <c r="N403" s="23"/>
      <c r="O403" s="23"/>
      <c r="P403" s="23"/>
      <c r="Q403" s="23"/>
      <c r="R403" s="23"/>
      <c r="S403" s="23"/>
      <c r="T403" s="23"/>
      <c r="U403" s="23"/>
      <c r="V403" s="24"/>
      <c r="W403" s="24"/>
      <c r="X403" s="24"/>
      <c r="Y403" s="24"/>
      <c r="Z403" s="24"/>
      <c r="AA403" s="24"/>
      <c r="AB403" s="24"/>
      <c r="AC403" s="24"/>
      <c r="AD403" s="24"/>
      <c r="AE403" s="12"/>
      <c r="AF403" s="12"/>
      <c r="AG403" s="12"/>
      <c r="AH403" s="12"/>
      <c r="AI403" s="12"/>
      <c r="AJ403" s="12"/>
    </row>
    <row r="404" spans="1:36" ht="15" thickBot="1" x14ac:dyDescent="0.25">
      <c r="A404" s="12"/>
      <c r="B404" s="21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3"/>
      <c r="N404" s="23"/>
      <c r="O404" s="23"/>
      <c r="P404" s="23"/>
      <c r="Q404" s="23"/>
      <c r="R404" s="23"/>
      <c r="S404" s="23"/>
      <c r="T404" s="23"/>
      <c r="U404" s="23"/>
      <c r="V404" s="24"/>
      <c r="W404" s="24"/>
      <c r="X404" s="24"/>
      <c r="Y404" s="24"/>
      <c r="Z404" s="24"/>
      <c r="AA404" s="24"/>
      <c r="AB404" s="24"/>
      <c r="AC404" s="24"/>
      <c r="AD404" s="24"/>
      <c r="AE404" s="12"/>
      <c r="AF404" s="12"/>
      <c r="AG404" s="12"/>
      <c r="AH404" s="12"/>
      <c r="AI404" s="12"/>
      <c r="AJ404" s="12"/>
    </row>
    <row r="405" spans="1:36" ht="15" thickBot="1" x14ac:dyDescent="0.25">
      <c r="A405" s="12"/>
      <c r="B405" s="21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3"/>
      <c r="N405" s="23"/>
      <c r="O405" s="23"/>
      <c r="P405" s="23"/>
      <c r="Q405" s="23"/>
      <c r="R405" s="23"/>
      <c r="S405" s="23"/>
      <c r="T405" s="23"/>
      <c r="U405" s="23"/>
      <c r="V405" s="24"/>
      <c r="W405" s="24"/>
      <c r="X405" s="24"/>
      <c r="Y405" s="24"/>
      <c r="Z405" s="24"/>
      <c r="AA405" s="24"/>
      <c r="AB405" s="24"/>
      <c r="AC405" s="24"/>
      <c r="AD405" s="24"/>
      <c r="AE405" s="12"/>
      <c r="AF405" s="12"/>
      <c r="AG405" s="12"/>
      <c r="AH405" s="12"/>
      <c r="AI405" s="12"/>
      <c r="AJ405" s="12"/>
    </row>
    <row r="406" spans="1:36" ht="15" thickBot="1" x14ac:dyDescent="0.25">
      <c r="A406" s="12"/>
      <c r="B406" s="21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3"/>
      <c r="N406" s="23"/>
      <c r="O406" s="23"/>
      <c r="P406" s="23"/>
      <c r="Q406" s="23"/>
      <c r="R406" s="23"/>
      <c r="S406" s="23"/>
      <c r="T406" s="23"/>
      <c r="U406" s="23"/>
      <c r="V406" s="24"/>
      <c r="W406" s="24"/>
      <c r="X406" s="24"/>
      <c r="Y406" s="24"/>
      <c r="Z406" s="24"/>
      <c r="AA406" s="24"/>
      <c r="AB406" s="24"/>
      <c r="AC406" s="24"/>
      <c r="AD406" s="24"/>
      <c r="AE406" s="12"/>
      <c r="AF406" s="12"/>
      <c r="AG406" s="12"/>
      <c r="AH406" s="12"/>
      <c r="AI406" s="12"/>
      <c r="AJ406" s="12"/>
    </row>
    <row r="407" spans="1:36" ht="15" thickBot="1" x14ac:dyDescent="0.25">
      <c r="A407" s="12"/>
      <c r="B407" s="21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3"/>
      <c r="N407" s="23"/>
      <c r="O407" s="23"/>
      <c r="P407" s="23"/>
      <c r="Q407" s="23"/>
      <c r="R407" s="23"/>
      <c r="S407" s="23"/>
      <c r="T407" s="23"/>
      <c r="U407" s="23"/>
      <c r="V407" s="24"/>
      <c r="W407" s="24"/>
      <c r="X407" s="24"/>
      <c r="Y407" s="24"/>
      <c r="Z407" s="24"/>
      <c r="AA407" s="24"/>
      <c r="AB407" s="24"/>
      <c r="AC407" s="24"/>
      <c r="AD407" s="24"/>
      <c r="AE407" s="12"/>
      <c r="AF407" s="12"/>
      <c r="AG407" s="12"/>
      <c r="AH407" s="12"/>
      <c r="AI407" s="12"/>
      <c r="AJ407" s="12"/>
    </row>
    <row r="408" spans="1:36" ht="15" thickBot="1" x14ac:dyDescent="0.25">
      <c r="A408" s="12"/>
      <c r="B408" s="2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3"/>
      <c r="N408" s="23"/>
      <c r="O408" s="23"/>
      <c r="P408" s="23"/>
      <c r="Q408" s="23"/>
      <c r="R408" s="23"/>
      <c r="S408" s="23"/>
      <c r="T408" s="23"/>
      <c r="U408" s="23"/>
      <c r="V408" s="24"/>
      <c r="W408" s="24"/>
      <c r="X408" s="24"/>
      <c r="Y408" s="24"/>
      <c r="Z408" s="24"/>
      <c r="AA408" s="24"/>
      <c r="AB408" s="24"/>
      <c r="AC408" s="24"/>
      <c r="AD408" s="24"/>
      <c r="AE408" s="12"/>
      <c r="AF408" s="12"/>
      <c r="AG408" s="12"/>
      <c r="AH408" s="12"/>
      <c r="AI408" s="12"/>
      <c r="AJ408" s="12"/>
    </row>
    <row r="409" spans="1:36" ht="15" thickBot="1" x14ac:dyDescent="0.25">
      <c r="A409" s="12"/>
      <c r="B409" s="21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3"/>
      <c r="N409" s="23"/>
      <c r="O409" s="23"/>
      <c r="P409" s="23"/>
      <c r="Q409" s="23"/>
      <c r="R409" s="23"/>
      <c r="S409" s="23"/>
      <c r="T409" s="23"/>
      <c r="U409" s="23"/>
      <c r="V409" s="24"/>
      <c r="W409" s="24"/>
      <c r="X409" s="24"/>
      <c r="Y409" s="24"/>
      <c r="Z409" s="24"/>
      <c r="AA409" s="24"/>
      <c r="AB409" s="24"/>
      <c r="AC409" s="24"/>
      <c r="AD409" s="24"/>
      <c r="AE409" s="12"/>
      <c r="AF409" s="12"/>
      <c r="AG409" s="12"/>
      <c r="AH409" s="12"/>
      <c r="AI409" s="12"/>
      <c r="AJ409" s="12"/>
    </row>
    <row r="410" spans="1:36" ht="15" thickBot="1" x14ac:dyDescent="0.25">
      <c r="A410" s="12"/>
      <c r="B410" s="21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3"/>
      <c r="N410" s="23"/>
      <c r="O410" s="23"/>
      <c r="P410" s="23"/>
      <c r="Q410" s="23"/>
      <c r="R410" s="23"/>
      <c r="S410" s="23"/>
      <c r="T410" s="23"/>
      <c r="U410" s="23"/>
      <c r="V410" s="24"/>
      <c r="W410" s="24"/>
      <c r="X410" s="24"/>
      <c r="Y410" s="24"/>
      <c r="Z410" s="24"/>
      <c r="AA410" s="24"/>
      <c r="AB410" s="24"/>
      <c r="AC410" s="24"/>
      <c r="AD410" s="24"/>
      <c r="AE410" s="12"/>
      <c r="AF410" s="12"/>
      <c r="AG410" s="12"/>
      <c r="AH410" s="12"/>
      <c r="AI410" s="12"/>
      <c r="AJ410" s="12"/>
    </row>
    <row r="411" spans="1:36" ht="15" thickBot="1" x14ac:dyDescent="0.25">
      <c r="A411" s="12"/>
      <c r="B411" s="21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3"/>
      <c r="N411" s="23"/>
      <c r="O411" s="23"/>
      <c r="P411" s="23"/>
      <c r="Q411" s="23"/>
      <c r="R411" s="23"/>
      <c r="S411" s="23"/>
      <c r="T411" s="23"/>
      <c r="U411" s="23"/>
      <c r="V411" s="24"/>
      <c r="W411" s="24"/>
      <c r="X411" s="24"/>
      <c r="Y411" s="24"/>
      <c r="Z411" s="24"/>
      <c r="AA411" s="24"/>
      <c r="AB411" s="24"/>
      <c r="AC411" s="24"/>
      <c r="AD411" s="24"/>
      <c r="AE411" s="12"/>
      <c r="AF411" s="12"/>
      <c r="AG411" s="12"/>
      <c r="AH411" s="12"/>
      <c r="AI411" s="12"/>
      <c r="AJ411" s="12"/>
    </row>
    <row r="412" spans="1:36" ht="15" thickBot="1" x14ac:dyDescent="0.25">
      <c r="A412" s="12"/>
      <c r="B412" s="21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3"/>
      <c r="N412" s="23"/>
      <c r="O412" s="23"/>
      <c r="P412" s="23"/>
      <c r="Q412" s="23"/>
      <c r="R412" s="23"/>
      <c r="S412" s="23"/>
      <c r="T412" s="23"/>
      <c r="U412" s="23"/>
      <c r="V412" s="24"/>
      <c r="W412" s="24"/>
      <c r="X412" s="24"/>
      <c r="Y412" s="24"/>
      <c r="Z412" s="24"/>
      <c r="AA412" s="24"/>
      <c r="AB412" s="24"/>
      <c r="AC412" s="24"/>
      <c r="AD412" s="24"/>
      <c r="AE412" s="12"/>
      <c r="AF412" s="12"/>
      <c r="AG412" s="12"/>
      <c r="AH412" s="12"/>
      <c r="AI412" s="12"/>
      <c r="AJ412" s="12"/>
    </row>
    <row r="413" spans="1:36" ht="15" thickBot="1" x14ac:dyDescent="0.25">
      <c r="A413" s="12"/>
      <c r="B413" s="21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3"/>
      <c r="N413" s="23"/>
      <c r="O413" s="23"/>
      <c r="P413" s="23"/>
      <c r="Q413" s="23"/>
      <c r="R413" s="23"/>
      <c r="S413" s="23"/>
      <c r="T413" s="23"/>
      <c r="U413" s="23"/>
      <c r="V413" s="24"/>
      <c r="W413" s="24"/>
      <c r="X413" s="24"/>
      <c r="Y413" s="24"/>
      <c r="Z413" s="24"/>
      <c r="AA413" s="24"/>
      <c r="AB413" s="24"/>
      <c r="AC413" s="24"/>
      <c r="AD413" s="24"/>
      <c r="AE413" s="12"/>
      <c r="AF413" s="12"/>
      <c r="AG413" s="12"/>
      <c r="AH413" s="12"/>
      <c r="AI413" s="12"/>
      <c r="AJ413" s="12"/>
    </row>
    <row r="414" spans="1:36" ht="15" thickBot="1" x14ac:dyDescent="0.25">
      <c r="A414" s="12"/>
      <c r="B414" s="21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3"/>
      <c r="N414" s="23"/>
      <c r="O414" s="23"/>
      <c r="P414" s="23"/>
      <c r="Q414" s="23"/>
      <c r="R414" s="23"/>
      <c r="S414" s="23"/>
      <c r="T414" s="23"/>
      <c r="U414" s="23"/>
      <c r="V414" s="24"/>
      <c r="W414" s="24"/>
      <c r="X414" s="24"/>
      <c r="Y414" s="24"/>
      <c r="Z414" s="24"/>
      <c r="AA414" s="24"/>
      <c r="AB414" s="24"/>
      <c r="AC414" s="24"/>
      <c r="AD414" s="24"/>
      <c r="AE414" s="12"/>
      <c r="AF414" s="12"/>
      <c r="AG414" s="12"/>
      <c r="AH414" s="12"/>
      <c r="AI414" s="12"/>
      <c r="AJ414" s="12"/>
    </row>
    <row r="415" spans="1:36" ht="15" thickBot="1" x14ac:dyDescent="0.25">
      <c r="A415" s="12"/>
      <c r="B415" s="21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3"/>
      <c r="N415" s="23"/>
      <c r="O415" s="23"/>
      <c r="P415" s="23"/>
      <c r="Q415" s="23"/>
      <c r="R415" s="23"/>
      <c r="S415" s="23"/>
      <c r="T415" s="23"/>
      <c r="U415" s="23"/>
      <c r="V415" s="24"/>
      <c r="W415" s="24"/>
      <c r="X415" s="24"/>
      <c r="Y415" s="24"/>
      <c r="Z415" s="24"/>
      <c r="AA415" s="24"/>
      <c r="AB415" s="24"/>
      <c r="AC415" s="24"/>
      <c r="AD415" s="24"/>
      <c r="AE415" s="12"/>
      <c r="AF415" s="12"/>
      <c r="AG415" s="12"/>
      <c r="AH415" s="12"/>
      <c r="AI415" s="12"/>
      <c r="AJ415" s="12"/>
    </row>
    <row r="416" spans="1:36" ht="15" thickBot="1" x14ac:dyDescent="0.25">
      <c r="A416" s="12"/>
      <c r="B416" s="21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3"/>
      <c r="N416" s="23"/>
      <c r="O416" s="23"/>
      <c r="P416" s="23"/>
      <c r="Q416" s="23"/>
      <c r="R416" s="23"/>
      <c r="S416" s="23"/>
      <c r="T416" s="23"/>
      <c r="U416" s="23"/>
      <c r="V416" s="24"/>
      <c r="W416" s="24"/>
      <c r="X416" s="24"/>
      <c r="Y416" s="24"/>
      <c r="Z416" s="24"/>
      <c r="AA416" s="24"/>
      <c r="AB416" s="24"/>
      <c r="AC416" s="24"/>
      <c r="AD416" s="24"/>
      <c r="AE416" s="12"/>
      <c r="AF416" s="12"/>
      <c r="AG416" s="12"/>
      <c r="AH416" s="12"/>
      <c r="AI416" s="12"/>
      <c r="AJ416" s="12"/>
    </row>
    <row r="417" spans="1:36" ht="15" thickBot="1" x14ac:dyDescent="0.25">
      <c r="A417" s="12"/>
      <c r="B417" s="21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3"/>
      <c r="N417" s="23"/>
      <c r="O417" s="23"/>
      <c r="P417" s="23"/>
      <c r="Q417" s="23"/>
      <c r="R417" s="23"/>
      <c r="S417" s="23"/>
      <c r="T417" s="23"/>
      <c r="U417" s="23"/>
      <c r="V417" s="24"/>
      <c r="W417" s="24"/>
      <c r="X417" s="24"/>
      <c r="Y417" s="24"/>
      <c r="Z417" s="24"/>
      <c r="AA417" s="24"/>
      <c r="AB417" s="24"/>
      <c r="AC417" s="24"/>
      <c r="AD417" s="24"/>
      <c r="AE417" s="12"/>
      <c r="AF417" s="12"/>
      <c r="AG417" s="12"/>
      <c r="AH417" s="12"/>
      <c r="AI417" s="12"/>
      <c r="AJ417" s="12"/>
    </row>
    <row r="418" spans="1:36" ht="15" thickBot="1" x14ac:dyDescent="0.25">
      <c r="A418" s="12"/>
      <c r="B418" s="21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3"/>
      <c r="N418" s="23"/>
      <c r="O418" s="23"/>
      <c r="P418" s="23"/>
      <c r="Q418" s="23"/>
      <c r="R418" s="23"/>
      <c r="S418" s="23"/>
      <c r="T418" s="23"/>
      <c r="U418" s="23"/>
      <c r="V418" s="24"/>
      <c r="W418" s="24"/>
      <c r="X418" s="24"/>
      <c r="Y418" s="24"/>
      <c r="Z418" s="24"/>
      <c r="AA418" s="24"/>
      <c r="AB418" s="24"/>
      <c r="AC418" s="24"/>
      <c r="AD418" s="24"/>
      <c r="AE418" s="12"/>
      <c r="AF418" s="12"/>
      <c r="AG418" s="12"/>
      <c r="AH418" s="12"/>
      <c r="AI418" s="12"/>
      <c r="AJ418" s="12"/>
    </row>
    <row r="419" spans="1:36" ht="15" thickBot="1" x14ac:dyDescent="0.25">
      <c r="A419" s="12"/>
      <c r="B419" s="21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3"/>
      <c r="N419" s="23"/>
      <c r="O419" s="23"/>
      <c r="P419" s="23"/>
      <c r="Q419" s="23"/>
      <c r="R419" s="23"/>
      <c r="S419" s="23"/>
      <c r="T419" s="23"/>
      <c r="U419" s="23"/>
      <c r="V419" s="24"/>
      <c r="W419" s="24"/>
      <c r="X419" s="24"/>
      <c r="Y419" s="24"/>
      <c r="Z419" s="24"/>
      <c r="AA419" s="24"/>
      <c r="AB419" s="24"/>
      <c r="AC419" s="24"/>
      <c r="AD419" s="24"/>
      <c r="AE419" s="12"/>
      <c r="AF419" s="12"/>
      <c r="AG419" s="12"/>
      <c r="AH419" s="12"/>
      <c r="AI419" s="12"/>
      <c r="AJ419" s="12"/>
    </row>
    <row r="420" spans="1:36" ht="15" thickBot="1" x14ac:dyDescent="0.25">
      <c r="A420" s="12"/>
      <c r="B420" s="2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3"/>
      <c r="N420" s="23"/>
      <c r="O420" s="23"/>
      <c r="P420" s="23"/>
      <c r="Q420" s="23"/>
      <c r="R420" s="23"/>
      <c r="S420" s="23"/>
      <c r="T420" s="23"/>
      <c r="U420" s="23"/>
      <c r="V420" s="24"/>
      <c r="W420" s="24"/>
      <c r="X420" s="24"/>
      <c r="Y420" s="24"/>
      <c r="Z420" s="24"/>
      <c r="AA420" s="24"/>
      <c r="AB420" s="24"/>
      <c r="AC420" s="24"/>
      <c r="AD420" s="24"/>
      <c r="AE420" s="12"/>
      <c r="AF420" s="12"/>
      <c r="AG420" s="12"/>
      <c r="AH420" s="12"/>
      <c r="AI420" s="12"/>
      <c r="AJ420" s="12"/>
    </row>
    <row r="421" spans="1:36" ht="15" thickBot="1" x14ac:dyDescent="0.25">
      <c r="A421" s="12"/>
      <c r="B421" s="21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3"/>
      <c r="N421" s="23"/>
      <c r="O421" s="23"/>
      <c r="P421" s="23"/>
      <c r="Q421" s="23"/>
      <c r="R421" s="23"/>
      <c r="S421" s="23"/>
      <c r="T421" s="23"/>
      <c r="U421" s="23"/>
      <c r="V421" s="24"/>
      <c r="W421" s="24"/>
      <c r="X421" s="24"/>
      <c r="Y421" s="24"/>
      <c r="Z421" s="24"/>
      <c r="AA421" s="24"/>
      <c r="AB421" s="24"/>
      <c r="AC421" s="24"/>
      <c r="AD421" s="24"/>
      <c r="AE421" s="12"/>
      <c r="AF421" s="12"/>
      <c r="AG421" s="12"/>
      <c r="AH421" s="12"/>
      <c r="AI421" s="12"/>
      <c r="AJ421" s="12"/>
    </row>
    <row r="422" spans="1:36" ht="15" thickBot="1" x14ac:dyDescent="0.25">
      <c r="A422" s="12"/>
      <c r="B422" s="21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3"/>
      <c r="N422" s="23"/>
      <c r="O422" s="23"/>
      <c r="P422" s="23"/>
      <c r="Q422" s="23"/>
      <c r="R422" s="23"/>
      <c r="S422" s="23"/>
      <c r="T422" s="23"/>
      <c r="U422" s="23"/>
      <c r="V422" s="24"/>
      <c r="W422" s="24"/>
      <c r="X422" s="24"/>
      <c r="Y422" s="24"/>
      <c r="Z422" s="24"/>
      <c r="AA422" s="24"/>
      <c r="AB422" s="24"/>
      <c r="AC422" s="24"/>
      <c r="AD422" s="24"/>
      <c r="AE422" s="12"/>
      <c r="AF422" s="12"/>
      <c r="AG422" s="12"/>
      <c r="AH422" s="12"/>
      <c r="AI422" s="12"/>
      <c r="AJ422" s="12"/>
    </row>
    <row r="423" spans="1:36" ht="15" thickBot="1" x14ac:dyDescent="0.25">
      <c r="A423" s="12"/>
      <c r="B423" s="21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3"/>
      <c r="N423" s="23"/>
      <c r="O423" s="23"/>
      <c r="P423" s="23"/>
      <c r="Q423" s="23"/>
      <c r="R423" s="23"/>
      <c r="S423" s="23"/>
      <c r="T423" s="23"/>
      <c r="U423" s="23"/>
      <c r="V423" s="24"/>
      <c r="W423" s="24"/>
      <c r="X423" s="24"/>
      <c r="Y423" s="24"/>
      <c r="Z423" s="24"/>
      <c r="AA423" s="24"/>
      <c r="AB423" s="24"/>
      <c r="AC423" s="24"/>
      <c r="AD423" s="24"/>
      <c r="AE423" s="12"/>
      <c r="AF423" s="12"/>
      <c r="AG423" s="12"/>
      <c r="AH423" s="12"/>
      <c r="AI423" s="12"/>
      <c r="AJ423" s="12"/>
    </row>
    <row r="424" spans="1:36" ht="15" thickBot="1" x14ac:dyDescent="0.25">
      <c r="A424" s="12"/>
      <c r="B424" s="21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3"/>
      <c r="N424" s="23"/>
      <c r="O424" s="23"/>
      <c r="P424" s="23"/>
      <c r="Q424" s="23"/>
      <c r="R424" s="23"/>
      <c r="S424" s="23"/>
      <c r="T424" s="23"/>
      <c r="U424" s="23"/>
      <c r="V424" s="24"/>
      <c r="W424" s="24"/>
      <c r="X424" s="24"/>
      <c r="Y424" s="24"/>
      <c r="Z424" s="24"/>
      <c r="AA424" s="24"/>
      <c r="AB424" s="24"/>
      <c r="AC424" s="24"/>
      <c r="AD424" s="24"/>
      <c r="AE424" s="12"/>
      <c r="AF424" s="12"/>
      <c r="AG424" s="12"/>
      <c r="AH424" s="12"/>
      <c r="AI424" s="12"/>
      <c r="AJ424" s="12"/>
    </row>
    <row r="425" spans="1:36" ht="15" thickBot="1" x14ac:dyDescent="0.25">
      <c r="A425" s="12"/>
      <c r="B425" s="21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3"/>
      <c r="N425" s="23"/>
      <c r="O425" s="23"/>
      <c r="P425" s="23"/>
      <c r="Q425" s="23"/>
      <c r="R425" s="23"/>
      <c r="S425" s="23"/>
      <c r="T425" s="23"/>
      <c r="U425" s="23"/>
      <c r="V425" s="24"/>
      <c r="W425" s="24"/>
      <c r="X425" s="24"/>
      <c r="Y425" s="24"/>
      <c r="Z425" s="24"/>
      <c r="AA425" s="24"/>
      <c r="AB425" s="24"/>
      <c r="AC425" s="24"/>
      <c r="AD425" s="24"/>
      <c r="AE425" s="12"/>
      <c r="AF425" s="12"/>
      <c r="AG425" s="12"/>
      <c r="AH425" s="12"/>
      <c r="AI425" s="12"/>
      <c r="AJ425" s="12"/>
    </row>
    <row r="426" spans="1:36" ht="15" thickBot="1" x14ac:dyDescent="0.25">
      <c r="A426" s="12"/>
      <c r="B426" s="21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3"/>
      <c r="N426" s="23"/>
      <c r="O426" s="23"/>
      <c r="P426" s="23"/>
      <c r="Q426" s="23"/>
      <c r="R426" s="23"/>
      <c r="S426" s="23"/>
      <c r="T426" s="23"/>
      <c r="U426" s="23"/>
      <c r="V426" s="24"/>
      <c r="W426" s="24"/>
      <c r="X426" s="24"/>
      <c r="Y426" s="24"/>
      <c r="Z426" s="24"/>
      <c r="AA426" s="24"/>
      <c r="AB426" s="24"/>
      <c r="AC426" s="24"/>
      <c r="AD426" s="24"/>
      <c r="AE426" s="12"/>
      <c r="AF426" s="12"/>
      <c r="AG426" s="12"/>
      <c r="AH426" s="12"/>
      <c r="AI426" s="12"/>
      <c r="AJ426" s="12"/>
    </row>
    <row r="427" spans="1:36" ht="15" thickBot="1" x14ac:dyDescent="0.25">
      <c r="A427" s="12"/>
      <c r="B427" s="21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3"/>
      <c r="N427" s="23"/>
      <c r="O427" s="23"/>
      <c r="P427" s="23"/>
      <c r="Q427" s="23"/>
      <c r="R427" s="23"/>
      <c r="S427" s="23"/>
      <c r="T427" s="23"/>
      <c r="U427" s="23"/>
      <c r="V427" s="24"/>
      <c r="W427" s="24"/>
      <c r="X427" s="24"/>
      <c r="Y427" s="24"/>
      <c r="Z427" s="24"/>
      <c r="AA427" s="24"/>
      <c r="AB427" s="24"/>
      <c r="AC427" s="24"/>
      <c r="AD427" s="24"/>
      <c r="AE427" s="12"/>
      <c r="AF427" s="12"/>
      <c r="AG427" s="12"/>
      <c r="AH427" s="12"/>
      <c r="AI427" s="12"/>
      <c r="AJ427" s="12"/>
    </row>
    <row r="428" spans="1:36" ht="15" thickBot="1" x14ac:dyDescent="0.25">
      <c r="A428" s="12"/>
      <c r="B428" s="21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3"/>
      <c r="N428" s="23"/>
      <c r="O428" s="23"/>
      <c r="P428" s="23"/>
      <c r="Q428" s="23"/>
      <c r="R428" s="23"/>
      <c r="S428" s="23"/>
      <c r="T428" s="23"/>
      <c r="U428" s="23"/>
      <c r="V428" s="24"/>
      <c r="W428" s="24"/>
      <c r="X428" s="24"/>
      <c r="Y428" s="24"/>
      <c r="Z428" s="24"/>
      <c r="AA428" s="24"/>
      <c r="AB428" s="24"/>
      <c r="AC428" s="24"/>
      <c r="AD428" s="24"/>
      <c r="AE428" s="12"/>
      <c r="AF428" s="12"/>
      <c r="AG428" s="12"/>
      <c r="AH428" s="12"/>
      <c r="AI428" s="12"/>
      <c r="AJ428" s="12"/>
    </row>
    <row r="429" spans="1:36" ht="15" thickBot="1" x14ac:dyDescent="0.25">
      <c r="A429" s="12"/>
      <c r="B429" s="21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3"/>
      <c r="N429" s="23"/>
      <c r="O429" s="23"/>
      <c r="P429" s="23"/>
      <c r="Q429" s="23"/>
      <c r="R429" s="23"/>
      <c r="S429" s="23"/>
      <c r="T429" s="23"/>
      <c r="U429" s="23"/>
      <c r="V429" s="24"/>
      <c r="W429" s="24"/>
      <c r="X429" s="24"/>
      <c r="Y429" s="24"/>
      <c r="Z429" s="24"/>
      <c r="AA429" s="24"/>
      <c r="AB429" s="24"/>
      <c r="AC429" s="24"/>
      <c r="AD429" s="24"/>
      <c r="AE429" s="12"/>
      <c r="AF429" s="12"/>
      <c r="AG429" s="12"/>
      <c r="AH429" s="12"/>
      <c r="AI429" s="12"/>
      <c r="AJ429" s="12"/>
    </row>
    <row r="430" spans="1:36" ht="15" thickBot="1" x14ac:dyDescent="0.25">
      <c r="A430" s="12"/>
      <c r="B430" s="21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3"/>
      <c r="N430" s="23"/>
      <c r="O430" s="23"/>
      <c r="P430" s="23"/>
      <c r="Q430" s="23"/>
      <c r="R430" s="23"/>
      <c r="S430" s="23"/>
      <c r="T430" s="23"/>
      <c r="U430" s="23"/>
      <c r="V430" s="24"/>
      <c r="W430" s="24"/>
      <c r="X430" s="24"/>
      <c r="Y430" s="24"/>
      <c r="Z430" s="24"/>
      <c r="AA430" s="24"/>
      <c r="AB430" s="24"/>
      <c r="AC430" s="24"/>
      <c r="AD430" s="24"/>
      <c r="AE430" s="12"/>
      <c r="AF430" s="12"/>
      <c r="AG430" s="12"/>
      <c r="AH430" s="12"/>
      <c r="AI430" s="12"/>
      <c r="AJ430" s="12"/>
    </row>
    <row r="431" spans="1:36" ht="15" thickBot="1" x14ac:dyDescent="0.25">
      <c r="A431" s="12"/>
      <c r="B431" s="21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3"/>
      <c r="N431" s="23"/>
      <c r="O431" s="23"/>
      <c r="P431" s="23"/>
      <c r="Q431" s="23"/>
      <c r="R431" s="23"/>
      <c r="S431" s="23"/>
      <c r="T431" s="23"/>
      <c r="U431" s="23"/>
      <c r="V431" s="24"/>
      <c r="W431" s="24"/>
      <c r="X431" s="24"/>
      <c r="Y431" s="24"/>
      <c r="Z431" s="24"/>
      <c r="AA431" s="24"/>
      <c r="AB431" s="24"/>
      <c r="AC431" s="24"/>
      <c r="AD431" s="24"/>
      <c r="AE431" s="12"/>
      <c r="AF431" s="12"/>
      <c r="AG431" s="12"/>
      <c r="AH431" s="12"/>
      <c r="AI431" s="12"/>
      <c r="AJ431" s="12"/>
    </row>
    <row r="432" spans="1:36" ht="15" thickBot="1" x14ac:dyDescent="0.25">
      <c r="A432" s="12"/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3"/>
      <c r="N432" s="23"/>
      <c r="O432" s="23"/>
      <c r="P432" s="23"/>
      <c r="Q432" s="23"/>
      <c r="R432" s="23"/>
      <c r="S432" s="23"/>
      <c r="T432" s="23"/>
      <c r="U432" s="23"/>
      <c r="V432" s="24"/>
      <c r="W432" s="24"/>
      <c r="X432" s="24"/>
      <c r="Y432" s="24"/>
      <c r="Z432" s="24"/>
      <c r="AA432" s="24"/>
      <c r="AB432" s="24"/>
      <c r="AC432" s="24"/>
      <c r="AD432" s="24"/>
      <c r="AE432" s="12"/>
      <c r="AF432" s="12"/>
      <c r="AG432" s="12"/>
      <c r="AH432" s="12"/>
      <c r="AI432" s="12"/>
      <c r="AJ432" s="12"/>
    </row>
    <row r="433" spans="1:36" ht="15" thickBot="1" x14ac:dyDescent="0.25">
      <c r="A433" s="12"/>
      <c r="B433" s="21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3"/>
      <c r="N433" s="23"/>
      <c r="O433" s="23"/>
      <c r="P433" s="23"/>
      <c r="Q433" s="23"/>
      <c r="R433" s="23"/>
      <c r="S433" s="23"/>
      <c r="T433" s="23"/>
      <c r="U433" s="23"/>
      <c r="V433" s="24"/>
      <c r="W433" s="24"/>
      <c r="X433" s="24"/>
      <c r="Y433" s="24"/>
      <c r="Z433" s="24"/>
      <c r="AA433" s="24"/>
      <c r="AB433" s="24"/>
      <c r="AC433" s="24"/>
      <c r="AD433" s="24"/>
      <c r="AE433" s="12"/>
      <c r="AF433" s="12"/>
      <c r="AG433" s="12"/>
      <c r="AH433" s="12"/>
      <c r="AI433" s="12"/>
      <c r="AJ433" s="12"/>
    </row>
    <row r="434" spans="1:36" ht="15" thickBot="1" x14ac:dyDescent="0.25">
      <c r="A434" s="12"/>
      <c r="B434" s="21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3"/>
      <c r="N434" s="23"/>
      <c r="O434" s="23"/>
      <c r="P434" s="23"/>
      <c r="Q434" s="23"/>
      <c r="R434" s="23"/>
      <c r="S434" s="23"/>
      <c r="T434" s="23"/>
      <c r="U434" s="23"/>
      <c r="V434" s="24"/>
      <c r="W434" s="24"/>
      <c r="X434" s="24"/>
      <c r="Y434" s="24"/>
      <c r="Z434" s="24"/>
      <c r="AA434" s="24"/>
      <c r="AB434" s="24"/>
      <c r="AC434" s="24"/>
      <c r="AD434" s="24"/>
      <c r="AE434" s="12"/>
      <c r="AF434" s="12"/>
      <c r="AG434" s="12"/>
      <c r="AH434" s="12"/>
      <c r="AI434" s="12"/>
      <c r="AJ434" s="12"/>
    </row>
    <row r="435" spans="1:36" ht="15" thickBot="1" x14ac:dyDescent="0.25">
      <c r="A435" s="12"/>
      <c r="B435" s="21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3"/>
      <c r="N435" s="23"/>
      <c r="O435" s="23"/>
      <c r="P435" s="23"/>
      <c r="Q435" s="23"/>
      <c r="R435" s="23"/>
      <c r="S435" s="23"/>
      <c r="T435" s="23"/>
      <c r="U435" s="23"/>
      <c r="V435" s="24"/>
      <c r="W435" s="24"/>
      <c r="X435" s="24"/>
      <c r="Y435" s="24"/>
      <c r="Z435" s="24"/>
      <c r="AA435" s="24"/>
      <c r="AB435" s="24"/>
      <c r="AC435" s="24"/>
      <c r="AD435" s="24"/>
      <c r="AE435" s="12"/>
      <c r="AF435" s="12"/>
      <c r="AG435" s="12"/>
      <c r="AH435" s="12"/>
      <c r="AI435" s="12"/>
      <c r="AJ435" s="12"/>
    </row>
    <row r="436" spans="1:36" ht="15" thickBot="1" x14ac:dyDescent="0.25">
      <c r="A436" s="12"/>
      <c r="B436" s="21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3"/>
      <c r="N436" s="23"/>
      <c r="O436" s="23"/>
      <c r="P436" s="23"/>
      <c r="Q436" s="23"/>
      <c r="R436" s="23"/>
      <c r="S436" s="23"/>
      <c r="T436" s="23"/>
      <c r="U436" s="23"/>
      <c r="V436" s="24"/>
      <c r="W436" s="24"/>
      <c r="X436" s="24"/>
      <c r="Y436" s="24"/>
      <c r="Z436" s="24"/>
      <c r="AA436" s="24"/>
      <c r="AB436" s="24"/>
      <c r="AC436" s="24"/>
      <c r="AD436" s="24"/>
      <c r="AE436" s="12"/>
      <c r="AF436" s="12"/>
      <c r="AG436" s="12"/>
      <c r="AH436" s="12"/>
      <c r="AI436" s="12"/>
      <c r="AJ436" s="12"/>
    </row>
    <row r="437" spans="1:36" ht="15" thickBot="1" x14ac:dyDescent="0.25">
      <c r="A437" s="12"/>
      <c r="B437" s="21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3"/>
      <c r="N437" s="23"/>
      <c r="O437" s="23"/>
      <c r="P437" s="23"/>
      <c r="Q437" s="23"/>
      <c r="R437" s="23"/>
      <c r="S437" s="23"/>
      <c r="T437" s="23"/>
      <c r="U437" s="23"/>
      <c r="V437" s="24"/>
      <c r="W437" s="24"/>
      <c r="X437" s="24"/>
      <c r="Y437" s="24"/>
      <c r="Z437" s="24"/>
      <c r="AA437" s="24"/>
      <c r="AB437" s="24"/>
      <c r="AC437" s="24"/>
      <c r="AD437" s="24"/>
      <c r="AE437" s="12"/>
      <c r="AF437" s="12"/>
      <c r="AG437" s="12"/>
      <c r="AH437" s="12"/>
      <c r="AI437" s="12"/>
      <c r="AJ437" s="12"/>
    </row>
    <row r="438" spans="1:36" ht="15" thickBot="1" x14ac:dyDescent="0.25">
      <c r="A438" s="12"/>
      <c r="B438" s="21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3"/>
      <c r="N438" s="23"/>
      <c r="O438" s="23"/>
      <c r="P438" s="23"/>
      <c r="Q438" s="23"/>
      <c r="R438" s="23"/>
      <c r="S438" s="23"/>
      <c r="T438" s="23"/>
      <c r="U438" s="23"/>
      <c r="V438" s="24"/>
      <c r="W438" s="24"/>
      <c r="X438" s="24"/>
      <c r="Y438" s="24"/>
      <c r="Z438" s="24"/>
      <c r="AA438" s="24"/>
      <c r="AB438" s="24"/>
      <c r="AC438" s="24"/>
      <c r="AD438" s="24"/>
      <c r="AE438" s="12"/>
      <c r="AF438" s="12"/>
      <c r="AG438" s="12"/>
      <c r="AH438" s="12"/>
      <c r="AI438" s="12"/>
      <c r="AJ438" s="12"/>
    </row>
    <row r="439" spans="1:36" ht="15" thickBot="1" x14ac:dyDescent="0.25">
      <c r="A439" s="12"/>
      <c r="B439" s="21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3"/>
      <c r="N439" s="23"/>
      <c r="O439" s="23"/>
      <c r="P439" s="23"/>
      <c r="Q439" s="23"/>
      <c r="R439" s="23"/>
      <c r="S439" s="23"/>
      <c r="T439" s="23"/>
      <c r="U439" s="23"/>
      <c r="V439" s="24"/>
      <c r="W439" s="24"/>
      <c r="X439" s="24"/>
      <c r="Y439" s="24"/>
      <c r="Z439" s="24"/>
      <c r="AA439" s="24"/>
      <c r="AB439" s="24"/>
      <c r="AC439" s="24"/>
      <c r="AD439" s="24"/>
      <c r="AE439" s="12"/>
      <c r="AF439" s="12"/>
      <c r="AG439" s="12"/>
      <c r="AH439" s="12"/>
      <c r="AI439" s="12"/>
      <c r="AJ439" s="12"/>
    </row>
    <row r="440" spans="1:36" ht="15" thickBot="1" x14ac:dyDescent="0.25">
      <c r="A440" s="12"/>
      <c r="B440" s="21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3"/>
      <c r="N440" s="23"/>
      <c r="O440" s="23"/>
      <c r="P440" s="23"/>
      <c r="Q440" s="23"/>
      <c r="R440" s="23"/>
      <c r="S440" s="23"/>
      <c r="T440" s="23"/>
      <c r="U440" s="23"/>
      <c r="V440" s="24"/>
      <c r="W440" s="24"/>
      <c r="X440" s="24"/>
      <c r="Y440" s="24"/>
      <c r="Z440" s="24"/>
      <c r="AA440" s="24"/>
      <c r="AB440" s="24"/>
      <c r="AC440" s="24"/>
      <c r="AD440" s="24"/>
      <c r="AE440" s="12"/>
      <c r="AF440" s="12"/>
      <c r="AG440" s="12"/>
      <c r="AH440" s="12"/>
      <c r="AI440" s="12"/>
      <c r="AJ440" s="12"/>
    </row>
    <row r="441" spans="1:36" ht="15" thickBot="1" x14ac:dyDescent="0.25">
      <c r="A441" s="12"/>
      <c r="B441" s="21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3"/>
      <c r="N441" s="23"/>
      <c r="O441" s="23"/>
      <c r="P441" s="23"/>
      <c r="Q441" s="23"/>
      <c r="R441" s="23"/>
      <c r="S441" s="23"/>
      <c r="T441" s="23"/>
      <c r="U441" s="23"/>
      <c r="V441" s="24"/>
      <c r="W441" s="24"/>
      <c r="X441" s="24"/>
      <c r="Y441" s="24"/>
      <c r="Z441" s="24"/>
      <c r="AA441" s="24"/>
      <c r="AB441" s="24"/>
      <c r="AC441" s="24"/>
      <c r="AD441" s="24"/>
      <c r="AE441" s="12"/>
      <c r="AF441" s="12"/>
      <c r="AG441" s="12"/>
      <c r="AH441" s="12"/>
      <c r="AI441" s="12"/>
      <c r="AJ441" s="12"/>
    </row>
    <row r="442" spans="1:36" ht="15" thickBot="1" x14ac:dyDescent="0.25">
      <c r="A442" s="12"/>
      <c r="B442" s="21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3"/>
      <c r="N442" s="23"/>
      <c r="O442" s="23"/>
      <c r="P442" s="23"/>
      <c r="Q442" s="23"/>
      <c r="R442" s="23"/>
      <c r="S442" s="23"/>
      <c r="T442" s="23"/>
      <c r="U442" s="23"/>
      <c r="V442" s="24"/>
      <c r="W442" s="24"/>
      <c r="X442" s="24"/>
      <c r="Y442" s="24"/>
      <c r="Z442" s="24"/>
      <c r="AA442" s="24"/>
      <c r="AB442" s="24"/>
      <c r="AC442" s="24"/>
      <c r="AD442" s="24"/>
      <c r="AE442" s="12"/>
      <c r="AF442" s="12"/>
      <c r="AG442" s="12"/>
      <c r="AH442" s="12"/>
      <c r="AI442" s="12"/>
      <c r="AJ442" s="12"/>
    </row>
    <row r="443" spans="1:36" ht="15" thickBot="1" x14ac:dyDescent="0.25">
      <c r="A443" s="12"/>
      <c r="B443" s="21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3"/>
      <c r="N443" s="23"/>
      <c r="O443" s="23"/>
      <c r="P443" s="23"/>
      <c r="Q443" s="23"/>
      <c r="R443" s="23"/>
      <c r="S443" s="23"/>
      <c r="T443" s="23"/>
      <c r="U443" s="23"/>
      <c r="V443" s="24"/>
      <c r="W443" s="24"/>
      <c r="X443" s="24"/>
      <c r="Y443" s="24"/>
      <c r="Z443" s="24"/>
      <c r="AA443" s="24"/>
      <c r="AB443" s="24"/>
      <c r="AC443" s="24"/>
      <c r="AD443" s="24"/>
      <c r="AE443" s="12"/>
      <c r="AF443" s="12"/>
      <c r="AG443" s="12"/>
      <c r="AH443" s="12"/>
      <c r="AI443" s="12"/>
      <c r="AJ443" s="12"/>
    </row>
    <row r="444" spans="1:36" ht="15" thickBot="1" x14ac:dyDescent="0.25">
      <c r="A444" s="12"/>
      <c r="B444" s="2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3"/>
      <c r="N444" s="23"/>
      <c r="O444" s="23"/>
      <c r="P444" s="23"/>
      <c r="Q444" s="23"/>
      <c r="R444" s="23"/>
      <c r="S444" s="23"/>
      <c r="T444" s="23"/>
      <c r="U444" s="23"/>
      <c r="V444" s="24"/>
      <c r="W444" s="24"/>
      <c r="X444" s="24"/>
      <c r="Y444" s="24"/>
      <c r="Z444" s="24"/>
      <c r="AA444" s="24"/>
      <c r="AB444" s="24"/>
      <c r="AC444" s="24"/>
      <c r="AD444" s="24"/>
      <c r="AE444" s="12"/>
      <c r="AF444" s="12"/>
      <c r="AG444" s="12"/>
      <c r="AH444" s="12"/>
      <c r="AI444" s="12"/>
      <c r="AJ444" s="12"/>
    </row>
    <row r="445" spans="1:36" ht="15" thickBot="1" x14ac:dyDescent="0.25">
      <c r="A445" s="12"/>
      <c r="B445" s="21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3"/>
      <c r="N445" s="23"/>
      <c r="O445" s="23"/>
      <c r="P445" s="23"/>
      <c r="Q445" s="23"/>
      <c r="R445" s="23"/>
      <c r="S445" s="23"/>
      <c r="T445" s="23"/>
      <c r="U445" s="23"/>
      <c r="V445" s="24"/>
      <c r="W445" s="24"/>
      <c r="X445" s="24"/>
      <c r="Y445" s="24"/>
      <c r="Z445" s="24"/>
      <c r="AA445" s="24"/>
      <c r="AB445" s="24"/>
      <c r="AC445" s="24"/>
      <c r="AD445" s="24"/>
      <c r="AE445" s="12"/>
      <c r="AF445" s="12"/>
      <c r="AG445" s="12"/>
      <c r="AH445" s="12"/>
      <c r="AI445" s="12"/>
      <c r="AJ445" s="12"/>
    </row>
    <row r="446" spans="1:36" ht="15" thickBot="1" x14ac:dyDescent="0.25">
      <c r="A446" s="12"/>
      <c r="B446" s="21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3"/>
      <c r="N446" s="23"/>
      <c r="O446" s="23"/>
      <c r="P446" s="23"/>
      <c r="Q446" s="23"/>
      <c r="R446" s="23"/>
      <c r="S446" s="23"/>
      <c r="T446" s="23"/>
      <c r="U446" s="23"/>
      <c r="V446" s="24"/>
      <c r="W446" s="24"/>
      <c r="X446" s="24"/>
      <c r="Y446" s="24"/>
      <c r="Z446" s="24"/>
      <c r="AA446" s="24"/>
      <c r="AB446" s="24"/>
      <c r="AC446" s="24"/>
      <c r="AD446" s="24"/>
      <c r="AE446" s="12"/>
      <c r="AF446" s="12"/>
      <c r="AG446" s="12"/>
      <c r="AH446" s="12"/>
      <c r="AI446" s="12"/>
      <c r="AJ446" s="12"/>
    </row>
    <row r="447" spans="1:36" ht="15" thickBot="1" x14ac:dyDescent="0.25">
      <c r="A447" s="12"/>
      <c r="B447" s="21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3"/>
      <c r="N447" s="23"/>
      <c r="O447" s="23"/>
      <c r="P447" s="23"/>
      <c r="Q447" s="23"/>
      <c r="R447" s="23"/>
      <c r="S447" s="23"/>
      <c r="T447" s="23"/>
      <c r="U447" s="23"/>
      <c r="V447" s="24"/>
      <c r="W447" s="24"/>
      <c r="X447" s="24"/>
      <c r="Y447" s="24"/>
      <c r="Z447" s="24"/>
      <c r="AA447" s="24"/>
      <c r="AB447" s="24"/>
      <c r="AC447" s="24"/>
      <c r="AD447" s="24"/>
      <c r="AE447" s="12"/>
      <c r="AF447" s="12"/>
      <c r="AG447" s="12"/>
      <c r="AH447" s="12"/>
      <c r="AI447" s="12"/>
      <c r="AJ447" s="12"/>
    </row>
    <row r="448" spans="1:36" ht="15" thickBot="1" x14ac:dyDescent="0.25">
      <c r="A448" s="12"/>
      <c r="B448" s="21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3"/>
      <c r="N448" s="23"/>
      <c r="O448" s="23"/>
      <c r="P448" s="23"/>
      <c r="Q448" s="23"/>
      <c r="R448" s="23"/>
      <c r="S448" s="23"/>
      <c r="T448" s="23"/>
      <c r="U448" s="23"/>
      <c r="V448" s="24"/>
      <c r="W448" s="24"/>
      <c r="X448" s="24"/>
      <c r="Y448" s="24"/>
      <c r="Z448" s="24"/>
      <c r="AA448" s="24"/>
      <c r="AB448" s="24"/>
      <c r="AC448" s="24"/>
      <c r="AD448" s="24"/>
      <c r="AE448" s="12"/>
      <c r="AF448" s="12"/>
      <c r="AG448" s="12"/>
      <c r="AH448" s="12"/>
      <c r="AI448" s="12"/>
      <c r="AJ448" s="12"/>
    </row>
    <row r="449" spans="1:36" ht="15" thickBot="1" x14ac:dyDescent="0.25">
      <c r="A449" s="12"/>
      <c r="B449" s="21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3"/>
      <c r="N449" s="23"/>
      <c r="O449" s="23"/>
      <c r="P449" s="23"/>
      <c r="Q449" s="23"/>
      <c r="R449" s="23"/>
      <c r="S449" s="23"/>
      <c r="T449" s="23"/>
      <c r="U449" s="23"/>
      <c r="V449" s="24"/>
      <c r="W449" s="24"/>
      <c r="X449" s="24"/>
      <c r="Y449" s="24"/>
      <c r="Z449" s="24"/>
      <c r="AA449" s="24"/>
      <c r="AB449" s="24"/>
      <c r="AC449" s="24"/>
      <c r="AD449" s="24"/>
      <c r="AE449" s="12"/>
      <c r="AF449" s="12"/>
      <c r="AG449" s="12"/>
      <c r="AH449" s="12"/>
      <c r="AI449" s="12"/>
      <c r="AJ449" s="12"/>
    </row>
    <row r="450" spans="1:36" ht="15" thickBot="1" x14ac:dyDescent="0.25">
      <c r="A450" s="12"/>
      <c r="B450" s="21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3"/>
      <c r="N450" s="23"/>
      <c r="O450" s="23"/>
      <c r="P450" s="23"/>
      <c r="Q450" s="23"/>
      <c r="R450" s="23"/>
      <c r="S450" s="23"/>
      <c r="T450" s="23"/>
      <c r="U450" s="23"/>
      <c r="V450" s="24"/>
      <c r="W450" s="24"/>
      <c r="X450" s="24"/>
      <c r="Y450" s="24"/>
      <c r="Z450" s="24"/>
      <c r="AA450" s="24"/>
      <c r="AB450" s="24"/>
      <c r="AC450" s="24"/>
      <c r="AD450" s="24"/>
      <c r="AE450" s="12"/>
      <c r="AF450" s="12"/>
      <c r="AG450" s="12"/>
      <c r="AH450" s="12"/>
      <c r="AI450" s="12"/>
      <c r="AJ450" s="12"/>
    </row>
    <row r="451" spans="1:36" ht="15" thickBot="1" x14ac:dyDescent="0.25">
      <c r="A451" s="12"/>
      <c r="B451" s="21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3"/>
      <c r="N451" s="23"/>
      <c r="O451" s="23"/>
      <c r="P451" s="23"/>
      <c r="Q451" s="23"/>
      <c r="R451" s="23"/>
      <c r="S451" s="23"/>
      <c r="T451" s="23"/>
      <c r="U451" s="23"/>
      <c r="V451" s="24"/>
      <c r="W451" s="24"/>
      <c r="X451" s="24"/>
      <c r="Y451" s="24"/>
      <c r="Z451" s="24"/>
      <c r="AA451" s="24"/>
      <c r="AB451" s="24"/>
      <c r="AC451" s="24"/>
      <c r="AD451" s="24"/>
      <c r="AE451" s="12"/>
      <c r="AF451" s="12"/>
      <c r="AG451" s="12"/>
      <c r="AH451" s="12"/>
      <c r="AI451" s="12"/>
      <c r="AJ451" s="12"/>
    </row>
    <row r="452" spans="1:36" ht="15" thickBot="1" x14ac:dyDescent="0.25">
      <c r="A452" s="12"/>
      <c r="B452" s="21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3"/>
      <c r="N452" s="23"/>
      <c r="O452" s="23"/>
      <c r="P452" s="23"/>
      <c r="Q452" s="23"/>
      <c r="R452" s="23"/>
      <c r="S452" s="23"/>
      <c r="T452" s="23"/>
      <c r="U452" s="23"/>
      <c r="V452" s="24"/>
      <c r="W452" s="24"/>
      <c r="X452" s="24"/>
      <c r="Y452" s="24"/>
      <c r="Z452" s="24"/>
      <c r="AA452" s="24"/>
      <c r="AB452" s="24"/>
      <c r="AC452" s="24"/>
      <c r="AD452" s="24"/>
      <c r="AE452" s="12"/>
      <c r="AF452" s="12"/>
      <c r="AG452" s="12"/>
      <c r="AH452" s="12"/>
      <c r="AI452" s="12"/>
      <c r="AJ452" s="12"/>
    </row>
    <row r="453" spans="1:36" ht="15" thickBot="1" x14ac:dyDescent="0.25">
      <c r="A453" s="12"/>
      <c r="B453" s="21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3"/>
      <c r="N453" s="23"/>
      <c r="O453" s="23"/>
      <c r="P453" s="23"/>
      <c r="Q453" s="23"/>
      <c r="R453" s="23"/>
      <c r="S453" s="23"/>
      <c r="T453" s="23"/>
      <c r="U453" s="23"/>
      <c r="V453" s="24"/>
      <c r="W453" s="24"/>
      <c r="X453" s="24"/>
      <c r="Y453" s="24"/>
      <c r="Z453" s="24"/>
      <c r="AA453" s="24"/>
      <c r="AB453" s="24"/>
      <c r="AC453" s="24"/>
      <c r="AD453" s="24"/>
      <c r="AE453" s="12"/>
      <c r="AF453" s="12"/>
      <c r="AG453" s="12"/>
      <c r="AH453" s="12"/>
      <c r="AI453" s="12"/>
      <c r="AJ453" s="12"/>
    </row>
    <row r="454" spans="1:36" ht="15" thickBot="1" x14ac:dyDescent="0.25">
      <c r="A454" s="12"/>
      <c r="B454" s="21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3"/>
      <c r="N454" s="23"/>
      <c r="O454" s="23"/>
      <c r="P454" s="23"/>
      <c r="Q454" s="23"/>
      <c r="R454" s="23"/>
      <c r="S454" s="23"/>
      <c r="T454" s="23"/>
      <c r="U454" s="23"/>
      <c r="V454" s="24"/>
      <c r="W454" s="24"/>
      <c r="X454" s="24"/>
      <c r="Y454" s="24"/>
      <c r="Z454" s="24"/>
      <c r="AA454" s="24"/>
      <c r="AB454" s="24"/>
      <c r="AC454" s="24"/>
      <c r="AD454" s="24"/>
      <c r="AE454" s="12"/>
      <c r="AF454" s="12"/>
      <c r="AG454" s="12"/>
      <c r="AH454" s="12"/>
      <c r="AI454" s="12"/>
      <c r="AJ454" s="12"/>
    </row>
    <row r="455" spans="1:36" ht="15" thickBot="1" x14ac:dyDescent="0.25">
      <c r="A455" s="12"/>
      <c r="B455" s="21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3"/>
      <c r="N455" s="23"/>
      <c r="O455" s="23"/>
      <c r="P455" s="23"/>
      <c r="Q455" s="23"/>
      <c r="R455" s="23"/>
      <c r="S455" s="23"/>
      <c r="T455" s="23"/>
      <c r="U455" s="23"/>
      <c r="V455" s="24"/>
      <c r="W455" s="24"/>
      <c r="X455" s="24"/>
      <c r="Y455" s="24"/>
      <c r="Z455" s="24"/>
      <c r="AA455" s="24"/>
      <c r="AB455" s="24"/>
      <c r="AC455" s="24"/>
      <c r="AD455" s="24"/>
      <c r="AE455" s="12"/>
      <c r="AF455" s="12"/>
      <c r="AG455" s="12"/>
      <c r="AH455" s="12"/>
      <c r="AI455" s="12"/>
      <c r="AJ455" s="12"/>
    </row>
    <row r="456" spans="1:36" ht="15" thickBot="1" x14ac:dyDescent="0.25">
      <c r="A456" s="12"/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3"/>
      <c r="N456" s="23"/>
      <c r="O456" s="23"/>
      <c r="P456" s="23"/>
      <c r="Q456" s="23"/>
      <c r="R456" s="23"/>
      <c r="S456" s="23"/>
      <c r="T456" s="23"/>
      <c r="U456" s="23"/>
      <c r="V456" s="24"/>
      <c r="W456" s="24"/>
      <c r="X456" s="24"/>
      <c r="Y456" s="24"/>
      <c r="Z456" s="24"/>
      <c r="AA456" s="24"/>
      <c r="AB456" s="24"/>
      <c r="AC456" s="24"/>
      <c r="AD456" s="24"/>
      <c r="AE456" s="12"/>
      <c r="AF456" s="12"/>
      <c r="AG456" s="12"/>
      <c r="AH456" s="12"/>
      <c r="AI456" s="12"/>
      <c r="AJ456" s="12"/>
    </row>
    <row r="457" spans="1:36" ht="15" thickBot="1" x14ac:dyDescent="0.25">
      <c r="A457" s="12"/>
      <c r="B457" s="21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3"/>
      <c r="N457" s="23"/>
      <c r="O457" s="23"/>
      <c r="P457" s="23"/>
      <c r="Q457" s="23"/>
      <c r="R457" s="23"/>
      <c r="S457" s="23"/>
      <c r="T457" s="23"/>
      <c r="U457" s="23"/>
      <c r="V457" s="24"/>
      <c r="W457" s="24"/>
      <c r="X457" s="24"/>
      <c r="Y457" s="24"/>
      <c r="Z457" s="24"/>
      <c r="AA457" s="24"/>
      <c r="AB457" s="24"/>
      <c r="AC457" s="24"/>
      <c r="AD457" s="24"/>
      <c r="AE457" s="12"/>
      <c r="AF457" s="12"/>
      <c r="AG457" s="12"/>
      <c r="AH457" s="12"/>
      <c r="AI457" s="12"/>
      <c r="AJ457" s="12"/>
    </row>
    <row r="458" spans="1:36" ht="15" thickBot="1" x14ac:dyDescent="0.25">
      <c r="A458" s="12"/>
      <c r="B458" s="21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3"/>
      <c r="N458" s="23"/>
      <c r="O458" s="23"/>
      <c r="P458" s="23"/>
      <c r="Q458" s="23"/>
      <c r="R458" s="23"/>
      <c r="S458" s="23"/>
      <c r="T458" s="23"/>
      <c r="U458" s="23"/>
      <c r="V458" s="24"/>
      <c r="W458" s="24"/>
      <c r="X458" s="24"/>
      <c r="Y458" s="24"/>
      <c r="Z458" s="24"/>
      <c r="AA458" s="24"/>
      <c r="AB458" s="24"/>
      <c r="AC458" s="24"/>
      <c r="AD458" s="24"/>
      <c r="AE458" s="12"/>
      <c r="AF458" s="12"/>
      <c r="AG458" s="12"/>
      <c r="AH458" s="12"/>
      <c r="AI458" s="12"/>
      <c r="AJ458" s="12"/>
    </row>
    <row r="459" spans="1:36" ht="15" thickBot="1" x14ac:dyDescent="0.25">
      <c r="A459" s="12"/>
      <c r="B459" s="21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3"/>
      <c r="N459" s="23"/>
      <c r="O459" s="23"/>
      <c r="P459" s="23"/>
      <c r="Q459" s="23"/>
      <c r="R459" s="23"/>
      <c r="S459" s="23"/>
      <c r="T459" s="23"/>
      <c r="U459" s="23"/>
      <c r="V459" s="24"/>
      <c r="W459" s="24"/>
      <c r="X459" s="24"/>
      <c r="Y459" s="24"/>
      <c r="Z459" s="24"/>
      <c r="AA459" s="24"/>
      <c r="AB459" s="24"/>
      <c r="AC459" s="24"/>
      <c r="AD459" s="24"/>
      <c r="AE459" s="12"/>
      <c r="AF459" s="12"/>
      <c r="AG459" s="12"/>
      <c r="AH459" s="12"/>
      <c r="AI459" s="12"/>
      <c r="AJ459" s="12"/>
    </row>
    <row r="460" spans="1:36" ht="15" thickBot="1" x14ac:dyDescent="0.25">
      <c r="A460" s="12"/>
      <c r="B460" s="21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3"/>
      <c r="N460" s="23"/>
      <c r="O460" s="23"/>
      <c r="P460" s="23"/>
      <c r="Q460" s="23"/>
      <c r="R460" s="23"/>
      <c r="S460" s="23"/>
      <c r="T460" s="23"/>
      <c r="U460" s="23"/>
      <c r="V460" s="24"/>
      <c r="W460" s="24"/>
      <c r="X460" s="24"/>
      <c r="Y460" s="24"/>
      <c r="Z460" s="24"/>
      <c r="AA460" s="24"/>
      <c r="AB460" s="24"/>
      <c r="AC460" s="24"/>
      <c r="AD460" s="24"/>
      <c r="AE460" s="12"/>
      <c r="AF460" s="12"/>
      <c r="AG460" s="12"/>
      <c r="AH460" s="12"/>
      <c r="AI460" s="12"/>
      <c r="AJ460" s="12"/>
    </row>
    <row r="461" spans="1:36" ht="15" thickBot="1" x14ac:dyDescent="0.25">
      <c r="A461" s="12"/>
      <c r="B461" s="21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3"/>
      <c r="N461" s="23"/>
      <c r="O461" s="23"/>
      <c r="P461" s="23"/>
      <c r="Q461" s="23"/>
      <c r="R461" s="23"/>
      <c r="S461" s="23"/>
      <c r="T461" s="23"/>
      <c r="U461" s="23"/>
      <c r="V461" s="24"/>
      <c r="W461" s="24"/>
      <c r="X461" s="24"/>
      <c r="Y461" s="24"/>
      <c r="Z461" s="24"/>
      <c r="AA461" s="24"/>
      <c r="AB461" s="24"/>
      <c r="AC461" s="24"/>
      <c r="AD461" s="24"/>
      <c r="AE461" s="12"/>
      <c r="AF461" s="12"/>
      <c r="AG461" s="12"/>
      <c r="AH461" s="12"/>
      <c r="AI461" s="12"/>
      <c r="AJ461" s="12"/>
    </row>
    <row r="462" spans="1:36" ht="15" thickBot="1" x14ac:dyDescent="0.25">
      <c r="A462" s="12"/>
      <c r="B462" s="21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3"/>
      <c r="N462" s="23"/>
      <c r="O462" s="23"/>
      <c r="P462" s="23"/>
      <c r="Q462" s="23"/>
      <c r="R462" s="23"/>
      <c r="S462" s="23"/>
      <c r="T462" s="23"/>
      <c r="U462" s="23"/>
      <c r="V462" s="24"/>
      <c r="W462" s="24"/>
      <c r="X462" s="24"/>
      <c r="Y462" s="24"/>
      <c r="Z462" s="24"/>
      <c r="AA462" s="24"/>
      <c r="AB462" s="24"/>
      <c r="AC462" s="24"/>
      <c r="AD462" s="24"/>
      <c r="AE462" s="12"/>
      <c r="AF462" s="12"/>
      <c r="AG462" s="12"/>
      <c r="AH462" s="12"/>
      <c r="AI462" s="12"/>
      <c r="AJ462" s="12"/>
    </row>
    <row r="463" spans="1:36" ht="15" thickBot="1" x14ac:dyDescent="0.25">
      <c r="A463" s="12"/>
      <c r="B463" s="21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3"/>
      <c r="N463" s="23"/>
      <c r="O463" s="23"/>
      <c r="P463" s="23"/>
      <c r="Q463" s="23"/>
      <c r="R463" s="23"/>
      <c r="S463" s="23"/>
      <c r="T463" s="23"/>
      <c r="U463" s="23"/>
      <c r="V463" s="24"/>
      <c r="W463" s="24"/>
      <c r="X463" s="24"/>
      <c r="Y463" s="24"/>
      <c r="Z463" s="24"/>
      <c r="AA463" s="24"/>
      <c r="AB463" s="24"/>
      <c r="AC463" s="24"/>
      <c r="AD463" s="24"/>
      <c r="AE463" s="12"/>
      <c r="AF463" s="12"/>
      <c r="AG463" s="12"/>
      <c r="AH463" s="12"/>
      <c r="AI463" s="12"/>
      <c r="AJ463" s="12"/>
    </row>
    <row r="464" spans="1:36" ht="15" thickBot="1" x14ac:dyDescent="0.25">
      <c r="A464" s="12"/>
      <c r="B464" s="21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3"/>
      <c r="N464" s="23"/>
      <c r="O464" s="23"/>
      <c r="P464" s="23"/>
      <c r="Q464" s="23"/>
      <c r="R464" s="23"/>
      <c r="S464" s="23"/>
      <c r="T464" s="23"/>
      <c r="U464" s="23"/>
      <c r="V464" s="24"/>
      <c r="W464" s="24"/>
      <c r="X464" s="24"/>
      <c r="Y464" s="24"/>
      <c r="Z464" s="24"/>
      <c r="AA464" s="24"/>
      <c r="AB464" s="24"/>
      <c r="AC464" s="24"/>
      <c r="AD464" s="24"/>
      <c r="AE464" s="12"/>
      <c r="AF464" s="12"/>
      <c r="AG464" s="12"/>
      <c r="AH464" s="12"/>
      <c r="AI464" s="12"/>
      <c r="AJ464" s="12"/>
    </row>
    <row r="465" spans="1:36" ht="15" thickBot="1" x14ac:dyDescent="0.25">
      <c r="A465" s="12"/>
      <c r="B465" s="21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3"/>
      <c r="N465" s="23"/>
      <c r="O465" s="23"/>
      <c r="P465" s="23"/>
      <c r="Q465" s="23"/>
      <c r="R465" s="23"/>
      <c r="S465" s="23"/>
      <c r="T465" s="23"/>
      <c r="U465" s="23"/>
      <c r="V465" s="24"/>
      <c r="W465" s="24"/>
      <c r="X465" s="24"/>
      <c r="Y465" s="24"/>
      <c r="Z465" s="24"/>
      <c r="AA465" s="24"/>
      <c r="AB465" s="24"/>
      <c r="AC465" s="24"/>
      <c r="AD465" s="24"/>
      <c r="AE465" s="12"/>
      <c r="AF465" s="12"/>
      <c r="AG465" s="12"/>
      <c r="AH465" s="12"/>
      <c r="AI465" s="12"/>
      <c r="AJ465" s="12"/>
    </row>
    <row r="466" spans="1:36" ht="15" thickBot="1" x14ac:dyDescent="0.25">
      <c r="A466" s="12"/>
      <c r="B466" s="21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3"/>
      <c r="N466" s="23"/>
      <c r="O466" s="23"/>
      <c r="P466" s="23"/>
      <c r="Q466" s="23"/>
      <c r="R466" s="23"/>
      <c r="S466" s="23"/>
      <c r="T466" s="23"/>
      <c r="U466" s="23"/>
      <c r="V466" s="24"/>
      <c r="W466" s="24"/>
      <c r="X466" s="24"/>
      <c r="Y466" s="24"/>
      <c r="Z466" s="24"/>
      <c r="AA466" s="24"/>
      <c r="AB466" s="24"/>
      <c r="AC466" s="24"/>
      <c r="AD466" s="24"/>
      <c r="AE466" s="12"/>
      <c r="AF466" s="12"/>
      <c r="AG466" s="12"/>
      <c r="AH466" s="12"/>
      <c r="AI466" s="12"/>
      <c r="AJ466" s="12"/>
    </row>
    <row r="467" spans="1:36" ht="15" thickBot="1" x14ac:dyDescent="0.25">
      <c r="A467" s="12"/>
      <c r="B467" s="21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3"/>
      <c r="N467" s="23"/>
      <c r="O467" s="23"/>
      <c r="P467" s="23"/>
      <c r="Q467" s="23"/>
      <c r="R467" s="23"/>
      <c r="S467" s="23"/>
      <c r="T467" s="23"/>
      <c r="U467" s="23"/>
      <c r="V467" s="24"/>
      <c r="W467" s="24"/>
      <c r="X467" s="24"/>
      <c r="Y467" s="24"/>
      <c r="Z467" s="24"/>
      <c r="AA467" s="24"/>
      <c r="AB467" s="24"/>
      <c r="AC467" s="24"/>
      <c r="AD467" s="24"/>
      <c r="AE467" s="12"/>
      <c r="AF467" s="12"/>
      <c r="AG467" s="12"/>
      <c r="AH467" s="12"/>
      <c r="AI467" s="12"/>
      <c r="AJ467" s="12"/>
    </row>
    <row r="468" spans="1:36" ht="15" thickBot="1" x14ac:dyDescent="0.25">
      <c r="A468" s="12"/>
      <c r="B468" s="2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3"/>
      <c r="N468" s="23"/>
      <c r="O468" s="23"/>
      <c r="P468" s="23"/>
      <c r="Q468" s="23"/>
      <c r="R468" s="23"/>
      <c r="S468" s="23"/>
      <c r="T468" s="23"/>
      <c r="U468" s="23"/>
      <c r="V468" s="24"/>
      <c r="W468" s="24"/>
      <c r="X468" s="24"/>
      <c r="Y468" s="24"/>
      <c r="Z468" s="24"/>
      <c r="AA468" s="24"/>
      <c r="AB468" s="24"/>
      <c r="AC468" s="24"/>
      <c r="AD468" s="24"/>
      <c r="AE468" s="12"/>
      <c r="AF468" s="12"/>
      <c r="AG468" s="12"/>
      <c r="AH468" s="12"/>
      <c r="AI468" s="12"/>
      <c r="AJ468" s="12"/>
    </row>
    <row r="469" spans="1:36" ht="15" thickBot="1" x14ac:dyDescent="0.25">
      <c r="A469" s="12"/>
      <c r="B469" s="21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3"/>
      <c r="N469" s="23"/>
      <c r="O469" s="23"/>
      <c r="P469" s="23"/>
      <c r="Q469" s="23"/>
      <c r="R469" s="23"/>
      <c r="S469" s="23"/>
      <c r="T469" s="23"/>
      <c r="U469" s="23"/>
      <c r="V469" s="24"/>
      <c r="W469" s="24"/>
      <c r="X469" s="24"/>
      <c r="Y469" s="24"/>
      <c r="Z469" s="24"/>
      <c r="AA469" s="24"/>
      <c r="AB469" s="24"/>
      <c r="AC469" s="24"/>
      <c r="AD469" s="24"/>
      <c r="AE469" s="12"/>
      <c r="AF469" s="12"/>
      <c r="AG469" s="12"/>
      <c r="AH469" s="12"/>
      <c r="AI469" s="12"/>
      <c r="AJ469" s="12"/>
    </row>
    <row r="470" spans="1:36" ht="15" thickBot="1" x14ac:dyDescent="0.25">
      <c r="A470" s="12"/>
      <c r="B470" s="21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3"/>
      <c r="N470" s="23"/>
      <c r="O470" s="23"/>
      <c r="P470" s="23"/>
      <c r="Q470" s="23"/>
      <c r="R470" s="23"/>
      <c r="S470" s="23"/>
      <c r="T470" s="23"/>
      <c r="U470" s="23"/>
      <c r="V470" s="24"/>
      <c r="W470" s="24"/>
      <c r="X470" s="24"/>
      <c r="Y470" s="24"/>
      <c r="Z470" s="24"/>
      <c r="AA470" s="24"/>
      <c r="AB470" s="24"/>
      <c r="AC470" s="24"/>
      <c r="AD470" s="24"/>
      <c r="AE470" s="12"/>
      <c r="AF470" s="12"/>
      <c r="AG470" s="12"/>
      <c r="AH470" s="12"/>
      <c r="AI470" s="12"/>
      <c r="AJ470" s="12"/>
    </row>
    <row r="471" spans="1:36" ht="15" thickBot="1" x14ac:dyDescent="0.25">
      <c r="A471" s="12"/>
      <c r="B471" s="21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3"/>
      <c r="N471" s="23"/>
      <c r="O471" s="23"/>
      <c r="P471" s="23"/>
      <c r="Q471" s="23"/>
      <c r="R471" s="23"/>
      <c r="S471" s="23"/>
      <c r="T471" s="23"/>
      <c r="U471" s="23"/>
      <c r="V471" s="24"/>
      <c r="W471" s="24"/>
      <c r="X471" s="24"/>
      <c r="Y471" s="24"/>
      <c r="Z471" s="24"/>
      <c r="AA471" s="24"/>
      <c r="AB471" s="24"/>
      <c r="AC471" s="24"/>
      <c r="AD471" s="24"/>
      <c r="AE471" s="12"/>
      <c r="AF471" s="12"/>
      <c r="AG471" s="12"/>
      <c r="AH471" s="12"/>
      <c r="AI471" s="12"/>
      <c r="AJ471" s="12"/>
    </row>
    <row r="472" spans="1:36" ht="15" thickBot="1" x14ac:dyDescent="0.25">
      <c r="A472" s="12"/>
      <c r="B472" s="21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3"/>
      <c r="N472" s="23"/>
      <c r="O472" s="23"/>
      <c r="P472" s="23"/>
      <c r="Q472" s="23"/>
      <c r="R472" s="23"/>
      <c r="S472" s="23"/>
      <c r="T472" s="23"/>
      <c r="U472" s="23"/>
      <c r="V472" s="24"/>
      <c r="W472" s="24"/>
      <c r="X472" s="24"/>
      <c r="Y472" s="24"/>
      <c r="Z472" s="24"/>
      <c r="AA472" s="24"/>
      <c r="AB472" s="24"/>
      <c r="AC472" s="24"/>
      <c r="AD472" s="24"/>
      <c r="AE472" s="12"/>
      <c r="AF472" s="12"/>
      <c r="AG472" s="12"/>
      <c r="AH472" s="12"/>
      <c r="AI472" s="12"/>
      <c r="AJ472" s="12"/>
    </row>
    <row r="473" spans="1:36" ht="15" thickBot="1" x14ac:dyDescent="0.25">
      <c r="A473" s="12"/>
      <c r="B473" s="21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3"/>
      <c r="N473" s="23"/>
      <c r="O473" s="23"/>
      <c r="P473" s="23"/>
      <c r="Q473" s="23"/>
      <c r="R473" s="23"/>
      <c r="S473" s="23"/>
      <c r="T473" s="23"/>
      <c r="U473" s="23"/>
      <c r="V473" s="24"/>
      <c r="W473" s="24"/>
      <c r="X473" s="24"/>
      <c r="Y473" s="24"/>
      <c r="Z473" s="24"/>
      <c r="AA473" s="24"/>
      <c r="AB473" s="24"/>
      <c r="AC473" s="24"/>
      <c r="AD473" s="24"/>
      <c r="AE473" s="12"/>
      <c r="AF473" s="12"/>
      <c r="AG473" s="12"/>
      <c r="AH473" s="12"/>
      <c r="AI473" s="12"/>
      <c r="AJ473" s="12"/>
    </row>
    <row r="474" spans="1:36" ht="15" thickBot="1" x14ac:dyDescent="0.25">
      <c r="A474" s="12"/>
      <c r="B474" s="21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3"/>
      <c r="N474" s="23"/>
      <c r="O474" s="23"/>
      <c r="P474" s="23"/>
      <c r="Q474" s="23"/>
      <c r="R474" s="23"/>
      <c r="S474" s="23"/>
      <c r="T474" s="23"/>
      <c r="U474" s="23"/>
      <c r="V474" s="24"/>
      <c r="W474" s="24"/>
      <c r="X474" s="24"/>
      <c r="Y474" s="24"/>
      <c r="Z474" s="24"/>
      <c r="AA474" s="24"/>
      <c r="AB474" s="24"/>
      <c r="AC474" s="24"/>
      <c r="AD474" s="24"/>
      <c r="AE474" s="12"/>
      <c r="AF474" s="12"/>
      <c r="AG474" s="12"/>
      <c r="AH474" s="12"/>
      <c r="AI474" s="12"/>
      <c r="AJ474" s="12"/>
    </row>
    <row r="475" spans="1:36" ht="15" thickBot="1" x14ac:dyDescent="0.25">
      <c r="A475" s="12"/>
      <c r="B475" s="21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3"/>
      <c r="N475" s="23"/>
      <c r="O475" s="23"/>
      <c r="P475" s="23"/>
      <c r="Q475" s="23"/>
      <c r="R475" s="23"/>
      <c r="S475" s="23"/>
      <c r="T475" s="23"/>
      <c r="U475" s="23"/>
      <c r="V475" s="24"/>
      <c r="W475" s="24"/>
      <c r="X475" s="24"/>
      <c r="Y475" s="24"/>
      <c r="Z475" s="24"/>
      <c r="AA475" s="24"/>
      <c r="AB475" s="24"/>
      <c r="AC475" s="24"/>
      <c r="AD475" s="24"/>
      <c r="AE475" s="12"/>
      <c r="AF475" s="12"/>
      <c r="AG475" s="12"/>
      <c r="AH475" s="12"/>
      <c r="AI475" s="12"/>
      <c r="AJ475" s="12"/>
    </row>
    <row r="476" spans="1:36" ht="15" thickBot="1" x14ac:dyDescent="0.25">
      <c r="A476" s="12"/>
      <c r="B476" s="21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3"/>
      <c r="N476" s="23"/>
      <c r="O476" s="23"/>
      <c r="P476" s="23"/>
      <c r="Q476" s="23"/>
      <c r="R476" s="23"/>
      <c r="S476" s="23"/>
      <c r="T476" s="23"/>
      <c r="U476" s="23"/>
      <c r="V476" s="24"/>
      <c r="W476" s="24"/>
      <c r="X476" s="24"/>
      <c r="Y476" s="24"/>
      <c r="Z476" s="24"/>
      <c r="AA476" s="24"/>
      <c r="AB476" s="24"/>
      <c r="AC476" s="24"/>
      <c r="AD476" s="24"/>
      <c r="AE476" s="12"/>
      <c r="AF476" s="12"/>
      <c r="AG476" s="12"/>
      <c r="AH476" s="12"/>
      <c r="AI476" s="12"/>
      <c r="AJ476" s="12"/>
    </row>
    <row r="477" spans="1:36" ht="15" thickBot="1" x14ac:dyDescent="0.25">
      <c r="A477" s="12"/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3"/>
      <c r="N477" s="23"/>
      <c r="O477" s="23"/>
      <c r="P477" s="23"/>
      <c r="Q477" s="23"/>
      <c r="R477" s="23"/>
      <c r="S477" s="23"/>
      <c r="T477" s="23"/>
      <c r="U477" s="23"/>
      <c r="V477" s="24"/>
      <c r="W477" s="24"/>
      <c r="X477" s="24"/>
      <c r="Y477" s="24"/>
      <c r="Z477" s="24"/>
      <c r="AA477" s="24"/>
      <c r="AB477" s="24"/>
      <c r="AC477" s="24"/>
      <c r="AD477" s="24"/>
      <c r="AE477" s="12"/>
      <c r="AF477" s="12"/>
      <c r="AG477" s="12"/>
      <c r="AH477" s="12"/>
      <c r="AI477" s="12"/>
      <c r="AJ477" s="12"/>
    </row>
    <row r="478" spans="1:36" ht="15" thickBot="1" x14ac:dyDescent="0.25">
      <c r="A478" s="12"/>
      <c r="B478" s="21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3"/>
      <c r="N478" s="23"/>
      <c r="O478" s="23"/>
      <c r="P478" s="23"/>
      <c r="Q478" s="23"/>
      <c r="R478" s="23"/>
      <c r="S478" s="23"/>
      <c r="T478" s="23"/>
      <c r="U478" s="23"/>
      <c r="V478" s="24"/>
      <c r="W478" s="24"/>
      <c r="X478" s="24"/>
      <c r="Y478" s="24"/>
      <c r="Z478" s="24"/>
      <c r="AA478" s="24"/>
      <c r="AB478" s="24"/>
      <c r="AC478" s="24"/>
      <c r="AD478" s="24"/>
      <c r="AE478" s="12"/>
      <c r="AF478" s="12"/>
      <c r="AG478" s="12"/>
      <c r="AH478" s="12"/>
      <c r="AI478" s="12"/>
      <c r="AJ478" s="12"/>
    </row>
    <row r="479" spans="1:36" ht="15" thickBot="1" x14ac:dyDescent="0.25">
      <c r="A479" s="12"/>
      <c r="B479" s="21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3"/>
      <c r="N479" s="23"/>
      <c r="O479" s="23"/>
      <c r="P479" s="23"/>
      <c r="Q479" s="23"/>
      <c r="R479" s="23"/>
      <c r="S479" s="23"/>
      <c r="T479" s="23"/>
      <c r="U479" s="23"/>
      <c r="V479" s="24"/>
      <c r="W479" s="24"/>
      <c r="X479" s="24"/>
      <c r="Y479" s="24"/>
      <c r="Z479" s="24"/>
      <c r="AA479" s="24"/>
      <c r="AB479" s="24"/>
      <c r="AC479" s="24"/>
      <c r="AD479" s="24"/>
      <c r="AE479" s="12"/>
      <c r="AF479" s="12"/>
      <c r="AG479" s="12"/>
      <c r="AH479" s="12"/>
      <c r="AI479" s="12"/>
      <c r="AJ479" s="12"/>
    </row>
    <row r="480" spans="1:36" ht="15" thickBot="1" x14ac:dyDescent="0.25">
      <c r="A480" s="12"/>
      <c r="B480" s="2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3"/>
      <c r="N480" s="23"/>
      <c r="O480" s="23"/>
      <c r="P480" s="23"/>
      <c r="Q480" s="23"/>
      <c r="R480" s="23"/>
      <c r="S480" s="23"/>
      <c r="T480" s="23"/>
      <c r="U480" s="23"/>
      <c r="V480" s="24"/>
      <c r="W480" s="24"/>
      <c r="X480" s="24"/>
      <c r="Y480" s="24"/>
      <c r="Z480" s="24"/>
      <c r="AA480" s="24"/>
      <c r="AB480" s="24"/>
      <c r="AC480" s="24"/>
      <c r="AD480" s="24"/>
      <c r="AE480" s="12"/>
      <c r="AF480" s="12"/>
      <c r="AG480" s="12"/>
      <c r="AH480" s="12"/>
      <c r="AI480" s="12"/>
      <c r="AJ480" s="12"/>
    </row>
    <row r="481" spans="1:36" ht="15" thickBot="1" x14ac:dyDescent="0.25">
      <c r="A481" s="12"/>
      <c r="B481" s="21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3"/>
      <c r="N481" s="23"/>
      <c r="O481" s="23"/>
      <c r="P481" s="23"/>
      <c r="Q481" s="23"/>
      <c r="R481" s="23"/>
      <c r="S481" s="23"/>
      <c r="T481" s="23"/>
      <c r="U481" s="23"/>
      <c r="V481" s="24"/>
      <c r="W481" s="24"/>
      <c r="X481" s="24"/>
      <c r="Y481" s="24"/>
      <c r="Z481" s="24"/>
      <c r="AA481" s="24"/>
      <c r="AB481" s="24"/>
      <c r="AC481" s="24"/>
      <c r="AD481" s="24"/>
      <c r="AE481" s="12"/>
      <c r="AF481" s="12"/>
      <c r="AG481" s="12"/>
      <c r="AH481" s="12"/>
      <c r="AI481" s="12"/>
      <c r="AJ481" s="12"/>
    </row>
    <row r="482" spans="1:36" ht="15" thickBot="1" x14ac:dyDescent="0.25">
      <c r="A482" s="12"/>
      <c r="B482" s="21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3"/>
      <c r="N482" s="23"/>
      <c r="O482" s="23"/>
      <c r="P482" s="23"/>
      <c r="Q482" s="23"/>
      <c r="R482" s="23"/>
      <c r="S482" s="23"/>
      <c r="T482" s="23"/>
      <c r="U482" s="23"/>
      <c r="V482" s="24"/>
      <c r="W482" s="24"/>
      <c r="X482" s="24"/>
      <c r="Y482" s="24"/>
      <c r="Z482" s="24"/>
      <c r="AA482" s="24"/>
      <c r="AB482" s="24"/>
      <c r="AC482" s="24"/>
      <c r="AD482" s="24"/>
      <c r="AE482" s="12"/>
      <c r="AF482" s="12"/>
      <c r="AG482" s="12"/>
      <c r="AH482" s="12"/>
      <c r="AI482" s="12"/>
      <c r="AJ482" s="12"/>
    </row>
    <row r="483" spans="1:36" ht="15" thickBot="1" x14ac:dyDescent="0.25">
      <c r="A483" s="12"/>
      <c r="B483" s="21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3"/>
      <c r="N483" s="23"/>
      <c r="O483" s="23"/>
      <c r="P483" s="23"/>
      <c r="Q483" s="23"/>
      <c r="R483" s="23"/>
      <c r="S483" s="23"/>
      <c r="T483" s="23"/>
      <c r="U483" s="23"/>
      <c r="V483" s="24"/>
      <c r="W483" s="24"/>
      <c r="X483" s="24"/>
      <c r="Y483" s="24"/>
      <c r="Z483" s="24"/>
      <c r="AA483" s="24"/>
      <c r="AB483" s="24"/>
      <c r="AC483" s="24"/>
      <c r="AD483" s="24"/>
      <c r="AE483" s="12"/>
      <c r="AF483" s="12"/>
      <c r="AG483" s="12"/>
      <c r="AH483" s="12"/>
      <c r="AI483" s="12"/>
      <c r="AJ483" s="12"/>
    </row>
    <row r="484" spans="1:36" ht="15" thickBot="1" x14ac:dyDescent="0.25">
      <c r="A484" s="12"/>
      <c r="B484" s="21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3"/>
      <c r="N484" s="23"/>
      <c r="O484" s="23"/>
      <c r="P484" s="23"/>
      <c r="Q484" s="23"/>
      <c r="R484" s="23"/>
      <c r="S484" s="23"/>
      <c r="T484" s="23"/>
      <c r="U484" s="23"/>
      <c r="V484" s="24"/>
      <c r="W484" s="24"/>
      <c r="X484" s="24"/>
      <c r="Y484" s="24"/>
      <c r="Z484" s="24"/>
      <c r="AA484" s="24"/>
      <c r="AB484" s="24"/>
      <c r="AC484" s="24"/>
      <c r="AD484" s="24"/>
      <c r="AE484" s="12"/>
      <c r="AF484" s="12"/>
      <c r="AG484" s="12"/>
      <c r="AH484" s="12"/>
      <c r="AI484" s="12"/>
      <c r="AJ484" s="12"/>
    </row>
    <row r="485" spans="1:36" ht="15" thickBot="1" x14ac:dyDescent="0.25">
      <c r="A485" s="12"/>
      <c r="B485" s="21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3"/>
      <c r="N485" s="23"/>
      <c r="O485" s="23"/>
      <c r="P485" s="23"/>
      <c r="Q485" s="23"/>
      <c r="R485" s="23"/>
      <c r="S485" s="23"/>
      <c r="T485" s="23"/>
      <c r="U485" s="23"/>
      <c r="V485" s="24"/>
      <c r="W485" s="24"/>
      <c r="X485" s="24"/>
      <c r="Y485" s="24"/>
      <c r="Z485" s="24"/>
      <c r="AA485" s="24"/>
      <c r="AB485" s="24"/>
      <c r="AC485" s="24"/>
      <c r="AD485" s="24"/>
      <c r="AE485" s="12"/>
      <c r="AF485" s="12"/>
      <c r="AG485" s="12"/>
      <c r="AH485" s="12"/>
      <c r="AI485" s="12"/>
      <c r="AJ485" s="12"/>
    </row>
    <row r="486" spans="1:36" ht="15" thickBot="1" x14ac:dyDescent="0.25">
      <c r="A486" s="12"/>
      <c r="B486" s="21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3"/>
      <c r="N486" s="23"/>
      <c r="O486" s="23"/>
      <c r="P486" s="23"/>
      <c r="Q486" s="23"/>
      <c r="R486" s="23"/>
      <c r="S486" s="23"/>
      <c r="T486" s="23"/>
      <c r="U486" s="23"/>
      <c r="V486" s="24"/>
      <c r="W486" s="24"/>
      <c r="X486" s="24"/>
      <c r="Y486" s="24"/>
      <c r="Z486" s="24"/>
      <c r="AA486" s="24"/>
      <c r="AB486" s="24"/>
      <c r="AC486" s="24"/>
      <c r="AD486" s="24"/>
      <c r="AE486" s="12"/>
      <c r="AF486" s="12"/>
      <c r="AG486" s="12"/>
      <c r="AH486" s="12"/>
      <c r="AI486" s="12"/>
      <c r="AJ486" s="12"/>
    </row>
    <row r="487" spans="1:36" ht="15" thickBot="1" x14ac:dyDescent="0.25">
      <c r="A487" s="12"/>
      <c r="B487" s="21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3"/>
      <c r="N487" s="23"/>
      <c r="O487" s="23"/>
      <c r="P487" s="23"/>
      <c r="Q487" s="23"/>
      <c r="R487" s="23"/>
      <c r="S487" s="23"/>
      <c r="T487" s="23"/>
      <c r="U487" s="23"/>
      <c r="V487" s="24"/>
      <c r="W487" s="24"/>
      <c r="X487" s="24"/>
      <c r="Y487" s="24"/>
      <c r="Z487" s="24"/>
      <c r="AA487" s="24"/>
      <c r="AB487" s="24"/>
      <c r="AC487" s="24"/>
      <c r="AD487" s="24"/>
      <c r="AE487" s="12"/>
      <c r="AF487" s="12"/>
      <c r="AG487" s="12"/>
      <c r="AH487" s="12"/>
      <c r="AI487" s="12"/>
      <c r="AJ487" s="12"/>
    </row>
    <row r="488" spans="1:36" ht="15" thickBot="1" x14ac:dyDescent="0.25">
      <c r="A488" s="12"/>
      <c r="B488" s="21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3"/>
      <c r="N488" s="23"/>
      <c r="O488" s="23"/>
      <c r="P488" s="23"/>
      <c r="Q488" s="23"/>
      <c r="R488" s="23"/>
      <c r="S488" s="23"/>
      <c r="T488" s="23"/>
      <c r="U488" s="23"/>
      <c r="V488" s="24"/>
      <c r="W488" s="24"/>
      <c r="X488" s="24"/>
      <c r="Y488" s="24"/>
      <c r="Z488" s="24"/>
      <c r="AA488" s="24"/>
      <c r="AB488" s="24"/>
      <c r="AC488" s="24"/>
      <c r="AD488" s="24"/>
      <c r="AE488" s="12"/>
      <c r="AF488" s="12"/>
      <c r="AG488" s="12"/>
      <c r="AH488" s="12"/>
      <c r="AI488" s="12"/>
      <c r="AJ488" s="12"/>
    </row>
    <row r="489" spans="1:36" ht="15" thickBot="1" x14ac:dyDescent="0.25">
      <c r="A489" s="12"/>
      <c r="B489" s="21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3"/>
      <c r="N489" s="23"/>
      <c r="O489" s="23"/>
      <c r="P489" s="23"/>
      <c r="Q489" s="23"/>
      <c r="R489" s="23"/>
      <c r="S489" s="23"/>
      <c r="T489" s="23"/>
      <c r="U489" s="23"/>
      <c r="V489" s="24"/>
      <c r="W489" s="24"/>
      <c r="X489" s="24"/>
      <c r="Y489" s="24"/>
      <c r="Z489" s="24"/>
      <c r="AA489" s="24"/>
      <c r="AB489" s="24"/>
      <c r="AC489" s="24"/>
      <c r="AD489" s="24"/>
      <c r="AE489" s="12"/>
      <c r="AF489" s="12"/>
      <c r="AG489" s="12"/>
      <c r="AH489" s="12"/>
      <c r="AI489" s="12"/>
      <c r="AJ489" s="12"/>
    </row>
    <row r="490" spans="1:36" ht="15" thickBot="1" x14ac:dyDescent="0.25">
      <c r="A490" s="12"/>
      <c r="B490" s="21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3"/>
      <c r="N490" s="23"/>
      <c r="O490" s="23"/>
      <c r="P490" s="23"/>
      <c r="Q490" s="23"/>
      <c r="R490" s="23"/>
      <c r="S490" s="23"/>
      <c r="T490" s="23"/>
      <c r="U490" s="23"/>
      <c r="V490" s="24"/>
      <c r="W490" s="24"/>
      <c r="X490" s="24"/>
      <c r="Y490" s="24"/>
      <c r="Z490" s="24"/>
      <c r="AA490" s="24"/>
      <c r="AB490" s="24"/>
      <c r="AC490" s="24"/>
      <c r="AD490" s="24"/>
      <c r="AE490" s="12"/>
      <c r="AF490" s="12"/>
      <c r="AG490" s="12"/>
      <c r="AH490" s="12"/>
      <c r="AI490" s="12"/>
      <c r="AJ490" s="12"/>
    </row>
    <row r="491" spans="1:36" ht="15" thickBot="1" x14ac:dyDescent="0.25">
      <c r="A491" s="12"/>
      <c r="B491" s="21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3"/>
      <c r="N491" s="23"/>
      <c r="O491" s="23"/>
      <c r="P491" s="23"/>
      <c r="Q491" s="23"/>
      <c r="R491" s="23"/>
      <c r="S491" s="23"/>
      <c r="T491" s="23"/>
      <c r="U491" s="23"/>
      <c r="V491" s="24"/>
      <c r="W491" s="24"/>
      <c r="X491" s="24"/>
      <c r="Y491" s="24"/>
      <c r="Z491" s="24"/>
      <c r="AA491" s="24"/>
      <c r="AB491" s="24"/>
      <c r="AC491" s="24"/>
      <c r="AD491" s="24"/>
      <c r="AE491" s="12"/>
      <c r="AF491" s="12"/>
      <c r="AG491" s="12"/>
      <c r="AH491" s="12"/>
      <c r="AI491" s="12"/>
      <c r="AJ491" s="12"/>
    </row>
    <row r="492" spans="1:36" ht="15" thickBot="1" x14ac:dyDescent="0.25">
      <c r="A492" s="12"/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3"/>
      <c r="N492" s="23"/>
      <c r="O492" s="23"/>
      <c r="P492" s="23"/>
      <c r="Q492" s="23"/>
      <c r="R492" s="23"/>
      <c r="S492" s="23"/>
      <c r="T492" s="23"/>
      <c r="U492" s="23"/>
      <c r="V492" s="24"/>
      <c r="W492" s="24"/>
      <c r="X492" s="24"/>
      <c r="Y492" s="24"/>
      <c r="Z492" s="24"/>
      <c r="AA492" s="24"/>
      <c r="AB492" s="24"/>
      <c r="AC492" s="24"/>
      <c r="AD492" s="24"/>
      <c r="AE492" s="12"/>
      <c r="AF492" s="12"/>
      <c r="AG492" s="12"/>
      <c r="AH492" s="12"/>
      <c r="AI492" s="12"/>
      <c r="AJ492" s="12"/>
    </row>
    <row r="493" spans="1:36" ht="15" thickBot="1" x14ac:dyDescent="0.25">
      <c r="A493" s="12"/>
      <c r="B493" s="21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3"/>
      <c r="N493" s="23"/>
      <c r="O493" s="23"/>
      <c r="P493" s="23"/>
      <c r="Q493" s="23"/>
      <c r="R493" s="23"/>
      <c r="S493" s="23"/>
      <c r="T493" s="23"/>
      <c r="U493" s="23"/>
      <c r="V493" s="24"/>
      <c r="W493" s="24"/>
      <c r="X493" s="24"/>
      <c r="Y493" s="24"/>
      <c r="Z493" s="24"/>
      <c r="AA493" s="24"/>
      <c r="AB493" s="24"/>
      <c r="AC493" s="24"/>
      <c r="AD493" s="24"/>
      <c r="AE493" s="12"/>
      <c r="AF493" s="12"/>
      <c r="AG493" s="12"/>
      <c r="AH493" s="12"/>
      <c r="AI493" s="12"/>
      <c r="AJ493" s="12"/>
    </row>
    <row r="494" spans="1:36" ht="15" thickBot="1" x14ac:dyDescent="0.25">
      <c r="A494" s="12"/>
      <c r="B494" s="21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3"/>
      <c r="N494" s="23"/>
      <c r="O494" s="23"/>
      <c r="P494" s="23"/>
      <c r="Q494" s="23"/>
      <c r="R494" s="23"/>
      <c r="S494" s="23"/>
      <c r="T494" s="23"/>
      <c r="U494" s="23"/>
      <c r="V494" s="24"/>
      <c r="W494" s="24"/>
      <c r="X494" s="24"/>
      <c r="Y494" s="24"/>
      <c r="Z494" s="24"/>
      <c r="AA494" s="24"/>
      <c r="AB494" s="24"/>
      <c r="AC494" s="24"/>
      <c r="AD494" s="24"/>
      <c r="AE494" s="12"/>
      <c r="AF494" s="12"/>
      <c r="AG494" s="12"/>
      <c r="AH494" s="12"/>
      <c r="AI494" s="12"/>
      <c r="AJ494" s="12"/>
    </row>
    <row r="495" spans="1:36" ht="15" thickBot="1" x14ac:dyDescent="0.25">
      <c r="A495" s="12"/>
      <c r="B495" s="21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3"/>
      <c r="N495" s="23"/>
      <c r="O495" s="23"/>
      <c r="P495" s="23"/>
      <c r="Q495" s="23"/>
      <c r="R495" s="23"/>
      <c r="S495" s="23"/>
      <c r="T495" s="23"/>
      <c r="U495" s="23"/>
      <c r="V495" s="24"/>
      <c r="W495" s="24"/>
      <c r="X495" s="24"/>
      <c r="Y495" s="24"/>
      <c r="Z495" s="24"/>
      <c r="AA495" s="24"/>
      <c r="AB495" s="24"/>
      <c r="AC495" s="24"/>
      <c r="AD495" s="24"/>
      <c r="AE495" s="12"/>
      <c r="AF495" s="12"/>
      <c r="AG495" s="12"/>
      <c r="AH495" s="12"/>
      <c r="AI495" s="12"/>
      <c r="AJ495" s="12"/>
    </row>
    <row r="496" spans="1:36" ht="15" thickBot="1" x14ac:dyDescent="0.25">
      <c r="A496" s="12"/>
      <c r="B496" s="21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3"/>
      <c r="N496" s="23"/>
      <c r="O496" s="23"/>
      <c r="P496" s="23"/>
      <c r="Q496" s="23"/>
      <c r="R496" s="23"/>
      <c r="S496" s="23"/>
      <c r="T496" s="23"/>
      <c r="U496" s="23"/>
      <c r="V496" s="24"/>
      <c r="W496" s="24"/>
      <c r="X496" s="24"/>
      <c r="Y496" s="24"/>
      <c r="Z496" s="24"/>
      <c r="AA496" s="24"/>
      <c r="AB496" s="24"/>
      <c r="AC496" s="24"/>
      <c r="AD496" s="24"/>
      <c r="AE496" s="12"/>
      <c r="AF496" s="12"/>
      <c r="AG496" s="12"/>
      <c r="AH496" s="12"/>
      <c r="AI496" s="12"/>
      <c r="AJ496" s="12"/>
    </row>
    <row r="497" spans="1:36" ht="15" thickBot="1" x14ac:dyDescent="0.25">
      <c r="A497" s="12"/>
      <c r="B497" s="21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3"/>
      <c r="N497" s="23"/>
      <c r="O497" s="23"/>
      <c r="P497" s="23"/>
      <c r="Q497" s="23"/>
      <c r="R497" s="23"/>
      <c r="S497" s="23"/>
      <c r="T497" s="23"/>
      <c r="U497" s="23"/>
      <c r="V497" s="24"/>
      <c r="W497" s="24"/>
      <c r="X497" s="24"/>
      <c r="Y497" s="24"/>
      <c r="Z497" s="24"/>
      <c r="AA497" s="24"/>
      <c r="AB497" s="24"/>
      <c r="AC497" s="24"/>
      <c r="AD497" s="24"/>
      <c r="AE497" s="12"/>
      <c r="AF497" s="12"/>
      <c r="AG497" s="12"/>
      <c r="AH497" s="12"/>
      <c r="AI497" s="12"/>
      <c r="AJ497" s="12"/>
    </row>
    <row r="498" spans="1:36" ht="15" thickBot="1" x14ac:dyDescent="0.25">
      <c r="A498" s="12"/>
      <c r="B498" s="21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3"/>
      <c r="N498" s="23"/>
      <c r="O498" s="23"/>
      <c r="P498" s="23"/>
      <c r="Q498" s="23"/>
      <c r="R498" s="23"/>
      <c r="S498" s="23"/>
      <c r="T498" s="23"/>
      <c r="U498" s="23"/>
      <c r="V498" s="24"/>
      <c r="W498" s="24"/>
      <c r="X498" s="24"/>
      <c r="Y498" s="24"/>
      <c r="Z498" s="24"/>
      <c r="AA498" s="24"/>
      <c r="AB498" s="24"/>
      <c r="AC498" s="24"/>
      <c r="AD498" s="24"/>
      <c r="AE498" s="12"/>
      <c r="AF498" s="12"/>
      <c r="AG498" s="12"/>
      <c r="AH498" s="12"/>
      <c r="AI498" s="12"/>
      <c r="AJ498" s="12"/>
    </row>
    <row r="499" spans="1:36" ht="15" thickBot="1" x14ac:dyDescent="0.25">
      <c r="A499" s="12"/>
      <c r="B499" s="21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3"/>
      <c r="N499" s="23"/>
      <c r="O499" s="23"/>
      <c r="P499" s="23"/>
      <c r="Q499" s="23"/>
      <c r="R499" s="23"/>
      <c r="S499" s="23"/>
      <c r="T499" s="23"/>
      <c r="U499" s="23"/>
      <c r="V499" s="24"/>
      <c r="W499" s="24"/>
      <c r="X499" s="24"/>
      <c r="Y499" s="24"/>
      <c r="Z499" s="24"/>
      <c r="AA499" s="24"/>
      <c r="AB499" s="24"/>
      <c r="AC499" s="24"/>
      <c r="AD499" s="24"/>
      <c r="AE499" s="12"/>
      <c r="AF499" s="12"/>
      <c r="AG499" s="12"/>
      <c r="AH499" s="12"/>
      <c r="AI499" s="12"/>
      <c r="AJ499" s="12"/>
    </row>
    <row r="500" spans="1:36" ht="15" thickBot="1" x14ac:dyDescent="0.25">
      <c r="A500" s="12"/>
      <c r="B500" s="21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3"/>
      <c r="N500" s="23"/>
      <c r="O500" s="23"/>
      <c r="P500" s="23"/>
      <c r="Q500" s="23"/>
      <c r="R500" s="23"/>
      <c r="S500" s="23"/>
      <c r="T500" s="23"/>
      <c r="U500" s="23"/>
      <c r="V500" s="24"/>
      <c r="W500" s="24"/>
      <c r="X500" s="24"/>
      <c r="Y500" s="24"/>
      <c r="Z500" s="24"/>
      <c r="AA500" s="24"/>
      <c r="AB500" s="24"/>
      <c r="AC500" s="24"/>
      <c r="AD500" s="24"/>
      <c r="AE500" s="12"/>
      <c r="AF500" s="12"/>
      <c r="AG500" s="12"/>
      <c r="AH500" s="12"/>
      <c r="AI500" s="12"/>
      <c r="AJ500" s="12"/>
    </row>
    <row r="501" spans="1:36" ht="15" thickBot="1" x14ac:dyDescent="0.25">
      <c r="A501" s="12"/>
      <c r="B501" s="21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3"/>
      <c r="N501" s="23"/>
      <c r="O501" s="23"/>
      <c r="P501" s="23"/>
      <c r="Q501" s="23"/>
      <c r="R501" s="23"/>
      <c r="S501" s="23"/>
      <c r="T501" s="23"/>
      <c r="U501" s="23"/>
      <c r="V501" s="24"/>
      <c r="W501" s="24"/>
      <c r="X501" s="24"/>
      <c r="Y501" s="24"/>
      <c r="Z501" s="24"/>
      <c r="AA501" s="24"/>
      <c r="AB501" s="24"/>
      <c r="AC501" s="24"/>
      <c r="AD501" s="24"/>
      <c r="AE501" s="12"/>
      <c r="AF501" s="12"/>
      <c r="AG501" s="12"/>
      <c r="AH501" s="12"/>
      <c r="AI501" s="12"/>
      <c r="AJ501" s="12"/>
    </row>
    <row r="502" spans="1:36" ht="15" thickBot="1" x14ac:dyDescent="0.25">
      <c r="A502" s="12"/>
      <c r="B502" s="21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3"/>
      <c r="N502" s="23"/>
      <c r="O502" s="23"/>
      <c r="P502" s="23"/>
      <c r="Q502" s="23"/>
      <c r="R502" s="23"/>
      <c r="S502" s="23"/>
      <c r="T502" s="23"/>
      <c r="U502" s="23"/>
      <c r="V502" s="24"/>
      <c r="W502" s="24"/>
      <c r="X502" s="24"/>
      <c r="Y502" s="24"/>
      <c r="Z502" s="24"/>
      <c r="AA502" s="24"/>
      <c r="AB502" s="24"/>
      <c r="AC502" s="24"/>
      <c r="AD502" s="24"/>
      <c r="AE502" s="12"/>
      <c r="AF502" s="12"/>
      <c r="AG502" s="12"/>
      <c r="AH502" s="12"/>
      <c r="AI502" s="12"/>
      <c r="AJ502" s="12"/>
    </row>
    <row r="503" spans="1:36" ht="15" thickBot="1" x14ac:dyDescent="0.25">
      <c r="A503" s="12"/>
      <c r="B503" s="21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3"/>
      <c r="N503" s="23"/>
      <c r="O503" s="23"/>
      <c r="P503" s="23"/>
      <c r="Q503" s="23"/>
      <c r="R503" s="23"/>
      <c r="S503" s="23"/>
      <c r="T503" s="23"/>
      <c r="U503" s="23"/>
      <c r="V503" s="24"/>
      <c r="W503" s="24"/>
      <c r="X503" s="24"/>
      <c r="Y503" s="24"/>
      <c r="Z503" s="24"/>
      <c r="AA503" s="24"/>
      <c r="AB503" s="24"/>
      <c r="AC503" s="24"/>
      <c r="AD503" s="24"/>
      <c r="AE503" s="12"/>
      <c r="AF503" s="12"/>
      <c r="AG503" s="12"/>
      <c r="AH503" s="12"/>
      <c r="AI503" s="12"/>
      <c r="AJ503" s="12"/>
    </row>
    <row r="504" spans="1:36" ht="15" thickBot="1" x14ac:dyDescent="0.25">
      <c r="A504" s="12"/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3"/>
      <c r="N504" s="23"/>
      <c r="O504" s="23"/>
      <c r="P504" s="23"/>
      <c r="Q504" s="23"/>
      <c r="R504" s="23"/>
      <c r="S504" s="23"/>
      <c r="T504" s="23"/>
      <c r="U504" s="23"/>
      <c r="V504" s="24"/>
      <c r="W504" s="24"/>
      <c r="X504" s="24"/>
      <c r="Y504" s="24"/>
      <c r="Z504" s="24"/>
      <c r="AA504" s="24"/>
      <c r="AB504" s="24"/>
      <c r="AC504" s="24"/>
      <c r="AD504" s="24"/>
      <c r="AE504" s="12"/>
      <c r="AF504" s="12"/>
      <c r="AG504" s="12"/>
      <c r="AH504" s="12"/>
      <c r="AI504" s="12"/>
      <c r="AJ504" s="12"/>
    </row>
    <row r="505" spans="1:36" ht="15" thickBot="1" x14ac:dyDescent="0.25">
      <c r="A505" s="12"/>
      <c r="B505" s="21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3"/>
      <c r="N505" s="23"/>
      <c r="O505" s="23"/>
      <c r="P505" s="23"/>
      <c r="Q505" s="23"/>
      <c r="R505" s="23"/>
      <c r="S505" s="23"/>
      <c r="T505" s="23"/>
      <c r="U505" s="23"/>
      <c r="V505" s="24"/>
      <c r="W505" s="24"/>
      <c r="X505" s="24"/>
      <c r="Y505" s="24"/>
      <c r="Z505" s="24"/>
      <c r="AA505" s="24"/>
      <c r="AB505" s="24"/>
      <c r="AC505" s="24"/>
      <c r="AD505" s="24"/>
      <c r="AE505" s="12"/>
      <c r="AF505" s="12"/>
      <c r="AG505" s="12"/>
      <c r="AH505" s="12"/>
      <c r="AI505" s="12"/>
      <c r="AJ505" s="12"/>
    </row>
    <row r="506" spans="1:36" ht="15" thickBot="1" x14ac:dyDescent="0.25">
      <c r="A506" s="12"/>
      <c r="B506" s="21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3"/>
      <c r="N506" s="23"/>
      <c r="O506" s="23"/>
      <c r="P506" s="23"/>
      <c r="Q506" s="23"/>
      <c r="R506" s="23"/>
      <c r="S506" s="23"/>
      <c r="T506" s="23"/>
      <c r="U506" s="23"/>
      <c r="V506" s="24"/>
      <c r="W506" s="24"/>
      <c r="X506" s="24"/>
      <c r="Y506" s="24"/>
      <c r="Z506" s="24"/>
      <c r="AA506" s="24"/>
      <c r="AB506" s="24"/>
      <c r="AC506" s="24"/>
      <c r="AD506" s="24"/>
      <c r="AE506" s="12"/>
      <c r="AF506" s="12"/>
      <c r="AG506" s="12"/>
      <c r="AH506" s="12"/>
      <c r="AI506" s="12"/>
      <c r="AJ506" s="12"/>
    </row>
    <row r="507" spans="1:36" ht="15" thickBot="1" x14ac:dyDescent="0.25">
      <c r="A507" s="12"/>
      <c r="B507" s="21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3"/>
      <c r="N507" s="23"/>
      <c r="O507" s="23"/>
      <c r="P507" s="23"/>
      <c r="Q507" s="23"/>
      <c r="R507" s="23"/>
      <c r="S507" s="23"/>
      <c r="T507" s="23"/>
      <c r="U507" s="23"/>
      <c r="V507" s="24"/>
      <c r="W507" s="24"/>
      <c r="X507" s="24"/>
      <c r="Y507" s="24"/>
      <c r="Z507" s="24"/>
      <c r="AA507" s="24"/>
      <c r="AB507" s="24"/>
      <c r="AC507" s="24"/>
      <c r="AD507" s="24"/>
      <c r="AE507" s="12"/>
      <c r="AF507" s="12"/>
      <c r="AG507" s="12"/>
      <c r="AH507" s="12"/>
      <c r="AI507" s="12"/>
      <c r="AJ507" s="12"/>
    </row>
    <row r="508" spans="1:36" ht="15" thickBot="1" x14ac:dyDescent="0.25">
      <c r="A508" s="12"/>
      <c r="B508" s="21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3"/>
      <c r="N508" s="23"/>
      <c r="O508" s="23"/>
      <c r="P508" s="23"/>
      <c r="Q508" s="23"/>
      <c r="R508" s="23"/>
      <c r="S508" s="23"/>
      <c r="T508" s="23"/>
      <c r="U508" s="23"/>
      <c r="V508" s="24"/>
      <c r="W508" s="24"/>
      <c r="X508" s="24"/>
      <c r="Y508" s="24"/>
      <c r="Z508" s="24"/>
      <c r="AA508" s="24"/>
      <c r="AB508" s="24"/>
      <c r="AC508" s="24"/>
      <c r="AD508" s="24"/>
      <c r="AE508" s="12"/>
      <c r="AF508" s="12"/>
      <c r="AG508" s="12"/>
      <c r="AH508" s="12"/>
      <c r="AI508" s="12"/>
      <c r="AJ508" s="12"/>
    </row>
    <row r="509" spans="1:36" ht="15" thickBot="1" x14ac:dyDescent="0.25">
      <c r="A509" s="12"/>
      <c r="B509" s="21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3"/>
      <c r="N509" s="23"/>
      <c r="O509" s="23"/>
      <c r="P509" s="23"/>
      <c r="Q509" s="23"/>
      <c r="R509" s="23"/>
      <c r="S509" s="23"/>
      <c r="T509" s="23"/>
      <c r="U509" s="23"/>
      <c r="V509" s="24"/>
      <c r="W509" s="24"/>
      <c r="X509" s="24"/>
      <c r="Y509" s="24"/>
      <c r="Z509" s="24"/>
      <c r="AA509" s="24"/>
      <c r="AB509" s="24"/>
      <c r="AC509" s="24"/>
      <c r="AD509" s="24"/>
      <c r="AE509" s="12"/>
      <c r="AF509" s="12"/>
      <c r="AG509" s="12"/>
      <c r="AH509" s="12"/>
      <c r="AI509" s="12"/>
      <c r="AJ509" s="12"/>
    </row>
    <row r="510" spans="1:36" ht="15" thickBot="1" x14ac:dyDescent="0.25">
      <c r="A510" s="12"/>
      <c r="B510" s="21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3"/>
      <c r="N510" s="23"/>
      <c r="O510" s="23"/>
      <c r="P510" s="23"/>
      <c r="Q510" s="23"/>
      <c r="R510" s="23"/>
      <c r="S510" s="23"/>
      <c r="T510" s="23"/>
      <c r="U510" s="23"/>
      <c r="V510" s="24"/>
      <c r="W510" s="24"/>
      <c r="X510" s="24"/>
      <c r="Y510" s="24"/>
      <c r="Z510" s="24"/>
      <c r="AA510" s="24"/>
      <c r="AB510" s="24"/>
      <c r="AC510" s="24"/>
      <c r="AD510" s="24"/>
      <c r="AE510" s="12"/>
      <c r="AF510" s="12"/>
      <c r="AG510" s="12"/>
      <c r="AH510" s="12"/>
      <c r="AI510" s="12"/>
      <c r="AJ510" s="12"/>
    </row>
    <row r="511" spans="1:36" ht="15" thickBot="1" x14ac:dyDescent="0.25">
      <c r="A511" s="12"/>
      <c r="B511" s="21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3"/>
      <c r="N511" s="23"/>
      <c r="O511" s="23"/>
      <c r="P511" s="23"/>
      <c r="Q511" s="23"/>
      <c r="R511" s="23"/>
      <c r="S511" s="23"/>
      <c r="T511" s="23"/>
      <c r="U511" s="23"/>
      <c r="V511" s="24"/>
      <c r="W511" s="24"/>
      <c r="X511" s="24"/>
      <c r="Y511" s="24"/>
      <c r="Z511" s="24"/>
      <c r="AA511" s="24"/>
      <c r="AB511" s="24"/>
      <c r="AC511" s="24"/>
      <c r="AD511" s="24"/>
      <c r="AE511" s="12"/>
      <c r="AF511" s="12"/>
      <c r="AG511" s="12"/>
      <c r="AH511" s="12"/>
      <c r="AI511" s="12"/>
      <c r="AJ511" s="12"/>
    </row>
    <row r="512" spans="1:36" ht="15" thickBot="1" x14ac:dyDescent="0.25">
      <c r="A512" s="12"/>
      <c r="B512" s="21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3"/>
      <c r="N512" s="23"/>
      <c r="O512" s="23"/>
      <c r="P512" s="23"/>
      <c r="Q512" s="23"/>
      <c r="R512" s="23"/>
      <c r="S512" s="23"/>
      <c r="T512" s="23"/>
      <c r="U512" s="23"/>
      <c r="V512" s="24"/>
      <c r="W512" s="24"/>
      <c r="X512" s="24"/>
      <c r="Y512" s="24"/>
      <c r="Z512" s="24"/>
      <c r="AA512" s="24"/>
      <c r="AB512" s="24"/>
      <c r="AC512" s="24"/>
      <c r="AD512" s="24"/>
      <c r="AE512" s="12"/>
      <c r="AF512" s="12"/>
      <c r="AG512" s="12"/>
      <c r="AH512" s="12"/>
      <c r="AI512" s="12"/>
      <c r="AJ512" s="12"/>
    </row>
    <row r="513" spans="1:36" ht="15" thickBot="1" x14ac:dyDescent="0.25">
      <c r="A513" s="12"/>
      <c r="B513" s="21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3"/>
      <c r="N513" s="23"/>
      <c r="O513" s="23"/>
      <c r="P513" s="23"/>
      <c r="Q513" s="23"/>
      <c r="R513" s="23"/>
      <c r="S513" s="23"/>
      <c r="T513" s="23"/>
      <c r="U513" s="23"/>
      <c r="V513" s="24"/>
      <c r="W513" s="24"/>
      <c r="X513" s="24"/>
      <c r="Y513" s="24"/>
      <c r="Z513" s="24"/>
      <c r="AA513" s="24"/>
      <c r="AB513" s="24"/>
      <c r="AC513" s="24"/>
      <c r="AD513" s="24"/>
      <c r="AE513" s="12"/>
      <c r="AF513" s="12"/>
      <c r="AG513" s="12"/>
      <c r="AH513" s="12"/>
      <c r="AI513" s="12"/>
      <c r="AJ513" s="12"/>
    </row>
    <row r="514" spans="1:36" ht="15" thickBot="1" x14ac:dyDescent="0.25">
      <c r="A514" s="12"/>
      <c r="B514" s="21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3"/>
      <c r="N514" s="23"/>
      <c r="O514" s="23"/>
      <c r="P514" s="23"/>
      <c r="Q514" s="23"/>
      <c r="R514" s="23"/>
      <c r="S514" s="23"/>
      <c r="T514" s="23"/>
      <c r="U514" s="23"/>
      <c r="V514" s="24"/>
      <c r="W514" s="24"/>
      <c r="X514" s="24"/>
      <c r="Y514" s="24"/>
      <c r="Z514" s="24"/>
      <c r="AA514" s="24"/>
      <c r="AB514" s="24"/>
      <c r="AC514" s="24"/>
      <c r="AD514" s="24"/>
      <c r="AE514" s="12"/>
      <c r="AF514" s="12"/>
      <c r="AG514" s="12"/>
      <c r="AH514" s="12"/>
      <c r="AI514" s="12"/>
      <c r="AJ514" s="12"/>
    </row>
    <row r="515" spans="1:36" ht="15" thickBot="1" x14ac:dyDescent="0.25">
      <c r="A515" s="12"/>
      <c r="B515" s="21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3"/>
      <c r="N515" s="23"/>
      <c r="O515" s="23"/>
      <c r="P515" s="23"/>
      <c r="Q515" s="23"/>
      <c r="R515" s="23"/>
      <c r="S515" s="23"/>
      <c r="T515" s="23"/>
      <c r="U515" s="23"/>
      <c r="V515" s="24"/>
      <c r="W515" s="24"/>
      <c r="X515" s="24"/>
      <c r="Y515" s="24"/>
      <c r="Z515" s="24"/>
      <c r="AA515" s="24"/>
      <c r="AB515" s="24"/>
      <c r="AC515" s="24"/>
      <c r="AD515" s="24"/>
      <c r="AE515" s="12"/>
      <c r="AF515" s="12"/>
      <c r="AG515" s="12"/>
      <c r="AH515" s="12"/>
      <c r="AI515" s="12"/>
      <c r="AJ515" s="12"/>
    </row>
    <row r="516" spans="1:36" ht="15" thickBot="1" x14ac:dyDescent="0.25">
      <c r="A516" s="12"/>
      <c r="B516" s="2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3"/>
      <c r="N516" s="23"/>
      <c r="O516" s="23"/>
      <c r="P516" s="23"/>
      <c r="Q516" s="23"/>
      <c r="R516" s="23"/>
      <c r="S516" s="23"/>
      <c r="T516" s="23"/>
      <c r="U516" s="23"/>
      <c r="V516" s="24"/>
      <c r="W516" s="24"/>
      <c r="X516" s="24"/>
      <c r="Y516" s="24"/>
      <c r="Z516" s="24"/>
      <c r="AA516" s="24"/>
      <c r="AB516" s="24"/>
      <c r="AC516" s="24"/>
      <c r="AD516" s="24"/>
      <c r="AE516" s="12"/>
      <c r="AF516" s="12"/>
      <c r="AG516" s="12"/>
      <c r="AH516" s="12"/>
      <c r="AI516" s="12"/>
      <c r="AJ516" s="12"/>
    </row>
    <row r="517" spans="1:36" ht="15" thickBot="1" x14ac:dyDescent="0.25">
      <c r="A517" s="12"/>
      <c r="B517" s="21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3"/>
      <c r="N517" s="23"/>
      <c r="O517" s="23"/>
      <c r="P517" s="23"/>
      <c r="Q517" s="23"/>
      <c r="R517" s="23"/>
      <c r="S517" s="23"/>
      <c r="T517" s="23"/>
      <c r="U517" s="23"/>
      <c r="V517" s="24"/>
      <c r="W517" s="24"/>
      <c r="X517" s="24"/>
      <c r="Y517" s="24"/>
      <c r="Z517" s="24"/>
      <c r="AA517" s="24"/>
      <c r="AB517" s="24"/>
      <c r="AC517" s="24"/>
      <c r="AD517" s="24"/>
      <c r="AE517" s="12"/>
      <c r="AF517" s="12"/>
      <c r="AG517" s="12"/>
      <c r="AH517" s="12"/>
      <c r="AI517" s="12"/>
      <c r="AJ517" s="12"/>
    </row>
    <row r="518" spans="1:36" ht="15" thickBot="1" x14ac:dyDescent="0.25">
      <c r="A518" s="12"/>
      <c r="B518" s="21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3"/>
      <c r="N518" s="23"/>
      <c r="O518" s="23"/>
      <c r="P518" s="23"/>
      <c r="Q518" s="23"/>
      <c r="R518" s="23"/>
      <c r="S518" s="23"/>
      <c r="T518" s="23"/>
      <c r="U518" s="23"/>
      <c r="V518" s="24"/>
      <c r="W518" s="24"/>
      <c r="X518" s="24"/>
      <c r="Y518" s="24"/>
      <c r="Z518" s="24"/>
      <c r="AA518" s="24"/>
      <c r="AB518" s="24"/>
      <c r="AC518" s="24"/>
      <c r="AD518" s="24"/>
      <c r="AE518" s="12"/>
      <c r="AF518" s="12"/>
      <c r="AG518" s="12"/>
      <c r="AH518" s="12"/>
      <c r="AI518" s="12"/>
      <c r="AJ518" s="12"/>
    </row>
    <row r="519" spans="1:36" ht="15" thickBot="1" x14ac:dyDescent="0.25">
      <c r="A519" s="12"/>
      <c r="B519" s="21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3"/>
      <c r="N519" s="23"/>
      <c r="O519" s="23"/>
      <c r="P519" s="23"/>
      <c r="Q519" s="23"/>
      <c r="R519" s="23"/>
      <c r="S519" s="23"/>
      <c r="T519" s="23"/>
      <c r="U519" s="23"/>
      <c r="V519" s="24"/>
      <c r="W519" s="24"/>
      <c r="X519" s="24"/>
      <c r="Y519" s="24"/>
      <c r="Z519" s="24"/>
      <c r="AA519" s="24"/>
      <c r="AB519" s="24"/>
      <c r="AC519" s="24"/>
      <c r="AD519" s="24"/>
      <c r="AE519" s="12"/>
      <c r="AF519" s="12"/>
      <c r="AG519" s="12"/>
      <c r="AH519" s="12"/>
      <c r="AI519" s="12"/>
      <c r="AJ519" s="12"/>
    </row>
    <row r="520" spans="1:36" ht="15" thickBot="1" x14ac:dyDescent="0.25">
      <c r="A520" s="12"/>
      <c r="B520" s="21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3"/>
      <c r="N520" s="23"/>
      <c r="O520" s="23"/>
      <c r="P520" s="23"/>
      <c r="Q520" s="23"/>
      <c r="R520" s="23"/>
      <c r="S520" s="23"/>
      <c r="T520" s="23"/>
      <c r="U520" s="23"/>
      <c r="V520" s="24"/>
      <c r="W520" s="24"/>
      <c r="X520" s="24"/>
      <c r="Y520" s="24"/>
      <c r="Z520" s="24"/>
      <c r="AA520" s="24"/>
      <c r="AB520" s="24"/>
      <c r="AC520" s="24"/>
      <c r="AD520" s="24"/>
      <c r="AE520" s="12"/>
      <c r="AF520" s="12"/>
      <c r="AG520" s="12"/>
      <c r="AH520" s="12"/>
      <c r="AI520" s="12"/>
      <c r="AJ520" s="12"/>
    </row>
    <row r="521" spans="1:36" ht="15" thickBot="1" x14ac:dyDescent="0.25">
      <c r="A521" s="12"/>
      <c r="B521" s="21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3"/>
      <c r="N521" s="23"/>
      <c r="O521" s="23"/>
      <c r="P521" s="23"/>
      <c r="Q521" s="23"/>
      <c r="R521" s="23"/>
      <c r="S521" s="23"/>
      <c r="T521" s="23"/>
      <c r="U521" s="23"/>
      <c r="V521" s="24"/>
      <c r="W521" s="24"/>
      <c r="X521" s="24"/>
      <c r="Y521" s="24"/>
      <c r="Z521" s="24"/>
      <c r="AA521" s="24"/>
      <c r="AB521" s="24"/>
      <c r="AC521" s="24"/>
      <c r="AD521" s="24"/>
      <c r="AE521" s="12"/>
      <c r="AF521" s="12"/>
      <c r="AG521" s="12"/>
      <c r="AH521" s="12"/>
      <c r="AI521" s="12"/>
      <c r="AJ521" s="12"/>
    </row>
    <row r="522" spans="1:36" ht="15" thickBot="1" x14ac:dyDescent="0.25">
      <c r="A522" s="12"/>
      <c r="B522" s="21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3"/>
      <c r="N522" s="23"/>
      <c r="O522" s="23"/>
      <c r="P522" s="23"/>
      <c r="Q522" s="23"/>
      <c r="R522" s="23"/>
      <c r="S522" s="23"/>
      <c r="T522" s="23"/>
      <c r="U522" s="23"/>
      <c r="V522" s="24"/>
      <c r="W522" s="24"/>
      <c r="X522" s="24"/>
      <c r="Y522" s="24"/>
      <c r="Z522" s="24"/>
      <c r="AA522" s="24"/>
      <c r="AB522" s="24"/>
      <c r="AC522" s="24"/>
      <c r="AD522" s="24"/>
      <c r="AE522" s="12"/>
      <c r="AF522" s="12"/>
      <c r="AG522" s="12"/>
      <c r="AH522" s="12"/>
      <c r="AI522" s="12"/>
      <c r="AJ522" s="12"/>
    </row>
    <row r="523" spans="1:36" ht="15" thickBot="1" x14ac:dyDescent="0.25">
      <c r="A523" s="12"/>
      <c r="B523" s="21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3"/>
      <c r="N523" s="23"/>
      <c r="O523" s="23"/>
      <c r="P523" s="23"/>
      <c r="Q523" s="23"/>
      <c r="R523" s="23"/>
      <c r="S523" s="23"/>
      <c r="T523" s="23"/>
      <c r="U523" s="23"/>
      <c r="V523" s="24"/>
      <c r="W523" s="24"/>
      <c r="X523" s="24"/>
      <c r="Y523" s="24"/>
      <c r="Z523" s="24"/>
      <c r="AA523" s="24"/>
      <c r="AB523" s="24"/>
      <c r="AC523" s="24"/>
      <c r="AD523" s="24"/>
      <c r="AE523" s="12"/>
      <c r="AF523" s="12"/>
      <c r="AG523" s="12"/>
      <c r="AH523" s="12"/>
      <c r="AI523" s="12"/>
      <c r="AJ523" s="12"/>
    </row>
    <row r="524" spans="1:36" ht="15" thickBot="1" x14ac:dyDescent="0.25">
      <c r="A524" s="12"/>
      <c r="B524" s="21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3"/>
      <c r="N524" s="23"/>
      <c r="O524" s="23"/>
      <c r="P524" s="23"/>
      <c r="Q524" s="23"/>
      <c r="R524" s="23"/>
      <c r="S524" s="23"/>
      <c r="T524" s="23"/>
      <c r="U524" s="23"/>
      <c r="V524" s="24"/>
      <c r="W524" s="24"/>
      <c r="X524" s="24"/>
      <c r="Y524" s="24"/>
      <c r="Z524" s="24"/>
      <c r="AA524" s="24"/>
      <c r="AB524" s="24"/>
      <c r="AC524" s="24"/>
      <c r="AD524" s="24"/>
      <c r="AE524" s="12"/>
      <c r="AF524" s="12"/>
      <c r="AG524" s="12"/>
      <c r="AH524" s="12"/>
      <c r="AI524" s="12"/>
      <c r="AJ524" s="12"/>
    </row>
    <row r="525" spans="1:36" ht="15" thickBot="1" x14ac:dyDescent="0.25">
      <c r="A525" s="12"/>
      <c r="B525" s="21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3"/>
      <c r="N525" s="23"/>
      <c r="O525" s="23"/>
      <c r="P525" s="23"/>
      <c r="Q525" s="23"/>
      <c r="R525" s="23"/>
      <c r="S525" s="23"/>
      <c r="T525" s="23"/>
      <c r="U525" s="23"/>
      <c r="V525" s="24"/>
      <c r="W525" s="24"/>
      <c r="X525" s="24"/>
      <c r="Y525" s="24"/>
      <c r="Z525" s="24"/>
      <c r="AA525" s="24"/>
      <c r="AB525" s="24"/>
      <c r="AC525" s="24"/>
      <c r="AD525" s="24"/>
      <c r="AE525" s="12"/>
      <c r="AF525" s="12"/>
      <c r="AG525" s="12"/>
      <c r="AH525" s="12"/>
      <c r="AI525" s="12"/>
      <c r="AJ525" s="12"/>
    </row>
    <row r="526" spans="1:36" ht="15" thickBot="1" x14ac:dyDescent="0.25">
      <c r="A526" s="12"/>
      <c r="B526" s="21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3"/>
      <c r="N526" s="23"/>
      <c r="O526" s="23"/>
      <c r="P526" s="23"/>
      <c r="Q526" s="23"/>
      <c r="R526" s="23"/>
      <c r="S526" s="23"/>
      <c r="T526" s="23"/>
      <c r="U526" s="23"/>
      <c r="V526" s="24"/>
      <c r="W526" s="24"/>
      <c r="X526" s="24"/>
      <c r="Y526" s="24"/>
      <c r="Z526" s="24"/>
      <c r="AA526" s="24"/>
      <c r="AB526" s="24"/>
      <c r="AC526" s="24"/>
      <c r="AD526" s="24"/>
      <c r="AE526" s="12"/>
      <c r="AF526" s="12"/>
      <c r="AG526" s="12"/>
      <c r="AH526" s="12"/>
      <c r="AI526" s="12"/>
      <c r="AJ526" s="12"/>
    </row>
    <row r="527" spans="1:36" ht="15" thickBot="1" x14ac:dyDescent="0.25">
      <c r="A527" s="12"/>
      <c r="B527" s="21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3"/>
      <c r="N527" s="23"/>
      <c r="O527" s="23"/>
      <c r="P527" s="23"/>
      <c r="Q527" s="23"/>
      <c r="R527" s="23"/>
      <c r="S527" s="23"/>
      <c r="T527" s="23"/>
      <c r="U527" s="23"/>
      <c r="V527" s="24"/>
      <c r="W527" s="24"/>
      <c r="X527" s="24"/>
      <c r="Y527" s="24"/>
      <c r="Z527" s="24"/>
      <c r="AA527" s="24"/>
      <c r="AB527" s="24"/>
      <c r="AC527" s="24"/>
      <c r="AD527" s="24"/>
      <c r="AE527" s="12"/>
      <c r="AF527" s="12"/>
      <c r="AG527" s="12"/>
      <c r="AH527" s="12"/>
      <c r="AI527" s="12"/>
      <c r="AJ527" s="12"/>
    </row>
    <row r="528" spans="1:36" ht="15" thickBot="1" x14ac:dyDescent="0.25">
      <c r="A528" s="12"/>
      <c r="B528" s="2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3"/>
      <c r="N528" s="23"/>
      <c r="O528" s="23"/>
      <c r="P528" s="23"/>
      <c r="Q528" s="23"/>
      <c r="R528" s="23"/>
      <c r="S528" s="23"/>
      <c r="T528" s="23"/>
      <c r="U528" s="23"/>
      <c r="V528" s="24"/>
      <c r="W528" s="24"/>
      <c r="X528" s="24"/>
      <c r="Y528" s="24"/>
      <c r="Z528" s="24"/>
      <c r="AA528" s="24"/>
      <c r="AB528" s="24"/>
      <c r="AC528" s="24"/>
      <c r="AD528" s="24"/>
      <c r="AE528" s="12"/>
      <c r="AF528" s="12"/>
      <c r="AG528" s="12"/>
      <c r="AH528" s="12"/>
      <c r="AI528" s="12"/>
      <c r="AJ528" s="12"/>
    </row>
    <row r="529" spans="1:36" ht="15" thickBot="1" x14ac:dyDescent="0.25">
      <c r="A529" s="12"/>
      <c r="B529" s="21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3"/>
      <c r="N529" s="23"/>
      <c r="O529" s="23"/>
      <c r="P529" s="23"/>
      <c r="Q529" s="23"/>
      <c r="R529" s="23"/>
      <c r="S529" s="23"/>
      <c r="T529" s="23"/>
      <c r="U529" s="23"/>
      <c r="V529" s="24"/>
      <c r="W529" s="24"/>
      <c r="X529" s="24"/>
      <c r="Y529" s="24"/>
      <c r="Z529" s="24"/>
      <c r="AA529" s="24"/>
      <c r="AB529" s="24"/>
      <c r="AC529" s="24"/>
      <c r="AD529" s="24"/>
      <c r="AE529" s="12"/>
      <c r="AF529" s="12"/>
      <c r="AG529" s="12"/>
      <c r="AH529" s="12"/>
      <c r="AI529" s="12"/>
      <c r="AJ529" s="12"/>
    </row>
    <row r="530" spans="1:36" ht="15" thickBot="1" x14ac:dyDescent="0.25">
      <c r="A530" s="12"/>
      <c r="B530" s="21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3"/>
      <c r="N530" s="23"/>
      <c r="O530" s="23"/>
      <c r="P530" s="23"/>
      <c r="Q530" s="23"/>
      <c r="R530" s="23"/>
      <c r="S530" s="23"/>
      <c r="T530" s="23"/>
      <c r="U530" s="23"/>
      <c r="V530" s="24"/>
      <c r="W530" s="24"/>
      <c r="X530" s="24"/>
      <c r="Y530" s="24"/>
      <c r="Z530" s="24"/>
      <c r="AA530" s="24"/>
      <c r="AB530" s="24"/>
      <c r="AC530" s="24"/>
      <c r="AD530" s="24"/>
      <c r="AE530" s="12"/>
      <c r="AF530" s="12"/>
      <c r="AG530" s="12"/>
      <c r="AH530" s="12"/>
      <c r="AI530" s="12"/>
      <c r="AJ530" s="12"/>
    </row>
    <row r="531" spans="1:36" ht="15" thickBot="1" x14ac:dyDescent="0.25">
      <c r="A531" s="12"/>
      <c r="B531" s="21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3"/>
      <c r="N531" s="23"/>
      <c r="O531" s="23"/>
      <c r="P531" s="23"/>
      <c r="Q531" s="23"/>
      <c r="R531" s="23"/>
      <c r="S531" s="23"/>
      <c r="T531" s="23"/>
      <c r="U531" s="23"/>
      <c r="V531" s="24"/>
      <c r="W531" s="24"/>
      <c r="X531" s="24"/>
      <c r="Y531" s="24"/>
      <c r="Z531" s="24"/>
      <c r="AA531" s="24"/>
      <c r="AB531" s="24"/>
      <c r="AC531" s="24"/>
      <c r="AD531" s="24"/>
      <c r="AE531" s="12"/>
      <c r="AF531" s="12"/>
      <c r="AG531" s="12"/>
      <c r="AH531" s="12"/>
      <c r="AI531" s="12"/>
      <c r="AJ531" s="12"/>
    </row>
    <row r="532" spans="1:36" ht="15" thickBot="1" x14ac:dyDescent="0.25">
      <c r="A532" s="12"/>
      <c r="B532" s="21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3"/>
      <c r="N532" s="23"/>
      <c r="O532" s="23"/>
      <c r="P532" s="23"/>
      <c r="Q532" s="23"/>
      <c r="R532" s="23"/>
      <c r="S532" s="23"/>
      <c r="T532" s="23"/>
      <c r="U532" s="23"/>
      <c r="V532" s="24"/>
      <c r="W532" s="24"/>
      <c r="X532" s="24"/>
      <c r="Y532" s="24"/>
      <c r="Z532" s="24"/>
      <c r="AA532" s="24"/>
      <c r="AB532" s="24"/>
      <c r="AC532" s="24"/>
      <c r="AD532" s="24"/>
      <c r="AE532" s="12"/>
      <c r="AF532" s="12"/>
      <c r="AG532" s="12"/>
      <c r="AH532" s="12"/>
      <c r="AI532" s="12"/>
      <c r="AJ532" s="12"/>
    </row>
    <row r="533" spans="1:36" ht="15" thickBot="1" x14ac:dyDescent="0.25">
      <c r="A533" s="12"/>
      <c r="B533" s="21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3"/>
      <c r="N533" s="23"/>
      <c r="O533" s="23"/>
      <c r="P533" s="23"/>
      <c r="Q533" s="23"/>
      <c r="R533" s="23"/>
      <c r="S533" s="23"/>
      <c r="T533" s="23"/>
      <c r="U533" s="23"/>
      <c r="V533" s="24"/>
      <c r="W533" s="24"/>
      <c r="X533" s="24"/>
      <c r="Y533" s="24"/>
      <c r="Z533" s="24"/>
      <c r="AA533" s="24"/>
      <c r="AB533" s="24"/>
      <c r="AC533" s="24"/>
      <c r="AD533" s="24"/>
      <c r="AE533" s="12"/>
      <c r="AF533" s="12"/>
      <c r="AG533" s="12"/>
      <c r="AH533" s="12"/>
      <c r="AI533" s="12"/>
      <c r="AJ533" s="12"/>
    </row>
    <row r="534" spans="1:36" ht="15" thickBot="1" x14ac:dyDescent="0.25">
      <c r="A534" s="12"/>
      <c r="B534" s="21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3"/>
      <c r="N534" s="23"/>
      <c r="O534" s="23"/>
      <c r="P534" s="23"/>
      <c r="Q534" s="23"/>
      <c r="R534" s="23"/>
      <c r="S534" s="23"/>
      <c r="T534" s="23"/>
      <c r="U534" s="23"/>
      <c r="V534" s="24"/>
      <c r="W534" s="24"/>
      <c r="X534" s="24"/>
      <c r="Y534" s="24"/>
      <c r="Z534" s="24"/>
      <c r="AA534" s="24"/>
      <c r="AB534" s="24"/>
      <c r="AC534" s="24"/>
      <c r="AD534" s="24"/>
      <c r="AE534" s="12"/>
      <c r="AF534" s="12"/>
      <c r="AG534" s="12"/>
      <c r="AH534" s="12"/>
      <c r="AI534" s="12"/>
      <c r="AJ534" s="12"/>
    </row>
    <row r="535" spans="1:36" ht="15" thickBot="1" x14ac:dyDescent="0.25">
      <c r="A535" s="12"/>
      <c r="B535" s="21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3"/>
      <c r="N535" s="23"/>
      <c r="O535" s="23"/>
      <c r="P535" s="23"/>
      <c r="Q535" s="23"/>
      <c r="R535" s="23"/>
      <c r="S535" s="23"/>
      <c r="T535" s="23"/>
      <c r="U535" s="23"/>
      <c r="V535" s="24"/>
      <c r="W535" s="24"/>
      <c r="X535" s="24"/>
      <c r="Y535" s="24"/>
      <c r="Z535" s="24"/>
      <c r="AA535" s="24"/>
      <c r="AB535" s="24"/>
      <c r="AC535" s="24"/>
      <c r="AD535" s="24"/>
      <c r="AE535" s="12"/>
      <c r="AF535" s="12"/>
      <c r="AG535" s="12"/>
      <c r="AH535" s="12"/>
      <c r="AI535" s="12"/>
      <c r="AJ535" s="12"/>
    </row>
    <row r="536" spans="1:36" ht="15" thickBot="1" x14ac:dyDescent="0.25">
      <c r="A536" s="12"/>
      <c r="B536" s="21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3"/>
      <c r="N536" s="23"/>
      <c r="O536" s="23"/>
      <c r="P536" s="23"/>
      <c r="Q536" s="23"/>
      <c r="R536" s="23"/>
      <c r="S536" s="23"/>
      <c r="T536" s="23"/>
      <c r="U536" s="23"/>
      <c r="V536" s="24"/>
      <c r="W536" s="24"/>
      <c r="X536" s="24"/>
      <c r="Y536" s="24"/>
      <c r="Z536" s="24"/>
      <c r="AA536" s="24"/>
      <c r="AB536" s="24"/>
      <c r="AC536" s="24"/>
      <c r="AD536" s="24"/>
      <c r="AE536" s="12"/>
      <c r="AF536" s="12"/>
      <c r="AG536" s="12"/>
      <c r="AH536" s="12"/>
      <c r="AI536" s="12"/>
      <c r="AJ536" s="12"/>
    </row>
    <row r="537" spans="1:36" ht="15" thickBot="1" x14ac:dyDescent="0.25">
      <c r="A537" s="12"/>
      <c r="B537" s="21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3"/>
      <c r="N537" s="23"/>
      <c r="O537" s="23"/>
      <c r="P537" s="23"/>
      <c r="Q537" s="23"/>
      <c r="R537" s="23"/>
      <c r="S537" s="23"/>
      <c r="T537" s="23"/>
      <c r="U537" s="23"/>
      <c r="V537" s="24"/>
      <c r="W537" s="24"/>
      <c r="X537" s="24"/>
      <c r="Y537" s="24"/>
      <c r="Z537" s="24"/>
      <c r="AA537" s="24"/>
      <c r="AB537" s="24"/>
      <c r="AC537" s="24"/>
      <c r="AD537" s="24"/>
      <c r="AE537" s="12"/>
      <c r="AF537" s="12"/>
      <c r="AG537" s="12"/>
      <c r="AH537" s="12"/>
      <c r="AI537" s="12"/>
      <c r="AJ537" s="12"/>
    </row>
    <row r="538" spans="1:36" ht="15" thickBot="1" x14ac:dyDescent="0.25">
      <c r="A538" s="12"/>
      <c r="B538" s="21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3"/>
      <c r="N538" s="23"/>
      <c r="O538" s="23"/>
      <c r="P538" s="23"/>
      <c r="Q538" s="23"/>
      <c r="R538" s="23"/>
      <c r="S538" s="23"/>
      <c r="T538" s="23"/>
      <c r="U538" s="23"/>
      <c r="V538" s="24"/>
      <c r="W538" s="24"/>
      <c r="X538" s="24"/>
      <c r="Y538" s="24"/>
      <c r="Z538" s="24"/>
      <c r="AA538" s="24"/>
      <c r="AB538" s="24"/>
      <c r="AC538" s="24"/>
      <c r="AD538" s="24"/>
      <c r="AE538" s="12"/>
      <c r="AF538" s="12"/>
      <c r="AG538" s="12"/>
      <c r="AH538" s="12"/>
      <c r="AI538" s="12"/>
      <c r="AJ538" s="12"/>
    </row>
    <row r="539" spans="1:36" ht="15" thickBot="1" x14ac:dyDescent="0.25">
      <c r="A539" s="12"/>
      <c r="B539" s="21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3"/>
      <c r="N539" s="23"/>
      <c r="O539" s="23"/>
      <c r="P539" s="23"/>
      <c r="Q539" s="23"/>
      <c r="R539" s="23"/>
      <c r="S539" s="23"/>
      <c r="T539" s="23"/>
      <c r="U539" s="23"/>
      <c r="V539" s="24"/>
      <c r="W539" s="24"/>
      <c r="X539" s="24"/>
      <c r="Y539" s="24"/>
      <c r="Z539" s="24"/>
      <c r="AA539" s="24"/>
      <c r="AB539" s="24"/>
      <c r="AC539" s="24"/>
      <c r="AD539" s="24"/>
      <c r="AE539" s="12"/>
      <c r="AF539" s="12"/>
      <c r="AG539" s="12"/>
      <c r="AH539" s="12"/>
      <c r="AI539" s="12"/>
      <c r="AJ539" s="12"/>
    </row>
    <row r="540" spans="1:36" ht="15" thickBot="1" x14ac:dyDescent="0.25">
      <c r="A540" s="12"/>
      <c r="B540" s="2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3"/>
      <c r="N540" s="23"/>
      <c r="O540" s="23"/>
      <c r="P540" s="23"/>
      <c r="Q540" s="23"/>
      <c r="R540" s="23"/>
      <c r="S540" s="23"/>
      <c r="T540" s="23"/>
      <c r="U540" s="23"/>
      <c r="V540" s="24"/>
      <c r="W540" s="24"/>
      <c r="X540" s="24"/>
      <c r="Y540" s="24"/>
      <c r="Z540" s="24"/>
      <c r="AA540" s="24"/>
      <c r="AB540" s="24"/>
      <c r="AC540" s="24"/>
      <c r="AD540" s="24"/>
      <c r="AE540" s="12"/>
      <c r="AF540" s="12"/>
      <c r="AG540" s="12"/>
      <c r="AH540" s="12"/>
      <c r="AI540" s="12"/>
      <c r="AJ540" s="12"/>
    </row>
    <row r="541" spans="1:36" ht="15" thickBot="1" x14ac:dyDescent="0.25">
      <c r="A541" s="12"/>
      <c r="B541" s="21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3"/>
      <c r="N541" s="23"/>
      <c r="O541" s="23"/>
      <c r="P541" s="23"/>
      <c r="Q541" s="23"/>
      <c r="R541" s="23"/>
      <c r="S541" s="23"/>
      <c r="T541" s="23"/>
      <c r="U541" s="23"/>
      <c r="V541" s="24"/>
      <c r="W541" s="24"/>
      <c r="X541" s="24"/>
      <c r="Y541" s="24"/>
      <c r="Z541" s="24"/>
      <c r="AA541" s="24"/>
      <c r="AB541" s="24"/>
      <c r="AC541" s="24"/>
      <c r="AD541" s="24"/>
      <c r="AE541" s="12"/>
      <c r="AF541" s="12"/>
      <c r="AG541" s="12"/>
      <c r="AH541" s="12"/>
      <c r="AI541" s="12"/>
      <c r="AJ541" s="12"/>
    </row>
    <row r="542" spans="1:36" ht="15" thickBot="1" x14ac:dyDescent="0.25">
      <c r="A542" s="12"/>
      <c r="B542" s="21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3"/>
      <c r="N542" s="23"/>
      <c r="O542" s="23"/>
      <c r="P542" s="23"/>
      <c r="Q542" s="23"/>
      <c r="R542" s="23"/>
      <c r="S542" s="23"/>
      <c r="T542" s="23"/>
      <c r="U542" s="23"/>
      <c r="V542" s="24"/>
      <c r="W542" s="24"/>
      <c r="X542" s="24"/>
      <c r="Y542" s="24"/>
      <c r="Z542" s="24"/>
      <c r="AA542" s="24"/>
      <c r="AB542" s="24"/>
      <c r="AC542" s="24"/>
      <c r="AD542" s="24"/>
      <c r="AE542" s="12"/>
      <c r="AF542" s="12"/>
      <c r="AG542" s="12"/>
      <c r="AH542" s="12"/>
      <c r="AI542" s="12"/>
      <c r="AJ542" s="12"/>
    </row>
    <row r="543" spans="1:36" ht="15" thickBot="1" x14ac:dyDescent="0.25">
      <c r="A543" s="12"/>
      <c r="B543" s="21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3"/>
      <c r="N543" s="23"/>
      <c r="O543" s="23"/>
      <c r="P543" s="23"/>
      <c r="Q543" s="23"/>
      <c r="R543" s="23"/>
      <c r="S543" s="23"/>
      <c r="T543" s="23"/>
      <c r="U543" s="23"/>
      <c r="V543" s="24"/>
      <c r="W543" s="24"/>
      <c r="X543" s="24"/>
      <c r="Y543" s="24"/>
      <c r="Z543" s="24"/>
      <c r="AA543" s="24"/>
      <c r="AB543" s="24"/>
      <c r="AC543" s="24"/>
      <c r="AD543" s="24"/>
      <c r="AE543" s="12"/>
      <c r="AF543" s="12"/>
      <c r="AG543" s="12"/>
      <c r="AH543" s="12"/>
      <c r="AI543" s="12"/>
      <c r="AJ543" s="12"/>
    </row>
    <row r="544" spans="1:36" ht="15" thickBot="1" x14ac:dyDescent="0.25">
      <c r="A544" s="12"/>
      <c r="B544" s="21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3"/>
      <c r="N544" s="23"/>
      <c r="O544" s="23"/>
      <c r="P544" s="23"/>
      <c r="Q544" s="23"/>
      <c r="R544" s="23"/>
      <c r="S544" s="23"/>
      <c r="T544" s="23"/>
      <c r="U544" s="23"/>
      <c r="V544" s="24"/>
      <c r="W544" s="24"/>
      <c r="X544" s="24"/>
      <c r="Y544" s="24"/>
      <c r="Z544" s="24"/>
      <c r="AA544" s="24"/>
      <c r="AB544" s="24"/>
      <c r="AC544" s="24"/>
      <c r="AD544" s="24"/>
      <c r="AE544" s="12"/>
      <c r="AF544" s="12"/>
      <c r="AG544" s="12"/>
      <c r="AH544" s="12"/>
      <c r="AI544" s="12"/>
      <c r="AJ544" s="12"/>
    </row>
    <row r="545" spans="1:36" ht="15" thickBot="1" x14ac:dyDescent="0.25">
      <c r="A545" s="12"/>
      <c r="B545" s="21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3"/>
      <c r="N545" s="23"/>
      <c r="O545" s="23"/>
      <c r="P545" s="23"/>
      <c r="Q545" s="23"/>
      <c r="R545" s="23"/>
      <c r="S545" s="23"/>
      <c r="T545" s="23"/>
      <c r="U545" s="23"/>
      <c r="V545" s="24"/>
      <c r="W545" s="24"/>
      <c r="X545" s="24"/>
      <c r="Y545" s="24"/>
      <c r="Z545" s="24"/>
      <c r="AA545" s="24"/>
      <c r="AB545" s="24"/>
      <c r="AC545" s="24"/>
      <c r="AD545" s="24"/>
      <c r="AE545" s="12"/>
      <c r="AF545" s="12"/>
      <c r="AG545" s="12"/>
      <c r="AH545" s="12"/>
      <c r="AI545" s="12"/>
      <c r="AJ545" s="12"/>
    </row>
    <row r="546" spans="1:36" ht="15" thickBot="1" x14ac:dyDescent="0.25">
      <c r="A546" s="12"/>
      <c r="B546" s="21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3"/>
      <c r="N546" s="23"/>
      <c r="O546" s="23"/>
      <c r="P546" s="23"/>
      <c r="Q546" s="23"/>
      <c r="R546" s="23"/>
      <c r="S546" s="23"/>
      <c r="T546" s="23"/>
      <c r="U546" s="23"/>
      <c r="V546" s="24"/>
      <c r="W546" s="24"/>
      <c r="X546" s="24"/>
      <c r="Y546" s="24"/>
      <c r="Z546" s="24"/>
      <c r="AA546" s="24"/>
      <c r="AB546" s="24"/>
      <c r="AC546" s="24"/>
      <c r="AD546" s="24"/>
      <c r="AE546" s="12"/>
      <c r="AF546" s="12"/>
      <c r="AG546" s="12"/>
      <c r="AH546" s="12"/>
      <c r="AI546" s="12"/>
      <c r="AJ546" s="12"/>
    </row>
    <row r="547" spans="1:36" ht="15" thickBot="1" x14ac:dyDescent="0.25">
      <c r="A547" s="12"/>
      <c r="B547" s="21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3"/>
      <c r="N547" s="23"/>
      <c r="O547" s="23"/>
      <c r="P547" s="23"/>
      <c r="Q547" s="23"/>
      <c r="R547" s="23"/>
      <c r="S547" s="23"/>
      <c r="T547" s="23"/>
      <c r="U547" s="23"/>
      <c r="V547" s="24"/>
      <c r="W547" s="24"/>
      <c r="X547" s="24"/>
      <c r="Y547" s="24"/>
      <c r="Z547" s="24"/>
      <c r="AA547" s="24"/>
      <c r="AB547" s="24"/>
      <c r="AC547" s="24"/>
      <c r="AD547" s="24"/>
      <c r="AE547" s="12"/>
      <c r="AF547" s="12"/>
      <c r="AG547" s="12"/>
      <c r="AH547" s="12"/>
      <c r="AI547" s="12"/>
      <c r="AJ547" s="12"/>
    </row>
    <row r="548" spans="1:36" ht="15" thickBot="1" x14ac:dyDescent="0.25">
      <c r="A548" s="12"/>
      <c r="B548" s="21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3"/>
      <c r="N548" s="23"/>
      <c r="O548" s="23"/>
      <c r="P548" s="23"/>
      <c r="Q548" s="23"/>
      <c r="R548" s="23"/>
      <c r="S548" s="23"/>
      <c r="T548" s="23"/>
      <c r="U548" s="23"/>
      <c r="V548" s="24"/>
      <c r="W548" s="24"/>
      <c r="X548" s="24"/>
      <c r="Y548" s="24"/>
      <c r="Z548" s="24"/>
      <c r="AA548" s="24"/>
      <c r="AB548" s="24"/>
      <c r="AC548" s="24"/>
      <c r="AD548" s="24"/>
      <c r="AE548" s="12"/>
      <c r="AF548" s="12"/>
      <c r="AG548" s="12"/>
      <c r="AH548" s="12"/>
      <c r="AI548" s="12"/>
      <c r="AJ548" s="12"/>
    </row>
    <row r="549" spans="1:36" ht="15" thickBot="1" x14ac:dyDescent="0.25">
      <c r="A549" s="12"/>
      <c r="B549" s="21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3"/>
      <c r="N549" s="23"/>
      <c r="O549" s="23"/>
      <c r="P549" s="23"/>
      <c r="Q549" s="23"/>
      <c r="R549" s="23"/>
      <c r="S549" s="23"/>
      <c r="T549" s="23"/>
      <c r="U549" s="23"/>
      <c r="V549" s="24"/>
      <c r="W549" s="24"/>
      <c r="X549" s="24"/>
      <c r="Y549" s="24"/>
      <c r="Z549" s="24"/>
      <c r="AA549" s="24"/>
      <c r="AB549" s="24"/>
      <c r="AC549" s="24"/>
      <c r="AD549" s="24"/>
      <c r="AE549" s="12"/>
      <c r="AF549" s="12"/>
      <c r="AG549" s="12"/>
      <c r="AH549" s="12"/>
      <c r="AI549" s="12"/>
      <c r="AJ549" s="12"/>
    </row>
    <row r="550" spans="1:36" ht="15" thickBot="1" x14ac:dyDescent="0.25">
      <c r="A550" s="12"/>
      <c r="B550" s="21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3"/>
      <c r="N550" s="23"/>
      <c r="O550" s="23"/>
      <c r="P550" s="23"/>
      <c r="Q550" s="23"/>
      <c r="R550" s="23"/>
      <c r="S550" s="23"/>
      <c r="T550" s="23"/>
      <c r="U550" s="23"/>
      <c r="V550" s="24"/>
      <c r="W550" s="24"/>
      <c r="X550" s="24"/>
      <c r="Y550" s="24"/>
      <c r="Z550" s="24"/>
      <c r="AA550" s="24"/>
      <c r="AB550" s="24"/>
      <c r="AC550" s="24"/>
      <c r="AD550" s="24"/>
      <c r="AE550" s="12"/>
      <c r="AF550" s="12"/>
      <c r="AG550" s="12"/>
      <c r="AH550" s="12"/>
      <c r="AI550" s="12"/>
      <c r="AJ550" s="12"/>
    </row>
    <row r="551" spans="1:36" ht="15" thickBot="1" x14ac:dyDescent="0.25">
      <c r="A551" s="12"/>
      <c r="B551" s="21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3"/>
      <c r="N551" s="23"/>
      <c r="O551" s="23"/>
      <c r="P551" s="23"/>
      <c r="Q551" s="23"/>
      <c r="R551" s="23"/>
      <c r="S551" s="23"/>
      <c r="T551" s="23"/>
      <c r="U551" s="23"/>
      <c r="V551" s="24"/>
      <c r="W551" s="24"/>
      <c r="X551" s="24"/>
      <c r="Y551" s="24"/>
      <c r="Z551" s="24"/>
      <c r="AA551" s="24"/>
      <c r="AB551" s="24"/>
      <c r="AC551" s="24"/>
      <c r="AD551" s="24"/>
      <c r="AE551" s="12"/>
      <c r="AF551" s="12"/>
      <c r="AG551" s="12"/>
      <c r="AH551" s="12"/>
      <c r="AI551" s="12"/>
      <c r="AJ551" s="12"/>
    </row>
    <row r="552" spans="1:36" ht="15" thickBot="1" x14ac:dyDescent="0.25">
      <c r="A552" s="12"/>
      <c r="B552" s="2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3"/>
      <c r="N552" s="23"/>
      <c r="O552" s="23"/>
      <c r="P552" s="23"/>
      <c r="Q552" s="23"/>
      <c r="R552" s="23"/>
      <c r="S552" s="23"/>
      <c r="T552" s="23"/>
      <c r="U552" s="23"/>
      <c r="V552" s="24"/>
      <c r="W552" s="24"/>
      <c r="X552" s="24"/>
      <c r="Y552" s="24"/>
      <c r="Z552" s="24"/>
      <c r="AA552" s="24"/>
      <c r="AB552" s="24"/>
      <c r="AC552" s="24"/>
      <c r="AD552" s="24"/>
      <c r="AE552" s="12"/>
      <c r="AF552" s="12"/>
      <c r="AG552" s="12"/>
      <c r="AH552" s="12"/>
      <c r="AI552" s="12"/>
      <c r="AJ552" s="12"/>
    </row>
    <row r="553" spans="1:36" ht="15" thickBot="1" x14ac:dyDescent="0.25">
      <c r="A553" s="12"/>
      <c r="B553" s="21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3"/>
      <c r="N553" s="23"/>
      <c r="O553" s="23"/>
      <c r="P553" s="23"/>
      <c r="Q553" s="23"/>
      <c r="R553" s="23"/>
      <c r="S553" s="23"/>
      <c r="T553" s="23"/>
      <c r="U553" s="23"/>
      <c r="V553" s="24"/>
      <c r="W553" s="24"/>
      <c r="X553" s="24"/>
      <c r="Y553" s="24"/>
      <c r="Z553" s="24"/>
      <c r="AA553" s="24"/>
      <c r="AB553" s="24"/>
      <c r="AC553" s="24"/>
      <c r="AD553" s="24"/>
      <c r="AE553" s="12"/>
      <c r="AF553" s="12"/>
      <c r="AG553" s="12"/>
      <c r="AH553" s="12"/>
      <c r="AI553" s="12"/>
      <c r="AJ553" s="12"/>
    </row>
    <row r="554" spans="1:36" ht="15" thickBot="1" x14ac:dyDescent="0.25">
      <c r="A554" s="12"/>
      <c r="B554" s="21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3"/>
      <c r="N554" s="23"/>
      <c r="O554" s="23"/>
      <c r="P554" s="23"/>
      <c r="Q554" s="23"/>
      <c r="R554" s="23"/>
      <c r="S554" s="23"/>
      <c r="T554" s="23"/>
      <c r="U554" s="23"/>
      <c r="V554" s="24"/>
      <c r="W554" s="24"/>
      <c r="X554" s="24"/>
      <c r="Y554" s="24"/>
      <c r="Z554" s="24"/>
      <c r="AA554" s="24"/>
      <c r="AB554" s="24"/>
      <c r="AC554" s="24"/>
      <c r="AD554" s="24"/>
      <c r="AE554" s="12"/>
      <c r="AF554" s="12"/>
      <c r="AG554" s="12"/>
      <c r="AH554" s="12"/>
      <c r="AI554" s="12"/>
      <c r="AJ554" s="12"/>
    </row>
    <row r="555" spans="1:36" ht="15" thickBot="1" x14ac:dyDescent="0.25">
      <c r="A555" s="12"/>
      <c r="B555" s="21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3"/>
      <c r="N555" s="23"/>
      <c r="O555" s="23"/>
      <c r="P555" s="23"/>
      <c r="Q555" s="23"/>
      <c r="R555" s="23"/>
      <c r="S555" s="23"/>
      <c r="T555" s="23"/>
      <c r="U555" s="23"/>
      <c r="V555" s="24"/>
      <c r="W555" s="24"/>
      <c r="X555" s="24"/>
      <c r="Y555" s="24"/>
      <c r="Z555" s="24"/>
      <c r="AA555" s="24"/>
      <c r="AB555" s="24"/>
      <c r="AC555" s="24"/>
      <c r="AD555" s="24"/>
      <c r="AE555" s="12"/>
      <c r="AF555" s="12"/>
      <c r="AG555" s="12"/>
      <c r="AH555" s="12"/>
      <c r="AI555" s="12"/>
      <c r="AJ555" s="12"/>
    </row>
    <row r="556" spans="1:36" ht="15" thickBot="1" x14ac:dyDescent="0.25">
      <c r="A556" s="12"/>
      <c r="B556" s="21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3"/>
      <c r="N556" s="23"/>
      <c r="O556" s="23"/>
      <c r="P556" s="23"/>
      <c r="Q556" s="23"/>
      <c r="R556" s="23"/>
      <c r="S556" s="23"/>
      <c r="T556" s="23"/>
      <c r="U556" s="23"/>
      <c r="V556" s="24"/>
      <c r="W556" s="24"/>
      <c r="X556" s="24"/>
      <c r="Y556" s="24"/>
      <c r="Z556" s="24"/>
      <c r="AA556" s="24"/>
      <c r="AB556" s="24"/>
      <c r="AC556" s="24"/>
      <c r="AD556" s="24"/>
      <c r="AE556" s="12"/>
      <c r="AF556" s="12"/>
      <c r="AG556" s="12"/>
      <c r="AH556" s="12"/>
      <c r="AI556" s="12"/>
      <c r="AJ556" s="12"/>
    </row>
    <row r="557" spans="1:36" ht="15" thickBot="1" x14ac:dyDescent="0.25">
      <c r="A557" s="12"/>
      <c r="B557" s="21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3"/>
      <c r="N557" s="23"/>
      <c r="O557" s="23"/>
      <c r="P557" s="23"/>
      <c r="Q557" s="23"/>
      <c r="R557" s="23"/>
      <c r="S557" s="23"/>
      <c r="T557" s="23"/>
      <c r="U557" s="23"/>
      <c r="V557" s="24"/>
      <c r="W557" s="24"/>
      <c r="X557" s="24"/>
      <c r="Y557" s="24"/>
      <c r="Z557" s="24"/>
      <c r="AA557" s="24"/>
      <c r="AB557" s="24"/>
      <c r="AC557" s="24"/>
      <c r="AD557" s="24"/>
      <c r="AE557" s="12"/>
      <c r="AF557" s="12"/>
      <c r="AG557" s="12"/>
      <c r="AH557" s="12"/>
      <c r="AI557" s="12"/>
      <c r="AJ557" s="12"/>
    </row>
    <row r="558" spans="1:36" ht="15" thickBot="1" x14ac:dyDescent="0.25">
      <c r="A558" s="12"/>
      <c r="B558" s="21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3"/>
      <c r="N558" s="23"/>
      <c r="O558" s="23"/>
      <c r="P558" s="23"/>
      <c r="Q558" s="23"/>
      <c r="R558" s="23"/>
      <c r="S558" s="23"/>
      <c r="T558" s="23"/>
      <c r="U558" s="23"/>
      <c r="V558" s="24"/>
      <c r="W558" s="24"/>
      <c r="X558" s="24"/>
      <c r="Y558" s="24"/>
      <c r="Z558" s="24"/>
      <c r="AA558" s="24"/>
      <c r="AB558" s="24"/>
      <c r="AC558" s="24"/>
      <c r="AD558" s="24"/>
      <c r="AE558" s="12"/>
      <c r="AF558" s="12"/>
      <c r="AG558" s="12"/>
      <c r="AH558" s="12"/>
      <c r="AI558" s="12"/>
      <c r="AJ558" s="12"/>
    </row>
    <row r="559" spans="1:36" ht="15" thickBot="1" x14ac:dyDescent="0.25">
      <c r="A559" s="12"/>
      <c r="B559" s="21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3"/>
      <c r="N559" s="23"/>
      <c r="O559" s="23"/>
      <c r="P559" s="23"/>
      <c r="Q559" s="23"/>
      <c r="R559" s="23"/>
      <c r="S559" s="23"/>
      <c r="T559" s="23"/>
      <c r="U559" s="23"/>
      <c r="V559" s="24"/>
      <c r="W559" s="24"/>
      <c r="X559" s="24"/>
      <c r="Y559" s="24"/>
      <c r="Z559" s="24"/>
      <c r="AA559" s="24"/>
      <c r="AB559" s="24"/>
      <c r="AC559" s="24"/>
      <c r="AD559" s="24"/>
      <c r="AE559" s="12"/>
      <c r="AF559" s="12"/>
      <c r="AG559" s="12"/>
      <c r="AH559" s="12"/>
      <c r="AI559" s="12"/>
      <c r="AJ559" s="12"/>
    </row>
    <row r="560" spans="1:36" ht="15" thickBot="1" x14ac:dyDescent="0.25">
      <c r="A560" s="12"/>
      <c r="B560" s="21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3"/>
      <c r="N560" s="23"/>
      <c r="O560" s="23"/>
      <c r="P560" s="23"/>
      <c r="Q560" s="23"/>
      <c r="R560" s="23"/>
      <c r="S560" s="23"/>
      <c r="T560" s="23"/>
      <c r="U560" s="23"/>
      <c r="V560" s="24"/>
      <c r="W560" s="24"/>
      <c r="X560" s="24"/>
      <c r="Y560" s="24"/>
      <c r="Z560" s="24"/>
      <c r="AA560" s="24"/>
      <c r="AB560" s="24"/>
      <c r="AC560" s="24"/>
      <c r="AD560" s="24"/>
      <c r="AE560" s="12"/>
      <c r="AF560" s="12"/>
      <c r="AG560" s="12"/>
      <c r="AH560" s="12"/>
      <c r="AI560" s="12"/>
      <c r="AJ560" s="12"/>
    </row>
    <row r="561" spans="1:36" ht="15" thickBot="1" x14ac:dyDescent="0.25">
      <c r="A561" s="12"/>
      <c r="B561" s="21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3"/>
      <c r="N561" s="23"/>
      <c r="O561" s="23"/>
      <c r="P561" s="23"/>
      <c r="Q561" s="23"/>
      <c r="R561" s="23"/>
      <c r="S561" s="23"/>
      <c r="T561" s="23"/>
      <c r="U561" s="23"/>
      <c r="V561" s="24"/>
      <c r="W561" s="24"/>
      <c r="X561" s="24"/>
      <c r="Y561" s="24"/>
      <c r="Z561" s="24"/>
      <c r="AA561" s="24"/>
      <c r="AB561" s="24"/>
      <c r="AC561" s="24"/>
      <c r="AD561" s="24"/>
      <c r="AE561" s="12"/>
      <c r="AF561" s="12"/>
      <c r="AG561" s="12"/>
      <c r="AH561" s="12"/>
      <c r="AI561" s="12"/>
      <c r="AJ561" s="12"/>
    </row>
    <row r="562" spans="1:36" ht="15" thickBot="1" x14ac:dyDescent="0.25">
      <c r="A562" s="12"/>
      <c r="B562" s="21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3"/>
      <c r="N562" s="23"/>
      <c r="O562" s="23"/>
      <c r="P562" s="23"/>
      <c r="Q562" s="23"/>
      <c r="R562" s="23"/>
      <c r="S562" s="23"/>
      <c r="T562" s="23"/>
      <c r="U562" s="23"/>
      <c r="V562" s="24"/>
      <c r="W562" s="24"/>
      <c r="X562" s="24"/>
      <c r="Y562" s="24"/>
      <c r="Z562" s="24"/>
      <c r="AA562" s="24"/>
      <c r="AB562" s="24"/>
      <c r="AC562" s="24"/>
      <c r="AD562" s="24"/>
      <c r="AE562" s="12"/>
      <c r="AF562" s="12"/>
      <c r="AG562" s="12"/>
      <c r="AH562" s="12"/>
      <c r="AI562" s="12"/>
      <c r="AJ562" s="12"/>
    </row>
    <row r="563" spans="1:36" ht="15" thickBot="1" x14ac:dyDescent="0.25">
      <c r="A563" s="12"/>
      <c r="B563" s="21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3"/>
      <c r="N563" s="23"/>
      <c r="O563" s="23"/>
      <c r="P563" s="23"/>
      <c r="Q563" s="23"/>
      <c r="R563" s="23"/>
      <c r="S563" s="23"/>
      <c r="T563" s="23"/>
      <c r="U563" s="23"/>
      <c r="V563" s="24"/>
      <c r="W563" s="24"/>
      <c r="X563" s="24"/>
      <c r="Y563" s="24"/>
      <c r="Z563" s="24"/>
      <c r="AA563" s="24"/>
      <c r="AB563" s="24"/>
      <c r="AC563" s="24"/>
      <c r="AD563" s="24"/>
      <c r="AE563" s="12"/>
      <c r="AF563" s="12"/>
      <c r="AG563" s="12"/>
      <c r="AH563" s="12"/>
      <c r="AI563" s="12"/>
      <c r="AJ563" s="12"/>
    </row>
    <row r="564" spans="1:36" ht="15" thickBot="1" x14ac:dyDescent="0.25">
      <c r="A564" s="12"/>
      <c r="B564" s="2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3"/>
      <c r="N564" s="23"/>
      <c r="O564" s="23"/>
      <c r="P564" s="23"/>
      <c r="Q564" s="23"/>
      <c r="R564" s="23"/>
      <c r="S564" s="23"/>
      <c r="T564" s="23"/>
      <c r="U564" s="23"/>
      <c r="V564" s="24"/>
      <c r="W564" s="24"/>
      <c r="X564" s="24"/>
      <c r="Y564" s="24"/>
      <c r="Z564" s="24"/>
      <c r="AA564" s="24"/>
      <c r="AB564" s="24"/>
      <c r="AC564" s="24"/>
      <c r="AD564" s="24"/>
      <c r="AE564" s="12"/>
      <c r="AF564" s="12"/>
      <c r="AG564" s="12"/>
      <c r="AH564" s="12"/>
      <c r="AI564" s="12"/>
      <c r="AJ564" s="12"/>
    </row>
    <row r="565" spans="1:36" ht="15" thickBot="1" x14ac:dyDescent="0.25">
      <c r="A565" s="12"/>
      <c r="B565" s="21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3"/>
      <c r="N565" s="23"/>
      <c r="O565" s="23"/>
      <c r="P565" s="23"/>
      <c r="Q565" s="23"/>
      <c r="R565" s="23"/>
      <c r="S565" s="23"/>
      <c r="T565" s="23"/>
      <c r="U565" s="23"/>
      <c r="V565" s="24"/>
      <c r="W565" s="24"/>
      <c r="X565" s="24"/>
      <c r="Y565" s="24"/>
      <c r="Z565" s="24"/>
      <c r="AA565" s="24"/>
      <c r="AB565" s="24"/>
      <c r="AC565" s="24"/>
      <c r="AD565" s="24"/>
      <c r="AE565" s="12"/>
      <c r="AF565" s="12"/>
      <c r="AG565" s="12"/>
      <c r="AH565" s="12"/>
      <c r="AI565" s="12"/>
      <c r="AJ565" s="12"/>
    </row>
    <row r="566" spans="1:36" ht="15" thickBot="1" x14ac:dyDescent="0.25">
      <c r="A566" s="12"/>
      <c r="B566" s="21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3"/>
      <c r="N566" s="23"/>
      <c r="O566" s="23"/>
      <c r="P566" s="23"/>
      <c r="Q566" s="23"/>
      <c r="R566" s="23"/>
      <c r="S566" s="23"/>
      <c r="T566" s="23"/>
      <c r="U566" s="23"/>
      <c r="V566" s="24"/>
      <c r="W566" s="24"/>
      <c r="X566" s="24"/>
      <c r="Y566" s="24"/>
      <c r="Z566" s="24"/>
      <c r="AA566" s="24"/>
      <c r="AB566" s="24"/>
      <c r="AC566" s="24"/>
      <c r="AD566" s="24"/>
      <c r="AE566" s="12"/>
      <c r="AF566" s="12"/>
      <c r="AG566" s="12"/>
      <c r="AH566" s="12"/>
      <c r="AI566" s="12"/>
      <c r="AJ566" s="12"/>
    </row>
    <row r="567" spans="1:36" ht="15" thickBot="1" x14ac:dyDescent="0.25">
      <c r="A567" s="12"/>
      <c r="B567" s="21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3"/>
      <c r="N567" s="23"/>
      <c r="O567" s="23"/>
      <c r="P567" s="23"/>
      <c r="Q567" s="23"/>
      <c r="R567" s="23"/>
      <c r="S567" s="23"/>
      <c r="T567" s="23"/>
      <c r="U567" s="23"/>
      <c r="V567" s="24"/>
      <c r="W567" s="24"/>
      <c r="X567" s="24"/>
      <c r="Y567" s="24"/>
      <c r="Z567" s="24"/>
      <c r="AA567" s="24"/>
      <c r="AB567" s="24"/>
      <c r="AC567" s="24"/>
      <c r="AD567" s="24"/>
      <c r="AE567" s="12"/>
      <c r="AF567" s="12"/>
      <c r="AG567" s="12"/>
      <c r="AH567" s="12"/>
      <c r="AI567" s="12"/>
      <c r="AJ567" s="12"/>
    </row>
    <row r="568" spans="1:36" ht="15" thickBot="1" x14ac:dyDescent="0.25">
      <c r="A568" s="12"/>
      <c r="B568" s="21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3"/>
      <c r="N568" s="23"/>
      <c r="O568" s="23"/>
      <c r="P568" s="23"/>
      <c r="Q568" s="23"/>
      <c r="R568" s="23"/>
      <c r="S568" s="23"/>
      <c r="T568" s="23"/>
      <c r="U568" s="23"/>
      <c r="V568" s="24"/>
      <c r="W568" s="24"/>
      <c r="X568" s="24"/>
      <c r="Y568" s="24"/>
      <c r="Z568" s="24"/>
      <c r="AA568" s="24"/>
      <c r="AB568" s="24"/>
      <c r="AC568" s="24"/>
      <c r="AD568" s="24"/>
      <c r="AE568" s="12"/>
      <c r="AF568" s="12"/>
      <c r="AG568" s="12"/>
      <c r="AH568" s="12"/>
      <c r="AI568" s="12"/>
      <c r="AJ568" s="12"/>
    </row>
    <row r="569" spans="1:36" ht="15" thickBot="1" x14ac:dyDescent="0.25">
      <c r="A569" s="12"/>
      <c r="B569" s="21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3"/>
      <c r="N569" s="23"/>
      <c r="O569" s="23"/>
      <c r="P569" s="23"/>
      <c r="Q569" s="23"/>
      <c r="R569" s="23"/>
      <c r="S569" s="23"/>
      <c r="T569" s="23"/>
      <c r="U569" s="23"/>
      <c r="V569" s="24"/>
      <c r="W569" s="24"/>
      <c r="X569" s="24"/>
      <c r="Y569" s="24"/>
      <c r="Z569" s="24"/>
      <c r="AA569" s="24"/>
      <c r="AB569" s="24"/>
      <c r="AC569" s="24"/>
      <c r="AD569" s="24"/>
      <c r="AE569" s="12"/>
      <c r="AF569" s="12"/>
      <c r="AG569" s="12"/>
      <c r="AH569" s="12"/>
      <c r="AI569" s="12"/>
      <c r="AJ569" s="12"/>
    </row>
    <row r="570" spans="1:36" ht="15" thickBot="1" x14ac:dyDescent="0.25">
      <c r="A570" s="12"/>
      <c r="B570" s="21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3"/>
      <c r="N570" s="23"/>
      <c r="O570" s="23"/>
      <c r="P570" s="23"/>
      <c r="Q570" s="23"/>
      <c r="R570" s="23"/>
      <c r="S570" s="23"/>
      <c r="T570" s="23"/>
      <c r="U570" s="23"/>
      <c r="V570" s="24"/>
      <c r="W570" s="24"/>
      <c r="X570" s="24"/>
      <c r="Y570" s="24"/>
      <c r="Z570" s="24"/>
      <c r="AA570" s="24"/>
      <c r="AB570" s="24"/>
      <c r="AC570" s="24"/>
      <c r="AD570" s="24"/>
      <c r="AE570" s="12"/>
      <c r="AF570" s="12"/>
      <c r="AG570" s="12"/>
      <c r="AH570" s="12"/>
      <c r="AI570" s="12"/>
      <c r="AJ570" s="12"/>
    </row>
    <row r="571" spans="1:36" ht="15" thickBot="1" x14ac:dyDescent="0.25">
      <c r="A571" s="12"/>
      <c r="B571" s="21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3"/>
      <c r="N571" s="23"/>
      <c r="O571" s="23"/>
      <c r="P571" s="23"/>
      <c r="Q571" s="23"/>
      <c r="R571" s="23"/>
      <c r="S571" s="23"/>
      <c r="T571" s="23"/>
      <c r="U571" s="23"/>
      <c r="V571" s="24"/>
      <c r="W571" s="24"/>
      <c r="X571" s="24"/>
      <c r="Y571" s="24"/>
      <c r="Z571" s="24"/>
      <c r="AA571" s="24"/>
      <c r="AB571" s="24"/>
      <c r="AC571" s="24"/>
      <c r="AD571" s="24"/>
      <c r="AE571" s="12"/>
      <c r="AF571" s="12"/>
      <c r="AG571" s="12"/>
      <c r="AH571" s="12"/>
      <c r="AI571" s="12"/>
      <c r="AJ571" s="12"/>
    </row>
    <row r="572" spans="1:36" ht="15" thickBot="1" x14ac:dyDescent="0.25">
      <c r="A572" s="12"/>
      <c r="B572" s="21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3"/>
      <c r="N572" s="23"/>
      <c r="O572" s="23"/>
      <c r="P572" s="23"/>
      <c r="Q572" s="23"/>
      <c r="R572" s="23"/>
      <c r="S572" s="23"/>
      <c r="T572" s="23"/>
      <c r="U572" s="23"/>
      <c r="V572" s="24"/>
      <c r="W572" s="24"/>
      <c r="X572" s="24"/>
      <c r="Y572" s="24"/>
      <c r="Z572" s="24"/>
      <c r="AA572" s="24"/>
      <c r="AB572" s="24"/>
      <c r="AC572" s="24"/>
      <c r="AD572" s="24"/>
      <c r="AE572" s="12"/>
      <c r="AF572" s="12"/>
      <c r="AG572" s="12"/>
      <c r="AH572" s="12"/>
      <c r="AI572" s="12"/>
      <c r="AJ572" s="12"/>
    </row>
    <row r="573" spans="1:36" ht="15" thickBot="1" x14ac:dyDescent="0.25">
      <c r="A573" s="12"/>
      <c r="B573" s="21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3"/>
      <c r="N573" s="23"/>
      <c r="O573" s="23"/>
      <c r="P573" s="23"/>
      <c r="Q573" s="23"/>
      <c r="R573" s="23"/>
      <c r="S573" s="23"/>
      <c r="T573" s="23"/>
      <c r="U573" s="23"/>
      <c r="V573" s="24"/>
      <c r="W573" s="24"/>
      <c r="X573" s="24"/>
      <c r="Y573" s="24"/>
      <c r="Z573" s="24"/>
      <c r="AA573" s="24"/>
      <c r="AB573" s="24"/>
      <c r="AC573" s="24"/>
      <c r="AD573" s="24"/>
      <c r="AE573" s="12"/>
      <c r="AF573" s="12"/>
      <c r="AG573" s="12"/>
      <c r="AH573" s="12"/>
      <c r="AI573" s="12"/>
      <c r="AJ573" s="12"/>
    </row>
    <row r="574" spans="1:36" ht="15" thickBot="1" x14ac:dyDescent="0.25">
      <c r="A574" s="12"/>
      <c r="B574" s="21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3"/>
      <c r="N574" s="23"/>
      <c r="O574" s="23"/>
      <c r="P574" s="23"/>
      <c r="Q574" s="23"/>
      <c r="R574" s="23"/>
      <c r="S574" s="23"/>
      <c r="T574" s="23"/>
      <c r="U574" s="23"/>
      <c r="V574" s="24"/>
      <c r="W574" s="24"/>
      <c r="X574" s="24"/>
      <c r="Y574" s="24"/>
      <c r="Z574" s="24"/>
      <c r="AA574" s="24"/>
      <c r="AB574" s="24"/>
      <c r="AC574" s="24"/>
      <c r="AD574" s="24"/>
      <c r="AE574" s="12"/>
      <c r="AF574" s="12"/>
      <c r="AG574" s="12"/>
      <c r="AH574" s="12"/>
      <c r="AI574" s="12"/>
      <c r="AJ574" s="12"/>
    </row>
    <row r="575" spans="1:36" ht="15" thickBot="1" x14ac:dyDescent="0.25">
      <c r="A575" s="12"/>
      <c r="B575" s="21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3"/>
      <c r="N575" s="23"/>
      <c r="O575" s="23"/>
      <c r="P575" s="23"/>
      <c r="Q575" s="23"/>
      <c r="R575" s="23"/>
      <c r="S575" s="23"/>
      <c r="T575" s="23"/>
      <c r="U575" s="23"/>
      <c r="V575" s="24"/>
      <c r="W575" s="24"/>
      <c r="X575" s="24"/>
      <c r="Y575" s="24"/>
      <c r="Z575" s="24"/>
      <c r="AA575" s="24"/>
      <c r="AB575" s="24"/>
      <c r="AC575" s="24"/>
      <c r="AD575" s="24"/>
      <c r="AE575" s="12"/>
      <c r="AF575" s="12"/>
      <c r="AG575" s="12"/>
      <c r="AH575" s="12"/>
      <c r="AI575" s="12"/>
      <c r="AJ575" s="12"/>
    </row>
    <row r="576" spans="1:36" ht="15" thickBot="1" x14ac:dyDescent="0.25">
      <c r="A576" s="12"/>
      <c r="B576" s="2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3"/>
      <c r="N576" s="23"/>
      <c r="O576" s="23"/>
      <c r="P576" s="23"/>
      <c r="Q576" s="23"/>
      <c r="R576" s="23"/>
      <c r="S576" s="23"/>
      <c r="T576" s="23"/>
      <c r="U576" s="23"/>
      <c r="V576" s="24"/>
      <c r="W576" s="24"/>
      <c r="X576" s="24"/>
      <c r="Y576" s="24"/>
      <c r="Z576" s="24"/>
      <c r="AA576" s="24"/>
      <c r="AB576" s="24"/>
      <c r="AC576" s="24"/>
      <c r="AD576" s="24"/>
      <c r="AE576" s="12"/>
      <c r="AF576" s="12"/>
      <c r="AG576" s="12"/>
      <c r="AH576" s="12"/>
      <c r="AI576" s="12"/>
      <c r="AJ576" s="12"/>
    </row>
    <row r="577" spans="1:36" ht="15" thickBot="1" x14ac:dyDescent="0.25">
      <c r="A577" s="12"/>
      <c r="B577" s="21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3"/>
      <c r="N577" s="23"/>
      <c r="O577" s="23"/>
      <c r="P577" s="23"/>
      <c r="Q577" s="23"/>
      <c r="R577" s="23"/>
      <c r="S577" s="23"/>
      <c r="T577" s="23"/>
      <c r="U577" s="23"/>
      <c r="V577" s="24"/>
      <c r="W577" s="24"/>
      <c r="X577" s="24"/>
      <c r="Y577" s="24"/>
      <c r="Z577" s="24"/>
      <c r="AA577" s="24"/>
      <c r="AB577" s="24"/>
      <c r="AC577" s="24"/>
      <c r="AD577" s="24"/>
      <c r="AE577" s="12"/>
      <c r="AF577" s="12"/>
      <c r="AG577" s="12"/>
      <c r="AH577" s="12"/>
      <c r="AI577" s="12"/>
      <c r="AJ577" s="12"/>
    </row>
    <row r="578" spans="1:36" ht="15" thickBot="1" x14ac:dyDescent="0.25">
      <c r="A578" s="12"/>
      <c r="B578" s="21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3"/>
      <c r="N578" s="23"/>
      <c r="O578" s="23"/>
      <c r="P578" s="23"/>
      <c r="Q578" s="23"/>
      <c r="R578" s="23"/>
      <c r="S578" s="23"/>
      <c r="T578" s="23"/>
      <c r="U578" s="23"/>
      <c r="V578" s="24"/>
      <c r="W578" s="24"/>
      <c r="X578" s="24"/>
      <c r="Y578" s="24"/>
      <c r="Z578" s="24"/>
      <c r="AA578" s="24"/>
      <c r="AB578" s="24"/>
      <c r="AC578" s="24"/>
      <c r="AD578" s="24"/>
      <c r="AE578" s="12"/>
      <c r="AF578" s="12"/>
      <c r="AG578" s="12"/>
      <c r="AH578" s="12"/>
      <c r="AI578" s="12"/>
      <c r="AJ578" s="12"/>
    </row>
    <row r="579" spans="1:36" ht="15" thickBot="1" x14ac:dyDescent="0.25">
      <c r="A579" s="12"/>
      <c r="B579" s="21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3"/>
      <c r="N579" s="23"/>
      <c r="O579" s="23"/>
      <c r="P579" s="23"/>
      <c r="Q579" s="23"/>
      <c r="R579" s="23"/>
      <c r="S579" s="23"/>
      <c r="T579" s="23"/>
      <c r="U579" s="23"/>
      <c r="V579" s="24"/>
      <c r="W579" s="24"/>
      <c r="X579" s="24"/>
      <c r="Y579" s="24"/>
      <c r="Z579" s="24"/>
      <c r="AA579" s="24"/>
      <c r="AB579" s="24"/>
      <c r="AC579" s="24"/>
      <c r="AD579" s="24"/>
      <c r="AE579" s="12"/>
      <c r="AF579" s="12"/>
      <c r="AG579" s="12"/>
      <c r="AH579" s="12"/>
      <c r="AI579" s="12"/>
      <c r="AJ579" s="12"/>
    </row>
    <row r="580" spans="1:36" ht="15" thickBot="1" x14ac:dyDescent="0.25">
      <c r="A580" s="12"/>
      <c r="B580" s="21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3"/>
      <c r="N580" s="23"/>
      <c r="O580" s="23"/>
      <c r="P580" s="23"/>
      <c r="Q580" s="23"/>
      <c r="R580" s="23"/>
      <c r="S580" s="23"/>
      <c r="T580" s="23"/>
      <c r="U580" s="23"/>
      <c r="V580" s="24"/>
      <c r="W580" s="24"/>
      <c r="X580" s="24"/>
      <c r="Y580" s="24"/>
      <c r="Z580" s="24"/>
      <c r="AA580" s="24"/>
      <c r="AB580" s="24"/>
      <c r="AC580" s="24"/>
      <c r="AD580" s="24"/>
      <c r="AE580" s="12"/>
      <c r="AF580" s="12"/>
      <c r="AG580" s="12"/>
      <c r="AH580" s="12"/>
      <c r="AI580" s="12"/>
      <c r="AJ580" s="12"/>
    </row>
    <row r="581" spans="1:36" ht="15" thickBot="1" x14ac:dyDescent="0.25">
      <c r="A581" s="12"/>
      <c r="B581" s="21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3"/>
      <c r="N581" s="23"/>
      <c r="O581" s="23"/>
      <c r="P581" s="23"/>
      <c r="Q581" s="23"/>
      <c r="R581" s="23"/>
      <c r="S581" s="23"/>
      <c r="T581" s="23"/>
      <c r="U581" s="23"/>
      <c r="V581" s="24"/>
      <c r="W581" s="24"/>
      <c r="X581" s="24"/>
      <c r="Y581" s="24"/>
      <c r="Z581" s="24"/>
      <c r="AA581" s="24"/>
      <c r="AB581" s="24"/>
      <c r="AC581" s="24"/>
      <c r="AD581" s="24"/>
      <c r="AE581" s="12"/>
      <c r="AF581" s="12"/>
      <c r="AG581" s="12"/>
      <c r="AH581" s="12"/>
      <c r="AI581" s="12"/>
      <c r="AJ581" s="12"/>
    </row>
    <row r="582" spans="1:36" ht="15" thickBot="1" x14ac:dyDescent="0.25">
      <c r="A582" s="12"/>
      <c r="B582" s="21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3"/>
      <c r="N582" s="23"/>
      <c r="O582" s="23"/>
      <c r="P582" s="23"/>
      <c r="Q582" s="23"/>
      <c r="R582" s="23"/>
      <c r="S582" s="23"/>
      <c r="T582" s="23"/>
      <c r="U582" s="23"/>
      <c r="V582" s="24"/>
      <c r="W582" s="24"/>
      <c r="X582" s="24"/>
      <c r="Y582" s="24"/>
      <c r="Z582" s="24"/>
      <c r="AA582" s="24"/>
      <c r="AB582" s="24"/>
      <c r="AC582" s="24"/>
      <c r="AD582" s="24"/>
      <c r="AE582" s="12"/>
      <c r="AF582" s="12"/>
      <c r="AG582" s="12"/>
      <c r="AH582" s="12"/>
      <c r="AI582" s="12"/>
      <c r="AJ582" s="12"/>
    </row>
    <row r="583" spans="1:36" ht="15" thickBot="1" x14ac:dyDescent="0.25">
      <c r="A583" s="12"/>
      <c r="B583" s="21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3"/>
      <c r="N583" s="23"/>
      <c r="O583" s="23"/>
      <c r="P583" s="23"/>
      <c r="Q583" s="23"/>
      <c r="R583" s="23"/>
      <c r="S583" s="23"/>
      <c r="T583" s="23"/>
      <c r="U583" s="23"/>
      <c r="V583" s="24"/>
      <c r="W583" s="24"/>
      <c r="X583" s="24"/>
      <c r="Y583" s="24"/>
      <c r="Z583" s="24"/>
      <c r="AA583" s="24"/>
      <c r="AB583" s="24"/>
      <c r="AC583" s="24"/>
      <c r="AD583" s="24"/>
      <c r="AE583" s="12"/>
      <c r="AF583" s="12"/>
      <c r="AG583" s="12"/>
      <c r="AH583" s="12"/>
      <c r="AI583" s="12"/>
      <c r="AJ583" s="12"/>
    </row>
    <row r="584" spans="1:36" ht="15" thickBot="1" x14ac:dyDescent="0.25">
      <c r="A584" s="12"/>
      <c r="B584" s="21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3"/>
      <c r="N584" s="23"/>
      <c r="O584" s="23"/>
      <c r="P584" s="23"/>
      <c r="Q584" s="23"/>
      <c r="R584" s="23"/>
      <c r="S584" s="23"/>
      <c r="T584" s="23"/>
      <c r="U584" s="23"/>
      <c r="V584" s="24"/>
      <c r="W584" s="24"/>
      <c r="X584" s="24"/>
      <c r="Y584" s="24"/>
      <c r="Z584" s="24"/>
      <c r="AA584" s="24"/>
      <c r="AB584" s="24"/>
      <c r="AC584" s="24"/>
      <c r="AD584" s="24"/>
      <c r="AE584" s="12"/>
      <c r="AF584" s="12"/>
      <c r="AG584" s="12"/>
      <c r="AH584" s="12"/>
      <c r="AI584" s="12"/>
      <c r="AJ584" s="12"/>
    </row>
    <row r="585" spans="1:36" ht="15" thickBot="1" x14ac:dyDescent="0.25">
      <c r="A585" s="12"/>
      <c r="B585" s="21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3"/>
      <c r="N585" s="23"/>
      <c r="O585" s="23"/>
      <c r="P585" s="23"/>
      <c r="Q585" s="23"/>
      <c r="R585" s="23"/>
      <c r="S585" s="23"/>
      <c r="T585" s="23"/>
      <c r="U585" s="23"/>
      <c r="V585" s="24"/>
      <c r="W585" s="24"/>
      <c r="X585" s="24"/>
      <c r="Y585" s="24"/>
      <c r="Z585" s="24"/>
      <c r="AA585" s="24"/>
      <c r="AB585" s="24"/>
      <c r="AC585" s="24"/>
      <c r="AD585" s="24"/>
      <c r="AE585" s="12"/>
      <c r="AF585" s="12"/>
      <c r="AG585" s="12"/>
      <c r="AH585" s="12"/>
      <c r="AI585" s="12"/>
      <c r="AJ585" s="12"/>
    </row>
    <row r="586" spans="1:36" ht="15" thickBot="1" x14ac:dyDescent="0.25">
      <c r="A586" s="12"/>
      <c r="B586" s="21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3"/>
      <c r="N586" s="23"/>
      <c r="O586" s="23"/>
      <c r="P586" s="23"/>
      <c r="Q586" s="23"/>
      <c r="R586" s="23"/>
      <c r="S586" s="23"/>
      <c r="T586" s="23"/>
      <c r="U586" s="23"/>
      <c r="V586" s="24"/>
      <c r="W586" s="24"/>
      <c r="X586" s="24"/>
      <c r="Y586" s="24"/>
      <c r="Z586" s="24"/>
      <c r="AA586" s="24"/>
      <c r="AB586" s="24"/>
      <c r="AC586" s="24"/>
      <c r="AD586" s="24"/>
      <c r="AE586" s="12"/>
      <c r="AF586" s="12"/>
      <c r="AG586" s="12"/>
      <c r="AH586" s="12"/>
      <c r="AI586" s="12"/>
      <c r="AJ586" s="12"/>
    </row>
    <row r="587" spans="1:36" ht="15" thickBot="1" x14ac:dyDescent="0.25">
      <c r="A587" s="12"/>
      <c r="B587" s="21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3"/>
      <c r="N587" s="23"/>
      <c r="O587" s="23"/>
      <c r="P587" s="23"/>
      <c r="Q587" s="23"/>
      <c r="R587" s="23"/>
      <c r="S587" s="23"/>
      <c r="T587" s="23"/>
      <c r="U587" s="23"/>
      <c r="V587" s="24"/>
      <c r="W587" s="24"/>
      <c r="X587" s="24"/>
      <c r="Y587" s="24"/>
      <c r="Z587" s="24"/>
      <c r="AA587" s="24"/>
      <c r="AB587" s="24"/>
      <c r="AC587" s="24"/>
      <c r="AD587" s="24"/>
      <c r="AE587" s="12"/>
      <c r="AF587" s="12"/>
      <c r="AG587" s="12"/>
      <c r="AH587" s="12"/>
      <c r="AI587" s="12"/>
      <c r="AJ587" s="12"/>
    </row>
    <row r="588" spans="1:36" ht="15" thickBot="1" x14ac:dyDescent="0.25">
      <c r="A588" s="12"/>
      <c r="B588" s="2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3"/>
      <c r="N588" s="23"/>
      <c r="O588" s="23"/>
      <c r="P588" s="23"/>
      <c r="Q588" s="23"/>
      <c r="R588" s="23"/>
      <c r="S588" s="23"/>
      <c r="T588" s="23"/>
      <c r="U588" s="23"/>
      <c r="V588" s="24"/>
      <c r="W588" s="24"/>
      <c r="X588" s="24"/>
      <c r="Y588" s="24"/>
      <c r="Z588" s="24"/>
      <c r="AA588" s="24"/>
      <c r="AB588" s="24"/>
      <c r="AC588" s="24"/>
      <c r="AD588" s="24"/>
      <c r="AE588" s="12"/>
      <c r="AF588" s="12"/>
      <c r="AG588" s="12"/>
      <c r="AH588" s="12"/>
      <c r="AI588" s="12"/>
      <c r="AJ588" s="12"/>
    </row>
    <row r="589" spans="1:36" ht="15" thickBot="1" x14ac:dyDescent="0.25">
      <c r="A589" s="12"/>
      <c r="B589" s="21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3"/>
      <c r="N589" s="23"/>
      <c r="O589" s="23"/>
      <c r="P589" s="23"/>
      <c r="Q589" s="23"/>
      <c r="R589" s="23"/>
      <c r="S589" s="23"/>
      <c r="T589" s="23"/>
      <c r="U589" s="23"/>
      <c r="V589" s="24"/>
      <c r="W589" s="24"/>
      <c r="X589" s="24"/>
      <c r="Y589" s="24"/>
      <c r="Z589" s="24"/>
      <c r="AA589" s="24"/>
      <c r="AB589" s="24"/>
      <c r="AC589" s="24"/>
      <c r="AD589" s="24"/>
      <c r="AE589" s="12"/>
      <c r="AF589" s="12"/>
      <c r="AG589" s="12"/>
      <c r="AH589" s="12"/>
      <c r="AI589" s="12"/>
      <c r="AJ589" s="12"/>
    </row>
    <row r="590" spans="1:36" ht="15" thickBot="1" x14ac:dyDescent="0.25">
      <c r="A590" s="12"/>
      <c r="B590" s="21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3"/>
      <c r="N590" s="23"/>
      <c r="O590" s="23"/>
      <c r="P590" s="23"/>
      <c r="Q590" s="23"/>
      <c r="R590" s="23"/>
      <c r="S590" s="23"/>
      <c r="T590" s="23"/>
      <c r="U590" s="23"/>
      <c r="V590" s="24"/>
      <c r="W590" s="24"/>
      <c r="X590" s="24"/>
      <c r="Y590" s="24"/>
      <c r="Z590" s="24"/>
      <c r="AA590" s="24"/>
      <c r="AB590" s="24"/>
      <c r="AC590" s="24"/>
      <c r="AD590" s="24"/>
      <c r="AE590" s="12"/>
      <c r="AF590" s="12"/>
      <c r="AG590" s="12"/>
      <c r="AH590" s="12"/>
      <c r="AI590" s="12"/>
      <c r="AJ590" s="12"/>
    </row>
    <row r="591" spans="1:36" ht="15" thickBot="1" x14ac:dyDescent="0.25">
      <c r="A591" s="12"/>
      <c r="B591" s="21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3"/>
      <c r="N591" s="23"/>
      <c r="O591" s="23"/>
      <c r="P591" s="23"/>
      <c r="Q591" s="23"/>
      <c r="R591" s="23"/>
      <c r="S591" s="23"/>
      <c r="T591" s="23"/>
      <c r="U591" s="23"/>
      <c r="V591" s="24"/>
      <c r="W591" s="24"/>
      <c r="X591" s="24"/>
      <c r="Y591" s="24"/>
      <c r="Z591" s="24"/>
      <c r="AA591" s="24"/>
      <c r="AB591" s="24"/>
      <c r="AC591" s="24"/>
      <c r="AD591" s="24"/>
      <c r="AE591" s="12"/>
      <c r="AF591" s="12"/>
      <c r="AG591" s="12"/>
      <c r="AH591" s="12"/>
      <c r="AI591" s="12"/>
      <c r="AJ591" s="12"/>
    </row>
    <row r="592" spans="1:36" ht="15" thickBot="1" x14ac:dyDescent="0.25">
      <c r="A592" s="12"/>
      <c r="B592" s="21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3"/>
      <c r="N592" s="23"/>
      <c r="O592" s="23"/>
      <c r="P592" s="23"/>
      <c r="Q592" s="23"/>
      <c r="R592" s="23"/>
      <c r="S592" s="23"/>
      <c r="T592" s="23"/>
      <c r="U592" s="23"/>
      <c r="V592" s="24"/>
      <c r="W592" s="24"/>
      <c r="X592" s="24"/>
      <c r="Y592" s="24"/>
      <c r="Z592" s="24"/>
      <c r="AA592" s="24"/>
      <c r="AB592" s="24"/>
      <c r="AC592" s="24"/>
      <c r="AD592" s="24"/>
      <c r="AE592" s="12"/>
      <c r="AF592" s="12"/>
      <c r="AG592" s="12"/>
      <c r="AH592" s="12"/>
      <c r="AI592" s="12"/>
      <c r="AJ592" s="12"/>
    </row>
    <row r="593" spans="1:36" ht="15" thickBot="1" x14ac:dyDescent="0.25">
      <c r="A593" s="12"/>
      <c r="B593" s="21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3"/>
      <c r="N593" s="23"/>
      <c r="O593" s="23"/>
      <c r="P593" s="23"/>
      <c r="Q593" s="23"/>
      <c r="R593" s="23"/>
      <c r="S593" s="23"/>
      <c r="T593" s="23"/>
      <c r="U593" s="23"/>
      <c r="V593" s="24"/>
      <c r="W593" s="24"/>
      <c r="X593" s="24"/>
      <c r="Y593" s="24"/>
      <c r="Z593" s="24"/>
      <c r="AA593" s="24"/>
      <c r="AB593" s="24"/>
      <c r="AC593" s="24"/>
      <c r="AD593" s="24"/>
      <c r="AE593" s="12"/>
      <c r="AF593" s="12"/>
      <c r="AG593" s="12"/>
      <c r="AH593" s="12"/>
      <c r="AI593" s="12"/>
      <c r="AJ593" s="12"/>
    </row>
    <row r="594" spans="1:36" ht="15" thickBot="1" x14ac:dyDescent="0.25">
      <c r="A594" s="12"/>
      <c r="B594" s="21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3"/>
      <c r="N594" s="23"/>
      <c r="O594" s="23"/>
      <c r="P594" s="23"/>
      <c r="Q594" s="23"/>
      <c r="R594" s="23"/>
      <c r="S594" s="23"/>
      <c r="T594" s="23"/>
      <c r="U594" s="23"/>
      <c r="V594" s="24"/>
      <c r="W594" s="24"/>
      <c r="X594" s="24"/>
      <c r="Y594" s="24"/>
      <c r="Z594" s="24"/>
      <c r="AA594" s="24"/>
      <c r="AB594" s="24"/>
      <c r="AC594" s="24"/>
      <c r="AD594" s="24"/>
      <c r="AE594" s="12"/>
      <c r="AF594" s="12"/>
      <c r="AG594" s="12"/>
      <c r="AH594" s="12"/>
      <c r="AI594" s="12"/>
      <c r="AJ594" s="12"/>
    </row>
    <row r="595" spans="1:36" ht="15" thickBot="1" x14ac:dyDescent="0.25">
      <c r="A595" s="12"/>
      <c r="B595" s="21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3"/>
      <c r="N595" s="23"/>
      <c r="O595" s="23"/>
      <c r="P595" s="23"/>
      <c r="Q595" s="23"/>
      <c r="R595" s="23"/>
      <c r="S595" s="23"/>
      <c r="T595" s="23"/>
      <c r="U595" s="23"/>
      <c r="V595" s="24"/>
      <c r="W595" s="24"/>
      <c r="X595" s="24"/>
      <c r="Y595" s="24"/>
      <c r="Z595" s="24"/>
      <c r="AA595" s="24"/>
      <c r="AB595" s="24"/>
      <c r="AC595" s="24"/>
      <c r="AD595" s="24"/>
      <c r="AE595" s="12"/>
      <c r="AF595" s="12"/>
      <c r="AG595" s="12"/>
      <c r="AH595" s="12"/>
      <c r="AI595" s="12"/>
      <c r="AJ595" s="12"/>
    </row>
    <row r="596" spans="1:36" ht="15" thickBot="1" x14ac:dyDescent="0.25">
      <c r="A596" s="12"/>
      <c r="B596" s="21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3"/>
      <c r="N596" s="23"/>
      <c r="O596" s="23"/>
      <c r="P596" s="23"/>
      <c r="Q596" s="23"/>
      <c r="R596" s="23"/>
      <c r="S596" s="23"/>
      <c r="T596" s="23"/>
      <c r="U596" s="23"/>
      <c r="V596" s="24"/>
      <c r="W596" s="24"/>
      <c r="X596" s="24"/>
      <c r="Y596" s="24"/>
      <c r="Z596" s="24"/>
      <c r="AA596" s="24"/>
      <c r="AB596" s="24"/>
      <c r="AC596" s="24"/>
      <c r="AD596" s="24"/>
      <c r="AE596" s="12"/>
      <c r="AF596" s="12"/>
      <c r="AG596" s="12"/>
      <c r="AH596" s="12"/>
      <c r="AI596" s="12"/>
      <c r="AJ596" s="12"/>
    </row>
    <row r="597" spans="1:36" ht="15" thickBot="1" x14ac:dyDescent="0.25">
      <c r="A597" s="12"/>
      <c r="B597" s="21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3"/>
      <c r="N597" s="23"/>
      <c r="O597" s="23"/>
      <c r="P597" s="23"/>
      <c r="Q597" s="23"/>
      <c r="R597" s="23"/>
      <c r="S597" s="23"/>
      <c r="T597" s="23"/>
      <c r="U597" s="23"/>
      <c r="V597" s="24"/>
      <c r="W597" s="24"/>
      <c r="X597" s="24"/>
      <c r="Y597" s="24"/>
      <c r="Z597" s="24"/>
      <c r="AA597" s="24"/>
      <c r="AB597" s="24"/>
      <c r="AC597" s="24"/>
      <c r="AD597" s="24"/>
      <c r="AE597" s="12"/>
      <c r="AF597" s="12"/>
      <c r="AG597" s="12"/>
      <c r="AH597" s="12"/>
      <c r="AI597" s="12"/>
      <c r="AJ597" s="12"/>
    </row>
    <row r="598" spans="1:36" ht="15" thickBot="1" x14ac:dyDescent="0.25">
      <c r="A598" s="12"/>
      <c r="B598" s="21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3"/>
      <c r="N598" s="23"/>
      <c r="O598" s="23"/>
      <c r="P598" s="23"/>
      <c r="Q598" s="23"/>
      <c r="R598" s="23"/>
      <c r="S598" s="23"/>
      <c r="T598" s="23"/>
      <c r="U598" s="23"/>
      <c r="V598" s="24"/>
      <c r="W598" s="24"/>
      <c r="X598" s="24"/>
      <c r="Y598" s="24"/>
      <c r="Z598" s="24"/>
      <c r="AA598" s="24"/>
      <c r="AB598" s="24"/>
      <c r="AC598" s="24"/>
      <c r="AD598" s="24"/>
      <c r="AE598" s="12"/>
      <c r="AF598" s="12"/>
      <c r="AG598" s="12"/>
      <c r="AH598" s="12"/>
      <c r="AI598" s="12"/>
      <c r="AJ598" s="12"/>
    </row>
    <row r="599" spans="1:36" ht="15" thickBot="1" x14ac:dyDescent="0.25">
      <c r="A599" s="12"/>
      <c r="B599" s="21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3"/>
      <c r="N599" s="23"/>
      <c r="O599" s="23"/>
      <c r="P599" s="23"/>
      <c r="Q599" s="23"/>
      <c r="R599" s="23"/>
      <c r="S599" s="23"/>
      <c r="T599" s="23"/>
      <c r="U599" s="23"/>
      <c r="V599" s="24"/>
      <c r="W599" s="24"/>
      <c r="X599" s="24"/>
      <c r="Y599" s="24"/>
      <c r="Z599" s="24"/>
      <c r="AA599" s="24"/>
      <c r="AB599" s="24"/>
      <c r="AC599" s="24"/>
      <c r="AD599" s="24"/>
      <c r="AE599" s="12"/>
      <c r="AF599" s="12"/>
      <c r="AG599" s="12"/>
      <c r="AH599" s="12"/>
      <c r="AI599" s="12"/>
      <c r="AJ599" s="12"/>
    </row>
    <row r="600" spans="1:36" ht="15" thickBot="1" x14ac:dyDescent="0.25">
      <c r="A600" s="12"/>
      <c r="B600" s="2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3"/>
      <c r="N600" s="23"/>
      <c r="O600" s="23"/>
      <c r="P600" s="23"/>
      <c r="Q600" s="23"/>
      <c r="R600" s="23"/>
      <c r="S600" s="23"/>
      <c r="T600" s="23"/>
      <c r="U600" s="23"/>
      <c r="V600" s="24"/>
      <c r="W600" s="24"/>
      <c r="X600" s="24"/>
      <c r="Y600" s="24"/>
      <c r="Z600" s="24"/>
      <c r="AA600" s="24"/>
      <c r="AB600" s="24"/>
      <c r="AC600" s="24"/>
      <c r="AD600" s="24"/>
      <c r="AE600" s="12"/>
      <c r="AF600" s="12"/>
      <c r="AG600" s="12"/>
      <c r="AH600" s="12"/>
      <c r="AI600" s="12"/>
      <c r="AJ600" s="12"/>
    </row>
    <row r="601" spans="1:36" ht="15" thickBot="1" x14ac:dyDescent="0.25">
      <c r="A601" s="12"/>
      <c r="B601" s="21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3"/>
      <c r="N601" s="23"/>
      <c r="O601" s="23"/>
      <c r="P601" s="23"/>
      <c r="Q601" s="23"/>
      <c r="R601" s="23"/>
      <c r="S601" s="23"/>
      <c r="T601" s="23"/>
      <c r="U601" s="23"/>
      <c r="V601" s="24"/>
      <c r="W601" s="24"/>
      <c r="X601" s="24"/>
      <c r="Y601" s="24"/>
      <c r="Z601" s="24"/>
      <c r="AA601" s="24"/>
      <c r="AB601" s="24"/>
      <c r="AC601" s="24"/>
      <c r="AD601" s="24"/>
      <c r="AE601" s="12"/>
      <c r="AF601" s="12"/>
      <c r="AG601" s="12"/>
      <c r="AH601" s="12"/>
      <c r="AI601" s="12"/>
      <c r="AJ601" s="12"/>
    </row>
    <row r="602" spans="1:36" ht="15" thickBot="1" x14ac:dyDescent="0.25">
      <c r="A602" s="12"/>
      <c r="B602" s="21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3"/>
      <c r="N602" s="23"/>
      <c r="O602" s="23"/>
      <c r="P602" s="23"/>
      <c r="Q602" s="23"/>
      <c r="R602" s="23"/>
      <c r="S602" s="23"/>
      <c r="T602" s="23"/>
      <c r="U602" s="23"/>
      <c r="V602" s="24"/>
      <c r="W602" s="24"/>
      <c r="X602" s="24"/>
      <c r="Y602" s="24"/>
      <c r="Z602" s="24"/>
      <c r="AA602" s="24"/>
      <c r="AB602" s="24"/>
      <c r="AC602" s="24"/>
      <c r="AD602" s="24"/>
      <c r="AE602" s="12"/>
      <c r="AF602" s="12"/>
      <c r="AG602" s="12"/>
      <c r="AH602" s="12"/>
      <c r="AI602" s="12"/>
      <c r="AJ602" s="12"/>
    </row>
    <row r="603" spans="1:36" ht="15" thickBot="1" x14ac:dyDescent="0.25">
      <c r="A603" s="12"/>
      <c r="B603" s="21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3"/>
      <c r="N603" s="23"/>
      <c r="O603" s="23"/>
      <c r="P603" s="23"/>
      <c r="Q603" s="23"/>
      <c r="R603" s="23"/>
      <c r="S603" s="23"/>
      <c r="T603" s="23"/>
      <c r="U603" s="23"/>
      <c r="V603" s="24"/>
      <c r="W603" s="24"/>
      <c r="X603" s="24"/>
      <c r="Y603" s="24"/>
      <c r="Z603" s="24"/>
      <c r="AA603" s="24"/>
      <c r="AB603" s="24"/>
      <c r="AC603" s="24"/>
      <c r="AD603" s="24"/>
      <c r="AE603" s="12"/>
      <c r="AF603" s="12"/>
      <c r="AG603" s="12"/>
      <c r="AH603" s="12"/>
      <c r="AI603" s="12"/>
      <c r="AJ603" s="12"/>
    </row>
    <row r="604" spans="1:36" ht="15" thickBot="1" x14ac:dyDescent="0.25">
      <c r="A604" s="12"/>
      <c r="B604" s="21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3"/>
      <c r="N604" s="23"/>
      <c r="O604" s="23"/>
      <c r="P604" s="23"/>
      <c r="Q604" s="23"/>
      <c r="R604" s="23"/>
      <c r="S604" s="23"/>
      <c r="T604" s="23"/>
      <c r="U604" s="23"/>
      <c r="V604" s="24"/>
      <c r="W604" s="24"/>
      <c r="X604" s="24"/>
      <c r="Y604" s="24"/>
      <c r="Z604" s="24"/>
      <c r="AA604" s="24"/>
      <c r="AB604" s="24"/>
      <c r="AC604" s="24"/>
      <c r="AD604" s="24"/>
      <c r="AE604" s="12"/>
      <c r="AF604" s="12"/>
      <c r="AG604" s="12"/>
      <c r="AH604" s="12"/>
      <c r="AI604" s="12"/>
      <c r="AJ604" s="12"/>
    </row>
    <row r="605" spans="1:36" ht="15" thickBot="1" x14ac:dyDescent="0.25">
      <c r="A605" s="12"/>
      <c r="B605" s="21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3"/>
      <c r="N605" s="23"/>
      <c r="O605" s="23"/>
      <c r="P605" s="23"/>
      <c r="Q605" s="23"/>
      <c r="R605" s="23"/>
      <c r="S605" s="23"/>
      <c r="T605" s="23"/>
      <c r="U605" s="23"/>
      <c r="V605" s="24"/>
      <c r="W605" s="24"/>
      <c r="X605" s="24"/>
      <c r="Y605" s="24"/>
      <c r="Z605" s="24"/>
      <c r="AA605" s="24"/>
      <c r="AB605" s="24"/>
      <c r="AC605" s="24"/>
      <c r="AD605" s="24"/>
      <c r="AE605" s="12"/>
      <c r="AF605" s="12"/>
      <c r="AG605" s="12"/>
      <c r="AH605" s="12"/>
      <c r="AI605" s="12"/>
      <c r="AJ605" s="12"/>
    </row>
    <row r="606" spans="1:36" ht="15" thickBot="1" x14ac:dyDescent="0.25">
      <c r="A606" s="12"/>
      <c r="B606" s="21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3"/>
      <c r="N606" s="23"/>
      <c r="O606" s="23"/>
      <c r="P606" s="23"/>
      <c r="Q606" s="23"/>
      <c r="R606" s="23"/>
      <c r="S606" s="23"/>
      <c r="T606" s="23"/>
      <c r="U606" s="23"/>
      <c r="V606" s="24"/>
      <c r="W606" s="24"/>
      <c r="X606" s="24"/>
      <c r="Y606" s="24"/>
      <c r="Z606" s="24"/>
      <c r="AA606" s="24"/>
      <c r="AB606" s="24"/>
      <c r="AC606" s="24"/>
      <c r="AD606" s="24"/>
      <c r="AE606" s="12"/>
      <c r="AF606" s="12"/>
      <c r="AG606" s="12"/>
      <c r="AH606" s="12"/>
      <c r="AI606" s="12"/>
      <c r="AJ606" s="12"/>
    </row>
    <row r="607" spans="1:36" ht="15" thickBot="1" x14ac:dyDescent="0.25">
      <c r="A607" s="12"/>
      <c r="B607" s="21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3"/>
      <c r="N607" s="23"/>
      <c r="O607" s="23"/>
      <c r="P607" s="23"/>
      <c r="Q607" s="23"/>
      <c r="R607" s="23"/>
      <c r="S607" s="23"/>
      <c r="T607" s="23"/>
      <c r="U607" s="23"/>
      <c r="V607" s="24"/>
      <c r="W607" s="24"/>
      <c r="X607" s="24"/>
      <c r="Y607" s="24"/>
      <c r="Z607" s="24"/>
      <c r="AA607" s="24"/>
      <c r="AB607" s="24"/>
      <c r="AC607" s="24"/>
      <c r="AD607" s="24"/>
      <c r="AE607" s="12"/>
      <c r="AF607" s="12"/>
      <c r="AG607" s="12"/>
      <c r="AH607" s="12"/>
      <c r="AI607" s="12"/>
      <c r="AJ607" s="12"/>
    </row>
    <row r="608" spans="1:36" ht="15" thickBot="1" x14ac:dyDescent="0.25">
      <c r="A608" s="12"/>
      <c r="B608" s="21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3"/>
      <c r="N608" s="23"/>
      <c r="O608" s="23"/>
      <c r="P608" s="23"/>
      <c r="Q608" s="23"/>
      <c r="R608" s="23"/>
      <c r="S608" s="23"/>
      <c r="T608" s="23"/>
      <c r="U608" s="23"/>
      <c r="V608" s="24"/>
      <c r="W608" s="24"/>
      <c r="X608" s="24"/>
      <c r="Y608" s="24"/>
      <c r="Z608" s="24"/>
      <c r="AA608" s="24"/>
      <c r="AB608" s="24"/>
      <c r="AC608" s="24"/>
      <c r="AD608" s="24"/>
      <c r="AE608" s="12"/>
      <c r="AF608" s="12"/>
      <c r="AG608" s="12"/>
      <c r="AH608" s="12"/>
      <c r="AI608" s="12"/>
      <c r="AJ608" s="12"/>
    </row>
    <row r="609" spans="1:36" ht="15" thickBot="1" x14ac:dyDescent="0.25">
      <c r="A609" s="12"/>
      <c r="B609" s="21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  <c r="N609" s="23"/>
      <c r="O609" s="23"/>
      <c r="P609" s="23"/>
      <c r="Q609" s="23"/>
      <c r="R609" s="23"/>
      <c r="S609" s="23"/>
      <c r="T609" s="23"/>
      <c r="U609" s="23"/>
      <c r="V609" s="24"/>
      <c r="W609" s="24"/>
      <c r="X609" s="24"/>
      <c r="Y609" s="24"/>
      <c r="Z609" s="24"/>
      <c r="AA609" s="24"/>
      <c r="AB609" s="24"/>
      <c r="AC609" s="24"/>
      <c r="AD609" s="24"/>
      <c r="AE609" s="12"/>
      <c r="AF609" s="12"/>
      <c r="AG609" s="12"/>
      <c r="AH609" s="12"/>
      <c r="AI609" s="12"/>
      <c r="AJ609" s="12"/>
    </row>
    <row r="610" spans="1:36" ht="15" thickBot="1" x14ac:dyDescent="0.25">
      <c r="A610" s="12"/>
      <c r="B610" s="21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3"/>
      <c r="N610" s="23"/>
      <c r="O610" s="23"/>
      <c r="P610" s="23"/>
      <c r="Q610" s="23"/>
      <c r="R610" s="23"/>
      <c r="S610" s="23"/>
      <c r="T610" s="23"/>
      <c r="U610" s="23"/>
      <c r="V610" s="24"/>
      <c r="W610" s="24"/>
      <c r="X610" s="24"/>
      <c r="Y610" s="24"/>
      <c r="Z610" s="24"/>
      <c r="AA610" s="24"/>
      <c r="AB610" s="24"/>
      <c r="AC610" s="24"/>
      <c r="AD610" s="24"/>
      <c r="AE610" s="12"/>
      <c r="AF610" s="12"/>
      <c r="AG610" s="12"/>
      <c r="AH610" s="12"/>
      <c r="AI610" s="12"/>
      <c r="AJ610" s="12"/>
    </row>
    <row r="611" spans="1:36" ht="15" thickBot="1" x14ac:dyDescent="0.25">
      <c r="A611" s="12"/>
      <c r="B611" s="21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3"/>
      <c r="N611" s="23"/>
      <c r="O611" s="23"/>
      <c r="P611" s="23"/>
      <c r="Q611" s="23"/>
      <c r="R611" s="23"/>
      <c r="S611" s="23"/>
      <c r="T611" s="23"/>
      <c r="U611" s="23"/>
      <c r="V611" s="24"/>
      <c r="W611" s="24"/>
      <c r="X611" s="24"/>
      <c r="Y611" s="24"/>
      <c r="Z611" s="24"/>
      <c r="AA611" s="24"/>
      <c r="AB611" s="24"/>
      <c r="AC611" s="24"/>
      <c r="AD611" s="24"/>
      <c r="AE611" s="12"/>
      <c r="AF611" s="12"/>
      <c r="AG611" s="12"/>
      <c r="AH611" s="12"/>
      <c r="AI611" s="12"/>
      <c r="AJ611" s="12"/>
    </row>
    <row r="612" spans="1:36" ht="15" thickBot="1" x14ac:dyDescent="0.25">
      <c r="A612" s="12"/>
      <c r="B612" s="2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3"/>
      <c r="N612" s="23"/>
      <c r="O612" s="23"/>
      <c r="P612" s="23"/>
      <c r="Q612" s="23"/>
      <c r="R612" s="23"/>
      <c r="S612" s="23"/>
      <c r="T612" s="23"/>
      <c r="U612" s="23"/>
      <c r="V612" s="24"/>
      <c r="W612" s="24"/>
      <c r="X612" s="24"/>
      <c r="Y612" s="24"/>
      <c r="Z612" s="24"/>
      <c r="AA612" s="24"/>
      <c r="AB612" s="24"/>
      <c r="AC612" s="24"/>
      <c r="AD612" s="24"/>
      <c r="AE612" s="12"/>
      <c r="AF612" s="12"/>
      <c r="AG612" s="12"/>
      <c r="AH612" s="12"/>
      <c r="AI612" s="12"/>
      <c r="AJ612" s="12"/>
    </row>
    <row r="613" spans="1:36" ht="15" thickBot="1" x14ac:dyDescent="0.25">
      <c r="A613" s="12"/>
      <c r="B613" s="21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3"/>
      <c r="N613" s="23"/>
      <c r="O613" s="23"/>
      <c r="P613" s="23"/>
      <c r="Q613" s="23"/>
      <c r="R613" s="23"/>
      <c r="S613" s="23"/>
      <c r="T613" s="23"/>
      <c r="U613" s="23"/>
      <c r="V613" s="24"/>
      <c r="W613" s="24"/>
      <c r="X613" s="24"/>
      <c r="Y613" s="24"/>
      <c r="Z613" s="24"/>
      <c r="AA613" s="24"/>
      <c r="AB613" s="24"/>
      <c r="AC613" s="24"/>
      <c r="AD613" s="24"/>
      <c r="AE613" s="12"/>
      <c r="AF613" s="12"/>
      <c r="AG613" s="12"/>
      <c r="AH613" s="12"/>
      <c r="AI613" s="12"/>
      <c r="AJ613" s="12"/>
    </row>
    <row r="614" spans="1:36" ht="15" thickBot="1" x14ac:dyDescent="0.25">
      <c r="A614" s="12"/>
      <c r="B614" s="21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3"/>
      <c r="N614" s="23"/>
      <c r="O614" s="23"/>
      <c r="P614" s="23"/>
      <c r="Q614" s="23"/>
      <c r="R614" s="23"/>
      <c r="S614" s="23"/>
      <c r="T614" s="23"/>
      <c r="U614" s="23"/>
      <c r="V614" s="24"/>
      <c r="W614" s="24"/>
      <c r="X614" s="24"/>
      <c r="Y614" s="24"/>
      <c r="Z614" s="24"/>
      <c r="AA614" s="24"/>
      <c r="AB614" s="24"/>
      <c r="AC614" s="24"/>
      <c r="AD614" s="24"/>
      <c r="AE614" s="12"/>
      <c r="AF614" s="12"/>
      <c r="AG614" s="12"/>
      <c r="AH614" s="12"/>
      <c r="AI614" s="12"/>
      <c r="AJ614" s="12"/>
    </row>
    <row r="615" spans="1:36" ht="15" thickBot="1" x14ac:dyDescent="0.25">
      <c r="A615" s="12"/>
      <c r="B615" s="21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3"/>
      <c r="N615" s="23"/>
      <c r="O615" s="23"/>
      <c r="P615" s="23"/>
      <c r="Q615" s="23"/>
      <c r="R615" s="23"/>
      <c r="S615" s="23"/>
      <c r="T615" s="23"/>
      <c r="U615" s="23"/>
      <c r="V615" s="24"/>
      <c r="W615" s="24"/>
      <c r="X615" s="24"/>
      <c r="Y615" s="24"/>
      <c r="Z615" s="24"/>
      <c r="AA615" s="24"/>
      <c r="AB615" s="24"/>
      <c r="AC615" s="24"/>
      <c r="AD615" s="24"/>
      <c r="AE615" s="12"/>
      <c r="AF615" s="12"/>
      <c r="AG615" s="12"/>
      <c r="AH615" s="12"/>
      <c r="AI615" s="12"/>
      <c r="AJ615" s="12"/>
    </row>
    <row r="616" spans="1:36" ht="15" thickBot="1" x14ac:dyDescent="0.25">
      <c r="A616" s="12"/>
      <c r="B616" s="21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3"/>
      <c r="N616" s="23"/>
      <c r="O616" s="23"/>
      <c r="P616" s="23"/>
      <c r="Q616" s="23"/>
      <c r="R616" s="23"/>
      <c r="S616" s="23"/>
      <c r="T616" s="23"/>
      <c r="U616" s="23"/>
      <c r="V616" s="24"/>
      <c r="W616" s="24"/>
      <c r="X616" s="24"/>
      <c r="Y616" s="24"/>
      <c r="Z616" s="24"/>
      <c r="AA616" s="24"/>
      <c r="AB616" s="24"/>
      <c r="AC616" s="24"/>
      <c r="AD616" s="24"/>
      <c r="AE616" s="12"/>
      <c r="AF616" s="12"/>
      <c r="AG616" s="12"/>
      <c r="AH616" s="12"/>
      <c r="AI616" s="12"/>
      <c r="AJ616" s="12"/>
    </row>
    <row r="617" spans="1:36" ht="15" thickBot="1" x14ac:dyDescent="0.25">
      <c r="A617" s="12"/>
      <c r="B617" s="21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3"/>
      <c r="N617" s="23"/>
      <c r="O617" s="23"/>
      <c r="P617" s="23"/>
      <c r="Q617" s="23"/>
      <c r="R617" s="23"/>
      <c r="S617" s="23"/>
      <c r="T617" s="23"/>
      <c r="U617" s="23"/>
      <c r="V617" s="24"/>
      <c r="W617" s="24"/>
      <c r="X617" s="24"/>
      <c r="Y617" s="24"/>
      <c r="Z617" s="24"/>
      <c r="AA617" s="24"/>
      <c r="AB617" s="24"/>
      <c r="AC617" s="24"/>
      <c r="AD617" s="24"/>
      <c r="AE617" s="12"/>
      <c r="AF617" s="12"/>
      <c r="AG617" s="12"/>
      <c r="AH617" s="12"/>
      <c r="AI617" s="12"/>
      <c r="AJ617" s="12"/>
    </row>
    <row r="618" spans="1:36" ht="15" thickBot="1" x14ac:dyDescent="0.25">
      <c r="A618" s="12"/>
      <c r="B618" s="21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3"/>
      <c r="N618" s="23"/>
      <c r="O618" s="23"/>
      <c r="P618" s="23"/>
      <c r="Q618" s="23"/>
      <c r="R618" s="23"/>
      <c r="S618" s="23"/>
      <c r="T618" s="23"/>
      <c r="U618" s="23"/>
      <c r="V618" s="24"/>
      <c r="W618" s="24"/>
      <c r="X618" s="24"/>
      <c r="Y618" s="24"/>
      <c r="Z618" s="24"/>
      <c r="AA618" s="24"/>
      <c r="AB618" s="24"/>
      <c r="AC618" s="24"/>
      <c r="AD618" s="24"/>
      <c r="AE618" s="12"/>
      <c r="AF618" s="12"/>
      <c r="AG618" s="12"/>
      <c r="AH618" s="12"/>
      <c r="AI618" s="12"/>
      <c r="AJ618" s="12"/>
    </row>
    <row r="619" spans="1:36" ht="15" thickBot="1" x14ac:dyDescent="0.25">
      <c r="A619" s="12"/>
      <c r="B619" s="21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3"/>
      <c r="N619" s="23"/>
      <c r="O619" s="23"/>
      <c r="P619" s="23"/>
      <c r="Q619" s="23"/>
      <c r="R619" s="23"/>
      <c r="S619" s="23"/>
      <c r="T619" s="23"/>
      <c r="U619" s="23"/>
      <c r="V619" s="24"/>
      <c r="W619" s="24"/>
      <c r="X619" s="24"/>
      <c r="Y619" s="24"/>
      <c r="Z619" s="24"/>
      <c r="AA619" s="24"/>
      <c r="AB619" s="24"/>
      <c r="AC619" s="24"/>
      <c r="AD619" s="24"/>
      <c r="AE619" s="12"/>
      <c r="AF619" s="12"/>
      <c r="AG619" s="12"/>
      <c r="AH619" s="12"/>
      <c r="AI619" s="12"/>
      <c r="AJ619" s="12"/>
    </row>
    <row r="620" spans="1:36" ht="15" thickBot="1" x14ac:dyDescent="0.25">
      <c r="A620" s="12"/>
      <c r="B620" s="21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3"/>
      <c r="N620" s="23"/>
      <c r="O620" s="23"/>
      <c r="P620" s="23"/>
      <c r="Q620" s="23"/>
      <c r="R620" s="23"/>
      <c r="S620" s="23"/>
      <c r="T620" s="23"/>
      <c r="U620" s="23"/>
      <c r="V620" s="24"/>
      <c r="W620" s="24"/>
      <c r="X620" s="24"/>
      <c r="Y620" s="24"/>
      <c r="Z620" s="24"/>
      <c r="AA620" s="24"/>
      <c r="AB620" s="24"/>
      <c r="AC620" s="24"/>
      <c r="AD620" s="24"/>
      <c r="AE620" s="12"/>
      <c r="AF620" s="12"/>
      <c r="AG620" s="12"/>
      <c r="AH620" s="12"/>
      <c r="AI620" s="12"/>
      <c r="AJ620" s="12"/>
    </row>
    <row r="621" spans="1:36" ht="15" thickBot="1" x14ac:dyDescent="0.25">
      <c r="A621" s="12"/>
      <c r="B621" s="21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3"/>
      <c r="N621" s="23"/>
      <c r="O621" s="23"/>
      <c r="P621" s="23"/>
      <c r="Q621" s="23"/>
      <c r="R621" s="23"/>
      <c r="S621" s="23"/>
      <c r="T621" s="23"/>
      <c r="U621" s="23"/>
      <c r="V621" s="24"/>
      <c r="W621" s="24"/>
      <c r="X621" s="24"/>
      <c r="Y621" s="24"/>
      <c r="Z621" s="24"/>
      <c r="AA621" s="24"/>
      <c r="AB621" s="24"/>
      <c r="AC621" s="24"/>
      <c r="AD621" s="24"/>
      <c r="AE621" s="12"/>
      <c r="AF621" s="12"/>
      <c r="AG621" s="12"/>
      <c r="AH621" s="12"/>
      <c r="AI621" s="12"/>
      <c r="AJ621" s="12"/>
    </row>
    <row r="622" spans="1:36" ht="15" thickBot="1" x14ac:dyDescent="0.25">
      <c r="A622" s="12"/>
      <c r="B622" s="21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3"/>
      <c r="N622" s="23"/>
      <c r="O622" s="23"/>
      <c r="P622" s="23"/>
      <c r="Q622" s="23"/>
      <c r="R622" s="23"/>
      <c r="S622" s="23"/>
      <c r="T622" s="23"/>
      <c r="U622" s="23"/>
      <c r="V622" s="24"/>
      <c r="W622" s="24"/>
      <c r="X622" s="24"/>
      <c r="Y622" s="24"/>
      <c r="Z622" s="24"/>
      <c r="AA622" s="24"/>
      <c r="AB622" s="24"/>
      <c r="AC622" s="24"/>
      <c r="AD622" s="24"/>
      <c r="AE622" s="12"/>
      <c r="AF622" s="12"/>
      <c r="AG622" s="12"/>
      <c r="AH622" s="12"/>
      <c r="AI622" s="12"/>
      <c r="AJ622" s="12"/>
    </row>
    <row r="623" spans="1:36" ht="15" thickBot="1" x14ac:dyDescent="0.25">
      <c r="A623" s="12"/>
      <c r="B623" s="21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3"/>
      <c r="N623" s="23"/>
      <c r="O623" s="23"/>
      <c r="P623" s="23"/>
      <c r="Q623" s="23"/>
      <c r="R623" s="23"/>
      <c r="S623" s="23"/>
      <c r="T623" s="23"/>
      <c r="U623" s="23"/>
      <c r="V623" s="24"/>
      <c r="W623" s="24"/>
      <c r="X623" s="24"/>
      <c r="Y623" s="24"/>
      <c r="Z623" s="24"/>
      <c r="AA623" s="24"/>
      <c r="AB623" s="24"/>
      <c r="AC623" s="24"/>
      <c r="AD623" s="24"/>
      <c r="AE623" s="12"/>
      <c r="AF623" s="12"/>
      <c r="AG623" s="12"/>
      <c r="AH623" s="12"/>
      <c r="AI623" s="12"/>
      <c r="AJ623" s="12"/>
    </row>
    <row r="624" spans="1:36" ht="15" thickBot="1" x14ac:dyDescent="0.25">
      <c r="A624" s="12"/>
      <c r="B624" s="2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3"/>
      <c r="N624" s="23"/>
      <c r="O624" s="23"/>
      <c r="P624" s="23"/>
      <c r="Q624" s="23"/>
      <c r="R624" s="23"/>
      <c r="S624" s="23"/>
      <c r="T624" s="23"/>
      <c r="U624" s="23"/>
      <c r="V624" s="24"/>
      <c r="W624" s="24"/>
      <c r="X624" s="24"/>
      <c r="Y624" s="24"/>
      <c r="Z624" s="24"/>
      <c r="AA624" s="24"/>
      <c r="AB624" s="24"/>
      <c r="AC624" s="24"/>
      <c r="AD624" s="24"/>
      <c r="AE624" s="12"/>
      <c r="AF624" s="12"/>
      <c r="AG624" s="12"/>
      <c r="AH624" s="12"/>
      <c r="AI624" s="12"/>
      <c r="AJ624" s="12"/>
    </row>
    <row r="625" spans="1:36" ht="15" thickBot="1" x14ac:dyDescent="0.25">
      <c r="A625" s="12"/>
      <c r="B625" s="21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3"/>
      <c r="N625" s="23"/>
      <c r="O625" s="23"/>
      <c r="P625" s="23"/>
      <c r="Q625" s="23"/>
      <c r="R625" s="23"/>
      <c r="S625" s="23"/>
      <c r="T625" s="23"/>
      <c r="U625" s="23"/>
      <c r="V625" s="24"/>
      <c r="W625" s="24"/>
      <c r="X625" s="24"/>
      <c r="Y625" s="24"/>
      <c r="Z625" s="24"/>
      <c r="AA625" s="24"/>
      <c r="AB625" s="24"/>
      <c r="AC625" s="24"/>
      <c r="AD625" s="24"/>
      <c r="AE625" s="12"/>
      <c r="AF625" s="12"/>
      <c r="AG625" s="12"/>
      <c r="AH625" s="12"/>
      <c r="AI625" s="12"/>
      <c r="AJ625" s="12"/>
    </row>
    <row r="626" spans="1:36" ht="15" thickBot="1" x14ac:dyDescent="0.25">
      <c r="A626" s="12"/>
      <c r="B626" s="21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3"/>
      <c r="N626" s="23"/>
      <c r="O626" s="23"/>
      <c r="P626" s="23"/>
      <c r="Q626" s="23"/>
      <c r="R626" s="23"/>
      <c r="S626" s="23"/>
      <c r="T626" s="23"/>
      <c r="U626" s="23"/>
      <c r="V626" s="24"/>
      <c r="W626" s="24"/>
      <c r="X626" s="24"/>
      <c r="Y626" s="24"/>
      <c r="Z626" s="24"/>
      <c r="AA626" s="24"/>
      <c r="AB626" s="24"/>
      <c r="AC626" s="24"/>
      <c r="AD626" s="24"/>
      <c r="AE626" s="12"/>
      <c r="AF626" s="12"/>
      <c r="AG626" s="12"/>
      <c r="AH626" s="12"/>
      <c r="AI626" s="12"/>
      <c r="AJ626" s="12"/>
    </row>
    <row r="627" spans="1:36" ht="15" thickBot="1" x14ac:dyDescent="0.25">
      <c r="A627" s="12"/>
      <c r="B627" s="21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3"/>
      <c r="N627" s="23"/>
      <c r="O627" s="23"/>
      <c r="P627" s="23"/>
      <c r="Q627" s="23"/>
      <c r="R627" s="23"/>
      <c r="S627" s="23"/>
      <c r="T627" s="23"/>
      <c r="U627" s="23"/>
      <c r="V627" s="24"/>
      <c r="W627" s="24"/>
      <c r="X627" s="24"/>
      <c r="Y627" s="24"/>
      <c r="Z627" s="24"/>
      <c r="AA627" s="24"/>
      <c r="AB627" s="24"/>
      <c r="AC627" s="24"/>
      <c r="AD627" s="24"/>
      <c r="AE627" s="12"/>
      <c r="AF627" s="12"/>
      <c r="AG627" s="12"/>
      <c r="AH627" s="12"/>
      <c r="AI627" s="12"/>
      <c r="AJ627" s="12"/>
    </row>
    <row r="628" spans="1:36" ht="15" thickBot="1" x14ac:dyDescent="0.25">
      <c r="A628" s="12"/>
      <c r="B628" s="21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3"/>
      <c r="N628" s="23"/>
      <c r="O628" s="23"/>
      <c r="P628" s="23"/>
      <c r="Q628" s="23"/>
      <c r="R628" s="23"/>
      <c r="S628" s="23"/>
      <c r="T628" s="23"/>
      <c r="U628" s="23"/>
      <c r="V628" s="24"/>
      <c r="W628" s="24"/>
      <c r="X628" s="24"/>
      <c r="Y628" s="24"/>
      <c r="Z628" s="24"/>
      <c r="AA628" s="24"/>
      <c r="AB628" s="24"/>
      <c r="AC628" s="24"/>
      <c r="AD628" s="24"/>
      <c r="AE628" s="12"/>
      <c r="AF628" s="12"/>
      <c r="AG628" s="12"/>
      <c r="AH628" s="12"/>
      <c r="AI628" s="12"/>
      <c r="AJ628" s="12"/>
    </row>
    <row r="629" spans="1:36" ht="15" thickBot="1" x14ac:dyDescent="0.25">
      <c r="A629" s="12"/>
      <c r="B629" s="21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3"/>
      <c r="N629" s="23"/>
      <c r="O629" s="23"/>
      <c r="P629" s="23"/>
      <c r="Q629" s="23"/>
      <c r="R629" s="23"/>
      <c r="S629" s="23"/>
      <c r="T629" s="23"/>
      <c r="U629" s="23"/>
      <c r="V629" s="24"/>
      <c r="W629" s="24"/>
      <c r="X629" s="24"/>
      <c r="Y629" s="24"/>
      <c r="Z629" s="24"/>
      <c r="AA629" s="24"/>
      <c r="AB629" s="24"/>
      <c r="AC629" s="24"/>
      <c r="AD629" s="24"/>
      <c r="AE629" s="12"/>
      <c r="AF629" s="12"/>
      <c r="AG629" s="12"/>
      <c r="AH629" s="12"/>
      <c r="AI629" s="12"/>
      <c r="AJ629" s="12"/>
    </row>
    <row r="630" spans="1:36" ht="15" thickBot="1" x14ac:dyDescent="0.25">
      <c r="A630" s="12"/>
      <c r="B630" s="21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3"/>
      <c r="N630" s="23"/>
      <c r="O630" s="23"/>
      <c r="P630" s="23"/>
      <c r="Q630" s="23"/>
      <c r="R630" s="23"/>
      <c r="S630" s="23"/>
      <c r="T630" s="23"/>
      <c r="U630" s="23"/>
      <c r="V630" s="24"/>
      <c r="W630" s="24"/>
      <c r="X630" s="24"/>
      <c r="Y630" s="24"/>
      <c r="Z630" s="24"/>
      <c r="AA630" s="24"/>
      <c r="AB630" s="24"/>
      <c r="AC630" s="24"/>
      <c r="AD630" s="24"/>
      <c r="AE630" s="12"/>
      <c r="AF630" s="12"/>
      <c r="AG630" s="12"/>
      <c r="AH630" s="12"/>
      <c r="AI630" s="12"/>
      <c r="AJ630" s="12"/>
    </row>
    <row r="631" spans="1:36" ht="15" thickBot="1" x14ac:dyDescent="0.25">
      <c r="A631" s="12"/>
      <c r="B631" s="21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3"/>
      <c r="N631" s="23"/>
      <c r="O631" s="23"/>
      <c r="P631" s="23"/>
      <c r="Q631" s="23"/>
      <c r="R631" s="23"/>
      <c r="S631" s="23"/>
      <c r="T631" s="23"/>
      <c r="U631" s="23"/>
      <c r="V631" s="24"/>
      <c r="W631" s="24"/>
      <c r="X631" s="24"/>
      <c r="Y631" s="24"/>
      <c r="Z631" s="24"/>
      <c r="AA631" s="24"/>
      <c r="AB631" s="24"/>
      <c r="AC631" s="24"/>
      <c r="AD631" s="24"/>
      <c r="AE631" s="12"/>
      <c r="AF631" s="12"/>
      <c r="AG631" s="12"/>
      <c r="AH631" s="12"/>
      <c r="AI631" s="12"/>
      <c r="AJ631" s="12"/>
    </row>
    <row r="632" spans="1:36" ht="15" thickBot="1" x14ac:dyDescent="0.25">
      <c r="A632" s="12"/>
      <c r="B632" s="21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3"/>
      <c r="N632" s="23"/>
      <c r="O632" s="23"/>
      <c r="P632" s="23"/>
      <c r="Q632" s="23"/>
      <c r="R632" s="23"/>
      <c r="S632" s="23"/>
      <c r="T632" s="23"/>
      <c r="U632" s="23"/>
      <c r="V632" s="24"/>
      <c r="W632" s="24"/>
      <c r="X632" s="24"/>
      <c r="Y632" s="24"/>
      <c r="Z632" s="24"/>
      <c r="AA632" s="24"/>
      <c r="AB632" s="24"/>
      <c r="AC632" s="24"/>
      <c r="AD632" s="24"/>
      <c r="AE632" s="12"/>
      <c r="AF632" s="12"/>
      <c r="AG632" s="12"/>
      <c r="AH632" s="12"/>
      <c r="AI632" s="12"/>
      <c r="AJ632" s="12"/>
    </row>
    <row r="633" spans="1:36" ht="15" thickBot="1" x14ac:dyDescent="0.25">
      <c r="A633" s="12"/>
      <c r="B633" s="21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3"/>
      <c r="N633" s="23"/>
      <c r="O633" s="23"/>
      <c r="P633" s="23"/>
      <c r="Q633" s="23"/>
      <c r="R633" s="23"/>
      <c r="S633" s="23"/>
      <c r="T633" s="23"/>
      <c r="U633" s="23"/>
      <c r="V633" s="24"/>
      <c r="W633" s="24"/>
      <c r="X633" s="24"/>
      <c r="Y633" s="24"/>
      <c r="Z633" s="24"/>
      <c r="AA633" s="24"/>
      <c r="AB633" s="24"/>
      <c r="AC633" s="24"/>
      <c r="AD633" s="24"/>
      <c r="AE633" s="12"/>
      <c r="AF633" s="12"/>
      <c r="AG633" s="12"/>
      <c r="AH633" s="12"/>
      <c r="AI633" s="12"/>
      <c r="AJ633" s="12"/>
    </row>
    <row r="634" spans="1:36" ht="15" thickBot="1" x14ac:dyDescent="0.25">
      <c r="A634" s="12"/>
      <c r="B634" s="21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3"/>
      <c r="N634" s="23"/>
      <c r="O634" s="23"/>
      <c r="P634" s="23"/>
      <c r="Q634" s="23"/>
      <c r="R634" s="23"/>
      <c r="S634" s="23"/>
      <c r="T634" s="23"/>
      <c r="U634" s="23"/>
      <c r="V634" s="24"/>
      <c r="W634" s="24"/>
      <c r="X634" s="24"/>
      <c r="Y634" s="24"/>
      <c r="Z634" s="24"/>
      <c r="AA634" s="24"/>
      <c r="AB634" s="24"/>
      <c r="AC634" s="24"/>
      <c r="AD634" s="24"/>
      <c r="AE634" s="12"/>
      <c r="AF634" s="12"/>
      <c r="AG634" s="12"/>
      <c r="AH634" s="12"/>
      <c r="AI634" s="12"/>
      <c r="AJ634" s="12"/>
    </row>
    <row r="635" spans="1:36" ht="15" thickBot="1" x14ac:dyDescent="0.25">
      <c r="A635" s="12"/>
      <c r="B635" s="21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3"/>
      <c r="N635" s="23"/>
      <c r="O635" s="23"/>
      <c r="P635" s="23"/>
      <c r="Q635" s="23"/>
      <c r="R635" s="23"/>
      <c r="S635" s="23"/>
      <c r="T635" s="23"/>
      <c r="U635" s="23"/>
      <c r="V635" s="24"/>
      <c r="W635" s="24"/>
      <c r="X635" s="24"/>
      <c r="Y635" s="24"/>
      <c r="Z635" s="24"/>
      <c r="AA635" s="24"/>
      <c r="AB635" s="24"/>
      <c r="AC635" s="24"/>
      <c r="AD635" s="24"/>
      <c r="AE635" s="12"/>
      <c r="AF635" s="12"/>
      <c r="AG635" s="12"/>
      <c r="AH635" s="12"/>
      <c r="AI635" s="12"/>
      <c r="AJ635" s="12"/>
    </row>
    <row r="636" spans="1:36" ht="15" thickBot="1" x14ac:dyDescent="0.25">
      <c r="A636" s="12"/>
      <c r="B636" s="2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3"/>
      <c r="N636" s="23"/>
      <c r="O636" s="23"/>
      <c r="P636" s="23"/>
      <c r="Q636" s="23"/>
      <c r="R636" s="23"/>
      <c r="S636" s="23"/>
      <c r="T636" s="23"/>
      <c r="U636" s="23"/>
      <c r="V636" s="24"/>
      <c r="W636" s="24"/>
      <c r="X636" s="24"/>
      <c r="Y636" s="24"/>
      <c r="Z636" s="24"/>
      <c r="AA636" s="24"/>
      <c r="AB636" s="24"/>
      <c r="AC636" s="24"/>
      <c r="AD636" s="24"/>
      <c r="AE636" s="12"/>
      <c r="AF636" s="12"/>
      <c r="AG636" s="12"/>
      <c r="AH636" s="12"/>
      <c r="AI636" s="12"/>
      <c r="AJ636" s="12"/>
    </row>
    <row r="637" spans="1:36" ht="15" thickBot="1" x14ac:dyDescent="0.25">
      <c r="A637" s="12"/>
      <c r="B637" s="21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3"/>
      <c r="N637" s="23"/>
      <c r="O637" s="23"/>
      <c r="P637" s="23"/>
      <c r="Q637" s="23"/>
      <c r="R637" s="23"/>
      <c r="S637" s="23"/>
      <c r="T637" s="23"/>
      <c r="U637" s="23"/>
      <c r="V637" s="24"/>
      <c r="W637" s="24"/>
      <c r="X637" s="24"/>
      <c r="Y637" s="24"/>
      <c r="Z637" s="24"/>
      <c r="AA637" s="24"/>
      <c r="AB637" s="24"/>
      <c r="AC637" s="24"/>
      <c r="AD637" s="24"/>
      <c r="AE637" s="12"/>
      <c r="AF637" s="12"/>
      <c r="AG637" s="12"/>
      <c r="AH637" s="12"/>
      <c r="AI637" s="12"/>
      <c r="AJ637" s="12"/>
    </row>
    <row r="638" spans="1:36" ht="15" thickBot="1" x14ac:dyDescent="0.25">
      <c r="A638" s="12"/>
      <c r="B638" s="21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3"/>
      <c r="N638" s="23"/>
      <c r="O638" s="23"/>
      <c r="P638" s="23"/>
      <c r="Q638" s="23"/>
      <c r="R638" s="23"/>
      <c r="S638" s="23"/>
      <c r="T638" s="23"/>
      <c r="U638" s="23"/>
      <c r="V638" s="24"/>
      <c r="W638" s="24"/>
      <c r="X638" s="24"/>
      <c r="Y638" s="24"/>
      <c r="Z638" s="24"/>
      <c r="AA638" s="24"/>
      <c r="AB638" s="24"/>
      <c r="AC638" s="24"/>
      <c r="AD638" s="24"/>
      <c r="AE638" s="12"/>
      <c r="AF638" s="12"/>
      <c r="AG638" s="12"/>
      <c r="AH638" s="12"/>
      <c r="AI638" s="12"/>
      <c r="AJ638" s="12"/>
    </row>
    <row r="639" spans="1:36" ht="15" thickBot="1" x14ac:dyDescent="0.25">
      <c r="A639" s="12"/>
      <c r="B639" s="21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3"/>
      <c r="N639" s="23"/>
      <c r="O639" s="23"/>
      <c r="P639" s="23"/>
      <c r="Q639" s="23"/>
      <c r="R639" s="23"/>
      <c r="S639" s="23"/>
      <c r="T639" s="23"/>
      <c r="U639" s="23"/>
      <c r="V639" s="24"/>
      <c r="W639" s="24"/>
      <c r="X639" s="24"/>
      <c r="Y639" s="24"/>
      <c r="Z639" s="24"/>
      <c r="AA639" s="24"/>
      <c r="AB639" s="24"/>
      <c r="AC639" s="24"/>
      <c r="AD639" s="24"/>
      <c r="AE639" s="12"/>
      <c r="AF639" s="12"/>
      <c r="AG639" s="12"/>
      <c r="AH639" s="12"/>
      <c r="AI639" s="12"/>
      <c r="AJ639" s="12"/>
    </row>
    <row r="640" spans="1:36" ht="15" thickBot="1" x14ac:dyDescent="0.25">
      <c r="A640" s="12"/>
      <c r="B640" s="21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3"/>
      <c r="N640" s="23"/>
      <c r="O640" s="23"/>
      <c r="P640" s="23"/>
      <c r="Q640" s="23"/>
      <c r="R640" s="23"/>
      <c r="S640" s="23"/>
      <c r="T640" s="23"/>
      <c r="U640" s="23"/>
      <c r="V640" s="24"/>
      <c r="W640" s="24"/>
      <c r="X640" s="24"/>
      <c r="Y640" s="24"/>
      <c r="Z640" s="24"/>
      <c r="AA640" s="24"/>
      <c r="AB640" s="24"/>
      <c r="AC640" s="24"/>
      <c r="AD640" s="24"/>
      <c r="AE640" s="12"/>
      <c r="AF640" s="12"/>
      <c r="AG640" s="12"/>
      <c r="AH640" s="12"/>
      <c r="AI640" s="12"/>
      <c r="AJ640" s="12"/>
    </row>
    <row r="641" spans="1:36" ht="15" thickBot="1" x14ac:dyDescent="0.25">
      <c r="A641" s="12"/>
      <c r="B641" s="21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3"/>
      <c r="N641" s="23"/>
      <c r="O641" s="23"/>
      <c r="P641" s="23"/>
      <c r="Q641" s="23"/>
      <c r="R641" s="23"/>
      <c r="S641" s="23"/>
      <c r="T641" s="23"/>
      <c r="U641" s="23"/>
      <c r="V641" s="24"/>
      <c r="W641" s="24"/>
      <c r="X641" s="24"/>
      <c r="Y641" s="24"/>
      <c r="Z641" s="24"/>
      <c r="AA641" s="24"/>
      <c r="AB641" s="24"/>
      <c r="AC641" s="24"/>
      <c r="AD641" s="24"/>
      <c r="AE641" s="12"/>
      <c r="AF641" s="12"/>
      <c r="AG641" s="12"/>
      <c r="AH641" s="12"/>
      <c r="AI641" s="12"/>
      <c r="AJ641" s="12"/>
    </row>
    <row r="642" spans="1:36" ht="15" thickBot="1" x14ac:dyDescent="0.25">
      <c r="A642" s="12"/>
      <c r="B642" s="21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3"/>
      <c r="N642" s="23"/>
      <c r="O642" s="23"/>
      <c r="P642" s="23"/>
      <c r="Q642" s="23"/>
      <c r="R642" s="23"/>
      <c r="S642" s="23"/>
      <c r="T642" s="23"/>
      <c r="U642" s="23"/>
      <c r="V642" s="24"/>
      <c r="W642" s="24"/>
      <c r="X642" s="24"/>
      <c r="Y642" s="24"/>
      <c r="Z642" s="24"/>
      <c r="AA642" s="24"/>
      <c r="AB642" s="24"/>
      <c r="AC642" s="24"/>
      <c r="AD642" s="24"/>
      <c r="AE642" s="12"/>
      <c r="AF642" s="12"/>
      <c r="AG642" s="12"/>
      <c r="AH642" s="12"/>
      <c r="AI642" s="12"/>
      <c r="AJ642" s="12"/>
    </row>
    <row r="643" spans="1:36" ht="15" thickBot="1" x14ac:dyDescent="0.25">
      <c r="A643" s="12"/>
      <c r="B643" s="21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3"/>
      <c r="N643" s="23"/>
      <c r="O643" s="23"/>
      <c r="P643" s="23"/>
      <c r="Q643" s="23"/>
      <c r="R643" s="23"/>
      <c r="S643" s="23"/>
      <c r="T643" s="23"/>
      <c r="U643" s="23"/>
      <c r="V643" s="24"/>
      <c r="W643" s="24"/>
      <c r="X643" s="24"/>
      <c r="Y643" s="24"/>
      <c r="Z643" s="24"/>
      <c r="AA643" s="24"/>
      <c r="AB643" s="24"/>
      <c r="AC643" s="24"/>
      <c r="AD643" s="24"/>
      <c r="AE643" s="12"/>
      <c r="AF643" s="12"/>
      <c r="AG643" s="12"/>
      <c r="AH643" s="12"/>
      <c r="AI643" s="12"/>
      <c r="AJ643" s="12"/>
    </row>
    <row r="644" spans="1:36" ht="15" thickBot="1" x14ac:dyDescent="0.25">
      <c r="A644" s="12"/>
      <c r="B644" s="21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3"/>
      <c r="N644" s="23"/>
      <c r="O644" s="23"/>
      <c r="P644" s="23"/>
      <c r="Q644" s="23"/>
      <c r="R644" s="23"/>
      <c r="S644" s="23"/>
      <c r="T644" s="23"/>
      <c r="U644" s="23"/>
      <c r="V644" s="24"/>
      <c r="W644" s="24"/>
      <c r="X644" s="24"/>
      <c r="Y644" s="24"/>
      <c r="Z644" s="24"/>
      <c r="AA644" s="24"/>
      <c r="AB644" s="24"/>
      <c r="AC644" s="24"/>
      <c r="AD644" s="24"/>
      <c r="AE644" s="12"/>
      <c r="AF644" s="12"/>
      <c r="AG644" s="12"/>
      <c r="AH644" s="12"/>
      <c r="AI644" s="12"/>
      <c r="AJ644" s="12"/>
    </row>
    <row r="645" spans="1:36" ht="15" thickBot="1" x14ac:dyDescent="0.25">
      <c r="A645" s="12"/>
      <c r="B645" s="21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3"/>
      <c r="N645" s="23"/>
      <c r="O645" s="23"/>
      <c r="P645" s="23"/>
      <c r="Q645" s="23"/>
      <c r="R645" s="23"/>
      <c r="S645" s="23"/>
      <c r="T645" s="23"/>
      <c r="U645" s="23"/>
      <c r="V645" s="24"/>
      <c r="W645" s="24"/>
      <c r="X645" s="24"/>
      <c r="Y645" s="24"/>
      <c r="Z645" s="24"/>
      <c r="AA645" s="24"/>
      <c r="AB645" s="24"/>
      <c r="AC645" s="24"/>
      <c r="AD645" s="24"/>
      <c r="AE645" s="12"/>
      <c r="AF645" s="12"/>
      <c r="AG645" s="12"/>
      <c r="AH645" s="12"/>
      <c r="AI645" s="12"/>
      <c r="AJ645" s="12"/>
    </row>
    <row r="646" spans="1:36" ht="15" thickBot="1" x14ac:dyDescent="0.25">
      <c r="A646" s="12"/>
      <c r="B646" s="21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3"/>
      <c r="N646" s="23"/>
      <c r="O646" s="23"/>
      <c r="P646" s="23"/>
      <c r="Q646" s="23"/>
      <c r="R646" s="23"/>
      <c r="S646" s="23"/>
      <c r="T646" s="23"/>
      <c r="U646" s="23"/>
      <c r="V646" s="24"/>
      <c r="W646" s="24"/>
      <c r="X646" s="24"/>
      <c r="Y646" s="24"/>
      <c r="Z646" s="24"/>
      <c r="AA646" s="24"/>
      <c r="AB646" s="24"/>
      <c r="AC646" s="24"/>
      <c r="AD646" s="24"/>
      <c r="AE646" s="12"/>
      <c r="AF646" s="12"/>
      <c r="AG646" s="12"/>
      <c r="AH646" s="12"/>
      <c r="AI646" s="12"/>
      <c r="AJ646" s="12"/>
    </row>
    <row r="647" spans="1:36" ht="15" thickBot="1" x14ac:dyDescent="0.25">
      <c r="A647" s="12"/>
      <c r="B647" s="21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3"/>
      <c r="N647" s="23"/>
      <c r="O647" s="23"/>
      <c r="P647" s="23"/>
      <c r="Q647" s="23"/>
      <c r="R647" s="23"/>
      <c r="S647" s="23"/>
      <c r="T647" s="23"/>
      <c r="U647" s="23"/>
      <c r="V647" s="24"/>
      <c r="W647" s="24"/>
      <c r="X647" s="24"/>
      <c r="Y647" s="24"/>
      <c r="Z647" s="24"/>
      <c r="AA647" s="24"/>
      <c r="AB647" s="24"/>
      <c r="AC647" s="24"/>
      <c r="AD647" s="24"/>
      <c r="AE647" s="12"/>
      <c r="AF647" s="12"/>
      <c r="AG647" s="12"/>
      <c r="AH647" s="12"/>
      <c r="AI647" s="12"/>
      <c r="AJ647" s="12"/>
    </row>
    <row r="648" spans="1:36" ht="15" thickBot="1" x14ac:dyDescent="0.25">
      <c r="A648" s="12"/>
      <c r="B648" s="2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3"/>
      <c r="N648" s="23"/>
      <c r="O648" s="23"/>
      <c r="P648" s="23"/>
      <c r="Q648" s="23"/>
      <c r="R648" s="23"/>
      <c r="S648" s="23"/>
      <c r="T648" s="23"/>
      <c r="U648" s="23"/>
      <c r="V648" s="24"/>
      <c r="W648" s="24"/>
      <c r="X648" s="24"/>
      <c r="Y648" s="24"/>
      <c r="Z648" s="24"/>
      <c r="AA648" s="24"/>
      <c r="AB648" s="24"/>
      <c r="AC648" s="24"/>
      <c r="AD648" s="24"/>
      <c r="AE648" s="12"/>
      <c r="AF648" s="12"/>
      <c r="AG648" s="12"/>
      <c r="AH648" s="12"/>
      <c r="AI648" s="12"/>
      <c r="AJ648" s="12"/>
    </row>
    <row r="649" spans="1:36" ht="15" thickBot="1" x14ac:dyDescent="0.25">
      <c r="A649" s="12"/>
      <c r="B649" s="21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3"/>
      <c r="N649" s="23"/>
      <c r="O649" s="23"/>
      <c r="P649" s="23"/>
      <c r="Q649" s="23"/>
      <c r="R649" s="23"/>
      <c r="S649" s="23"/>
      <c r="T649" s="23"/>
      <c r="U649" s="23"/>
      <c r="V649" s="24"/>
      <c r="W649" s="24"/>
      <c r="X649" s="24"/>
      <c r="Y649" s="24"/>
      <c r="Z649" s="24"/>
      <c r="AA649" s="24"/>
      <c r="AB649" s="24"/>
      <c r="AC649" s="24"/>
      <c r="AD649" s="24"/>
      <c r="AE649" s="12"/>
      <c r="AF649" s="12"/>
      <c r="AG649" s="12"/>
      <c r="AH649" s="12"/>
      <c r="AI649" s="12"/>
      <c r="AJ649" s="12"/>
    </row>
    <row r="650" spans="1:36" ht="15" thickBot="1" x14ac:dyDescent="0.25">
      <c r="A650" s="12"/>
      <c r="B650" s="21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3"/>
      <c r="N650" s="23"/>
      <c r="O650" s="23"/>
      <c r="P650" s="23"/>
      <c r="Q650" s="23"/>
      <c r="R650" s="23"/>
      <c r="S650" s="23"/>
      <c r="T650" s="23"/>
      <c r="U650" s="23"/>
      <c r="V650" s="24"/>
      <c r="W650" s="24"/>
      <c r="X650" s="24"/>
      <c r="Y650" s="24"/>
      <c r="Z650" s="24"/>
      <c r="AA650" s="24"/>
      <c r="AB650" s="24"/>
      <c r="AC650" s="24"/>
      <c r="AD650" s="24"/>
      <c r="AE650" s="12"/>
      <c r="AF650" s="12"/>
      <c r="AG650" s="12"/>
      <c r="AH650" s="12"/>
      <c r="AI650" s="12"/>
      <c r="AJ650" s="12"/>
    </row>
    <row r="651" spans="1:36" ht="15" thickBot="1" x14ac:dyDescent="0.25">
      <c r="A651" s="12"/>
      <c r="B651" s="21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3"/>
      <c r="N651" s="23"/>
      <c r="O651" s="23"/>
      <c r="P651" s="23"/>
      <c r="Q651" s="23"/>
      <c r="R651" s="23"/>
      <c r="S651" s="23"/>
      <c r="T651" s="23"/>
      <c r="U651" s="23"/>
      <c r="V651" s="24"/>
      <c r="W651" s="24"/>
      <c r="X651" s="24"/>
      <c r="Y651" s="24"/>
      <c r="Z651" s="24"/>
      <c r="AA651" s="24"/>
      <c r="AB651" s="24"/>
      <c r="AC651" s="24"/>
      <c r="AD651" s="24"/>
      <c r="AE651" s="12"/>
      <c r="AF651" s="12"/>
      <c r="AG651" s="12"/>
      <c r="AH651" s="12"/>
      <c r="AI651" s="12"/>
      <c r="AJ651" s="12"/>
    </row>
    <row r="652" spans="1:36" ht="15" thickBot="1" x14ac:dyDescent="0.25">
      <c r="A652" s="12"/>
      <c r="B652" s="21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3"/>
      <c r="N652" s="23"/>
      <c r="O652" s="23"/>
      <c r="P652" s="23"/>
      <c r="Q652" s="23"/>
      <c r="R652" s="23"/>
      <c r="S652" s="23"/>
      <c r="T652" s="23"/>
      <c r="U652" s="23"/>
      <c r="V652" s="24"/>
      <c r="W652" s="24"/>
      <c r="X652" s="24"/>
      <c r="Y652" s="24"/>
      <c r="Z652" s="24"/>
      <c r="AA652" s="24"/>
      <c r="AB652" s="24"/>
      <c r="AC652" s="24"/>
      <c r="AD652" s="24"/>
      <c r="AE652" s="12"/>
      <c r="AF652" s="12"/>
      <c r="AG652" s="12"/>
      <c r="AH652" s="12"/>
      <c r="AI652" s="12"/>
      <c r="AJ652" s="12"/>
    </row>
    <row r="653" spans="1:36" ht="15" thickBot="1" x14ac:dyDescent="0.25">
      <c r="A653" s="12"/>
      <c r="B653" s="21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3"/>
      <c r="N653" s="23"/>
      <c r="O653" s="23"/>
      <c r="P653" s="23"/>
      <c r="Q653" s="23"/>
      <c r="R653" s="23"/>
      <c r="S653" s="23"/>
      <c r="T653" s="23"/>
      <c r="U653" s="23"/>
      <c r="V653" s="24"/>
      <c r="W653" s="24"/>
      <c r="X653" s="24"/>
      <c r="Y653" s="24"/>
      <c r="Z653" s="24"/>
      <c r="AA653" s="24"/>
      <c r="AB653" s="24"/>
      <c r="AC653" s="24"/>
      <c r="AD653" s="24"/>
      <c r="AE653" s="12"/>
      <c r="AF653" s="12"/>
      <c r="AG653" s="12"/>
      <c r="AH653" s="12"/>
      <c r="AI653" s="12"/>
      <c r="AJ653" s="12"/>
    </row>
    <row r="654" spans="1:36" ht="15" thickBot="1" x14ac:dyDescent="0.25">
      <c r="A654" s="12"/>
      <c r="B654" s="21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3"/>
      <c r="N654" s="23"/>
      <c r="O654" s="23"/>
      <c r="P654" s="23"/>
      <c r="Q654" s="23"/>
      <c r="R654" s="23"/>
      <c r="S654" s="23"/>
      <c r="T654" s="23"/>
      <c r="U654" s="23"/>
      <c r="V654" s="24"/>
      <c r="W654" s="24"/>
      <c r="X654" s="24"/>
      <c r="Y654" s="24"/>
      <c r="Z654" s="24"/>
      <c r="AA654" s="24"/>
      <c r="AB654" s="24"/>
      <c r="AC654" s="24"/>
      <c r="AD654" s="24"/>
      <c r="AE654" s="12"/>
      <c r="AF654" s="12"/>
      <c r="AG654" s="12"/>
      <c r="AH654" s="12"/>
      <c r="AI654" s="12"/>
      <c r="AJ654" s="12"/>
    </row>
    <row r="655" spans="1:36" ht="15" thickBot="1" x14ac:dyDescent="0.25">
      <c r="A655" s="12"/>
      <c r="B655" s="21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3"/>
      <c r="N655" s="23"/>
      <c r="O655" s="23"/>
      <c r="P655" s="23"/>
      <c r="Q655" s="23"/>
      <c r="R655" s="23"/>
      <c r="S655" s="23"/>
      <c r="T655" s="23"/>
      <c r="U655" s="23"/>
      <c r="V655" s="24"/>
      <c r="W655" s="24"/>
      <c r="X655" s="24"/>
      <c r="Y655" s="24"/>
      <c r="Z655" s="24"/>
      <c r="AA655" s="24"/>
      <c r="AB655" s="24"/>
      <c r="AC655" s="24"/>
      <c r="AD655" s="24"/>
      <c r="AE655" s="12"/>
      <c r="AF655" s="12"/>
      <c r="AG655" s="12"/>
      <c r="AH655" s="12"/>
      <c r="AI655" s="12"/>
      <c r="AJ655" s="12"/>
    </row>
    <row r="656" spans="1:36" ht="15" thickBot="1" x14ac:dyDescent="0.25">
      <c r="A656" s="12"/>
      <c r="B656" s="21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3"/>
      <c r="N656" s="23"/>
      <c r="O656" s="23"/>
      <c r="P656" s="23"/>
      <c r="Q656" s="23"/>
      <c r="R656" s="23"/>
      <c r="S656" s="23"/>
      <c r="T656" s="23"/>
      <c r="U656" s="23"/>
      <c r="V656" s="24"/>
      <c r="W656" s="24"/>
      <c r="X656" s="24"/>
      <c r="Y656" s="24"/>
      <c r="Z656" s="24"/>
      <c r="AA656" s="24"/>
      <c r="AB656" s="24"/>
      <c r="AC656" s="24"/>
      <c r="AD656" s="24"/>
      <c r="AE656" s="12"/>
      <c r="AF656" s="12"/>
      <c r="AG656" s="12"/>
      <c r="AH656" s="12"/>
      <c r="AI656" s="12"/>
      <c r="AJ656" s="12"/>
    </row>
    <row r="657" spans="1:36" ht="15" thickBot="1" x14ac:dyDescent="0.25">
      <c r="A657" s="12"/>
      <c r="B657" s="21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3"/>
      <c r="N657" s="23"/>
      <c r="O657" s="23"/>
      <c r="P657" s="23"/>
      <c r="Q657" s="23"/>
      <c r="R657" s="23"/>
      <c r="S657" s="23"/>
      <c r="T657" s="23"/>
      <c r="U657" s="23"/>
      <c r="V657" s="24"/>
      <c r="W657" s="24"/>
      <c r="X657" s="24"/>
      <c r="Y657" s="24"/>
      <c r="Z657" s="24"/>
      <c r="AA657" s="24"/>
      <c r="AB657" s="24"/>
      <c r="AC657" s="24"/>
      <c r="AD657" s="24"/>
      <c r="AE657" s="12"/>
      <c r="AF657" s="12"/>
      <c r="AG657" s="12"/>
      <c r="AH657" s="12"/>
      <c r="AI657" s="12"/>
      <c r="AJ657" s="12"/>
    </row>
    <row r="658" spans="1:36" ht="15" thickBot="1" x14ac:dyDescent="0.25">
      <c r="A658" s="12"/>
      <c r="B658" s="21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3"/>
      <c r="N658" s="23"/>
      <c r="O658" s="23"/>
      <c r="P658" s="23"/>
      <c r="Q658" s="23"/>
      <c r="R658" s="23"/>
      <c r="S658" s="23"/>
      <c r="T658" s="23"/>
      <c r="U658" s="23"/>
      <c r="V658" s="24"/>
      <c r="W658" s="24"/>
      <c r="X658" s="24"/>
      <c r="Y658" s="24"/>
      <c r="Z658" s="24"/>
      <c r="AA658" s="24"/>
      <c r="AB658" s="24"/>
      <c r="AC658" s="24"/>
      <c r="AD658" s="24"/>
      <c r="AE658" s="12"/>
      <c r="AF658" s="12"/>
      <c r="AG658" s="12"/>
      <c r="AH658" s="12"/>
      <c r="AI658" s="12"/>
      <c r="AJ658" s="12"/>
    </row>
    <row r="659" spans="1:36" ht="15" thickBot="1" x14ac:dyDescent="0.25">
      <c r="A659" s="12"/>
      <c r="B659" s="21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3"/>
      <c r="N659" s="23"/>
      <c r="O659" s="23"/>
      <c r="P659" s="23"/>
      <c r="Q659" s="23"/>
      <c r="R659" s="23"/>
      <c r="S659" s="23"/>
      <c r="T659" s="23"/>
      <c r="U659" s="23"/>
      <c r="V659" s="24"/>
      <c r="W659" s="24"/>
      <c r="X659" s="24"/>
      <c r="Y659" s="24"/>
      <c r="Z659" s="24"/>
      <c r="AA659" s="24"/>
      <c r="AB659" s="24"/>
      <c r="AC659" s="24"/>
      <c r="AD659" s="24"/>
      <c r="AE659" s="12"/>
      <c r="AF659" s="12"/>
      <c r="AG659" s="12"/>
      <c r="AH659" s="12"/>
      <c r="AI659" s="12"/>
      <c r="AJ659" s="12"/>
    </row>
    <row r="660" spans="1:36" ht="15" thickBot="1" x14ac:dyDescent="0.25">
      <c r="A660" s="12"/>
      <c r="B660" s="2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3"/>
      <c r="N660" s="23"/>
      <c r="O660" s="23"/>
      <c r="P660" s="23"/>
      <c r="Q660" s="23"/>
      <c r="R660" s="23"/>
      <c r="S660" s="23"/>
      <c r="T660" s="23"/>
      <c r="U660" s="23"/>
      <c r="V660" s="24"/>
      <c r="W660" s="24"/>
      <c r="X660" s="24"/>
      <c r="Y660" s="24"/>
      <c r="Z660" s="24"/>
      <c r="AA660" s="24"/>
      <c r="AB660" s="24"/>
      <c r="AC660" s="24"/>
      <c r="AD660" s="24"/>
      <c r="AE660" s="12"/>
      <c r="AF660" s="12"/>
      <c r="AG660" s="12"/>
      <c r="AH660" s="12"/>
      <c r="AI660" s="12"/>
      <c r="AJ660" s="12"/>
    </row>
    <row r="661" spans="1:36" ht="15" thickBot="1" x14ac:dyDescent="0.25">
      <c r="A661" s="12"/>
      <c r="B661" s="21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3"/>
      <c r="N661" s="23"/>
      <c r="O661" s="23"/>
      <c r="P661" s="23"/>
      <c r="Q661" s="23"/>
      <c r="R661" s="23"/>
      <c r="S661" s="23"/>
      <c r="T661" s="23"/>
      <c r="U661" s="23"/>
      <c r="V661" s="24"/>
      <c r="W661" s="24"/>
      <c r="X661" s="24"/>
      <c r="Y661" s="24"/>
      <c r="Z661" s="24"/>
      <c r="AA661" s="24"/>
      <c r="AB661" s="24"/>
      <c r="AC661" s="24"/>
      <c r="AD661" s="24"/>
      <c r="AE661" s="12"/>
      <c r="AF661" s="12"/>
      <c r="AG661" s="12"/>
      <c r="AH661" s="12"/>
      <c r="AI661" s="12"/>
      <c r="AJ661" s="12"/>
    </row>
    <row r="662" spans="1:36" ht="15" thickBot="1" x14ac:dyDescent="0.25">
      <c r="A662" s="12"/>
      <c r="B662" s="21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3"/>
      <c r="N662" s="23"/>
      <c r="O662" s="23"/>
      <c r="P662" s="23"/>
      <c r="Q662" s="23"/>
      <c r="R662" s="23"/>
      <c r="S662" s="23"/>
      <c r="T662" s="23"/>
      <c r="U662" s="23"/>
      <c r="V662" s="24"/>
      <c r="W662" s="24"/>
      <c r="X662" s="24"/>
      <c r="Y662" s="24"/>
      <c r="Z662" s="24"/>
      <c r="AA662" s="24"/>
      <c r="AB662" s="24"/>
      <c r="AC662" s="24"/>
      <c r="AD662" s="24"/>
      <c r="AE662" s="12"/>
      <c r="AF662" s="12"/>
      <c r="AG662" s="12"/>
      <c r="AH662" s="12"/>
      <c r="AI662" s="12"/>
      <c r="AJ662" s="12"/>
    </row>
    <row r="663" spans="1:36" ht="15" thickBot="1" x14ac:dyDescent="0.25">
      <c r="A663" s="12"/>
      <c r="B663" s="21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3"/>
      <c r="N663" s="23"/>
      <c r="O663" s="23"/>
      <c r="P663" s="23"/>
      <c r="Q663" s="23"/>
      <c r="R663" s="23"/>
      <c r="S663" s="23"/>
      <c r="T663" s="23"/>
      <c r="U663" s="23"/>
      <c r="V663" s="24"/>
      <c r="W663" s="24"/>
      <c r="X663" s="24"/>
      <c r="Y663" s="24"/>
      <c r="Z663" s="24"/>
      <c r="AA663" s="24"/>
      <c r="AB663" s="24"/>
      <c r="AC663" s="24"/>
      <c r="AD663" s="24"/>
      <c r="AE663" s="12"/>
      <c r="AF663" s="12"/>
      <c r="AG663" s="12"/>
      <c r="AH663" s="12"/>
      <c r="AI663" s="12"/>
      <c r="AJ663" s="12"/>
    </row>
    <row r="664" spans="1:36" ht="15" thickBot="1" x14ac:dyDescent="0.25">
      <c r="A664" s="12"/>
      <c r="B664" s="21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3"/>
      <c r="N664" s="23"/>
      <c r="O664" s="23"/>
      <c r="P664" s="23"/>
      <c r="Q664" s="23"/>
      <c r="R664" s="23"/>
      <c r="S664" s="23"/>
      <c r="T664" s="23"/>
      <c r="U664" s="23"/>
      <c r="V664" s="24"/>
      <c r="W664" s="24"/>
      <c r="X664" s="24"/>
      <c r="Y664" s="24"/>
      <c r="Z664" s="24"/>
      <c r="AA664" s="24"/>
      <c r="AB664" s="24"/>
      <c r="AC664" s="24"/>
      <c r="AD664" s="24"/>
      <c r="AE664" s="12"/>
      <c r="AF664" s="12"/>
      <c r="AG664" s="12"/>
      <c r="AH664" s="12"/>
      <c r="AI664" s="12"/>
      <c r="AJ664" s="12"/>
    </row>
    <row r="665" spans="1:36" ht="15" thickBot="1" x14ac:dyDescent="0.25">
      <c r="A665" s="12"/>
      <c r="B665" s="21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3"/>
      <c r="N665" s="23"/>
      <c r="O665" s="23"/>
      <c r="P665" s="23"/>
      <c r="Q665" s="23"/>
      <c r="R665" s="23"/>
      <c r="S665" s="23"/>
      <c r="T665" s="23"/>
      <c r="U665" s="23"/>
      <c r="V665" s="24"/>
      <c r="W665" s="24"/>
      <c r="X665" s="24"/>
      <c r="Y665" s="24"/>
      <c r="Z665" s="24"/>
      <c r="AA665" s="24"/>
      <c r="AB665" s="24"/>
      <c r="AC665" s="24"/>
      <c r="AD665" s="24"/>
      <c r="AE665" s="12"/>
      <c r="AF665" s="12"/>
      <c r="AG665" s="12"/>
      <c r="AH665" s="12"/>
      <c r="AI665" s="12"/>
      <c r="AJ665" s="12"/>
    </row>
    <row r="666" spans="1:36" ht="15" thickBot="1" x14ac:dyDescent="0.25">
      <c r="A666" s="12"/>
      <c r="B666" s="21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3"/>
      <c r="N666" s="23"/>
      <c r="O666" s="23"/>
      <c r="P666" s="23"/>
      <c r="Q666" s="23"/>
      <c r="R666" s="23"/>
      <c r="S666" s="23"/>
      <c r="T666" s="23"/>
      <c r="U666" s="23"/>
      <c r="V666" s="24"/>
      <c r="W666" s="24"/>
      <c r="X666" s="24"/>
      <c r="Y666" s="24"/>
      <c r="Z666" s="24"/>
      <c r="AA666" s="24"/>
      <c r="AB666" s="24"/>
      <c r="AC666" s="24"/>
      <c r="AD666" s="24"/>
      <c r="AE666" s="12"/>
      <c r="AF666" s="12"/>
      <c r="AG666" s="12"/>
      <c r="AH666" s="12"/>
      <c r="AI666" s="12"/>
      <c r="AJ666" s="12"/>
    </row>
    <row r="667" spans="1:36" ht="15" thickBot="1" x14ac:dyDescent="0.25">
      <c r="A667" s="12"/>
      <c r="B667" s="21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3"/>
      <c r="N667" s="23"/>
      <c r="O667" s="23"/>
      <c r="P667" s="23"/>
      <c r="Q667" s="23"/>
      <c r="R667" s="23"/>
      <c r="S667" s="23"/>
      <c r="T667" s="23"/>
      <c r="U667" s="23"/>
      <c r="V667" s="24"/>
      <c r="W667" s="24"/>
      <c r="X667" s="24"/>
      <c r="Y667" s="24"/>
      <c r="Z667" s="24"/>
      <c r="AA667" s="24"/>
      <c r="AB667" s="24"/>
      <c r="AC667" s="24"/>
      <c r="AD667" s="24"/>
      <c r="AE667" s="12"/>
      <c r="AF667" s="12"/>
      <c r="AG667" s="12"/>
      <c r="AH667" s="12"/>
      <c r="AI667" s="12"/>
      <c r="AJ667" s="12"/>
    </row>
    <row r="668" spans="1:36" ht="15" thickBot="1" x14ac:dyDescent="0.25">
      <c r="A668" s="12"/>
      <c r="B668" s="21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3"/>
      <c r="N668" s="23"/>
      <c r="O668" s="23"/>
      <c r="P668" s="23"/>
      <c r="Q668" s="23"/>
      <c r="R668" s="23"/>
      <c r="S668" s="23"/>
      <c r="T668" s="23"/>
      <c r="U668" s="23"/>
      <c r="V668" s="24"/>
      <c r="W668" s="24"/>
      <c r="X668" s="24"/>
      <c r="Y668" s="24"/>
      <c r="Z668" s="24"/>
      <c r="AA668" s="24"/>
      <c r="AB668" s="24"/>
      <c r="AC668" s="24"/>
      <c r="AD668" s="24"/>
      <c r="AE668" s="12"/>
      <c r="AF668" s="12"/>
      <c r="AG668" s="12"/>
      <c r="AH668" s="12"/>
      <c r="AI668" s="12"/>
      <c r="AJ668" s="12"/>
    </row>
    <row r="669" spans="1:36" ht="15" thickBot="1" x14ac:dyDescent="0.25">
      <c r="A669" s="12"/>
      <c r="B669" s="21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3"/>
      <c r="N669" s="23"/>
      <c r="O669" s="23"/>
      <c r="P669" s="23"/>
      <c r="Q669" s="23"/>
      <c r="R669" s="23"/>
      <c r="S669" s="23"/>
      <c r="T669" s="23"/>
      <c r="U669" s="23"/>
      <c r="V669" s="24"/>
      <c r="W669" s="24"/>
      <c r="X669" s="24"/>
      <c r="Y669" s="24"/>
      <c r="Z669" s="24"/>
      <c r="AA669" s="24"/>
      <c r="AB669" s="24"/>
      <c r="AC669" s="24"/>
      <c r="AD669" s="24"/>
      <c r="AE669" s="12"/>
      <c r="AF669" s="12"/>
      <c r="AG669" s="12"/>
      <c r="AH669" s="12"/>
      <c r="AI669" s="12"/>
      <c r="AJ669" s="12"/>
    </row>
    <row r="670" spans="1:36" ht="15" thickBot="1" x14ac:dyDescent="0.25">
      <c r="A670" s="12"/>
      <c r="B670" s="21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3"/>
      <c r="N670" s="23"/>
      <c r="O670" s="23"/>
      <c r="P670" s="23"/>
      <c r="Q670" s="23"/>
      <c r="R670" s="23"/>
      <c r="S670" s="23"/>
      <c r="T670" s="23"/>
      <c r="U670" s="23"/>
      <c r="V670" s="24"/>
      <c r="W670" s="24"/>
      <c r="X670" s="24"/>
      <c r="Y670" s="24"/>
      <c r="Z670" s="24"/>
      <c r="AA670" s="24"/>
      <c r="AB670" s="24"/>
      <c r="AC670" s="24"/>
      <c r="AD670" s="24"/>
      <c r="AE670" s="12"/>
      <c r="AF670" s="12"/>
      <c r="AG670" s="12"/>
      <c r="AH670" s="12"/>
      <c r="AI670" s="12"/>
      <c r="AJ670" s="12"/>
    </row>
    <row r="671" spans="1:36" ht="15" thickBot="1" x14ac:dyDescent="0.25">
      <c r="A671" s="12"/>
      <c r="B671" s="21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3"/>
      <c r="N671" s="23"/>
      <c r="O671" s="23"/>
      <c r="P671" s="23"/>
      <c r="Q671" s="23"/>
      <c r="R671" s="23"/>
      <c r="S671" s="23"/>
      <c r="T671" s="23"/>
      <c r="U671" s="23"/>
      <c r="V671" s="24"/>
      <c r="W671" s="24"/>
      <c r="X671" s="24"/>
      <c r="Y671" s="24"/>
      <c r="Z671" s="24"/>
      <c r="AA671" s="24"/>
      <c r="AB671" s="24"/>
      <c r="AC671" s="24"/>
      <c r="AD671" s="24"/>
      <c r="AE671" s="12"/>
      <c r="AF671" s="12"/>
      <c r="AG671" s="12"/>
      <c r="AH671" s="12"/>
      <c r="AI671" s="12"/>
      <c r="AJ671" s="12"/>
    </row>
    <row r="672" spans="1:36" ht="15" thickBot="1" x14ac:dyDescent="0.25">
      <c r="A672" s="12"/>
      <c r="B672" s="2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3"/>
      <c r="N672" s="23"/>
      <c r="O672" s="23"/>
      <c r="P672" s="23"/>
      <c r="Q672" s="23"/>
      <c r="R672" s="23"/>
      <c r="S672" s="23"/>
      <c r="T672" s="23"/>
      <c r="U672" s="23"/>
      <c r="V672" s="24"/>
      <c r="W672" s="24"/>
      <c r="X672" s="24"/>
      <c r="Y672" s="24"/>
      <c r="Z672" s="24"/>
      <c r="AA672" s="24"/>
      <c r="AB672" s="24"/>
      <c r="AC672" s="24"/>
      <c r="AD672" s="24"/>
      <c r="AE672" s="12"/>
      <c r="AF672" s="12"/>
      <c r="AG672" s="12"/>
      <c r="AH672" s="12"/>
      <c r="AI672" s="12"/>
      <c r="AJ672" s="12"/>
    </row>
    <row r="673" spans="1:36" ht="15" thickBot="1" x14ac:dyDescent="0.25">
      <c r="A673" s="12"/>
      <c r="B673" s="21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3"/>
      <c r="N673" s="23"/>
      <c r="O673" s="23"/>
      <c r="P673" s="23"/>
      <c r="Q673" s="23"/>
      <c r="R673" s="23"/>
      <c r="S673" s="23"/>
      <c r="T673" s="23"/>
      <c r="U673" s="23"/>
      <c r="V673" s="24"/>
      <c r="W673" s="24"/>
      <c r="X673" s="24"/>
      <c r="Y673" s="24"/>
      <c r="Z673" s="24"/>
      <c r="AA673" s="24"/>
      <c r="AB673" s="24"/>
      <c r="AC673" s="24"/>
      <c r="AD673" s="24"/>
      <c r="AE673" s="12"/>
      <c r="AF673" s="12"/>
      <c r="AG673" s="12"/>
      <c r="AH673" s="12"/>
      <c r="AI673" s="12"/>
      <c r="AJ673" s="12"/>
    </row>
    <row r="674" spans="1:36" ht="15" thickBot="1" x14ac:dyDescent="0.25">
      <c r="A674" s="12"/>
      <c r="B674" s="21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3"/>
      <c r="N674" s="23"/>
      <c r="O674" s="23"/>
      <c r="P674" s="23"/>
      <c r="Q674" s="23"/>
      <c r="R674" s="23"/>
      <c r="S674" s="23"/>
      <c r="T674" s="23"/>
      <c r="U674" s="23"/>
      <c r="V674" s="24"/>
      <c r="W674" s="24"/>
      <c r="X674" s="24"/>
      <c r="Y674" s="24"/>
      <c r="Z674" s="24"/>
      <c r="AA674" s="24"/>
      <c r="AB674" s="24"/>
      <c r="AC674" s="24"/>
      <c r="AD674" s="24"/>
      <c r="AE674" s="12"/>
      <c r="AF674" s="12"/>
      <c r="AG674" s="12"/>
      <c r="AH674" s="12"/>
      <c r="AI674" s="12"/>
      <c r="AJ674" s="12"/>
    </row>
    <row r="675" spans="1:36" ht="15" thickBot="1" x14ac:dyDescent="0.25">
      <c r="A675" s="12"/>
      <c r="B675" s="21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3"/>
      <c r="N675" s="23"/>
      <c r="O675" s="23"/>
      <c r="P675" s="23"/>
      <c r="Q675" s="23"/>
      <c r="R675" s="23"/>
      <c r="S675" s="23"/>
      <c r="T675" s="23"/>
      <c r="U675" s="23"/>
      <c r="V675" s="24"/>
      <c r="W675" s="24"/>
      <c r="X675" s="24"/>
      <c r="Y675" s="24"/>
      <c r="Z675" s="24"/>
      <c r="AA675" s="24"/>
      <c r="AB675" s="24"/>
      <c r="AC675" s="24"/>
      <c r="AD675" s="24"/>
      <c r="AE675" s="12"/>
      <c r="AF675" s="12"/>
      <c r="AG675" s="12"/>
      <c r="AH675" s="12"/>
      <c r="AI675" s="12"/>
      <c r="AJ675" s="12"/>
    </row>
    <row r="676" spans="1:36" ht="15" thickBot="1" x14ac:dyDescent="0.25">
      <c r="A676" s="12"/>
      <c r="B676" s="21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3"/>
      <c r="N676" s="23"/>
      <c r="O676" s="23"/>
      <c r="P676" s="23"/>
      <c r="Q676" s="23"/>
      <c r="R676" s="23"/>
      <c r="S676" s="23"/>
      <c r="T676" s="23"/>
      <c r="U676" s="23"/>
      <c r="V676" s="24"/>
      <c r="W676" s="24"/>
      <c r="X676" s="24"/>
      <c r="Y676" s="24"/>
      <c r="Z676" s="24"/>
      <c r="AA676" s="24"/>
      <c r="AB676" s="24"/>
      <c r="AC676" s="24"/>
      <c r="AD676" s="24"/>
      <c r="AE676" s="12"/>
      <c r="AF676" s="12"/>
      <c r="AG676" s="12"/>
      <c r="AH676" s="12"/>
      <c r="AI676" s="12"/>
      <c r="AJ676" s="12"/>
    </row>
    <row r="677" spans="1:36" ht="15" thickBot="1" x14ac:dyDescent="0.25">
      <c r="A677" s="12"/>
      <c r="B677" s="21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3"/>
      <c r="N677" s="23"/>
      <c r="O677" s="23"/>
      <c r="P677" s="23"/>
      <c r="Q677" s="23"/>
      <c r="R677" s="23"/>
      <c r="S677" s="23"/>
      <c r="T677" s="23"/>
      <c r="U677" s="23"/>
      <c r="V677" s="24"/>
      <c r="W677" s="24"/>
      <c r="X677" s="24"/>
      <c r="Y677" s="24"/>
      <c r="Z677" s="24"/>
      <c r="AA677" s="24"/>
      <c r="AB677" s="24"/>
      <c r="AC677" s="24"/>
      <c r="AD677" s="24"/>
      <c r="AE677" s="12"/>
      <c r="AF677" s="12"/>
      <c r="AG677" s="12"/>
      <c r="AH677" s="12"/>
      <c r="AI677" s="12"/>
      <c r="AJ677" s="12"/>
    </row>
    <row r="678" spans="1:36" ht="15" thickBot="1" x14ac:dyDescent="0.25">
      <c r="A678" s="12"/>
      <c r="B678" s="21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3"/>
      <c r="N678" s="23"/>
      <c r="O678" s="23"/>
      <c r="P678" s="23"/>
      <c r="Q678" s="23"/>
      <c r="R678" s="23"/>
      <c r="S678" s="23"/>
      <c r="T678" s="23"/>
      <c r="U678" s="23"/>
      <c r="V678" s="24"/>
      <c r="W678" s="24"/>
      <c r="X678" s="24"/>
      <c r="Y678" s="24"/>
      <c r="Z678" s="24"/>
      <c r="AA678" s="24"/>
      <c r="AB678" s="24"/>
      <c r="AC678" s="24"/>
      <c r="AD678" s="24"/>
      <c r="AE678" s="12"/>
      <c r="AF678" s="12"/>
      <c r="AG678" s="12"/>
      <c r="AH678" s="12"/>
      <c r="AI678" s="12"/>
      <c r="AJ678" s="12"/>
    </row>
    <row r="679" spans="1:36" ht="15" thickBot="1" x14ac:dyDescent="0.25">
      <c r="A679" s="12"/>
      <c r="B679" s="21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3"/>
      <c r="N679" s="23"/>
      <c r="O679" s="23"/>
      <c r="P679" s="23"/>
      <c r="Q679" s="23"/>
      <c r="R679" s="23"/>
      <c r="S679" s="23"/>
      <c r="T679" s="23"/>
      <c r="U679" s="23"/>
      <c r="V679" s="24"/>
      <c r="W679" s="24"/>
      <c r="X679" s="24"/>
      <c r="Y679" s="24"/>
      <c r="Z679" s="24"/>
      <c r="AA679" s="24"/>
      <c r="AB679" s="24"/>
      <c r="AC679" s="24"/>
      <c r="AD679" s="24"/>
      <c r="AE679" s="12"/>
      <c r="AF679" s="12"/>
      <c r="AG679" s="12"/>
      <c r="AH679" s="12"/>
      <c r="AI679" s="12"/>
      <c r="AJ679" s="12"/>
    </row>
    <row r="680" spans="1:36" ht="15" thickBot="1" x14ac:dyDescent="0.25">
      <c r="A680" s="12"/>
      <c r="B680" s="21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3"/>
      <c r="N680" s="23"/>
      <c r="O680" s="23"/>
      <c r="P680" s="23"/>
      <c r="Q680" s="23"/>
      <c r="R680" s="23"/>
      <c r="S680" s="23"/>
      <c r="T680" s="23"/>
      <c r="U680" s="23"/>
      <c r="V680" s="24"/>
      <c r="W680" s="24"/>
      <c r="X680" s="24"/>
      <c r="Y680" s="24"/>
      <c r="Z680" s="24"/>
      <c r="AA680" s="24"/>
      <c r="AB680" s="24"/>
      <c r="AC680" s="24"/>
      <c r="AD680" s="24"/>
      <c r="AE680" s="12"/>
      <c r="AF680" s="12"/>
      <c r="AG680" s="12"/>
      <c r="AH680" s="12"/>
      <c r="AI680" s="12"/>
      <c r="AJ680" s="12"/>
    </row>
    <row r="681" spans="1:36" ht="15" thickBot="1" x14ac:dyDescent="0.25">
      <c r="A681" s="12"/>
      <c r="B681" s="21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3"/>
      <c r="N681" s="23"/>
      <c r="O681" s="23"/>
      <c r="P681" s="23"/>
      <c r="Q681" s="23"/>
      <c r="R681" s="23"/>
      <c r="S681" s="23"/>
      <c r="T681" s="23"/>
      <c r="U681" s="23"/>
      <c r="V681" s="24"/>
      <c r="W681" s="24"/>
      <c r="X681" s="24"/>
      <c r="Y681" s="24"/>
      <c r="Z681" s="24"/>
      <c r="AA681" s="24"/>
      <c r="AB681" s="24"/>
      <c r="AC681" s="24"/>
      <c r="AD681" s="24"/>
      <c r="AE681" s="12"/>
      <c r="AF681" s="12"/>
      <c r="AG681" s="12"/>
      <c r="AH681" s="12"/>
      <c r="AI681" s="12"/>
      <c r="AJ681" s="12"/>
    </row>
    <row r="682" spans="1:36" ht="15" thickBot="1" x14ac:dyDescent="0.25">
      <c r="A682" s="12"/>
      <c r="B682" s="21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3"/>
      <c r="N682" s="23"/>
      <c r="O682" s="23"/>
      <c r="P682" s="23"/>
      <c r="Q682" s="23"/>
      <c r="R682" s="23"/>
      <c r="S682" s="23"/>
      <c r="T682" s="23"/>
      <c r="U682" s="23"/>
      <c r="V682" s="24"/>
      <c r="W682" s="24"/>
      <c r="X682" s="24"/>
      <c r="Y682" s="24"/>
      <c r="Z682" s="24"/>
      <c r="AA682" s="24"/>
      <c r="AB682" s="24"/>
      <c r="AC682" s="24"/>
      <c r="AD682" s="24"/>
      <c r="AE682" s="12"/>
      <c r="AF682" s="12"/>
      <c r="AG682" s="12"/>
      <c r="AH682" s="12"/>
      <c r="AI682" s="12"/>
      <c r="AJ682" s="12"/>
    </row>
    <row r="683" spans="1:36" ht="15" thickBot="1" x14ac:dyDescent="0.25">
      <c r="A683" s="12"/>
      <c r="B683" s="21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3"/>
      <c r="N683" s="23"/>
      <c r="O683" s="23"/>
      <c r="P683" s="23"/>
      <c r="Q683" s="23"/>
      <c r="R683" s="23"/>
      <c r="S683" s="23"/>
      <c r="T683" s="23"/>
      <c r="U683" s="23"/>
      <c r="V683" s="24"/>
      <c r="W683" s="24"/>
      <c r="X683" s="24"/>
      <c r="Y683" s="24"/>
      <c r="Z683" s="24"/>
      <c r="AA683" s="24"/>
      <c r="AB683" s="24"/>
      <c r="AC683" s="24"/>
      <c r="AD683" s="24"/>
      <c r="AE683" s="12"/>
      <c r="AF683" s="12"/>
      <c r="AG683" s="12"/>
      <c r="AH683" s="12"/>
      <c r="AI683" s="12"/>
      <c r="AJ683" s="12"/>
    </row>
    <row r="684" spans="1:36" ht="15" thickBot="1" x14ac:dyDescent="0.25">
      <c r="A684" s="12"/>
      <c r="B684" s="2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3"/>
      <c r="N684" s="23"/>
      <c r="O684" s="23"/>
      <c r="P684" s="23"/>
      <c r="Q684" s="23"/>
      <c r="R684" s="23"/>
      <c r="S684" s="23"/>
      <c r="T684" s="23"/>
      <c r="U684" s="23"/>
      <c r="V684" s="24"/>
      <c r="W684" s="24"/>
      <c r="X684" s="24"/>
      <c r="Y684" s="24"/>
      <c r="Z684" s="24"/>
      <c r="AA684" s="24"/>
      <c r="AB684" s="24"/>
      <c r="AC684" s="24"/>
      <c r="AD684" s="24"/>
      <c r="AE684" s="12"/>
      <c r="AF684" s="12"/>
      <c r="AG684" s="12"/>
      <c r="AH684" s="12"/>
      <c r="AI684" s="12"/>
      <c r="AJ684" s="12"/>
    </row>
    <row r="685" spans="1:36" ht="15" thickBot="1" x14ac:dyDescent="0.25">
      <c r="A685" s="12"/>
      <c r="B685" s="21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3"/>
      <c r="N685" s="23"/>
      <c r="O685" s="23"/>
      <c r="P685" s="23"/>
      <c r="Q685" s="23"/>
      <c r="R685" s="23"/>
      <c r="S685" s="23"/>
      <c r="T685" s="23"/>
      <c r="U685" s="23"/>
      <c r="V685" s="24"/>
      <c r="W685" s="24"/>
      <c r="X685" s="24"/>
      <c r="Y685" s="24"/>
      <c r="Z685" s="24"/>
      <c r="AA685" s="24"/>
      <c r="AB685" s="24"/>
      <c r="AC685" s="24"/>
      <c r="AD685" s="24"/>
      <c r="AE685" s="12"/>
      <c r="AF685" s="12"/>
      <c r="AG685" s="12"/>
      <c r="AH685" s="12"/>
      <c r="AI685" s="12"/>
      <c r="AJ685" s="12"/>
    </row>
    <row r="686" spans="1:36" ht="15" thickBot="1" x14ac:dyDescent="0.25">
      <c r="A686" s="12"/>
      <c r="B686" s="21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3"/>
      <c r="N686" s="23"/>
      <c r="O686" s="23"/>
      <c r="P686" s="23"/>
      <c r="Q686" s="23"/>
      <c r="R686" s="23"/>
      <c r="S686" s="23"/>
      <c r="T686" s="23"/>
      <c r="U686" s="23"/>
      <c r="V686" s="24"/>
      <c r="W686" s="24"/>
      <c r="X686" s="24"/>
      <c r="Y686" s="24"/>
      <c r="Z686" s="24"/>
      <c r="AA686" s="24"/>
      <c r="AB686" s="24"/>
      <c r="AC686" s="24"/>
      <c r="AD686" s="24"/>
      <c r="AE686" s="12"/>
      <c r="AF686" s="12"/>
      <c r="AG686" s="12"/>
      <c r="AH686" s="12"/>
      <c r="AI686" s="12"/>
      <c r="AJ686" s="12"/>
    </row>
    <row r="687" spans="1:36" ht="15" thickBot="1" x14ac:dyDescent="0.25">
      <c r="A687" s="12"/>
      <c r="B687" s="21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3"/>
      <c r="N687" s="23"/>
      <c r="O687" s="23"/>
      <c r="P687" s="23"/>
      <c r="Q687" s="23"/>
      <c r="R687" s="23"/>
      <c r="S687" s="23"/>
      <c r="T687" s="23"/>
      <c r="U687" s="23"/>
      <c r="V687" s="24"/>
      <c r="W687" s="24"/>
      <c r="X687" s="24"/>
      <c r="Y687" s="24"/>
      <c r="Z687" s="24"/>
      <c r="AA687" s="24"/>
      <c r="AB687" s="24"/>
      <c r="AC687" s="24"/>
      <c r="AD687" s="24"/>
      <c r="AE687" s="12"/>
      <c r="AF687" s="12"/>
      <c r="AG687" s="12"/>
      <c r="AH687" s="12"/>
      <c r="AI687" s="12"/>
      <c r="AJ687" s="12"/>
    </row>
    <row r="688" spans="1:36" ht="15" thickBot="1" x14ac:dyDescent="0.25">
      <c r="A688" s="12"/>
      <c r="B688" s="21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3"/>
      <c r="N688" s="23"/>
      <c r="O688" s="23"/>
      <c r="P688" s="23"/>
      <c r="Q688" s="23"/>
      <c r="R688" s="23"/>
      <c r="S688" s="23"/>
      <c r="T688" s="23"/>
      <c r="U688" s="23"/>
      <c r="V688" s="24"/>
      <c r="W688" s="24"/>
      <c r="X688" s="24"/>
      <c r="Y688" s="24"/>
      <c r="Z688" s="24"/>
      <c r="AA688" s="24"/>
      <c r="AB688" s="24"/>
      <c r="AC688" s="24"/>
      <c r="AD688" s="24"/>
      <c r="AE688" s="12"/>
      <c r="AF688" s="12"/>
      <c r="AG688" s="12"/>
      <c r="AH688" s="12"/>
      <c r="AI688" s="12"/>
      <c r="AJ688" s="12"/>
    </row>
    <row r="689" spans="1:36" ht="15" thickBot="1" x14ac:dyDescent="0.25">
      <c r="A689" s="12"/>
      <c r="B689" s="21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3"/>
      <c r="N689" s="23"/>
      <c r="O689" s="23"/>
      <c r="P689" s="23"/>
      <c r="Q689" s="23"/>
      <c r="R689" s="23"/>
      <c r="S689" s="23"/>
      <c r="T689" s="23"/>
      <c r="U689" s="23"/>
      <c r="V689" s="24"/>
      <c r="W689" s="24"/>
      <c r="X689" s="24"/>
      <c r="Y689" s="24"/>
      <c r="Z689" s="24"/>
      <c r="AA689" s="24"/>
      <c r="AB689" s="24"/>
      <c r="AC689" s="24"/>
      <c r="AD689" s="24"/>
      <c r="AE689" s="12"/>
      <c r="AF689" s="12"/>
      <c r="AG689" s="12"/>
      <c r="AH689" s="12"/>
      <c r="AI689" s="12"/>
      <c r="AJ689" s="12"/>
    </row>
    <row r="690" spans="1:36" ht="15" thickBot="1" x14ac:dyDescent="0.25">
      <c r="A690" s="12"/>
      <c r="B690" s="21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3"/>
      <c r="N690" s="23"/>
      <c r="O690" s="23"/>
      <c r="P690" s="23"/>
      <c r="Q690" s="23"/>
      <c r="R690" s="23"/>
      <c r="S690" s="23"/>
      <c r="T690" s="23"/>
      <c r="U690" s="23"/>
      <c r="V690" s="24"/>
      <c r="W690" s="24"/>
      <c r="X690" s="24"/>
      <c r="Y690" s="24"/>
      <c r="Z690" s="24"/>
      <c r="AA690" s="24"/>
      <c r="AB690" s="24"/>
      <c r="AC690" s="24"/>
      <c r="AD690" s="24"/>
      <c r="AE690" s="12"/>
      <c r="AF690" s="12"/>
      <c r="AG690" s="12"/>
      <c r="AH690" s="12"/>
      <c r="AI690" s="12"/>
      <c r="AJ690" s="12"/>
    </row>
    <row r="691" spans="1:36" ht="15" thickBot="1" x14ac:dyDescent="0.25">
      <c r="A691" s="12"/>
      <c r="B691" s="21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3"/>
      <c r="N691" s="23"/>
      <c r="O691" s="23"/>
      <c r="P691" s="23"/>
      <c r="Q691" s="23"/>
      <c r="R691" s="23"/>
      <c r="S691" s="23"/>
      <c r="T691" s="23"/>
      <c r="U691" s="23"/>
      <c r="V691" s="24"/>
      <c r="W691" s="24"/>
      <c r="X691" s="24"/>
      <c r="Y691" s="24"/>
      <c r="Z691" s="24"/>
      <c r="AA691" s="24"/>
      <c r="AB691" s="24"/>
      <c r="AC691" s="24"/>
      <c r="AD691" s="24"/>
      <c r="AE691" s="12"/>
      <c r="AF691" s="12"/>
      <c r="AG691" s="12"/>
      <c r="AH691" s="12"/>
      <c r="AI691" s="12"/>
      <c r="AJ691" s="12"/>
    </row>
    <row r="692" spans="1:36" ht="15" thickBot="1" x14ac:dyDescent="0.25">
      <c r="A692" s="12"/>
      <c r="B692" s="21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3"/>
      <c r="N692" s="23"/>
      <c r="O692" s="23"/>
      <c r="P692" s="23"/>
      <c r="Q692" s="23"/>
      <c r="R692" s="23"/>
      <c r="S692" s="23"/>
      <c r="T692" s="23"/>
      <c r="U692" s="23"/>
      <c r="V692" s="24"/>
      <c r="W692" s="24"/>
      <c r="X692" s="24"/>
      <c r="Y692" s="24"/>
      <c r="Z692" s="24"/>
      <c r="AA692" s="24"/>
      <c r="AB692" s="24"/>
      <c r="AC692" s="24"/>
      <c r="AD692" s="24"/>
      <c r="AE692" s="12"/>
      <c r="AF692" s="12"/>
      <c r="AG692" s="12"/>
      <c r="AH692" s="12"/>
      <c r="AI692" s="12"/>
      <c r="AJ692" s="12"/>
    </row>
    <row r="693" spans="1:36" ht="15" thickBot="1" x14ac:dyDescent="0.25">
      <c r="A693" s="12"/>
      <c r="B693" s="21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3"/>
      <c r="N693" s="23"/>
      <c r="O693" s="23"/>
      <c r="P693" s="23"/>
      <c r="Q693" s="23"/>
      <c r="R693" s="23"/>
      <c r="S693" s="23"/>
      <c r="T693" s="23"/>
      <c r="U693" s="23"/>
      <c r="V693" s="24"/>
      <c r="W693" s="24"/>
      <c r="X693" s="24"/>
      <c r="Y693" s="24"/>
      <c r="Z693" s="24"/>
      <c r="AA693" s="24"/>
      <c r="AB693" s="24"/>
      <c r="AC693" s="24"/>
      <c r="AD693" s="24"/>
      <c r="AE693" s="12"/>
      <c r="AF693" s="12"/>
      <c r="AG693" s="12"/>
      <c r="AH693" s="12"/>
      <c r="AI693" s="12"/>
      <c r="AJ693" s="12"/>
    </row>
    <row r="694" spans="1:36" ht="15" thickBot="1" x14ac:dyDescent="0.25">
      <c r="A694" s="12"/>
      <c r="B694" s="21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3"/>
      <c r="N694" s="23"/>
      <c r="O694" s="23"/>
      <c r="P694" s="23"/>
      <c r="Q694" s="23"/>
      <c r="R694" s="23"/>
      <c r="S694" s="23"/>
      <c r="T694" s="23"/>
      <c r="U694" s="23"/>
      <c r="V694" s="24"/>
      <c r="W694" s="24"/>
      <c r="X694" s="24"/>
      <c r="Y694" s="24"/>
      <c r="Z694" s="24"/>
      <c r="AA694" s="24"/>
      <c r="AB694" s="24"/>
      <c r="AC694" s="24"/>
      <c r="AD694" s="24"/>
      <c r="AE694" s="12"/>
      <c r="AF694" s="12"/>
      <c r="AG694" s="12"/>
      <c r="AH694" s="12"/>
      <c r="AI694" s="12"/>
      <c r="AJ694" s="12"/>
    </row>
    <row r="695" spans="1:36" ht="15" thickBot="1" x14ac:dyDescent="0.25">
      <c r="A695" s="12"/>
      <c r="B695" s="21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3"/>
      <c r="N695" s="23"/>
      <c r="O695" s="23"/>
      <c r="P695" s="23"/>
      <c r="Q695" s="23"/>
      <c r="R695" s="23"/>
      <c r="S695" s="23"/>
      <c r="T695" s="23"/>
      <c r="U695" s="23"/>
      <c r="V695" s="24"/>
      <c r="W695" s="24"/>
      <c r="X695" s="24"/>
      <c r="Y695" s="24"/>
      <c r="Z695" s="24"/>
      <c r="AA695" s="24"/>
      <c r="AB695" s="24"/>
      <c r="AC695" s="24"/>
      <c r="AD695" s="24"/>
      <c r="AE695" s="12"/>
      <c r="AF695" s="12"/>
      <c r="AG695" s="12"/>
      <c r="AH695" s="12"/>
      <c r="AI695" s="12"/>
      <c r="AJ695" s="12"/>
    </row>
    <row r="696" spans="1:36" ht="15" thickBot="1" x14ac:dyDescent="0.25">
      <c r="A696" s="12"/>
      <c r="B696" s="2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3"/>
      <c r="N696" s="23"/>
      <c r="O696" s="23"/>
      <c r="P696" s="23"/>
      <c r="Q696" s="23"/>
      <c r="R696" s="23"/>
      <c r="S696" s="23"/>
      <c r="T696" s="23"/>
      <c r="U696" s="23"/>
      <c r="V696" s="24"/>
      <c r="W696" s="24"/>
      <c r="X696" s="24"/>
      <c r="Y696" s="24"/>
      <c r="Z696" s="24"/>
      <c r="AA696" s="24"/>
      <c r="AB696" s="24"/>
      <c r="AC696" s="24"/>
      <c r="AD696" s="24"/>
      <c r="AE696" s="12"/>
      <c r="AF696" s="12"/>
      <c r="AG696" s="12"/>
      <c r="AH696" s="12"/>
      <c r="AI696" s="12"/>
      <c r="AJ696" s="12"/>
    </row>
    <row r="697" spans="1:36" ht="15" thickBot="1" x14ac:dyDescent="0.25">
      <c r="A697" s="12"/>
      <c r="B697" s="21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3"/>
      <c r="N697" s="23"/>
      <c r="O697" s="23"/>
      <c r="P697" s="23"/>
      <c r="Q697" s="23"/>
      <c r="R697" s="23"/>
      <c r="S697" s="23"/>
      <c r="T697" s="23"/>
      <c r="U697" s="23"/>
      <c r="V697" s="24"/>
      <c r="W697" s="24"/>
      <c r="X697" s="24"/>
      <c r="Y697" s="24"/>
      <c r="Z697" s="24"/>
      <c r="AA697" s="24"/>
      <c r="AB697" s="24"/>
      <c r="AC697" s="24"/>
      <c r="AD697" s="24"/>
      <c r="AE697" s="12"/>
      <c r="AF697" s="12"/>
      <c r="AG697" s="12"/>
      <c r="AH697" s="12"/>
      <c r="AI697" s="12"/>
      <c r="AJ697" s="12"/>
    </row>
    <row r="698" spans="1:36" ht="15" thickBot="1" x14ac:dyDescent="0.25">
      <c r="A698" s="12"/>
      <c r="B698" s="21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3"/>
      <c r="N698" s="23"/>
      <c r="O698" s="23"/>
      <c r="P698" s="23"/>
      <c r="Q698" s="23"/>
      <c r="R698" s="23"/>
      <c r="S698" s="23"/>
      <c r="T698" s="23"/>
      <c r="U698" s="23"/>
      <c r="V698" s="24"/>
      <c r="W698" s="24"/>
      <c r="X698" s="24"/>
      <c r="Y698" s="24"/>
      <c r="Z698" s="24"/>
      <c r="AA698" s="24"/>
      <c r="AB698" s="24"/>
      <c r="AC698" s="24"/>
      <c r="AD698" s="24"/>
      <c r="AE698" s="12"/>
      <c r="AF698" s="12"/>
      <c r="AG698" s="12"/>
      <c r="AH698" s="12"/>
      <c r="AI698" s="12"/>
      <c r="AJ698" s="12"/>
    </row>
    <row r="699" spans="1:36" ht="15" thickBot="1" x14ac:dyDescent="0.25">
      <c r="A699" s="12"/>
      <c r="B699" s="21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3"/>
      <c r="N699" s="23"/>
      <c r="O699" s="23"/>
      <c r="P699" s="23"/>
      <c r="Q699" s="23"/>
      <c r="R699" s="23"/>
      <c r="S699" s="23"/>
      <c r="T699" s="23"/>
      <c r="U699" s="23"/>
      <c r="V699" s="24"/>
      <c r="W699" s="24"/>
      <c r="X699" s="24"/>
      <c r="Y699" s="24"/>
      <c r="Z699" s="24"/>
      <c r="AA699" s="24"/>
      <c r="AB699" s="24"/>
      <c r="AC699" s="24"/>
      <c r="AD699" s="24"/>
      <c r="AE699" s="12"/>
      <c r="AF699" s="12"/>
      <c r="AG699" s="12"/>
      <c r="AH699" s="12"/>
      <c r="AI699" s="12"/>
      <c r="AJ699" s="12"/>
    </row>
    <row r="700" spans="1:36" ht="15" thickBot="1" x14ac:dyDescent="0.25">
      <c r="A700" s="12"/>
      <c r="B700" s="21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3"/>
      <c r="N700" s="23"/>
      <c r="O700" s="23"/>
      <c r="P700" s="23"/>
      <c r="Q700" s="23"/>
      <c r="R700" s="23"/>
      <c r="S700" s="23"/>
      <c r="T700" s="23"/>
      <c r="U700" s="23"/>
      <c r="V700" s="24"/>
      <c r="W700" s="24"/>
      <c r="X700" s="24"/>
      <c r="Y700" s="24"/>
      <c r="Z700" s="24"/>
      <c r="AA700" s="24"/>
      <c r="AB700" s="24"/>
      <c r="AC700" s="24"/>
      <c r="AD700" s="24"/>
      <c r="AE700" s="12"/>
      <c r="AF700" s="12"/>
      <c r="AG700" s="12"/>
      <c r="AH700" s="12"/>
      <c r="AI700" s="12"/>
      <c r="AJ700" s="12"/>
    </row>
    <row r="701" spans="1:36" ht="15" thickBot="1" x14ac:dyDescent="0.25">
      <c r="A701" s="12"/>
      <c r="B701" s="21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3"/>
      <c r="N701" s="23"/>
      <c r="O701" s="23"/>
      <c r="P701" s="23"/>
      <c r="Q701" s="23"/>
      <c r="R701" s="23"/>
      <c r="S701" s="23"/>
      <c r="T701" s="23"/>
      <c r="U701" s="23"/>
      <c r="V701" s="24"/>
      <c r="W701" s="24"/>
      <c r="X701" s="24"/>
      <c r="Y701" s="24"/>
      <c r="Z701" s="24"/>
      <c r="AA701" s="24"/>
      <c r="AB701" s="24"/>
      <c r="AC701" s="24"/>
      <c r="AD701" s="24"/>
      <c r="AE701" s="12"/>
      <c r="AF701" s="12"/>
      <c r="AG701" s="12"/>
      <c r="AH701" s="12"/>
      <c r="AI701" s="12"/>
      <c r="AJ701" s="12"/>
    </row>
    <row r="702" spans="1:36" ht="15" thickBot="1" x14ac:dyDescent="0.25">
      <c r="A702" s="12"/>
      <c r="B702" s="21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3"/>
      <c r="N702" s="23"/>
      <c r="O702" s="23"/>
      <c r="P702" s="23"/>
      <c r="Q702" s="23"/>
      <c r="R702" s="23"/>
      <c r="S702" s="23"/>
      <c r="T702" s="23"/>
      <c r="U702" s="23"/>
      <c r="V702" s="24"/>
      <c r="W702" s="24"/>
      <c r="X702" s="24"/>
      <c r="Y702" s="24"/>
      <c r="Z702" s="24"/>
      <c r="AA702" s="24"/>
      <c r="AB702" s="24"/>
      <c r="AC702" s="24"/>
      <c r="AD702" s="24"/>
      <c r="AE702" s="12"/>
      <c r="AF702" s="12"/>
      <c r="AG702" s="12"/>
      <c r="AH702" s="12"/>
      <c r="AI702" s="12"/>
      <c r="AJ702" s="12"/>
    </row>
    <row r="703" spans="1:36" ht="15" thickBot="1" x14ac:dyDescent="0.25">
      <c r="A703" s="12"/>
      <c r="B703" s="21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3"/>
      <c r="N703" s="23"/>
      <c r="O703" s="23"/>
      <c r="P703" s="23"/>
      <c r="Q703" s="23"/>
      <c r="R703" s="23"/>
      <c r="S703" s="23"/>
      <c r="T703" s="23"/>
      <c r="U703" s="23"/>
      <c r="V703" s="24"/>
      <c r="W703" s="24"/>
      <c r="X703" s="24"/>
      <c r="Y703" s="24"/>
      <c r="Z703" s="24"/>
      <c r="AA703" s="24"/>
      <c r="AB703" s="24"/>
      <c r="AC703" s="24"/>
      <c r="AD703" s="24"/>
      <c r="AE703" s="12"/>
      <c r="AF703" s="12"/>
      <c r="AG703" s="12"/>
      <c r="AH703" s="12"/>
      <c r="AI703" s="12"/>
      <c r="AJ703" s="12"/>
    </row>
    <row r="704" spans="1:36" ht="15" thickBot="1" x14ac:dyDescent="0.25">
      <c r="A704" s="12"/>
      <c r="B704" s="21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3"/>
      <c r="N704" s="23"/>
      <c r="O704" s="23"/>
      <c r="P704" s="23"/>
      <c r="Q704" s="23"/>
      <c r="R704" s="23"/>
      <c r="S704" s="23"/>
      <c r="T704" s="23"/>
      <c r="U704" s="23"/>
      <c r="V704" s="24"/>
      <c r="W704" s="24"/>
      <c r="X704" s="24"/>
      <c r="Y704" s="24"/>
      <c r="Z704" s="24"/>
      <c r="AA704" s="24"/>
      <c r="AB704" s="24"/>
      <c r="AC704" s="24"/>
      <c r="AD704" s="24"/>
      <c r="AE704" s="12"/>
      <c r="AF704" s="12"/>
      <c r="AG704" s="12"/>
      <c r="AH704" s="12"/>
      <c r="AI704" s="12"/>
      <c r="AJ704" s="12"/>
    </row>
    <row r="705" spans="1:36" ht="15" thickBot="1" x14ac:dyDescent="0.25">
      <c r="A705" s="12"/>
      <c r="B705" s="21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3"/>
      <c r="N705" s="23"/>
      <c r="O705" s="23"/>
      <c r="P705" s="23"/>
      <c r="Q705" s="23"/>
      <c r="R705" s="23"/>
      <c r="S705" s="23"/>
      <c r="T705" s="23"/>
      <c r="U705" s="23"/>
      <c r="V705" s="24"/>
      <c r="W705" s="24"/>
      <c r="X705" s="24"/>
      <c r="Y705" s="24"/>
      <c r="Z705" s="24"/>
      <c r="AA705" s="24"/>
      <c r="AB705" s="24"/>
      <c r="AC705" s="24"/>
      <c r="AD705" s="24"/>
      <c r="AE705" s="12"/>
      <c r="AF705" s="12"/>
      <c r="AG705" s="12"/>
      <c r="AH705" s="12"/>
      <c r="AI705" s="12"/>
      <c r="AJ705" s="12"/>
    </row>
    <row r="706" spans="1:36" ht="15" thickBot="1" x14ac:dyDescent="0.25">
      <c r="A706" s="12"/>
      <c r="B706" s="21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3"/>
      <c r="N706" s="23"/>
      <c r="O706" s="23"/>
      <c r="P706" s="23"/>
      <c r="Q706" s="23"/>
      <c r="R706" s="23"/>
      <c r="S706" s="23"/>
      <c r="T706" s="23"/>
      <c r="U706" s="23"/>
      <c r="V706" s="24"/>
      <c r="W706" s="24"/>
      <c r="X706" s="24"/>
      <c r="Y706" s="24"/>
      <c r="Z706" s="24"/>
      <c r="AA706" s="24"/>
      <c r="AB706" s="24"/>
      <c r="AC706" s="24"/>
      <c r="AD706" s="24"/>
      <c r="AE706" s="12"/>
      <c r="AF706" s="12"/>
      <c r="AG706" s="12"/>
      <c r="AH706" s="12"/>
      <c r="AI706" s="12"/>
      <c r="AJ706" s="12"/>
    </row>
    <row r="707" spans="1:36" ht="15" thickBot="1" x14ac:dyDescent="0.25">
      <c r="A707" s="12"/>
      <c r="B707" s="21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3"/>
      <c r="N707" s="23"/>
      <c r="O707" s="23"/>
      <c r="P707" s="23"/>
      <c r="Q707" s="23"/>
      <c r="R707" s="23"/>
      <c r="S707" s="23"/>
      <c r="T707" s="23"/>
      <c r="U707" s="23"/>
      <c r="V707" s="24"/>
      <c r="W707" s="24"/>
      <c r="X707" s="24"/>
      <c r="Y707" s="24"/>
      <c r="Z707" s="24"/>
      <c r="AA707" s="24"/>
      <c r="AB707" s="24"/>
      <c r="AC707" s="24"/>
      <c r="AD707" s="24"/>
      <c r="AE707" s="12"/>
      <c r="AF707" s="12"/>
      <c r="AG707" s="12"/>
      <c r="AH707" s="12"/>
      <c r="AI707" s="12"/>
      <c r="AJ707" s="12"/>
    </row>
    <row r="708" spans="1:36" ht="15" thickBot="1" x14ac:dyDescent="0.25">
      <c r="A708" s="12"/>
      <c r="B708" s="2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3"/>
      <c r="N708" s="23"/>
      <c r="O708" s="23"/>
      <c r="P708" s="23"/>
      <c r="Q708" s="23"/>
      <c r="R708" s="23"/>
      <c r="S708" s="23"/>
      <c r="T708" s="23"/>
      <c r="U708" s="23"/>
      <c r="V708" s="24"/>
      <c r="W708" s="24"/>
      <c r="X708" s="24"/>
      <c r="Y708" s="24"/>
      <c r="Z708" s="24"/>
      <c r="AA708" s="24"/>
      <c r="AB708" s="24"/>
      <c r="AC708" s="24"/>
      <c r="AD708" s="24"/>
      <c r="AE708" s="12"/>
      <c r="AF708" s="12"/>
      <c r="AG708" s="12"/>
      <c r="AH708" s="12"/>
      <c r="AI708" s="12"/>
      <c r="AJ708" s="12"/>
    </row>
    <row r="709" spans="1:36" ht="15" thickBot="1" x14ac:dyDescent="0.25">
      <c r="A709" s="12"/>
      <c r="B709" s="21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3"/>
      <c r="N709" s="23"/>
      <c r="O709" s="23"/>
      <c r="P709" s="23"/>
      <c r="Q709" s="23"/>
      <c r="R709" s="23"/>
      <c r="S709" s="23"/>
      <c r="T709" s="23"/>
      <c r="U709" s="23"/>
      <c r="V709" s="24"/>
      <c r="W709" s="24"/>
      <c r="X709" s="24"/>
      <c r="Y709" s="24"/>
      <c r="Z709" s="24"/>
      <c r="AA709" s="24"/>
      <c r="AB709" s="24"/>
      <c r="AC709" s="24"/>
      <c r="AD709" s="24"/>
      <c r="AE709" s="12"/>
      <c r="AF709" s="12"/>
      <c r="AG709" s="12"/>
      <c r="AH709" s="12"/>
      <c r="AI709" s="12"/>
      <c r="AJ709" s="12"/>
    </row>
    <row r="710" spans="1:36" ht="15" thickBot="1" x14ac:dyDescent="0.25">
      <c r="A710" s="12"/>
      <c r="B710" s="21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3"/>
      <c r="N710" s="23"/>
      <c r="O710" s="23"/>
      <c r="P710" s="23"/>
      <c r="Q710" s="23"/>
      <c r="R710" s="23"/>
      <c r="S710" s="23"/>
      <c r="T710" s="23"/>
      <c r="U710" s="23"/>
      <c r="V710" s="24"/>
      <c r="W710" s="24"/>
      <c r="X710" s="24"/>
      <c r="Y710" s="24"/>
      <c r="Z710" s="24"/>
      <c r="AA710" s="24"/>
      <c r="AB710" s="24"/>
      <c r="AC710" s="24"/>
      <c r="AD710" s="24"/>
      <c r="AE710" s="12"/>
      <c r="AF710" s="12"/>
      <c r="AG710" s="12"/>
      <c r="AH710" s="12"/>
      <c r="AI710" s="12"/>
      <c r="AJ710" s="12"/>
    </row>
    <row r="711" spans="1:36" ht="15" thickBot="1" x14ac:dyDescent="0.25">
      <c r="A711" s="12"/>
      <c r="B711" s="21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3"/>
      <c r="N711" s="23"/>
      <c r="O711" s="23"/>
      <c r="P711" s="23"/>
      <c r="Q711" s="23"/>
      <c r="R711" s="23"/>
      <c r="S711" s="23"/>
      <c r="T711" s="23"/>
      <c r="U711" s="23"/>
      <c r="V711" s="24"/>
      <c r="W711" s="24"/>
      <c r="X711" s="24"/>
      <c r="Y711" s="24"/>
      <c r="Z711" s="24"/>
      <c r="AA711" s="24"/>
      <c r="AB711" s="24"/>
      <c r="AC711" s="24"/>
      <c r="AD711" s="24"/>
      <c r="AE711" s="12"/>
      <c r="AF711" s="12"/>
      <c r="AG711" s="12"/>
      <c r="AH711" s="12"/>
      <c r="AI711" s="12"/>
      <c r="AJ711" s="12"/>
    </row>
    <row r="712" spans="1:36" ht="15" thickBot="1" x14ac:dyDescent="0.25">
      <c r="A712" s="12"/>
      <c r="B712" s="21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3"/>
      <c r="N712" s="23"/>
      <c r="O712" s="23"/>
      <c r="P712" s="23"/>
      <c r="Q712" s="23"/>
      <c r="R712" s="23"/>
      <c r="S712" s="23"/>
      <c r="T712" s="23"/>
      <c r="U712" s="23"/>
      <c r="V712" s="24"/>
      <c r="W712" s="24"/>
      <c r="X712" s="24"/>
      <c r="Y712" s="24"/>
      <c r="Z712" s="24"/>
      <c r="AA712" s="24"/>
      <c r="AB712" s="24"/>
      <c r="AC712" s="24"/>
      <c r="AD712" s="24"/>
      <c r="AE712" s="12"/>
      <c r="AF712" s="12"/>
      <c r="AG712" s="12"/>
      <c r="AH712" s="12"/>
      <c r="AI712" s="12"/>
      <c r="AJ712" s="12"/>
    </row>
    <row r="713" spans="1:36" ht="15" thickBot="1" x14ac:dyDescent="0.25">
      <c r="A713" s="12"/>
      <c r="B713" s="21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3"/>
      <c r="N713" s="23"/>
      <c r="O713" s="23"/>
      <c r="P713" s="23"/>
      <c r="Q713" s="23"/>
      <c r="R713" s="23"/>
      <c r="S713" s="23"/>
      <c r="T713" s="23"/>
      <c r="U713" s="23"/>
      <c r="V713" s="24"/>
      <c r="W713" s="24"/>
      <c r="X713" s="24"/>
      <c r="Y713" s="24"/>
      <c r="Z713" s="24"/>
      <c r="AA713" s="24"/>
      <c r="AB713" s="24"/>
      <c r="AC713" s="24"/>
      <c r="AD713" s="24"/>
      <c r="AE713" s="12"/>
      <c r="AF713" s="12"/>
      <c r="AG713" s="12"/>
      <c r="AH713" s="12"/>
      <c r="AI713" s="12"/>
      <c r="AJ713" s="12"/>
    </row>
    <row r="714" spans="1:36" ht="15" thickBot="1" x14ac:dyDescent="0.25">
      <c r="A714" s="12"/>
      <c r="B714" s="21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3"/>
      <c r="N714" s="23"/>
      <c r="O714" s="23"/>
      <c r="P714" s="23"/>
      <c r="Q714" s="23"/>
      <c r="R714" s="23"/>
      <c r="S714" s="23"/>
      <c r="T714" s="23"/>
      <c r="U714" s="23"/>
      <c r="V714" s="24"/>
      <c r="W714" s="24"/>
      <c r="X714" s="24"/>
      <c r="Y714" s="24"/>
      <c r="Z714" s="24"/>
      <c r="AA714" s="24"/>
      <c r="AB714" s="24"/>
      <c r="AC714" s="24"/>
      <c r="AD714" s="24"/>
      <c r="AE714" s="12"/>
      <c r="AF714" s="12"/>
      <c r="AG714" s="12"/>
      <c r="AH714" s="12"/>
      <c r="AI714" s="12"/>
      <c r="AJ714" s="12"/>
    </row>
    <row r="715" spans="1:36" ht="15" thickBot="1" x14ac:dyDescent="0.25">
      <c r="A715" s="12"/>
      <c r="B715" s="21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3"/>
      <c r="N715" s="23"/>
      <c r="O715" s="23"/>
      <c r="P715" s="23"/>
      <c r="Q715" s="23"/>
      <c r="R715" s="23"/>
      <c r="S715" s="23"/>
      <c r="T715" s="23"/>
      <c r="U715" s="23"/>
      <c r="V715" s="24"/>
      <c r="W715" s="24"/>
      <c r="X715" s="24"/>
      <c r="Y715" s="24"/>
      <c r="Z715" s="24"/>
      <c r="AA715" s="24"/>
      <c r="AB715" s="24"/>
      <c r="AC715" s="24"/>
      <c r="AD715" s="24"/>
      <c r="AE715" s="12"/>
      <c r="AF715" s="12"/>
      <c r="AG715" s="12"/>
      <c r="AH715" s="12"/>
      <c r="AI715" s="12"/>
      <c r="AJ715" s="12"/>
    </row>
    <row r="716" spans="1:36" ht="15" thickBot="1" x14ac:dyDescent="0.25">
      <c r="A716" s="12"/>
      <c r="B716" s="21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3"/>
      <c r="N716" s="23"/>
      <c r="O716" s="23"/>
      <c r="P716" s="23"/>
      <c r="Q716" s="23"/>
      <c r="R716" s="23"/>
      <c r="S716" s="23"/>
      <c r="T716" s="23"/>
      <c r="U716" s="23"/>
      <c r="V716" s="24"/>
      <c r="W716" s="24"/>
      <c r="X716" s="24"/>
      <c r="Y716" s="24"/>
      <c r="Z716" s="24"/>
      <c r="AA716" s="24"/>
      <c r="AB716" s="24"/>
      <c r="AC716" s="24"/>
      <c r="AD716" s="24"/>
      <c r="AE716" s="12"/>
      <c r="AF716" s="12"/>
      <c r="AG716" s="12"/>
      <c r="AH716" s="12"/>
      <c r="AI716" s="12"/>
      <c r="AJ716" s="12"/>
    </row>
    <row r="717" spans="1:36" ht="15" thickBot="1" x14ac:dyDescent="0.25">
      <c r="A717" s="12"/>
      <c r="B717" s="21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3"/>
      <c r="N717" s="23"/>
      <c r="O717" s="23"/>
      <c r="P717" s="23"/>
      <c r="Q717" s="23"/>
      <c r="R717" s="23"/>
      <c r="S717" s="23"/>
      <c r="T717" s="23"/>
      <c r="U717" s="23"/>
      <c r="V717" s="24"/>
      <c r="W717" s="24"/>
      <c r="X717" s="24"/>
      <c r="Y717" s="24"/>
      <c r="Z717" s="24"/>
      <c r="AA717" s="24"/>
      <c r="AB717" s="24"/>
      <c r="AC717" s="24"/>
      <c r="AD717" s="24"/>
      <c r="AE717" s="12"/>
      <c r="AF717" s="12"/>
      <c r="AG717" s="12"/>
      <c r="AH717" s="12"/>
      <c r="AI717" s="12"/>
      <c r="AJ717" s="12"/>
    </row>
    <row r="718" spans="1:36" ht="15" thickBot="1" x14ac:dyDescent="0.25">
      <c r="A718" s="12"/>
      <c r="B718" s="21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3"/>
      <c r="N718" s="23"/>
      <c r="O718" s="23"/>
      <c r="P718" s="23"/>
      <c r="Q718" s="23"/>
      <c r="R718" s="23"/>
      <c r="S718" s="23"/>
      <c r="T718" s="23"/>
      <c r="U718" s="23"/>
      <c r="V718" s="24"/>
      <c r="W718" s="24"/>
      <c r="X718" s="24"/>
      <c r="Y718" s="24"/>
      <c r="Z718" s="24"/>
      <c r="AA718" s="24"/>
      <c r="AB718" s="24"/>
      <c r="AC718" s="24"/>
      <c r="AD718" s="24"/>
      <c r="AE718" s="12"/>
      <c r="AF718" s="12"/>
      <c r="AG718" s="12"/>
      <c r="AH718" s="12"/>
      <c r="AI718" s="12"/>
      <c r="AJ718" s="12"/>
    </row>
    <row r="719" spans="1:36" ht="15" thickBot="1" x14ac:dyDescent="0.25">
      <c r="A719" s="12"/>
      <c r="B719" s="21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3"/>
      <c r="N719" s="23"/>
      <c r="O719" s="23"/>
      <c r="P719" s="23"/>
      <c r="Q719" s="23"/>
      <c r="R719" s="23"/>
      <c r="S719" s="23"/>
      <c r="T719" s="23"/>
      <c r="U719" s="23"/>
      <c r="V719" s="24"/>
      <c r="W719" s="24"/>
      <c r="X719" s="24"/>
      <c r="Y719" s="24"/>
      <c r="Z719" s="24"/>
      <c r="AA719" s="24"/>
      <c r="AB719" s="24"/>
      <c r="AC719" s="24"/>
      <c r="AD719" s="24"/>
      <c r="AE719" s="12"/>
      <c r="AF719" s="12"/>
      <c r="AG719" s="12"/>
      <c r="AH719" s="12"/>
      <c r="AI719" s="12"/>
      <c r="AJ719" s="12"/>
    </row>
    <row r="720" spans="1:36" ht="15" thickBot="1" x14ac:dyDescent="0.25">
      <c r="A720" s="12"/>
      <c r="B720" s="2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3"/>
      <c r="N720" s="23"/>
      <c r="O720" s="23"/>
      <c r="P720" s="23"/>
      <c r="Q720" s="23"/>
      <c r="R720" s="23"/>
      <c r="S720" s="23"/>
      <c r="T720" s="23"/>
      <c r="U720" s="23"/>
      <c r="V720" s="24"/>
      <c r="W720" s="24"/>
      <c r="X720" s="24"/>
      <c r="Y720" s="24"/>
      <c r="Z720" s="24"/>
      <c r="AA720" s="24"/>
      <c r="AB720" s="24"/>
      <c r="AC720" s="24"/>
      <c r="AD720" s="24"/>
      <c r="AE720" s="12"/>
      <c r="AF720" s="12"/>
      <c r="AG720" s="12"/>
      <c r="AH720" s="12"/>
      <c r="AI720" s="12"/>
      <c r="AJ720" s="12"/>
    </row>
    <row r="721" spans="1:36" ht="15" thickBot="1" x14ac:dyDescent="0.25">
      <c r="A721" s="12"/>
      <c r="B721" s="21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3"/>
      <c r="N721" s="23"/>
      <c r="O721" s="23"/>
      <c r="P721" s="23"/>
      <c r="Q721" s="23"/>
      <c r="R721" s="23"/>
      <c r="S721" s="23"/>
      <c r="T721" s="23"/>
      <c r="U721" s="23"/>
      <c r="V721" s="24"/>
      <c r="W721" s="24"/>
      <c r="X721" s="24"/>
      <c r="Y721" s="24"/>
      <c r="Z721" s="24"/>
      <c r="AA721" s="24"/>
      <c r="AB721" s="24"/>
      <c r="AC721" s="24"/>
      <c r="AD721" s="24"/>
      <c r="AE721" s="12"/>
      <c r="AF721" s="12"/>
      <c r="AG721" s="12"/>
      <c r="AH721" s="12"/>
      <c r="AI721" s="12"/>
      <c r="AJ721" s="12"/>
    </row>
    <row r="722" spans="1:36" ht="15" thickBot="1" x14ac:dyDescent="0.25">
      <c r="A722" s="12"/>
      <c r="B722" s="21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3"/>
      <c r="N722" s="23"/>
      <c r="O722" s="23"/>
      <c r="P722" s="23"/>
      <c r="Q722" s="23"/>
      <c r="R722" s="23"/>
      <c r="S722" s="23"/>
      <c r="T722" s="23"/>
      <c r="U722" s="23"/>
      <c r="V722" s="24"/>
      <c r="W722" s="24"/>
      <c r="X722" s="24"/>
      <c r="Y722" s="24"/>
      <c r="Z722" s="24"/>
      <c r="AA722" s="24"/>
      <c r="AB722" s="24"/>
      <c r="AC722" s="24"/>
      <c r="AD722" s="24"/>
      <c r="AE722" s="12"/>
      <c r="AF722" s="12"/>
      <c r="AG722" s="12"/>
      <c r="AH722" s="12"/>
      <c r="AI722" s="12"/>
      <c r="AJ722" s="12"/>
    </row>
    <row r="723" spans="1:36" ht="15" thickBot="1" x14ac:dyDescent="0.25">
      <c r="A723" s="12"/>
      <c r="B723" s="21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3"/>
      <c r="N723" s="23"/>
      <c r="O723" s="23"/>
      <c r="P723" s="23"/>
      <c r="Q723" s="23"/>
      <c r="R723" s="23"/>
      <c r="S723" s="23"/>
      <c r="T723" s="23"/>
      <c r="U723" s="23"/>
      <c r="V723" s="24"/>
      <c r="W723" s="24"/>
      <c r="X723" s="24"/>
      <c r="Y723" s="24"/>
      <c r="Z723" s="24"/>
      <c r="AA723" s="24"/>
      <c r="AB723" s="24"/>
      <c r="AC723" s="24"/>
      <c r="AD723" s="24"/>
      <c r="AE723" s="12"/>
      <c r="AF723" s="12"/>
      <c r="AG723" s="12"/>
      <c r="AH723" s="12"/>
      <c r="AI723" s="12"/>
      <c r="AJ723" s="12"/>
    </row>
    <row r="724" spans="1:36" ht="15" thickBot="1" x14ac:dyDescent="0.25">
      <c r="A724" s="12"/>
      <c r="B724" s="21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3"/>
      <c r="N724" s="23"/>
      <c r="O724" s="23"/>
      <c r="P724" s="23"/>
      <c r="Q724" s="23"/>
      <c r="R724" s="23"/>
      <c r="S724" s="23"/>
      <c r="T724" s="23"/>
      <c r="U724" s="23"/>
      <c r="V724" s="24"/>
      <c r="W724" s="24"/>
      <c r="X724" s="24"/>
      <c r="Y724" s="24"/>
      <c r="Z724" s="24"/>
      <c r="AA724" s="24"/>
      <c r="AB724" s="24"/>
      <c r="AC724" s="24"/>
      <c r="AD724" s="24"/>
      <c r="AE724" s="12"/>
      <c r="AF724" s="12"/>
      <c r="AG724" s="12"/>
      <c r="AH724" s="12"/>
      <c r="AI724" s="12"/>
      <c r="AJ724" s="12"/>
    </row>
    <row r="725" spans="1:36" ht="15" thickBot="1" x14ac:dyDescent="0.25">
      <c r="A725" s="12"/>
      <c r="B725" s="21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3"/>
      <c r="N725" s="23"/>
      <c r="O725" s="23"/>
      <c r="P725" s="23"/>
      <c r="Q725" s="23"/>
      <c r="R725" s="23"/>
      <c r="S725" s="23"/>
      <c r="T725" s="23"/>
      <c r="U725" s="23"/>
      <c r="V725" s="24"/>
      <c r="W725" s="24"/>
      <c r="X725" s="24"/>
      <c r="Y725" s="24"/>
      <c r="Z725" s="24"/>
      <c r="AA725" s="24"/>
      <c r="AB725" s="24"/>
      <c r="AC725" s="24"/>
      <c r="AD725" s="24"/>
      <c r="AE725" s="12"/>
      <c r="AF725" s="12"/>
      <c r="AG725" s="12"/>
      <c r="AH725" s="12"/>
      <c r="AI725" s="12"/>
      <c r="AJ725" s="12"/>
    </row>
    <row r="726" spans="1:36" ht="15" thickBot="1" x14ac:dyDescent="0.25">
      <c r="A726" s="12"/>
      <c r="B726" s="21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3"/>
      <c r="N726" s="23"/>
      <c r="O726" s="23"/>
      <c r="P726" s="23"/>
      <c r="Q726" s="23"/>
      <c r="R726" s="23"/>
      <c r="S726" s="23"/>
      <c r="T726" s="23"/>
      <c r="U726" s="23"/>
      <c r="V726" s="24"/>
      <c r="W726" s="24"/>
      <c r="X726" s="24"/>
      <c r="Y726" s="24"/>
      <c r="Z726" s="24"/>
      <c r="AA726" s="24"/>
      <c r="AB726" s="24"/>
      <c r="AC726" s="24"/>
      <c r="AD726" s="24"/>
      <c r="AE726" s="12"/>
      <c r="AF726" s="12"/>
      <c r="AG726" s="12"/>
      <c r="AH726" s="12"/>
      <c r="AI726" s="12"/>
      <c r="AJ726" s="12"/>
    </row>
    <row r="727" spans="1:36" ht="15" thickBot="1" x14ac:dyDescent="0.25">
      <c r="A727" s="12"/>
      <c r="B727" s="21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3"/>
      <c r="N727" s="23"/>
      <c r="O727" s="23"/>
      <c r="P727" s="23"/>
      <c r="Q727" s="23"/>
      <c r="R727" s="23"/>
      <c r="S727" s="23"/>
      <c r="T727" s="23"/>
      <c r="U727" s="23"/>
      <c r="V727" s="24"/>
      <c r="W727" s="24"/>
      <c r="X727" s="24"/>
      <c r="Y727" s="24"/>
      <c r="Z727" s="24"/>
      <c r="AA727" s="24"/>
      <c r="AB727" s="24"/>
      <c r="AC727" s="24"/>
      <c r="AD727" s="24"/>
      <c r="AE727" s="12"/>
      <c r="AF727" s="12"/>
      <c r="AG727" s="12"/>
      <c r="AH727" s="12"/>
      <c r="AI727" s="12"/>
      <c r="AJ727" s="12"/>
    </row>
    <row r="728" spans="1:36" ht="15" thickBot="1" x14ac:dyDescent="0.25">
      <c r="A728" s="12"/>
      <c r="B728" s="21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3"/>
      <c r="N728" s="23"/>
      <c r="O728" s="23"/>
      <c r="P728" s="23"/>
      <c r="Q728" s="23"/>
      <c r="R728" s="23"/>
      <c r="S728" s="23"/>
      <c r="T728" s="23"/>
      <c r="U728" s="23"/>
      <c r="V728" s="24"/>
      <c r="W728" s="24"/>
      <c r="X728" s="24"/>
      <c r="Y728" s="24"/>
      <c r="Z728" s="24"/>
      <c r="AA728" s="24"/>
      <c r="AB728" s="24"/>
      <c r="AC728" s="24"/>
      <c r="AD728" s="24"/>
      <c r="AE728" s="12"/>
      <c r="AF728" s="12"/>
      <c r="AG728" s="12"/>
      <c r="AH728" s="12"/>
      <c r="AI728" s="12"/>
      <c r="AJ728" s="12"/>
    </row>
    <row r="729" spans="1:36" ht="15" thickBot="1" x14ac:dyDescent="0.25">
      <c r="A729" s="12"/>
      <c r="B729" s="21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3"/>
      <c r="N729" s="23"/>
      <c r="O729" s="23"/>
      <c r="P729" s="23"/>
      <c r="Q729" s="23"/>
      <c r="R729" s="23"/>
      <c r="S729" s="23"/>
      <c r="T729" s="23"/>
      <c r="U729" s="23"/>
      <c r="V729" s="24"/>
      <c r="W729" s="24"/>
      <c r="X729" s="24"/>
      <c r="Y729" s="24"/>
      <c r="Z729" s="24"/>
      <c r="AA729" s="24"/>
      <c r="AB729" s="24"/>
      <c r="AC729" s="24"/>
      <c r="AD729" s="24"/>
      <c r="AE729" s="12"/>
      <c r="AF729" s="12"/>
      <c r="AG729" s="12"/>
      <c r="AH729" s="12"/>
      <c r="AI729" s="12"/>
      <c r="AJ729" s="12"/>
    </row>
    <row r="730" spans="1:36" ht="15" thickBot="1" x14ac:dyDescent="0.25">
      <c r="A730" s="12"/>
      <c r="B730" s="21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3"/>
      <c r="N730" s="23"/>
      <c r="O730" s="23"/>
      <c r="P730" s="23"/>
      <c r="Q730" s="23"/>
      <c r="R730" s="23"/>
      <c r="S730" s="23"/>
      <c r="T730" s="23"/>
      <c r="U730" s="23"/>
      <c r="V730" s="24"/>
      <c r="W730" s="24"/>
      <c r="X730" s="24"/>
      <c r="Y730" s="24"/>
      <c r="Z730" s="24"/>
      <c r="AA730" s="24"/>
      <c r="AB730" s="24"/>
      <c r="AC730" s="24"/>
      <c r="AD730" s="24"/>
      <c r="AE730" s="12"/>
      <c r="AF730" s="12"/>
      <c r="AG730" s="12"/>
      <c r="AH730" s="12"/>
      <c r="AI730" s="12"/>
      <c r="AJ730" s="12"/>
    </row>
    <row r="731" spans="1:36" ht="15" thickBot="1" x14ac:dyDescent="0.25">
      <c r="A731" s="12"/>
      <c r="B731" s="21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3"/>
      <c r="N731" s="23"/>
      <c r="O731" s="23"/>
      <c r="P731" s="23"/>
      <c r="Q731" s="23"/>
      <c r="R731" s="23"/>
      <c r="S731" s="23"/>
      <c r="T731" s="23"/>
      <c r="U731" s="23"/>
      <c r="V731" s="24"/>
      <c r="W731" s="24"/>
      <c r="X731" s="24"/>
      <c r="Y731" s="24"/>
      <c r="Z731" s="24"/>
      <c r="AA731" s="24"/>
      <c r="AB731" s="24"/>
      <c r="AC731" s="24"/>
      <c r="AD731" s="24"/>
      <c r="AE731" s="12"/>
      <c r="AF731" s="12"/>
      <c r="AG731" s="12"/>
      <c r="AH731" s="12"/>
      <c r="AI731" s="12"/>
      <c r="AJ731" s="12"/>
    </row>
    <row r="732" spans="1:36" ht="15" thickBot="1" x14ac:dyDescent="0.25">
      <c r="A732" s="12"/>
      <c r="B732" s="2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3"/>
      <c r="N732" s="23"/>
      <c r="O732" s="23"/>
      <c r="P732" s="23"/>
      <c r="Q732" s="23"/>
      <c r="R732" s="23"/>
      <c r="S732" s="23"/>
      <c r="T732" s="23"/>
      <c r="U732" s="23"/>
      <c r="V732" s="24"/>
      <c r="W732" s="24"/>
      <c r="X732" s="24"/>
      <c r="Y732" s="24"/>
      <c r="Z732" s="24"/>
      <c r="AA732" s="24"/>
      <c r="AB732" s="24"/>
      <c r="AC732" s="24"/>
      <c r="AD732" s="24"/>
      <c r="AE732" s="12"/>
      <c r="AF732" s="12"/>
      <c r="AG732" s="12"/>
      <c r="AH732" s="12"/>
      <c r="AI732" s="12"/>
      <c r="AJ732" s="12"/>
    </row>
    <row r="733" spans="1:36" ht="15" thickBot="1" x14ac:dyDescent="0.25">
      <c r="A733" s="12"/>
      <c r="B733" s="21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3"/>
      <c r="N733" s="23"/>
      <c r="O733" s="23"/>
      <c r="P733" s="23"/>
      <c r="Q733" s="23"/>
      <c r="R733" s="23"/>
      <c r="S733" s="23"/>
      <c r="T733" s="23"/>
      <c r="U733" s="23"/>
      <c r="V733" s="24"/>
      <c r="W733" s="24"/>
      <c r="X733" s="24"/>
      <c r="Y733" s="24"/>
      <c r="Z733" s="24"/>
      <c r="AA733" s="24"/>
      <c r="AB733" s="24"/>
      <c r="AC733" s="24"/>
      <c r="AD733" s="24"/>
      <c r="AE733" s="12"/>
      <c r="AF733" s="12"/>
      <c r="AG733" s="12"/>
      <c r="AH733" s="12"/>
      <c r="AI733" s="12"/>
      <c r="AJ733" s="12"/>
    </row>
    <row r="734" spans="1:36" ht="15" thickBot="1" x14ac:dyDescent="0.25">
      <c r="A734" s="12"/>
      <c r="B734" s="21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3"/>
      <c r="N734" s="23"/>
      <c r="O734" s="23"/>
      <c r="P734" s="23"/>
      <c r="Q734" s="23"/>
      <c r="R734" s="23"/>
      <c r="S734" s="23"/>
      <c r="T734" s="23"/>
      <c r="U734" s="23"/>
      <c r="V734" s="24"/>
      <c r="W734" s="24"/>
      <c r="X734" s="24"/>
      <c r="Y734" s="24"/>
      <c r="Z734" s="24"/>
      <c r="AA734" s="24"/>
      <c r="AB734" s="24"/>
      <c r="AC734" s="24"/>
      <c r="AD734" s="24"/>
      <c r="AE734" s="12"/>
      <c r="AF734" s="12"/>
      <c r="AG734" s="12"/>
      <c r="AH734" s="12"/>
      <c r="AI734" s="12"/>
      <c r="AJ734" s="12"/>
    </row>
    <row r="735" spans="1:36" ht="15" thickBot="1" x14ac:dyDescent="0.25">
      <c r="A735" s="12"/>
      <c r="B735" s="21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3"/>
      <c r="N735" s="23"/>
      <c r="O735" s="23"/>
      <c r="P735" s="23"/>
      <c r="Q735" s="23"/>
      <c r="R735" s="23"/>
      <c r="S735" s="23"/>
      <c r="T735" s="23"/>
      <c r="U735" s="23"/>
      <c r="V735" s="24"/>
      <c r="W735" s="24"/>
      <c r="X735" s="24"/>
      <c r="Y735" s="24"/>
      <c r="Z735" s="24"/>
      <c r="AA735" s="24"/>
      <c r="AB735" s="24"/>
      <c r="AC735" s="24"/>
      <c r="AD735" s="24"/>
      <c r="AE735" s="12"/>
      <c r="AF735" s="12"/>
      <c r="AG735" s="12"/>
      <c r="AH735" s="12"/>
      <c r="AI735" s="12"/>
      <c r="AJ735" s="12"/>
    </row>
    <row r="736" spans="1:36" ht="15" thickBot="1" x14ac:dyDescent="0.25">
      <c r="A736" s="12"/>
      <c r="B736" s="21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3"/>
      <c r="N736" s="23"/>
      <c r="O736" s="23"/>
      <c r="P736" s="23"/>
      <c r="Q736" s="23"/>
      <c r="R736" s="23"/>
      <c r="S736" s="23"/>
      <c r="T736" s="23"/>
      <c r="U736" s="23"/>
      <c r="V736" s="24"/>
      <c r="W736" s="24"/>
      <c r="X736" s="24"/>
      <c r="Y736" s="24"/>
      <c r="Z736" s="24"/>
      <c r="AA736" s="24"/>
      <c r="AB736" s="24"/>
      <c r="AC736" s="24"/>
      <c r="AD736" s="24"/>
      <c r="AE736" s="12"/>
      <c r="AF736" s="12"/>
      <c r="AG736" s="12"/>
      <c r="AH736" s="12"/>
      <c r="AI736" s="12"/>
      <c r="AJ736" s="12"/>
    </row>
    <row r="737" spans="1:36" ht="15" thickBot="1" x14ac:dyDescent="0.25">
      <c r="A737" s="12"/>
      <c r="B737" s="21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3"/>
      <c r="N737" s="23"/>
      <c r="O737" s="23"/>
      <c r="P737" s="23"/>
      <c r="Q737" s="23"/>
      <c r="R737" s="23"/>
      <c r="S737" s="23"/>
      <c r="T737" s="23"/>
      <c r="U737" s="23"/>
      <c r="V737" s="24"/>
      <c r="W737" s="24"/>
      <c r="X737" s="24"/>
      <c r="Y737" s="24"/>
      <c r="Z737" s="24"/>
      <c r="AA737" s="24"/>
      <c r="AB737" s="24"/>
      <c r="AC737" s="24"/>
      <c r="AD737" s="24"/>
      <c r="AE737" s="12"/>
      <c r="AF737" s="12"/>
      <c r="AG737" s="12"/>
      <c r="AH737" s="12"/>
      <c r="AI737" s="12"/>
      <c r="AJ737" s="12"/>
    </row>
    <row r="738" spans="1:36" ht="15" thickBot="1" x14ac:dyDescent="0.25">
      <c r="A738" s="12"/>
      <c r="B738" s="21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3"/>
      <c r="N738" s="23"/>
      <c r="O738" s="23"/>
      <c r="P738" s="23"/>
      <c r="Q738" s="23"/>
      <c r="R738" s="23"/>
      <c r="S738" s="23"/>
      <c r="T738" s="23"/>
      <c r="U738" s="23"/>
      <c r="V738" s="24"/>
      <c r="W738" s="24"/>
      <c r="X738" s="24"/>
      <c r="Y738" s="24"/>
      <c r="Z738" s="24"/>
      <c r="AA738" s="24"/>
      <c r="AB738" s="24"/>
      <c r="AC738" s="24"/>
      <c r="AD738" s="24"/>
      <c r="AE738" s="12"/>
      <c r="AF738" s="12"/>
      <c r="AG738" s="12"/>
      <c r="AH738" s="12"/>
      <c r="AI738" s="12"/>
      <c r="AJ738" s="12"/>
    </row>
    <row r="739" spans="1:36" ht="15" thickBot="1" x14ac:dyDescent="0.25">
      <c r="A739" s="12"/>
      <c r="B739" s="21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3"/>
      <c r="N739" s="23"/>
      <c r="O739" s="23"/>
      <c r="P739" s="23"/>
      <c r="Q739" s="23"/>
      <c r="R739" s="23"/>
      <c r="S739" s="23"/>
      <c r="T739" s="23"/>
      <c r="U739" s="23"/>
      <c r="V739" s="24"/>
      <c r="W739" s="24"/>
      <c r="X739" s="24"/>
      <c r="Y739" s="24"/>
      <c r="Z739" s="24"/>
      <c r="AA739" s="24"/>
      <c r="AB739" s="24"/>
      <c r="AC739" s="24"/>
      <c r="AD739" s="24"/>
      <c r="AE739" s="12"/>
      <c r="AF739" s="12"/>
      <c r="AG739" s="12"/>
      <c r="AH739" s="12"/>
      <c r="AI739" s="12"/>
      <c r="AJ739" s="12"/>
    </row>
    <row r="740" spans="1:36" ht="15" thickBot="1" x14ac:dyDescent="0.25">
      <c r="A740" s="12"/>
      <c r="B740" s="21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3"/>
      <c r="N740" s="23"/>
      <c r="O740" s="23"/>
      <c r="P740" s="23"/>
      <c r="Q740" s="23"/>
      <c r="R740" s="23"/>
      <c r="S740" s="23"/>
      <c r="T740" s="23"/>
      <c r="U740" s="23"/>
      <c r="V740" s="24"/>
      <c r="W740" s="24"/>
      <c r="X740" s="24"/>
      <c r="Y740" s="24"/>
      <c r="Z740" s="24"/>
      <c r="AA740" s="24"/>
      <c r="AB740" s="24"/>
      <c r="AC740" s="24"/>
      <c r="AD740" s="24"/>
      <c r="AE740" s="12"/>
      <c r="AF740" s="12"/>
      <c r="AG740" s="12"/>
      <c r="AH740" s="12"/>
      <c r="AI740" s="12"/>
      <c r="AJ740" s="12"/>
    </row>
    <row r="741" spans="1:36" ht="15" thickBot="1" x14ac:dyDescent="0.25">
      <c r="A741" s="12"/>
      <c r="B741" s="21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3"/>
      <c r="N741" s="23"/>
      <c r="O741" s="23"/>
      <c r="P741" s="23"/>
      <c r="Q741" s="23"/>
      <c r="R741" s="23"/>
      <c r="S741" s="23"/>
      <c r="T741" s="23"/>
      <c r="U741" s="23"/>
      <c r="V741" s="24"/>
      <c r="W741" s="24"/>
      <c r="X741" s="24"/>
      <c r="Y741" s="24"/>
      <c r="Z741" s="24"/>
      <c r="AA741" s="24"/>
      <c r="AB741" s="24"/>
      <c r="AC741" s="24"/>
      <c r="AD741" s="24"/>
      <c r="AE741" s="12"/>
      <c r="AF741" s="12"/>
      <c r="AG741" s="12"/>
      <c r="AH741" s="12"/>
      <c r="AI741" s="12"/>
      <c r="AJ741" s="12"/>
    </row>
    <row r="742" spans="1:36" ht="15" thickBot="1" x14ac:dyDescent="0.25">
      <c r="A742" s="12"/>
      <c r="B742" s="21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3"/>
      <c r="N742" s="23"/>
      <c r="O742" s="23"/>
      <c r="P742" s="23"/>
      <c r="Q742" s="23"/>
      <c r="R742" s="23"/>
      <c r="S742" s="23"/>
      <c r="T742" s="23"/>
      <c r="U742" s="23"/>
      <c r="V742" s="24"/>
      <c r="W742" s="24"/>
      <c r="X742" s="24"/>
      <c r="Y742" s="24"/>
      <c r="Z742" s="24"/>
      <c r="AA742" s="24"/>
      <c r="AB742" s="24"/>
      <c r="AC742" s="24"/>
      <c r="AD742" s="24"/>
      <c r="AE742" s="12"/>
      <c r="AF742" s="12"/>
      <c r="AG742" s="12"/>
      <c r="AH742" s="12"/>
      <c r="AI742" s="12"/>
      <c r="AJ742" s="12"/>
    </row>
    <row r="743" spans="1:36" ht="15" thickBot="1" x14ac:dyDescent="0.25">
      <c r="A743" s="12"/>
      <c r="B743" s="21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3"/>
      <c r="N743" s="23"/>
      <c r="O743" s="23"/>
      <c r="P743" s="23"/>
      <c r="Q743" s="23"/>
      <c r="R743" s="23"/>
      <c r="S743" s="23"/>
      <c r="T743" s="23"/>
      <c r="U743" s="23"/>
      <c r="V743" s="24"/>
      <c r="W743" s="24"/>
      <c r="X743" s="24"/>
      <c r="Y743" s="24"/>
      <c r="Z743" s="24"/>
      <c r="AA743" s="24"/>
      <c r="AB743" s="24"/>
      <c r="AC743" s="24"/>
      <c r="AD743" s="24"/>
      <c r="AE743" s="12"/>
      <c r="AF743" s="12"/>
      <c r="AG743" s="12"/>
      <c r="AH743" s="12"/>
      <c r="AI743" s="12"/>
      <c r="AJ743" s="12"/>
    </row>
    <row r="744" spans="1:36" ht="15" thickBot="1" x14ac:dyDescent="0.25">
      <c r="A744" s="12"/>
      <c r="B744" s="2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3"/>
      <c r="N744" s="23"/>
      <c r="O744" s="23"/>
      <c r="P744" s="23"/>
      <c r="Q744" s="23"/>
      <c r="R744" s="23"/>
      <c r="S744" s="23"/>
      <c r="T744" s="23"/>
      <c r="U744" s="23"/>
      <c r="V744" s="24"/>
      <c r="W744" s="24"/>
      <c r="X744" s="24"/>
      <c r="Y744" s="24"/>
      <c r="Z744" s="24"/>
      <c r="AA744" s="24"/>
      <c r="AB744" s="24"/>
      <c r="AC744" s="24"/>
      <c r="AD744" s="24"/>
      <c r="AE744" s="12"/>
      <c r="AF744" s="12"/>
      <c r="AG744" s="12"/>
      <c r="AH744" s="12"/>
      <c r="AI744" s="12"/>
      <c r="AJ744" s="12"/>
    </row>
    <row r="745" spans="1:36" ht="15" thickBot="1" x14ac:dyDescent="0.25">
      <c r="A745" s="12"/>
      <c r="B745" s="21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3"/>
      <c r="N745" s="23"/>
      <c r="O745" s="23"/>
      <c r="P745" s="23"/>
      <c r="Q745" s="23"/>
      <c r="R745" s="23"/>
      <c r="S745" s="23"/>
      <c r="T745" s="23"/>
      <c r="U745" s="23"/>
      <c r="V745" s="24"/>
      <c r="W745" s="24"/>
      <c r="X745" s="24"/>
      <c r="Y745" s="24"/>
      <c r="Z745" s="24"/>
      <c r="AA745" s="24"/>
      <c r="AB745" s="24"/>
      <c r="AC745" s="24"/>
      <c r="AD745" s="24"/>
      <c r="AE745" s="12"/>
      <c r="AF745" s="12"/>
      <c r="AG745" s="12"/>
      <c r="AH745" s="12"/>
      <c r="AI745" s="12"/>
      <c r="AJ745" s="12"/>
    </row>
    <row r="746" spans="1:36" ht="15" thickBot="1" x14ac:dyDescent="0.25">
      <c r="A746" s="12"/>
      <c r="B746" s="21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3"/>
      <c r="N746" s="23"/>
      <c r="O746" s="23"/>
      <c r="P746" s="23"/>
      <c r="Q746" s="23"/>
      <c r="R746" s="23"/>
      <c r="S746" s="23"/>
      <c r="T746" s="23"/>
      <c r="U746" s="23"/>
      <c r="V746" s="24"/>
      <c r="W746" s="24"/>
      <c r="X746" s="24"/>
      <c r="Y746" s="24"/>
      <c r="Z746" s="24"/>
      <c r="AA746" s="24"/>
      <c r="AB746" s="24"/>
      <c r="AC746" s="24"/>
      <c r="AD746" s="24"/>
      <c r="AE746" s="12"/>
      <c r="AF746" s="12"/>
      <c r="AG746" s="12"/>
      <c r="AH746" s="12"/>
      <c r="AI746" s="12"/>
      <c r="AJ746" s="12"/>
    </row>
    <row r="747" spans="1:36" ht="15" thickBot="1" x14ac:dyDescent="0.25">
      <c r="A747" s="12"/>
      <c r="B747" s="21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3"/>
      <c r="N747" s="23"/>
      <c r="O747" s="23"/>
      <c r="P747" s="23"/>
      <c r="Q747" s="23"/>
      <c r="R747" s="23"/>
      <c r="S747" s="23"/>
      <c r="T747" s="23"/>
      <c r="U747" s="23"/>
      <c r="V747" s="24"/>
      <c r="W747" s="24"/>
      <c r="X747" s="24"/>
      <c r="Y747" s="24"/>
      <c r="Z747" s="24"/>
      <c r="AA747" s="24"/>
      <c r="AB747" s="24"/>
      <c r="AC747" s="24"/>
      <c r="AD747" s="24"/>
      <c r="AE747" s="12"/>
      <c r="AF747" s="12"/>
      <c r="AG747" s="12"/>
      <c r="AH747" s="12"/>
      <c r="AI747" s="12"/>
      <c r="AJ747" s="12"/>
    </row>
    <row r="748" spans="1:36" ht="15" thickBot="1" x14ac:dyDescent="0.25">
      <c r="A748" s="12"/>
      <c r="B748" s="21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3"/>
      <c r="N748" s="23"/>
      <c r="O748" s="23"/>
      <c r="P748" s="23"/>
      <c r="Q748" s="23"/>
      <c r="R748" s="23"/>
      <c r="S748" s="23"/>
      <c r="T748" s="23"/>
      <c r="U748" s="23"/>
      <c r="V748" s="24"/>
      <c r="W748" s="24"/>
      <c r="X748" s="24"/>
      <c r="Y748" s="24"/>
      <c r="Z748" s="24"/>
      <c r="AA748" s="24"/>
      <c r="AB748" s="24"/>
      <c r="AC748" s="24"/>
      <c r="AD748" s="24"/>
      <c r="AE748" s="12"/>
      <c r="AF748" s="12"/>
      <c r="AG748" s="12"/>
      <c r="AH748" s="12"/>
      <c r="AI748" s="12"/>
      <c r="AJ748" s="12"/>
    </row>
    <row r="749" spans="1:36" ht="15" thickBot="1" x14ac:dyDescent="0.25">
      <c r="A749" s="12"/>
      <c r="B749" s="21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3"/>
      <c r="N749" s="23"/>
      <c r="O749" s="23"/>
      <c r="P749" s="23"/>
      <c r="Q749" s="23"/>
      <c r="R749" s="23"/>
      <c r="S749" s="23"/>
      <c r="T749" s="23"/>
      <c r="U749" s="23"/>
      <c r="V749" s="24"/>
      <c r="W749" s="24"/>
      <c r="X749" s="24"/>
      <c r="Y749" s="24"/>
      <c r="Z749" s="24"/>
      <c r="AA749" s="24"/>
      <c r="AB749" s="24"/>
      <c r="AC749" s="24"/>
      <c r="AD749" s="24"/>
      <c r="AE749" s="12"/>
      <c r="AF749" s="12"/>
      <c r="AG749" s="12"/>
      <c r="AH749" s="12"/>
      <c r="AI749" s="12"/>
      <c r="AJ749" s="12"/>
    </row>
    <row r="750" spans="1:36" ht="15" thickBot="1" x14ac:dyDescent="0.25">
      <c r="A750" s="12"/>
      <c r="B750" s="21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3"/>
      <c r="N750" s="23"/>
      <c r="O750" s="23"/>
      <c r="P750" s="23"/>
      <c r="Q750" s="23"/>
      <c r="R750" s="23"/>
      <c r="S750" s="23"/>
      <c r="T750" s="23"/>
      <c r="U750" s="23"/>
      <c r="V750" s="24"/>
      <c r="W750" s="24"/>
      <c r="X750" s="24"/>
      <c r="Y750" s="24"/>
      <c r="Z750" s="24"/>
      <c r="AA750" s="24"/>
      <c r="AB750" s="24"/>
      <c r="AC750" s="24"/>
      <c r="AD750" s="24"/>
      <c r="AE750" s="12"/>
      <c r="AF750" s="12"/>
      <c r="AG750" s="12"/>
      <c r="AH750" s="12"/>
      <c r="AI750" s="12"/>
      <c r="AJ750" s="12"/>
    </row>
    <row r="751" spans="1:36" ht="15" thickBot="1" x14ac:dyDescent="0.25">
      <c r="A751" s="12"/>
      <c r="B751" s="21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3"/>
      <c r="N751" s="23"/>
      <c r="O751" s="23"/>
      <c r="P751" s="23"/>
      <c r="Q751" s="23"/>
      <c r="R751" s="23"/>
      <c r="S751" s="23"/>
      <c r="T751" s="23"/>
      <c r="U751" s="23"/>
      <c r="V751" s="24"/>
      <c r="W751" s="24"/>
      <c r="X751" s="24"/>
      <c r="Y751" s="24"/>
      <c r="Z751" s="24"/>
      <c r="AA751" s="24"/>
      <c r="AB751" s="24"/>
      <c r="AC751" s="24"/>
      <c r="AD751" s="24"/>
      <c r="AE751" s="12"/>
      <c r="AF751" s="12"/>
      <c r="AG751" s="12"/>
      <c r="AH751" s="12"/>
      <c r="AI751" s="12"/>
      <c r="AJ751" s="12"/>
    </row>
    <row r="752" spans="1:36" ht="15" thickBot="1" x14ac:dyDescent="0.25">
      <c r="A752" s="12"/>
      <c r="B752" s="21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3"/>
      <c r="N752" s="23"/>
      <c r="O752" s="23"/>
      <c r="P752" s="23"/>
      <c r="Q752" s="23"/>
      <c r="R752" s="23"/>
      <c r="S752" s="23"/>
      <c r="T752" s="23"/>
      <c r="U752" s="23"/>
      <c r="V752" s="24"/>
      <c r="W752" s="24"/>
      <c r="X752" s="24"/>
      <c r="Y752" s="24"/>
      <c r="Z752" s="24"/>
      <c r="AA752" s="24"/>
      <c r="AB752" s="24"/>
      <c r="AC752" s="24"/>
      <c r="AD752" s="24"/>
      <c r="AE752" s="12"/>
      <c r="AF752" s="12"/>
      <c r="AG752" s="12"/>
      <c r="AH752" s="12"/>
      <c r="AI752" s="12"/>
      <c r="AJ752" s="12"/>
    </row>
    <row r="753" spans="1:36" ht="15" thickBot="1" x14ac:dyDescent="0.25">
      <c r="A753" s="12"/>
      <c r="B753" s="21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3"/>
      <c r="N753" s="23"/>
      <c r="O753" s="23"/>
      <c r="P753" s="23"/>
      <c r="Q753" s="23"/>
      <c r="R753" s="23"/>
      <c r="S753" s="23"/>
      <c r="T753" s="23"/>
      <c r="U753" s="23"/>
      <c r="V753" s="24"/>
      <c r="W753" s="24"/>
      <c r="X753" s="24"/>
      <c r="Y753" s="24"/>
      <c r="Z753" s="24"/>
      <c r="AA753" s="24"/>
      <c r="AB753" s="24"/>
      <c r="AC753" s="24"/>
      <c r="AD753" s="24"/>
      <c r="AE753" s="12"/>
      <c r="AF753" s="12"/>
      <c r="AG753" s="12"/>
      <c r="AH753" s="12"/>
      <c r="AI753" s="12"/>
      <c r="AJ753" s="12"/>
    </row>
    <row r="754" spans="1:36" ht="15" thickBot="1" x14ac:dyDescent="0.25">
      <c r="A754" s="12"/>
      <c r="B754" s="21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3"/>
      <c r="N754" s="23"/>
      <c r="O754" s="23"/>
      <c r="P754" s="23"/>
      <c r="Q754" s="23"/>
      <c r="R754" s="23"/>
      <c r="S754" s="23"/>
      <c r="T754" s="23"/>
      <c r="U754" s="23"/>
      <c r="V754" s="24"/>
      <c r="W754" s="24"/>
      <c r="X754" s="24"/>
      <c r="Y754" s="24"/>
      <c r="Z754" s="24"/>
      <c r="AA754" s="24"/>
      <c r="AB754" s="24"/>
      <c r="AC754" s="24"/>
      <c r="AD754" s="24"/>
      <c r="AE754" s="12"/>
      <c r="AF754" s="12"/>
      <c r="AG754" s="12"/>
      <c r="AH754" s="12"/>
      <c r="AI754" s="12"/>
      <c r="AJ754" s="12"/>
    </row>
    <row r="755" spans="1:36" ht="15" thickBot="1" x14ac:dyDescent="0.25">
      <c r="A755" s="12"/>
      <c r="B755" s="21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3"/>
      <c r="N755" s="23"/>
      <c r="O755" s="23"/>
      <c r="P755" s="23"/>
      <c r="Q755" s="23"/>
      <c r="R755" s="23"/>
      <c r="S755" s="23"/>
      <c r="T755" s="23"/>
      <c r="U755" s="23"/>
      <c r="V755" s="24"/>
      <c r="W755" s="24"/>
      <c r="X755" s="24"/>
      <c r="Y755" s="24"/>
      <c r="Z755" s="24"/>
      <c r="AA755" s="24"/>
      <c r="AB755" s="24"/>
      <c r="AC755" s="24"/>
      <c r="AD755" s="24"/>
      <c r="AE755" s="12"/>
      <c r="AF755" s="12"/>
      <c r="AG755" s="12"/>
      <c r="AH755" s="12"/>
      <c r="AI755" s="12"/>
      <c r="AJ755" s="12"/>
    </row>
    <row r="756" spans="1:36" ht="15" thickBot="1" x14ac:dyDescent="0.25">
      <c r="A756" s="12"/>
      <c r="B756" s="21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3"/>
      <c r="N756" s="23"/>
      <c r="O756" s="23"/>
      <c r="P756" s="23"/>
      <c r="Q756" s="23"/>
      <c r="R756" s="23"/>
      <c r="S756" s="23"/>
      <c r="T756" s="23"/>
      <c r="U756" s="23"/>
      <c r="V756" s="24"/>
      <c r="W756" s="24"/>
      <c r="X756" s="24"/>
      <c r="Y756" s="24"/>
      <c r="Z756" s="24"/>
      <c r="AA756" s="24"/>
      <c r="AB756" s="24"/>
      <c r="AC756" s="24"/>
      <c r="AD756" s="24"/>
      <c r="AE756" s="12"/>
      <c r="AF756" s="12"/>
      <c r="AG756" s="12"/>
      <c r="AH756" s="12"/>
      <c r="AI756" s="12"/>
      <c r="AJ756" s="12"/>
    </row>
    <row r="757" spans="1:36" ht="15" thickBot="1" x14ac:dyDescent="0.25">
      <c r="A757" s="12"/>
      <c r="B757" s="21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3"/>
      <c r="N757" s="23"/>
      <c r="O757" s="23"/>
      <c r="P757" s="23"/>
      <c r="Q757" s="23"/>
      <c r="R757" s="23"/>
      <c r="S757" s="23"/>
      <c r="T757" s="23"/>
      <c r="U757" s="23"/>
      <c r="V757" s="24"/>
      <c r="W757" s="24"/>
      <c r="X757" s="24"/>
      <c r="Y757" s="24"/>
      <c r="Z757" s="24"/>
      <c r="AA757" s="24"/>
      <c r="AB757" s="24"/>
      <c r="AC757" s="24"/>
      <c r="AD757" s="24"/>
      <c r="AE757" s="12"/>
      <c r="AF757" s="12"/>
      <c r="AG757" s="12"/>
      <c r="AH757" s="12"/>
      <c r="AI757" s="12"/>
      <c r="AJ757" s="12"/>
    </row>
    <row r="758" spans="1:36" ht="15" thickBot="1" x14ac:dyDescent="0.25">
      <c r="A758" s="12"/>
      <c r="B758" s="21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3"/>
      <c r="N758" s="23"/>
      <c r="O758" s="23"/>
      <c r="P758" s="23"/>
      <c r="Q758" s="23"/>
      <c r="R758" s="23"/>
      <c r="S758" s="23"/>
      <c r="T758" s="23"/>
      <c r="U758" s="23"/>
      <c r="V758" s="24"/>
      <c r="W758" s="24"/>
      <c r="X758" s="24"/>
      <c r="Y758" s="24"/>
      <c r="Z758" s="24"/>
      <c r="AA758" s="24"/>
      <c r="AB758" s="24"/>
      <c r="AC758" s="24"/>
      <c r="AD758" s="24"/>
      <c r="AE758" s="12"/>
      <c r="AF758" s="12"/>
      <c r="AG758" s="12"/>
      <c r="AH758" s="12"/>
      <c r="AI758" s="12"/>
      <c r="AJ758" s="12"/>
    </row>
    <row r="759" spans="1:36" ht="15" thickBot="1" x14ac:dyDescent="0.25">
      <c r="A759" s="12"/>
      <c r="B759" s="21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3"/>
      <c r="N759" s="23"/>
      <c r="O759" s="23"/>
      <c r="P759" s="23"/>
      <c r="Q759" s="23"/>
      <c r="R759" s="23"/>
      <c r="S759" s="23"/>
      <c r="T759" s="23"/>
      <c r="U759" s="23"/>
      <c r="V759" s="24"/>
      <c r="W759" s="24"/>
      <c r="X759" s="24"/>
      <c r="Y759" s="24"/>
      <c r="Z759" s="24"/>
      <c r="AA759" s="24"/>
      <c r="AB759" s="24"/>
      <c r="AC759" s="24"/>
      <c r="AD759" s="24"/>
      <c r="AE759" s="12"/>
      <c r="AF759" s="12"/>
      <c r="AG759" s="12"/>
      <c r="AH759" s="12"/>
      <c r="AI759" s="12"/>
      <c r="AJ759" s="12"/>
    </row>
    <row r="760" spans="1:36" ht="15" thickBot="1" x14ac:dyDescent="0.25">
      <c r="A760" s="12"/>
      <c r="B760" s="21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3"/>
      <c r="N760" s="23"/>
      <c r="O760" s="23"/>
      <c r="P760" s="23"/>
      <c r="Q760" s="23"/>
      <c r="R760" s="23"/>
      <c r="S760" s="23"/>
      <c r="T760" s="23"/>
      <c r="U760" s="23"/>
      <c r="V760" s="24"/>
      <c r="W760" s="24"/>
      <c r="X760" s="24"/>
      <c r="Y760" s="24"/>
      <c r="Z760" s="24"/>
      <c r="AA760" s="24"/>
      <c r="AB760" s="24"/>
      <c r="AC760" s="24"/>
      <c r="AD760" s="24"/>
      <c r="AE760" s="12"/>
      <c r="AF760" s="12"/>
      <c r="AG760" s="12"/>
      <c r="AH760" s="12"/>
      <c r="AI760" s="12"/>
      <c r="AJ760" s="12"/>
    </row>
    <row r="761" spans="1:36" ht="15" thickBot="1" x14ac:dyDescent="0.25">
      <c r="A761" s="12"/>
      <c r="B761" s="21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3"/>
      <c r="N761" s="23"/>
      <c r="O761" s="23"/>
      <c r="P761" s="23"/>
      <c r="Q761" s="23"/>
      <c r="R761" s="23"/>
      <c r="S761" s="23"/>
      <c r="T761" s="23"/>
      <c r="U761" s="23"/>
      <c r="V761" s="24"/>
      <c r="W761" s="24"/>
      <c r="X761" s="24"/>
      <c r="Y761" s="24"/>
      <c r="Z761" s="24"/>
      <c r="AA761" s="24"/>
      <c r="AB761" s="24"/>
      <c r="AC761" s="24"/>
      <c r="AD761" s="24"/>
      <c r="AE761" s="12"/>
      <c r="AF761" s="12"/>
      <c r="AG761" s="12"/>
      <c r="AH761" s="12"/>
      <c r="AI761" s="12"/>
      <c r="AJ761" s="12"/>
    </row>
    <row r="762" spans="1:36" ht="15" thickBot="1" x14ac:dyDescent="0.25">
      <c r="A762" s="12"/>
      <c r="B762" s="21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3"/>
      <c r="N762" s="23"/>
      <c r="O762" s="23"/>
      <c r="P762" s="23"/>
      <c r="Q762" s="23"/>
      <c r="R762" s="23"/>
      <c r="S762" s="23"/>
      <c r="T762" s="23"/>
      <c r="U762" s="23"/>
      <c r="V762" s="24"/>
      <c r="W762" s="24"/>
      <c r="X762" s="24"/>
      <c r="Y762" s="24"/>
      <c r="Z762" s="24"/>
      <c r="AA762" s="24"/>
      <c r="AB762" s="24"/>
      <c r="AC762" s="24"/>
      <c r="AD762" s="24"/>
      <c r="AE762" s="12"/>
      <c r="AF762" s="12"/>
      <c r="AG762" s="12"/>
      <c r="AH762" s="12"/>
      <c r="AI762" s="12"/>
      <c r="AJ762" s="12"/>
    </row>
    <row r="763" spans="1:36" ht="15" thickBot="1" x14ac:dyDescent="0.25">
      <c r="A763" s="12"/>
      <c r="B763" s="21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3"/>
      <c r="N763" s="23"/>
      <c r="O763" s="23"/>
      <c r="P763" s="23"/>
      <c r="Q763" s="23"/>
      <c r="R763" s="23"/>
      <c r="S763" s="23"/>
      <c r="T763" s="23"/>
      <c r="U763" s="23"/>
      <c r="V763" s="24"/>
      <c r="W763" s="24"/>
      <c r="X763" s="24"/>
      <c r="Y763" s="24"/>
      <c r="Z763" s="24"/>
      <c r="AA763" s="24"/>
      <c r="AB763" s="24"/>
      <c r="AC763" s="24"/>
      <c r="AD763" s="24"/>
      <c r="AE763" s="12"/>
      <c r="AF763" s="12"/>
      <c r="AG763" s="12"/>
      <c r="AH763" s="12"/>
      <c r="AI763" s="12"/>
      <c r="AJ763" s="12"/>
    </row>
    <row r="764" spans="1:36" ht="15" thickBot="1" x14ac:dyDescent="0.25">
      <c r="A764" s="12"/>
      <c r="B764" s="21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3"/>
      <c r="N764" s="23"/>
      <c r="O764" s="23"/>
      <c r="P764" s="23"/>
      <c r="Q764" s="23"/>
      <c r="R764" s="23"/>
      <c r="S764" s="23"/>
      <c r="T764" s="23"/>
      <c r="U764" s="23"/>
      <c r="V764" s="24"/>
      <c r="W764" s="24"/>
      <c r="X764" s="24"/>
      <c r="Y764" s="24"/>
      <c r="Z764" s="24"/>
      <c r="AA764" s="24"/>
      <c r="AB764" s="24"/>
      <c r="AC764" s="24"/>
      <c r="AD764" s="24"/>
      <c r="AE764" s="12"/>
      <c r="AF764" s="12"/>
      <c r="AG764" s="12"/>
      <c r="AH764" s="12"/>
      <c r="AI764" s="12"/>
      <c r="AJ764" s="12"/>
    </row>
    <row r="765" spans="1:36" ht="15" thickBot="1" x14ac:dyDescent="0.25">
      <c r="A765" s="12"/>
      <c r="B765" s="21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3"/>
      <c r="N765" s="23"/>
      <c r="O765" s="23"/>
      <c r="P765" s="23"/>
      <c r="Q765" s="23"/>
      <c r="R765" s="23"/>
      <c r="S765" s="23"/>
      <c r="T765" s="23"/>
      <c r="U765" s="23"/>
      <c r="V765" s="24"/>
      <c r="W765" s="24"/>
      <c r="X765" s="24"/>
      <c r="Y765" s="24"/>
      <c r="Z765" s="24"/>
      <c r="AA765" s="24"/>
      <c r="AB765" s="24"/>
      <c r="AC765" s="24"/>
      <c r="AD765" s="24"/>
      <c r="AE765" s="12"/>
      <c r="AF765" s="12"/>
      <c r="AG765" s="12"/>
      <c r="AH765" s="12"/>
      <c r="AI765" s="12"/>
      <c r="AJ765" s="12"/>
    </row>
    <row r="766" spans="1:36" ht="15" thickBot="1" x14ac:dyDescent="0.25">
      <c r="A766" s="12"/>
      <c r="B766" s="21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3"/>
      <c r="N766" s="23"/>
      <c r="O766" s="23"/>
      <c r="P766" s="23"/>
      <c r="Q766" s="23"/>
      <c r="R766" s="23"/>
      <c r="S766" s="23"/>
      <c r="T766" s="23"/>
      <c r="U766" s="23"/>
      <c r="V766" s="24"/>
      <c r="W766" s="24"/>
      <c r="X766" s="24"/>
      <c r="Y766" s="24"/>
      <c r="Z766" s="24"/>
      <c r="AA766" s="24"/>
      <c r="AB766" s="24"/>
      <c r="AC766" s="24"/>
      <c r="AD766" s="24"/>
      <c r="AE766" s="12"/>
      <c r="AF766" s="12"/>
      <c r="AG766" s="12"/>
      <c r="AH766" s="12"/>
      <c r="AI766" s="12"/>
      <c r="AJ766" s="12"/>
    </row>
    <row r="767" spans="1:36" ht="15" thickBot="1" x14ac:dyDescent="0.25">
      <c r="A767" s="12"/>
      <c r="B767" s="21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3"/>
      <c r="N767" s="23"/>
      <c r="O767" s="23"/>
      <c r="P767" s="23"/>
      <c r="Q767" s="23"/>
      <c r="R767" s="23"/>
      <c r="S767" s="23"/>
      <c r="T767" s="23"/>
      <c r="U767" s="23"/>
      <c r="V767" s="24"/>
      <c r="W767" s="24"/>
      <c r="X767" s="24"/>
      <c r="Y767" s="24"/>
      <c r="Z767" s="24"/>
      <c r="AA767" s="24"/>
      <c r="AB767" s="24"/>
      <c r="AC767" s="24"/>
      <c r="AD767" s="24"/>
      <c r="AE767" s="12"/>
      <c r="AF767" s="12"/>
      <c r="AG767" s="12"/>
      <c r="AH767" s="12"/>
      <c r="AI767" s="12"/>
      <c r="AJ767" s="12"/>
    </row>
    <row r="768" spans="1:36" ht="15" thickBot="1" x14ac:dyDescent="0.25">
      <c r="A768" s="12"/>
      <c r="B768" s="21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3"/>
      <c r="N768" s="23"/>
      <c r="O768" s="23"/>
      <c r="P768" s="23"/>
      <c r="Q768" s="23"/>
      <c r="R768" s="23"/>
      <c r="S768" s="23"/>
      <c r="T768" s="23"/>
      <c r="U768" s="23"/>
      <c r="V768" s="24"/>
      <c r="W768" s="24"/>
      <c r="X768" s="24"/>
      <c r="Y768" s="24"/>
      <c r="Z768" s="24"/>
      <c r="AA768" s="24"/>
      <c r="AB768" s="24"/>
      <c r="AC768" s="24"/>
      <c r="AD768" s="24"/>
      <c r="AE768" s="12"/>
      <c r="AF768" s="12"/>
      <c r="AG768" s="12"/>
      <c r="AH768" s="12"/>
      <c r="AI768" s="12"/>
      <c r="AJ768" s="12"/>
    </row>
    <row r="769" spans="1:36" ht="15" thickBot="1" x14ac:dyDescent="0.25">
      <c r="A769" s="12"/>
      <c r="B769" s="21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3"/>
      <c r="N769" s="23"/>
      <c r="O769" s="23"/>
      <c r="P769" s="23"/>
      <c r="Q769" s="23"/>
      <c r="R769" s="23"/>
      <c r="S769" s="23"/>
      <c r="T769" s="23"/>
      <c r="U769" s="23"/>
      <c r="V769" s="24"/>
      <c r="W769" s="24"/>
      <c r="X769" s="24"/>
      <c r="Y769" s="24"/>
      <c r="Z769" s="24"/>
      <c r="AA769" s="24"/>
      <c r="AB769" s="24"/>
      <c r="AC769" s="24"/>
      <c r="AD769" s="24"/>
      <c r="AE769" s="12"/>
      <c r="AF769" s="12"/>
      <c r="AG769" s="12"/>
      <c r="AH769" s="12"/>
      <c r="AI769" s="12"/>
      <c r="AJ769" s="12"/>
    </row>
    <row r="770" spans="1:36" ht="15" thickBot="1" x14ac:dyDescent="0.25">
      <c r="A770" s="12"/>
      <c r="B770" s="21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3"/>
      <c r="N770" s="23"/>
      <c r="O770" s="23"/>
      <c r="P770" s="23"/>
      <c r="Q770" s="23"/>
      <c r="R770" s="23"/>
      <c r="S770" s="23"/>
      <c r="T770" s="23"/>
      <c r="U770" s="23"/>
      <c r="V770" s="24"/>
      <c r="W770" s="24"/>
      <c r="X770" s="24"/>
      <c r="Y770" s="24"/>
      <c r="Z770" s="24"/>
      <c r="AA770" s="24"/>
      <c r="AB770" s="24"/>
      <c r="AC770" s="24"/>
      <c r="AD770" s="24"/>
      <c r="AE770" s="12"/>
      <c r="AF770" s="12"/>
      <c r="AG770" s="12"/>
      <c r="AH770" s="12"/>
      <c r="AI770" s="12"/>
      <c r="AJ770" s="12"/>
    </row>
    <row r="771" spans="1:36" ht="15" thickBot="1" x14ac:dyDescent="0.25">
      <c r="A771" s="12"/>
      <c r="B771" s="21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3"/>
      <c r="N771" s="23"/>
      <c r="O771" s="23"/>
      <c r="P771" s="23"/>
      <c r="Q771" s="23"/>
      <c r="R771" s="23"/>
      <c r="S771" s="23"/>
      <c r="T771" s="23"/>
      <c r="U771" s="23"/>
      <c r="V771" s="24"/>
      <c r="W771" s="24"/>
      <c r="X771" s="24"/>
      <c r="Y771" s="24"/>
      <c r="Z771" s="24"/>
      <c r="AA771" s="24"/>
      <c r="AB771" s="24"/>
      <c r="AC771" s="24"/>
      <c r="AD771" s="24"/>
      <c r="AE771" s="12"/>
      <c r="AF771" s="12"/>
      <c r="AG771" s="12"/>
      <c r="AH771" s="12"/>
      <c r="AI771" s="12"/>
      <c r="AJ771" s="12"/>
    </row>
    <row r="772" spans="1:36" ht="15" thickBot="1" x14ac:dyDescent="0.25">
      <c r="A772" s="12"/>
      <c r="B772" s="21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3"/>
      <c r="N772" s="23"/>
      <c r="O772" s="23"/>
      <c r="P772" s="23"/>
      <c r="Q772" s="23"/>
      <c r="R772" s="23"/>
      <c r="S772" s="23"/>
      <c r="T772" s="23"/>
      <c r="U772" s="23"/>
      <c r="V772" s="24"/>
      <c r="W772" s="24"/>
      <c r="X772" s="24"/>
      <c r="Y772" s="24"/>
      <c r="Z772" s="24"/>
      <c r="AA772" s="24"/>
      <c r="AB772" s="24"/>
      <c r="AC772" s="24"/>
      <c r="AD772" s="24"/>
      <c r="AE772" s="12"/>
      <c r="AF772" s="12"/>
      <c r="AG772" s="12"/>
      <c r="AH772" s="12"/>
      <c r="AI772" s="12"/>
      <c r="AJ772" s="12"/>
    </row>
    <row r="773" spans="1:36" ht="15" thickBot="1" x14ac:dyDescent="0.25">
      <c r="A773" s="12"/>
      <c r="B773" s="21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3"/>
      <c r="N773" s="23"/>
      <c r="O773" s="23"/>
      <c r="P773" s="23"/>
      <c r="Q773" s="23"/>
      <c r="R773" s="23"/>
      <c r="S773" s="23"/>
      <c r="T773" s="23"/>
      <c r="U773" s="23"/>
      <c r="V773" s="24"/>
      <c r="W773" s="24"/>
      <c r="X773" s="24"/>
      <c r="Y773" s="24"/>
      <c r="Z773" s="24"/>
      <c r="AA773" s="24"/>
      <c r="AB773" s="24"/>
      <c r="AC773" s="24"/>
      <c r="AD773" s="24"/>
      <c r="AE773" s="12"/>
      <c r="AF773" s="12"/>
      <c r="AG773" s="12"/>
      <c r="AH773" s="12"/>
      <c r="AI773" s="12"/>
      <c r="AJ773" s="12"/>
    </row>
    <row r="774" spans="1:36" ht="15" thickBot="1" x14ac:dyDescent="0.25">
      <c r="A774" s="12"/>
      <c r="B774" s="21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3"/>
      <c r="N774" s="23"/>
      <c r="O774" s="23"/>
      <c r="P774" s="23"/>
      <c r="Q774" s="23"/>
      <c r="R774" s="23"/>
      <c r="S774" s="23"/>
      <c r="T774" s="23"/>
      <c r="U774" s="23"/>
      <c r="V774" s="24"/>
      <c r="W774" s="24"/>
      <c r="X774" s="24"/>
      <c r="Y774" s="24"/>
      <c r="Z774" s="24"/>
      <c r="AA774" s="24"/>
      <c r="AB774" s="24"/>
      <c r="AC774" s="24"/>
      <c r="AD774" s="24"/>
      <c r="AE774" s="12"/>
      <c r="AF774" s="12"/>
      <c r="AG774" s="12"/>
      <c r="AH774" s="12"/>
      <c r="AI774" s="12"/>
      <c r="AJ774" s="12"/>
    </row>
    <row r="775" spans="1:36" ht="15" thickBot="1" x14ac:dyDescent="0.25">
      <c r="A775" s="12"/>
      <c r="B775" s="21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3"/>
      <c r="N775" s="23"/>
      <c r="O775" s="23"/>
      <c r="P775" s="23"/>
      <c r="Q775" s="23"/>
      <c r="R775" s="23"/>
      <c r="S775" s="23"/>
      <c r="T775" s="23"/>
      <c r="U775" s="23"/>
      <c r="V775" s="24"/>
      <c r="W775" s="24"/>
      <c r="X775" s="24"/>
      <c r="Y775" s="24"/>
      <c r="Z775" s="24"/>
      <c r="AA775" s="24"/>
      <c r="AB775" s="24"/>
      <c r="AC775" s="24"/>
      <c r="AD775" s="24"/>
      <c r="AE775" s="12"/>
      <c r="AF775" s="12"/>
      <c r="AG775" s="12"/>
      <c r="AH775" s="12"/>
      <c r="AI775" s="12"/>
      <c r="AJ775" s="12"/>
    </row>
    <row r="776" spans="1:36" ht="15" thickBot="1" x14ac:dyDescent="0.25">
      <c r="A776" s="12"/>
      <c r="B776" s="21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3"/>
      <c r="N776" s="23"/>
      <c r="O776" s="23"/>
      <c r="P776" s="23"/>
      <c r="Q776" s="23"/>
      <c r="R776" s="23"/>
      <c r="S776" s="23"/>
      <c r="T776" s="23"/>
      <c r="U776" s="23"/>
      <c r="V776" s="24"/>
      <c r="W776" s="24"/>
      <c r="X776" s="24"/>
      <c r="Y776" s="24"/>
      <c r="Z776" s="24"/>
      <c r="AA776" s="24"/>
      <c r="AB776" s="24"/>
      <c r="AC776" s="24"/>
      <c r="AD776" s="24"/>
      <c r="AE776" s="12"/>
      <c r="AF776" s="12"/>
      <c r="AG776" s="12"/>
      <c r="AH776" s="12"/>
      <c r="AI776" s="12"/>
      <c r="AJ776" s="12"/>
    </row>
    <row r="777" spans="1:36" ht="15" thickBot="1" x14ac:dyDescent="0.25">
      <c r="A777" s="12"/>
      <c r="B777" s="21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3"/>
      <c r="N777" s="23"/>
      <c r="O777" s="23"/>
      <c r="P777" s="23"/>
      <c r="Q777" s="23"/>
      <c r="R777" s="23"/>
      <c r="S777" s="23"/>
      <c r="T777" s="23"/>
      <c r="U777" s="23"/>
      <c r="V777" s="24"/>
      <c r="W777" s="24"/>
      <c r="X777" s="24"/>
      <c r="Y777" s="24"/>
      <c r="Z777" s="24"/>
      <c r="AA777" s="24"/>
      <c r="AB777" s="24"/>
      <c r="AC777" s="24"/>
      <c r="AD777" s="24"/>
      <c r="AE777" s="12"/>
      <c r="AF777" s="12"/>
      <c r="AG777" s="12"/>
      <c r="AH777" s="12"/>
      <c r="AI777" s="12"/>
      <c r="AJ777" s="12"/>
    </row>
    <row r="778" spans="1:36" ht="15" thickBot="1" x14ac:dyDescent="0.25">
      <c r="A778" s="12"/>
      <c r="B778" s="21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3"/>
      <c r="N778" s="23"/>
      <c r="O778" s="23"/>
      <c r="P778" s="23"/>
      <c r="Q778" s="23"/>
      <c r="R778" s="23"/>
      <c r="S778" s="23"/>
      <c r="T778" s="23"/>
      <c r="U778" s="23"/>
      <c r="V778" s="24"/>
      <c r="W778" s="24"/>
      <c r="X778" s="24"/>
      <c r="Y778" s="24"/>
      <c r="Z778" s="24"/>
      <c r="AA778" s="24"/>
      <c r="AB778" s="24"/>
      <c r="AC778" s="24"/>
      <c r="AD778" s="24"/>
      <c r="AE778" s="12"/>
      <c r="AF778" s="12"/>
      <c r="AG778" s="12"/>
      <c r="AH778" s="12"/>
      <c r="AI778" s="12"/>
      <c r="AJ778" s="12"/>
    </row>
    <row r="779" spans="1:36" ht="15" thickBot="1" x14ac:dyDescent="0.25">
      <c r="A779" s="12"/>
      <c r="B779" s="21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3"/>
      <c r="N779" s="23"/>
      <c r="O779" s="23"/>
      <c r="P779" s="23"/>
      <c r="Q779" s="23"/>
      <c r="R779" s="23"/>
      <c r="S779" s="23"/>
      <c r="T779" s="23"/>
      <c r="U779" s="23"/>
      <c r="V779" s="24"/>
      <c r="W779" s="24"/>
      <c r="X779" s="24"/>
      <c r="Y779" s="24"/>
      <c r="Z779" s="24"/>
      <c r="AA779" s="24"/>
      <c r="AB779" s="24"/>
      <c r="AC779" s="24"/>
      <c r="AD779" s="24"/>
      <c r="AE779" s="12"/>
      <c r="AF779" s="12"/>
      <c r="AG779" s="12"/>
      <c r="AH779" s="12"/>
      <c r="AI779" s="12"/>
      <c r="AJ779" s="12"/>
    </row>
    <row r="780" spans="1:36" ht="15" thickBot="1" x14ac:dyDescent="0.25">
      <c r="A780" s="12"/>
      <c r="B780" s="21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3"/>
      <c r="N780" s="23"/>
      <c r="O780" s="23"/>
      <c r="P780" s="23"/>
      <c r="Q780" s="23"/>
      <c r="R780" s="23"/>
      <c r="S780" s="23"/>
      <c r="T780" s="23"/>
      <c r="U780" s="23"/>
      <c r="V780" s="24"/>
      <c r="W780" s="24"/>
      <c r="X780" s="24"/>
      <c r="Y780" s="24"/>
      <c r="Z780" s="24"/>
      <c r="AA780" s="24"/>
      <c r="AB780" s="24"/>
      <c r="AC780" s="24"/>
      <c r="AD780" s="24"/>
      <c r="AE780" s="12"/>
      <c r="AF780" s="12"/>
      <c r="AG780" s="12"/>
      <c r="AH780" s="12"/>
      <c r="AI780" s="12"/>
      <c r="AJ780" s="12"/>
    </row>
    <row r="781" spans="1:36" ht="15" thickBot="1" x14ac:dyDescent="0.25">
      <c r="A781" s="12"/>
      <c r="B781" s="21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3"/>
      <c r="N781" s="23"/>
      <c r="O781" s="23"/>
      <c r="P781" s="23"/>
      <c r="Q781" s="23"/>
      <c r="R781" s="23"/>
      <c r="S781" s="23"/>
      <c r="T781" s="23"/>
      <c r="U781" s="23"/>
      <c r="V781" s="24"/>
      <c r="W781" s="24"/>
      <c r="X781" s="24"/>
      <c r="Y781" s="24"/>
      <c r="Z781" s="24"/>
      <c r="AA781" s="24"/>
      <c r="AB781" s="24"/>
      <c r="AC781" s="24"/>
      <c r="AD781" s="24"/>
      <c r="AE781" s="12"/>
      <c r="AF781" s="12"/>
      <c r="AG781" s="12"/>
      <c r="AH781" s="12"/>
      <c r="AI781" s="12"/>
      <c r="AJ781" s="12"/>
    </row>
    <row r="782" spans="1:36" ht="15" thickBot="1" x14ac:dyDescent="0.25">
      <c r="A782" s="12"/>
      <c r="B782" s="21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3"/>
      <c r="N782" s="23"/>
      <c r="O782" s="23"/>
      <c r="P782" s="23"/>
      <c r="Q782" s="23"/>
      <c r="R782" s="23"/>
      <c r="S782" s="23"/>
      <c r="T782" s="23"/>
      <c r="U782" s="23"/>
      <c r="V782" s="24"/>
      <c r="W782" s="24"/>
      <c r="X782" s="24"/>
      <c r="Y782" s="24"/>
      <c r="Z782" s="24"/>
      <c r="AA782" s="24"/>
      <c r="AB782" s="24"/>
      <c r="AC782" s="24"/>
      <c r="AD782" s="24"/>
      <c r="AE782" s="12"/>
      <c r="AF782" s="12"/>
      <c r="AG782" s="12"/>
      <c r="AH782" s="12"/>
      <c r="AI782" s="12"/>
      <c r="AJ782" s="12"/>
    </row>
    <row r="783" spans="1:36" ht="15" thickBot="1" x14ac:dyDescent="0.25">
      <c r="A783" s="12"/>
      <c r="B783" s="21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3"/>
      <c r="N783" s="23"/>
      <c r="O783" s="23"/>
      <c r="P783" s="23"/>
      <c r="Q783" s="23"/>
      <c r="R783" s="23"/>
      <c r="S783" s="23"/>
      <c r="T783" s="23"/>
      <c r="U783" s="23"/>
      <c r="V783" s="24"/>
      <c r="W783" s="24"/>
      <c r="X783" s="24"/>
      <c r="Y783" s="24"/>
      <c r="Z783" s="24"/>
      <c r="AA783" s="24"/>
      <c r="AB783" s="24"/>
      <c r="AC783" s="24"/>
      <c r="AD783" s="24"/>
      <c r="AE783" s="12"/>
      <c r="AF783" s="12"/>
      <c r="AG783" s="12"/>
      <c r="AH783" s="12"/>
      <c r="AI783" s="12"/>
      <c r="AJ783" s="12"/>
    </row>
    <row r="784" spans="1:36" ht="15" thickBot="1" x14ac:dyDescent="0.25">
      <c r="A784" s="12"/>
      <c r="B784" s="21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3"/>
      <c r="N784" s="23"/>
      <c r="O784" s="23"/>
      <c r="P784" s="23"/>
      <c r="Q784" s="23"/>
      <c r="R784" s="23"/>
      <c r="S784" s="23"/>
      <c r="T784" s="23"/>
      <c r="U784" s="23"/>
      <c r="V784" s="24"/>
      <c r="W784" s="24"/>
      <c r="X784" s="24"/>
      <c r="Y784" s="24"/>
      <c r="Z784" s="24"/>
      <c r="AA784" s="24"/>
      <c r="AB784" s="24"/>
      <c r="AC784" s="24"/>
      <c r="AD784" s="24"/>
      <c r="AE784" s="12"/>
      <c r="AF784" s="12"/>
      <c r="AG784" s="12"/>
      <c r="AH784" s="12"/>
      <c r="AI784" s="12"/>
      <c r="AJ784" s="12"/>
    </row>
    <row r="785" spans="1:36" ht="15" thickBot="1" x14ac:dyDescent="0.25">
      <c r="A785" s="12"/>
      <c r="B785" s="21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3"/>
      <c r="N785" s="23"/>
      <c r="O785" s="23"/>
      <c r="P785" s="23"/>
      <c r="Q785" s="23"/>
      <c r="R785" s="23"/>
      <c r="S785" s="23"/>
      <c r="T785" s="23"/>
      <c r="U785" s="23"/>
      <c r="V785" s="24"/>
      <c r="W785" s="24"/>
      <c r="X785" s="24"/>
      <c r="Y785" s="24"/>
      <c r="Z785" s="24"/>
      <c r="AA785" s="24"/>
      <c r="AB785" s="24"/>
      <c r="AC785" s="24"/>
      <c r="AD785" s="24"/>
      <c r="AE785" s="12"/>
      <c r="AF785" s="12"/>
      <c r="AG785" s="12"/>
      <c r="AH785" s="12"/>
      <c r="AI785" s="12"/>
      <c r="AJ785" s="12"/>
    </row>
    <row r="786" spans="1:36" ht="15" thickBot="1" x14ac:dyDescent="0.25">
      <c r="A786" s="12"/>
      <c r="B786" s="21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3"/>
      <c r="N786" s="23"/>
      <c r="O786" s="23"/>
      <c r="P786" s="23"/>
      <c r="Q786" s="23"/>
      <c r="R786" s="23"/>
      <c r="S786" s="23"/>
      <c r="T786" s="23"/>
      <c r="U786" s="23"/>
      <c r="V786" s="24"/>
      <c r="W786" s="24"/>
      <c r="X786" s="24"/>
      <c r="Y786" s="24"/>
      <c r="Z786" s="24"/>
      <c r="AA786" s="24"/>
      <c r="AB786" s="24"/>
      <c r="AC786" s="24"/>
      <c r="AD786" s="24"/>
      <c r="AE786" s="12"/>
      <c r="AF786" s="12"/>
      <c r="AG786" s="12"/>
      <c r="AH786" s="12"/>
      <c r="AI786" s="12"/>
      <c r="AJ786" s="12"/>
    </row>
    <row r="787" spans="1:36" ht="15" thickBot="1" x14ac:dyDescent="0.25">
      <c r="A787" s="12"/>
      <c r="B787" s="21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3"/>
      <c r="N787" s="23"/>
      <c r="O787" s="23"/>
      <c r="P787" s="23"/>
      <c r="Q787" s="23"/>
      <c r="R787" s="23"/>
      <c r="S787" s="23"/>
      <c r="T787" s="23"/>
      <c r="U787" s="23"/>
      <c r="V787" s="24"/>
      <c r="W787" s="24"/>
      <c r="X787" s="24"/>
      <c r="Y787" s="24"/>
      <c r="Z787" s="24"/>
      <c r="AA787" s="24"/>
      <c r="AB787" s="24"/>
      <c r="AC787" s="24"/>
      <c r="AD787" s="24"/>
      <c r="AE787" s="12"/>
      <c r="AF787" s="12"/>
      <c r="AG787" s="12"/>
      <c r="AH787" s="12"/>
      <c r="AI787" s="12"/>
      <c r="AJ787" s="12"/>
    </row>
    <row r="788" spans="1:36" ht="15" thickBot="1" x14ac:dyDescent="0.25">
      <c r="A788" s="12"/>
      <c r="B788" s="21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3"/>
      <c r="N788" s="23"/>
      <c r="O788" s="23"/>
      <c r="P788" s="23"/>
      <c r="Q788" s="23"/>
      <c r="R788" s="23"/>
      <c r="S788" s="23"/>
      <c r="T788" s="23"/>
      <c r="U788" s="23"/>
      <c r="V788" s="24"/>
      <c r="W788" s="24"/>
      <c r="X788" s="24"/>
      <c r="Y788" s="24"/>
      <c r="Z788" s="24"/>
      <c r="AA788" s="24"/>
      <c r="AB788" s="24"/>
      <c r="AC788" s="24"/>
      <c r="AD788" s="24"/>
      <c r="AE788" s="12"/>
      <c r="AF788" s="12"/>
      <c r="AG788" s="12"/>
      <c r="AH788" s="12"/>
      <c r="AI788" s="12"/>
      <c r="AJ788" s="12"/>
    </row>
    <row r="789" spans="1:36" ht="15" thickBot="1" x14ac:dyDescent="0.25">
      <c r="A789" s="12"/>
      <c r="B789" s="21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3"/>
      <c r="N789" s="23"/>
      <c r="O789" s="23"/>
      <c r="P789" s="23"/>
      <c r="Q789" s="23"/>
      <c r="R789" s="23"/>
      <c r="S789" s="23"/>
      <c r="T789" s="23"/>
      <c r="U789" s="23"/>
      <c r="V789" s="24"/>
      <c r="W789" s="24"/>
      <c r="X789" s="24"/>
      <c r="Y789" s="24"/>
      <c r="Z789" s="24"/>
      <c r="AA789" s="24"/>
      <c r="AB789" s="24"/>
      <c r="AC789" s="24"/>
      <c r="AD789" s="24"/>
      <c r="AE789" s="12"/>
      <c r="AF789" s="12"/>
      <c r="AG789" s="12"/>
      <c r="AH789" s="12"/>
      <c r="AI789" s="12"/>
      <c r="AJ789" s="12"/>
    </row>
    <row r="790" spans="1:36" ht="15" thickBot="1" x14ac:dyDescent="0.25">
      <c r="A790" s="12"/>
      <c r="B790" s="21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3"/>
      <c r="N790" s="23"/>
      <c r="O790" s="23"/>
      <c r="P790" s="23"/>
      <c r="Q790" s="23"/>
      <c r="R790" s="23"/>
      <c r="S790" s="23"/>
      <c r="T790" s="23"/>
      <c r="U790" s="23"/>
      <c r="V790" s="24"/>
      <c r="W790" s="24"/>
      <c r="X790" s="24"/>
      <c r="Y790" s="24"/>
      <c r="Z790" s="24"/>
      <c r="AA790" s="24"/>
      <c r="AB790" s="24"/>
      <c r="AC790" s="24"/>
      <c r="AD790" s="24"/>
      <c r="AE790" s="12"/>
      <c r="AF790" s="12"/>
      <c r="AG790" s="12"/>
      <c r="AH790" s="12"/>
      <c r="AI790" s="12"/>
      <c r="AJ790" s="12"/>
    </row>
    <row r="791" spans="1:36" ht="15" thickBot="1" x14ac:dyDescent="0.25">
      <c r="A791" s="12"/>
      <c r="B791" s="21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3"/>
      <c r="N791" s="23"/>
      <c r="O791" s="23"/>
      <c r="P791" s="23"/>
      <c r="Q791" s="23"/>
      <c r="R791" s="23"/>
      <c r="S791" s="23"/>
      <c r="T791" s="23"/>
      <c r="U791" s="23"/>
      <c r="V791" s="24"/>
      <c r="W791" s="24"/>
      <c r="X791" s="24"/>
      <c r="Y791" s="24"/>
      <c r="Z791" s="24"/>
      <c r="AA791" s="24"/>
      <c r="AB791" s="24"/>
      <c r="AC791" s="24"/>
      <c r="AD791" s="24"/>
      <c r="AE791" s="12"/>
      <c r="AF791" s="12"/>
      <c r="AG791" s="12"/>
      <c r="AH791" s="12"/>
      <c r="AI791" s="12"/>
      <c r="AJ791" s="12"/>
    </row>
    <row r="792" spans="1:36" ht="15" thickBot="1" x14ac:dyDescent="0.25">
      <c r="A792" s="12"/>
      <c r="B792" s="21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3"/>
      <c r="N792" s="23"/>
      <c r="O792" s="23"/>
      <c r="P792" s="23"/>
      <c r="Q792" s="23"/>
      <c r="R792" s="23"/>
      <c r="S792" s="23"/>
      <c r="T792" s="23"/>
      <c r="U792" s="23"/>
      <c r="V792" s="24"/>
      <c r="W792" s="24"/>
      <c r="X792" s="24"/>
      <c r="Y792" s="24"/>
      <c r="Z792" s="24"/>
      <c r="AA792" s="24"/>
      <c r="AB792" s="24"/>
      <c r="AC792" s="24"/>
      <c r="AD792" s="24"/>
      <c r="AE792" s="12"/>
      <c r="AF792" s="12"/>
      <c r="AG792" s="12"/>
      <c r="AH792" s="12"/>
      <c r="AI792" s="12"/>
      <c r="AJ792" s="12"/>
    </row>
    <row r="793" spans="1:36" ht="15" thickBot="1" x14ac:dyDescent="0.25">
      <c r="A793" s="12"/>
      <c r="B793" s="21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3"/>
      <c r="N793" s="23"/>
      <c r="O793" s="23"/>
      <c r="P793" s="23"/>
      <c r="Q793" s="23"/>
      <c r="R793" s="23"/>
      <c r="S793" s="23"/>
      <c r="T793" s="23"/>
      <c r="U793" s="23"/>
      <c r="V793" s="24"/>
      <c r="W793" s="24"/>
      <c r="X793" s="24"/>
      <c r="Y793" s="24"/>
      <c r="Z793" s="24"/>
      <c r="AA793" s="24"/>
      <c r="AB793" s="24"/>
      <c r="AC793" s="24"/>
      <c r="AD793" s="24"/>
      <c r="AE793" s="12"/>
      <c r="AF793" s="12"/>
      <c r="AG793" s="12"/>
      <c r="AH793" s="12"/>
      <c r="AI793" s="12"/>
      <c r="AJ793" s="12"/>
    </row>
    <row r="794" spans="1:36" ht="15" thickBot="1" x14ac:dyDescent="0.25">
      <c r="A794" s="12"/>
      <c r="B794" s="21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3"/>
      <c r="N794" s="23"/>
      <c r="O794" s="23"/>
      <c r="P794" s="23"/>
      <c r="Q794" s="23"/>
      <c r="R794" s="23"/>
      <c r="S794" s="23"/>
      <c r="T794" s="23"/>
      <c r="U794" s="23"/>
      <c r="V794" s="24"/>
      <c r="W794" s="24"/>
      <c r="X794" s="24"/>
      <c r="Y794" s="24"/>
      <c r="Z794" s="24"/>
      <c r="AA794" s="24"/>
      <c r="AB794" s="24"/>
      <c r="AC794" s="24"/>
      <c r="AD794" s="24"/>
      <c r="AE794" s="12"/>
      <c r="AF794" s="12"/>
      <c r="AG794" s="12"/>
      <c r="AH794" s="12"/>
      <c r="AI794" s="12"/>
      <c r="AJ794" s="12"/>
    </row>
    <row r="795" spans="1:36" ht="15" thickBot="1" x14ac:dyDescent="0.25">
      <c r="A795" s="12"/>
      <c r="B795" s="21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3"/>
      <c r="N795" s="23"/>
      <c r="O795" s="23"/>
      <c r="P795" s="23"/>
      <c r="Q795" s="23"/>
      <c r="R795" s="23"/>
      <c r="S795" s="23"/>
      <c r="T795" s="23"/>
      <c r="U795" s="23"/>
      <c r="V795" s="24"/>
      <c r="W795" s="24"/>
      <c r="X795" s="24"/>
      <c r="Y795" s="24"/>
      <c r="Z795" s="24"/>
      <c r="AA795" s="24"/>
      <c r="AB795" s="24"/>
      <c r="AC795" s="24"/>
      <c r="AD795" s="24"/>
      <c r="AE795" s="12"/>
      <c r="AF795" s="12"/>
      <c r="AG795" s="12"/>
      <c r="AH795" s="12"/>
      <c r="AI795" s="12"/>
      <c r="AJ795" s="12"/>
    </row>
    <row r="796" spans="1:36" ht="15" thickBot="1" x14ac:dyDescent="0.25">
      <c r="A796" s="12"/>
      <c r="B796" s="21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3"/>
      <c r="N796" s="23"/>
      <c r="O796" s="23"/>
      <c r="P796" s="23"/>
      <c r="Q796" s="23"/>
      <c r="R796" s="23"/>
      <c r="S796" s="23"/>
      <c r="T796" s="23"/>
      <c r="U796" s="23"/>
      <c r="V796" s="24"/>
      <c r="W796" s="24"/>
      <c r="X796" s="24"/>
      <c r="Y796" s="24"/>
      <c r="Z796" s="24"/>
      <c r="AA796" s="24"/>
      <c r="AB796" s="24"/>
      <c r="AC796" s="24"/>
      <c r="AD796" s="24"/>
      <c r="AE796" s="12"/>
      <c r="AF796" s="12"/>
      <c r="AG796" s="12"/>
      <c r="AH796" s="12"/>
      <c r="AI796" s="12"/>
      <c r="AJ796" s="12"/>
    </row>
    <row r="797" spans="1:36" ht="15" thickBot="1" x14ac:dyDescent="0.25">
      <c r="A797" s="12"/>
      <c r="B797" s="21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3"/>
      <c r="N797" s="23"/>
      <c r="O797" s="23"/>
      <c r="P797" s="23"/>
      <c r="Q797" s="23"/>
      <c r="R797" s="23"/>
      <c r="S797" s="23"/>
      <c r="T797" s="23"/>
      <c r="U797" s="23"/>
      <c r="V797" s="24"/>
      <c r="W797" s="24"/>
      <c r="X797" s="24"/>
      <c r="Y797" s="24"/>
      <c r="Z797" s="24"/>
      <c r="AA797" s="24"/>
      <c r="AB797" s="24"/>
      <c r="AC797" s="24"/>
      <c r="AD797" s="24"/>
      <c r="AE797" s="12"/>
      <c r="AF797" s="12"/>
      <c r="AG797" s="12"/>
      <c r="AH797" s="12"/>
      <c r="AI797" s="12"/>
      <c r="AJ797" s="12"/>
    </row>
    <row r="798" spans="1:36" ht="15" thickBot="1" x14ac:dyDescent="0.25">
      <c r="A798" s="12"/>
      <c r="B798" s="21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3"/>
      <c r="N798" s="23"/>
      <c r="O798" s="23"/>
      <c r="P798" s="23"/>
      <c r="Q798" s="23"/>
      <c r="R798" s="23"/>
      <c r="S798" s="23"/>
      <c r="T798" s="23"/>
      <c r="U798" s="23"/>
      <c r="V798" s="24"/>
      <c r="W798" s="24"/>
      <c r="X798" s="24"/>
      <c r="Y798" s="24"/>
      <c r="Z798" s="24"/>
      <c r="AA798" s="24"/>
      <c r="AB798" s="24"/>
      <c r="AC798" s="24"/>
      <c r="AD798" s="24"/>
      <c r="AE798" s="12"/>
      <c r="AF798" s="12"/>
      <c r="AG798" s="12"/>
      <c r="AH798" s="12"/>
      <c r="AI798" s="12"/>
      <c r="AJ798" s="12"/>
    </row>
    <row r="799" spans="1:36" ht="15" thickBot="1" x14ac:dyDescent="0.25">
      <c r="A799" s="12"/>
      <c r="B799" s="21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3"/>
      <c r="N799" s="23"/>
      <c r="O799" s="23"/>
      <c r="P799" s="23"/>
      <c r="Q799" s="23"/>
      <c r="R799" s="23"/>
      <c r="S799" s="23"/>
      <c r="T799" s="23"/>
      <c r="U799" s="23"/>
      <c r="V799" s="24"/>
      <c r="W799" s="24"/>
      <c r="X799" s="24"/>
      <c r="Y799" s="24"/>
      <c r="Z799" s="24"/>
      <c r="AA799" s="24"/>
      <c r="AB799" s="24"/>
      <c r="AC799" s="24"/>
      <c r="AD799" s="24"/>
      <c r="AE799" s="12"/>
      <c r="AF799" s="12"/>
      <c r="AG799" s="12"/>
      <c r="AH799" s="12"/>
      <c r="AI799" s="12"/>
      <c r="AJ799" s="12"/>
    </row>
    <row r="800" spans="1:36" ht="15" thickBot="1" x14ac:dyDescent="0.25">
      <c r="A800" s="12"/>
      <c r="B800" s="21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3"/>
      <c r="N800" s="23"/>
      <c r="O800" s="23"/>
      <c r="P800" s="23"/>
      <c r="Q800" s="23"/>
      <c r="R800" s="23"/>
      <c r="S800" s="23"/>
      <c r="T800" s="23"/>
      <c r="U800" s="23"/>
      <c r="V800" s="24"/>
      <c r="W800" s="24"/>
      <c r="X800" s="24"/>
      <c r="Y800" s="24"/>
      <c r="Z800" s="24"/>
      <c r="AA800" s="24"/>
      <c r="AB800" s="24"/>
      <c r="AC800" s="24"/>
      <c r="AD800" s="24"/>
      <c r="AE800" s="12"/>
      <c r="AF800" s="12"/>
      <c r="AG800" s="12"/>
      <c r="AH800" s="12"/>
      <c r="AI800" s="12"/>
      <c r="AJ800" s="12"/>
    </row>
    <row r="801" spans="1:36" ht="15" thickBot="1" x14ac:dyDescent="0.25">
      <c r="A801" s="12"/>
      <c r="B801" s="21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3"/>
      <c r="N801" s="23"/>
      <c r="O801" s="23"/>
      <c r="P801" s="23"/>
      <c r="Q801" s="23"/>
      <c r="R801" s="23"/>
      <c r="S801" s="23"/>
      <c r="T801" s="23"/>
      <c r="U801" s="23"/>
      <c r="V801" s="24"/>
      <c r="W801" s="24"/>
      <c r="X801" s="24"/>
      <c r="Y801" s="24"/>
      <c r="Z801" s="24"/>
      <c r="AA801" s="24"/>
      <c r="AB801" s="24"/>
      <c r="AC801" s="24"/>
      <c r="AD801" s="24"/>
      <c r="AE801" s="12"/>
      <c r="AF801" s="12"/>
      <c r="AG801" s="12"/>
      <c r="AH801" s="12"/>
      <c r="AI801" s="12"/>
      <c r="AJ801" s="12"/>
    </row>
    <row r="802" spans="1:36" ht="15" thickBot="1" x14ac:dyDescent="0.25">
      <c r="A802" s="12"/>
      <c r="B802" s="21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3"/>
      <c r="N802" s="23"/>
      <c r="O802" s="23"/>
      <c r="P802" s="23"/>
      <c r="Q802" s="23"/>
      <c r="R802" s="23"/>
      <c r="S802" s="23"/>
      <c r="T802" s="23"/>
      <c r="U802" s="23"/>
      <c r="V802" s="24"/>
      <c r="W802" s="24"/>
      <c r="X802" s="24"/>
      <c r="Y802" s="24"/>
      <c r="Z802" s="24"/>
      <c r="AA802" s="24"/>
      <c r="AB802" s="24"/>
      <c r="AC802" s="24"/>
      <c r="AD802" s="24"/>
      <c r="AE802" s="12"/>
      <c r="AF802" s="12"/>
      <c r="AG802" s="12"/>
      <c r="AH802" s="12"/>
      <c r="AI802" s="12"/>
      <c r="AJ802" s="12"/>
    </row>
    <row r="803" spans="1:36" ht="15" thickBot="1" x14ac:dyDescent="0.25">
      <c r="A803" s="12"/>
      <c r="B803" s="21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3"/>
      <c r="N803" s="23"/>
      <c r="O803" s="23"/>
      <c r="P803" s="23"/>
      <c r="Q803" s="23"/>
      <c r="R803" s="23"/>
      <c r="S803" s="23"/>
      <c r="T803" s="23"/>
      <c r="U803" s="23"/>
      <c r="V803" s="24"/>
      <c r="W803" s="24"/>
      <c r="X803" s="24"/>
      <c r="Y803" s="24"/>
      <c r="Z803" s="24"/>
      <c r="AA803" s="24"/>
      <c r="AB803" s="24"/>
      <c r="AC803" s="24"/>
      <c r="AD803" s="24"/>
      <c r="AE803" s="12"/>
      <c r="AF803" s="12"/>
      <c r="AG803" s="12"/>
      <c r="AH803" s="12"/>
      <c r="AI803" s="12"/>
      <c r="AJ803" s="12"/>
    </row>
    <row r="804" spans="1:36" ht="15" thickBot="1" x14ac:dyDescent="0.25">
      <c r="A804" s="12"/>
      <c r="B804" s="21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3"/>
      <c r="N804" s="23"/>
      <c r="O804" s="23"/>
      <c r="P804" s="23"/>
      <c r="Q804" s="23"/>
      <c r="R804" s="23"/>
      <c r="S804" s="23"/>
      <c r="T804" s="23"/>
      <c r="U804" s="23"/>
      <c r="V804" s="24"/>
      <c r="W804" s="24"/>
      <c r="X804" s="24"/>
      <c r="Y804" s="24"/>
      <c r="Z804" s="24"/>
      <c r="AA804" s="24"/>
      <c r="AB804" s="24"/>
      <c r="AC804" s="24"/>
      <c r="AD804" s="24"/>
      <c r="AE804" s="12"/>
      <c r="AF804" s="12"/>
      <c r="AG804" s="12"/>
      <c r="AH804" s="12"/>
      <c r="AI804" s="12"/>
      <c r="AJ804" s="12"/>
    </row>
    <row r="805" spans="1:36" ht="15" thickBot="1" x14ac:dyDescent="0.25">
      <c r="A805" s="12"/>
      <c r="B805" s="21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3"/>
      <c r="N805" s="23"/>
      <c r="O805" s="23"/>
      <c r="P805" s="23"/>
      <c r="Q805" s="23"/>
      <c r="R805" s="23"/>
      <c r="S805" s="23"/>
      <c r="T805" s="23"/>
      <c r="U805" s="23"/>
      <c r="V805" s="24"/>
      <c r="W805" s="24"/>
      <c r="X805" s="24"/>
      <c r="Y805" s="24"/>
      <c r="Z805" s="24"/>
      <c r="AA805" s="24"/>
      <c r="AB805" s="24"/>
      <c r="AC805" s="24"/>
      <c r="AD805" s="24"/>
      <c r="AE805" s="12"/>
      <c r="AF805" s="12"/>
      <c r="AG805" s="12"/>
      <c r="AH805" s="12"/>
      <c r="AI805" s="12"/>
      <c r="AJ805" s="12"/>
    </row>
    <row r="806" spans="1:36" ht="15" thickBot="1" x14ac:dyDescent="0.25">
      <c r="A806" s="12"/>
      <c r="B806" s="21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3"/>
      <c r="N806" s="23"/>
      <c r="O806" s="23"/>
      <c r="P806" s="23"/>
      <c r="Q806" s="23"/>
      <c r="R806" s="23"/>
      <c r="S806" s="23"/>
      <c r="T806" s="23"/>
      <c r="U806" s="23"/>
      <c r="V806" s="24"/>
      <c r="W806" s="24"/>
      <c r="X806" s="24"/>
      <c r="Y806" s="24"/>
      <c r="Z806" s="24"/>
      <c r="AA806" s="24"/>
      <c r="AB806" s="24"/>
      <c r="AC806" s="24"/>
      <c r="AD806" s="24"/>
      <c r="AE806" s="12"/>
      <c r="AF806" s="12"/>
      <c r="AG806" s="12"/>
      <c r="AH806" s="12"/>
      <c r="AI806" s="12"/>
      <c r="AJ806" s="12"/>
    </row>
    <row r="807" spans="1:36" ht="15" thickBot="1" x14ac:dyDescent="0.25">
      <c r="A807" s="12"/>
      <c r="B807" s="21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3"/>
      <c r="N807" s="23"/>
      <c r="O807" s="23"/>
      <c r="P807" s="23"/>
      <c r="Q807" s="23"/>
      <c r="R807" s="23"/>
      <c r="S807" s="23"/>
      <c r="T807" s="23"/>
      <c r="U807" s="23"/>
      <c r="V807" s="24"/>
      <c r="W807" s="24"/>
      <c r="X807" s="24"/>
      <c r="Y807" s="24"/>
      <c r="Z807" s="24"/>
      <c r="AA807" s="24"/>
      <c r="AB807" s="24"/>
      <c r="AC807" s="24"/>
      <c r="AD807" s="24"/>
      <c r="AE807" s="12"/>
      <c r="AF807" s="12"/>
      <c r="AG807" s="12"/>
      <c r="AH807" s="12"/>
      <c r="AI807" s="12"/>
      <c r="AJ807" s="12"/>
    </row>
    <row r="808" spans="1:36" ht="15" thickBot="1" x14ac:dyDescent="0.25">
      <c r="A808" s="12"/>
      <c r="B808" s="21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3"/>
      <c r="N808" s="23"/>
      <c r="O808" s="23"/>
      <c r="P808" s="23"/>
      <c r="Q808" s="23"/>
      <c r="R808" s="23"/>
      <c r="S808" s="23"/>
      <c r="T808" s="23"/>
      <c r="U808" s="23"/>
      <c r="V808" s="24"/>
      <c r="W808" s="24"/>
      <c r="X808" s="24"/>
      <c r="Y808" s="24"/>
      <c r="Z808" s="24"/>
      <c r="AA808" s="24"/>
      <c r="AB808" s="24"/>
      <c r="AC808" s="24"/>
      <c r="AD808" s="24"/>
      <c r="AE808" s="12"/>
      <c r="AF808" s="12"/>
      <c r="AG808" s="12"/>
      <c r="AH808" s="12"/>
      <c r="AI808" s="12"/>
      <c r="AJ808" s="12"/>
    </row>
    <row r="809" spans="1:36" ht="15" thickBot="1" x14ac:dyDescent="0.25">
      <c r="A809" s="12"/>
      <c r="B809" s="21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3"/>
      <c r="N809" s="23"/>
      <c r="O809" s="23"/>
      <c r="P809" s="23"/>
      <c r="Q809" s="23"/>
      <c r="R809" s="23"/>
      <c r="S809" s="23"/>
      <c r="T809" s="23"/>
      <c r="U809" s="23"/>
      <c r="V809" s="24"/>
      <c r="W809" s="24"/>
      <c r="X809" s="24"/>
      <c r="Y809" s="24"/>
      <c r="Z809" s="24"/>
      <c r="AA809" s="24"/>
      <c r="AB809" s="24"/>
      <c r="AC809" s="24"/>
      <c r="AD809" s="24"/>
      <c r="AE809" s="12"/>
      <c r="AF809" s="12"/>
      <c r="AG809" s="12"/>
      <c r="AH809" s="12"/>
      <c r="AI809" s="12"/>
      <c r="AJ809" s="12"/>
    </row>
    <row r="810" spans="1:36" ht="15" thickBot="1" x14ac:dyDescent="0.25">
      <c r="A810" s="12"/>
      <c r="B810" s="21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3"/>
      <c r="N810" s="23"/>
      <c r="O810" s="23"/>
      <c r="P810" s="23"/>
      <c r="Q810" s="23"/>
      <c r="R810" s="23"/>
      <c r="S810" s="23"/>
      <c r="T810" s="23"/>
      <c r="U810" s="23"/>
      <c r="V810" s="24"/>
      <c r="W810" s="24"/>
      <c r="X810" s="24"/>
      <c r="Y810" s="24"/>
      <c r="Z810" s="24"/>
      <c r="AA810" s="24"/>
      <c r="AB810" s="24"/>
      <c r="AC810" s="24"/>
      <c r="AD810" s="24"/>
      <c r="AE810" s="12"/>
      <c r="AF810" s="12"/>
      <c r="AG810" s="12"/>
      <c r="AH810" s="12"/>
      <c r="AI810" s="12"/>
      <c r="AJ810" s="12"/>
    </row>
    <row r="811" spans="1:36" ht="15" thickBot="1" x14ac:dyDescent="0.25">
      <c r="A811" s="12"/>
      <c r="B811" s="21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3"/>
      <c r="N811" s="23"/>
      <c r="O811" s="23"/>
      <c r="P811" s="23"/>
      <c r="Q811" s="23"/>
      <c r="R811" s="23"/>
      <c r="S811" s="23"/>
      <c r="T811" s="23"/>
      <c r="U811" s="23"/>
      <c r="V811" s="24"/>
      <c r="W811" s="24"/>
      <c r="X811" s="24"/>
      <c r="Y811" s="24"/>
      <c r="Z811" s="24"/>
      <c r="AA811" s="24"/>
      <c r="AB811" s="24"/>
      <c r="AC811" s="24"/>
      <c r="AD811" s="24"/>
      <c r="AE811" s="12"/>
      <c r="AF811" s="12"/>
      <c r="AG811" s="12"/>
      <c r="AH811" s="12"/>
      <c r="AI811" s="12"/>
      <c r="AJ811" s="12"/>
    </row>
    <row r="812" spans="1:36" ht="15" thickBot="1" x14ac:dyDescent="0.25">
      <c r="A812" s="12"/>
      <c r="B812" s="21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3"/>
      <c r="N812" s="23"/>
      <c r="O812" s="23"/>
      <c r="P812" s="23"/>
      <c r="Q812" s="23"/>
      <c r="R812" s="23"/>
      <c r="S812" s="23"/>
      <c r="T812" s="23"/>
      <c r="U812" s="23"/>
      <c r="V812" s="24"/>
      <c r="W812" s="24"/>
      <c r="X812" s="24"/>
      <c r="Y812" s="24"/>
      <c r="Z812" s="24"/>
      <c r="AA812" s="24"/>
      <c r="AB812" s="24"/>
      <c r="AC812" s="24"/>
      <c r="AD812" s="24"/>
      <c r="AE812" s="12"/>
      <c r="AF812" s="12"/>
      <c r="AG812" s="12"/>
      <c r="AH812" s="12"/>
      <c r="AI812" s="12"/>
      <c r="AJ812" s="12"/>
    </row>
    <row r="813" spans="1:36" ht="15" thickBot="1" x14ac:dyDescent="0.25">
      <c r="A813" s="12"/>
      <c r="B813" s="21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3"/>
      <c r="N813" s="23"/>
      <c r="O813" s="23"/>
      <c r="P813" s="23"/>
      <c r="Q813" s="23"/>
      <c r="R813" s="23"/>
      <c r="S813" s="23"/>
      <c r="T813" s="23"/>
      <c r="U813" s="23"/>
      <c r="V813" s="24"/>
      <c r="W813" s="24"/>
      <c r="X813" s="24"/>
      <c r="Y813" s="24"/>
      <c r="Z813" s="24"/>
      <c r="AA813" s="24"/>
      <c r="AB813" s="24"/>
      <c r="AC813" s="24"/>
      <c r="AD813" s="24"/>
      <c r="AE813" s="12"/>
      <c r="AF813" s="12"/>
      <c r="AG813" s="12"/>
      <c r="AH813" s="12"/>
      <c r="AI813" s="12"/>
      <c r="AJ813" s="12"/>
    </row>
    <row r="814" spans="1:36" ht="15" thickBot="1" x14ac:dyDescent="0.25">
      <c r="A814" s="12"/>
      <c r="B814" s="21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3"/>
      <c r="N814" s="23"/>
      <c r="O814" s="23"/>
      <c r="P814" s="23"/>
      <c r="Q814" s="23"/>
      <c r="R814" s="23"/>
      <c r="S814" s="23"/>
      <c r="T814" s="23"/>
      <c r="U814" s="23"/>
      <c r="V814" s="24"/>
      <c r="W814" s="24"/>
      <c r="X814" s="24"/>
      <c r="Y814" s="24"/>
      <c r="Z814" s="24"/>
      <c r="AA814" s="24"/>
      <c r="AB814" s="24"/>
      <c r="AC814" s="24"/>
      <c r="AD814" s="24"/>
      <c r="AE814" s="12"/>
      <c r="AF814" s="12"/>
      <c r="AG814" s="12"/>
      <c r="AH814" s="12"/>
      <c r="AI814" s="12"/>
      <c r="AJ814" s="12"/>
    </row>
    <row r="815" spans="1:36" ht="15" thickBot="1" x14ac:dyDescent="0.25">
      <c r="A815" s="12"/>
      <c r="B815" s="21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3"/>
      <c r="N815" s="23"/>
      <c r="O815" s="23"/>
      <c r="P815" s="23"/>
      <c r="Q815" s="23"/>
      <c r="R815" s="23"/>
      <c r="S815" s="23"/>
      <c r="T815" s="23"/>
      <c r="U815" s="23"/>
      <c r="V815" s="24"/>
      <c r="W815" s="24"/>
      <c r="X815" s="24"/>
      <c r="Y815" s="24"/>
      <c r="Z815" s="24"/>
      <c r="AA815" s="24"/>
      <c r="AB815" s="24"/>
      <c r="AC815" s="24"/>
      <c r="AD815" s="24"/>
      <c r="AE815" s="12"/>
      <c r="AF815" s="12"/>
      <c r="AG815" s="12"/>
      <c r="AH815" s="12"/>
      <c r="AI815" s="12"/>
      <c r="AJ815" s="12"/>
    </row>
    <row r="816" spans="1:36" ht="15" thickBot="1" x14ac:dyDescent="0.25">
      <c r="A816" s="12"/>
      <c r="B816" s="21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3"/>
      <c r="N816" s="23"/>
      <c r="O816" s="23"/>
      <c r="P816" s="23"/>
      <c r="Q816" s="23"/>
      <c r="R816" s="23"/>
      <c r="S816" s="23"/>
      <c r="T816" s="23"/>
      <c r="U816" s="23"/>
      <c r="V816" s="24"/>
      <c r="W816" s="24"/>
      <c r="X816" s="24"/>
      <c r="Y816" s="24"/>
      <c r="Z816" s="24"/>
      <c r="AA816" s="24"/>
      <c r="AB816" s="24"/>
      <c r="AC816" s="24"/>
      <c r="AD816" s="24"/>
      <c r="AE816" s="12"/>
      <c r="AF816" s="12"/>
      <c r="AG816" s="12"/>
      <c r="AH816" s="12"/>
      <c r="AI816" s="12"/>
      <c r="AJ816" s="12"/>
    </row>
    <row r="817" spans="1:36" ht="15" thickBot="1" x14ac:dyDescent="0.25">
      <c r="A817" s="12"/>
      <c r="B817" s="21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3"/>
      <c r="N817" s="23"/>
      <c r="O817" s="23"/>
      <c r="P817" s="23"/>
      <c r="Q817" s="23"/>
      <c r="R817" s="23"/>
      <c r="S817" s="23"/>
      <c r="T817" s="23"/>
      <c r="U817" s="23"/>
      <c r="V817" s="24"/>
      <c r="W817" s="24"/>
      <c r="X817" s="24"/>
      <c r="Y817" s="24"/>
      <c r="Z817" s="24"/>
      <c r="AA817" s="24"/>
      <c r="AB817" s="24"/>
      <c r="AC817" s="24"/>
      <c r="AD817" s="24"/>
      <c r="AE817" s="12"/>
      <c r="AF817" s="12"/>
      <c r="AG817" s="12"/>
      <c r="AH817" s="12"/>
      <c r="AI817" s="12"/>
      <c r="AJ817" s="12"/>
    </row>
    <row r="818" spans="1:36" ht="15" thickBot="1" x14ac:dyDescent="0.25">
      <c r="A818" s="12"/>
      <c r="B818" s="21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3"/>
      <c r="N818" s="23"/>
      <c r="O818" s="23"/>
      <c r="P818" s="23"/>
      <c r="Q818" s="23"/>
      <c r="R818" s="23"/>
      <c r="S818" s="23"/>
      <c r="T818" s="23"/>
      <c r="U818" s="23"/>
      <c r="V818" s="24"/>
      <c r="W818" s="24"/>
      <c r="X818" s="24"/>
      <c r="Y818" s="24"/>
      <c r="Z818" s="24"/>
      <c r="AA818" s="24"/>
      <c r="AB818" s="24"/>
      <c r="AC818" s="24"/>
      <c r="AD818" s="24"/>
      <c r="AE818" s="12"/>
      <c r="AF818" s="12"/>
      <c r="AG818" s="12"/>
      <c r="AH818" s="12"/>
      <c r="AI818" s="12"/>
      <c r="AJ818" s="12"/>
    </row>
    <row r="819" spans="1:36" ht="15" thickBot="1" x14ac:dyDescent="0.25">
      <c r="A819" s="12"/>
      <c r="B819" s="21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3"/>
      <c r="N819" s="23"/>
      <c r="O819" s="23"/>
      <c r="P819" s="23"/>
      <c r="Q819" s="23"/>
      <c r="R819" s="23"/>
      <c r="S819" s="23"/>
      <c r="T819" s="23"/>
      <c r="U819" s="23"/>
      <c r="V819" s="24"/>
      <c r="W819" s="24"/>
      <c r="X819" s="24"/>
      <c r="Y819" s="24"/>
      <c r="Z819" s="24"/>
      <c r="AA819" s="24"/>
      <c r="AB819" s="24"/>
      <c r="AC819" s="24"/>
      <c r="AD819" s="24"/>
      <c r="AE819" s="12"/>
      <c r="AF819" s="12"/>
      <c r="AG819" s="12"/>
      <c r="AH819" s="12"/>
      <c r="AI819" s="12"/>
      <c r="AJ819" s="12"/>
    </row>
    <row r="820" spans="1:36" ht="15" thickBot="1" x14ac:dyDescent="0.25">
      <c r="A820" s="12"/>
      <c r="B820" s="21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3"/>
      <c r="N820" s="23"/>
      <c r="O820" s="23"/>
      <c r="P820" s="23"/>
      <c r="Q820" s="23"/>
      <c r="R820" s="23"/>
      <c r="S820" s="23"/>
      <c r="T820" s="23"/>
      <c r="U820" s="23"/>
      <c r="V820" s="24"/>
      <c r="W820" s="24"/>
      <c r="X820" s="24"/>
      <c r="Y820" s="24"/>
      <c r="Z820" s="24"/>
      <c r="AA820" s="24"/>
      <c r="AB820" s="24"/>
      <c r="AC820" s="24"/>
      <c r="AD820" s="24"/>
      <c r="AE820" s="12"/>
      <c r="AF820" s="12"/>
      <c r="AG820" s="12"/>
      <c r="AH820" s="12"/>
      <c r="AI820" s="12"/>
      <c r="AJ820" s="12"/>
    </row>
    <row r="821" spans="1:36" ht="15" thickBot="1" x14ac:dyDescent="0.25">
      <c r="A821" s="12"/>
      <c r="B821" s="21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3"/>
      <c r="N821" s="23"/>
      <c r="O821" s="23"/>
      <c r="P821" s="23"/>
      <c r="Q821" s="23"/>
      <c r="R821" s="23"/>
      <c r="S821" s="23"/>
      <c r="T821" s="23"/>
      <c r="U821" s="23"/>
      <c r="V821" s="24"/>
      <c r="W821" s="24"/>
      <c r="X821" s="24"/>
      <c r="Y821" s="24"/>
      <c r="Z821" s="24"/>
      <c r="AA821" s="24"/>
      <c r="AB821" s="24"/>
      <c r="AC821" s="24"/>
      <c r="AD821" s="24"/>
      <c r="AE821" s="12"/>
      <c r="AF821" s="12"/>
      <c r="AG821" s="12"/>
      <c r="AH821" s="12"/>
      <c r="AI821" s="12"/>
      <c r="AJ821" s="12"/>
    </row>
    <row r="822" spans="1:36" ht="15" thickBot="1" x14ac:dyDescent="0.25">
      <c r="A822" s="12"/>
      <c r="B822" s="21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3"/>
      <c r="N822" s="23"/>
      <c r="O822" s="23"/>
      <c r="P822" s="23"/>
      <c r="Q822" s="23"/>
      <c r="R822" s="23"/>
      <c r="S822" s="23"/>
      <c r="T822" s="23"/>
      <c r="U822" s="23"/>
      <c r="V822" s="24"/>
      <c r="W822" s="24"/>
      <c r="X822" s="24"/>
      <c r="Y822" s="24"/>
      <c r="Z822" s="24"/>
      <c r="AA822" s="24"/>
      <c r="AB822" s="24"/>
      <c r="AC822" s="24"/>
      <c r="AD822" s="24"/>
      <c r="AE822" s="12"/>
      <c r="AF822" s="12"/>
      <c r="AG822" s="12"/>
      <c r="AH822" s="12"/>
      <c r="AI822" s="12"/>
      <c r="AJ822" s="12"/>
    </row>
    <row r="823" spans="1:36" ht="15" thickBot="1" x14ac:dyDescent="0.25">
      <c r="A823" s="12"/>
      <c r="B823" s="21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3"/>
      <c r="N823" s="23"/>
      <c r="O823" s="23"/>
      <c r="P823" s="23"/>
      <c r="Q823" s="23"/>
      <c r="R823" s="23"/>
      <c r="S823" s="23"/>
      <c r="T823" s="23"/>
      <c r="U823" s="23"/>
      <c r="V823" s="24"/>
      <c r="W823" s="24"/>
      <c r="X823" s="24"/>
      <c r="Y823" s="24"/>
      <c r="Z823" s="24"/>
      <c r="AA823" s="24"/>
      <c r="AB823" s="24"/>
      <c r="AC823" s="24"/>
      <c r="AD823" s="24"/>
      <c r="AE823" s="12"/>
      <c r="AF823" s="12"/>
      <c r="AG823" s="12"/>
      <c r="AH823" s="12"/>
      <c r="AI823" s="12"/>
      <c r="AJ823" s="12"/>
    </row>
    <row r="824" spans="1:36" ht="15" thickBot="1" x14ac:dyDescent="0.25">
      <c r="A824" s="12"/>
      <c r="B824" s="21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3"/>
      <c r="N824" s="23"/>
      <c r="O824" s="23"/>
      <c r="P824" s="23"/>
      <c r="Q824" s="23"/>
      <c r="R824" s="23"/>
      <c r="S824" s="23"/>
      <c r="T824" s="23"/>
      <c r="U824" s="23"/>
      <c r="V824" s="24"/>
      <c r="W824" s="24"/>
      <c r="X824" s="24"/>
      <c r="Y824" s="24"/>
      <c r="Z824" s="24"/>
      <c r="AA824" s="24"/>
      <c r="AB824" s="24"/>
      <c r="AC824" s="24"/>
      <c r="AD824" s="24"/>
      <c r="AE824" s="12"/>
      <c r="AF824" s="12"/>
      <c r="AG824" s="12"/>
      <c r="AH824" s="12"/>
      <c r="AI824" s="12"/>
      <c r="AJ824" s="12"/>
    </row>
    <row r="825" spans="1:36" ht="15" thickBot="1" x14ac:dyDescent="0.25">
      <c r="A825" s="12"/>
      <c r="B825" s="21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3"/>
      <c r="N825" s="23"/>
      <c r="O825" s="23"/>
      <c r="P825" s="23"/>
      <c r="Q825" s="23"/>
      <c r="R825" s="23"/>
      <c r="S825" s="23"/>
      <c r="T825" s="23"/>
      <c r="U825" s="23"/>
      <c r="V825" s="24"/>
      <c r="W825" s="24"/>
      <c r="X825" s="24"/>
      <c r="Y825" s="24"/>
      <c r="Z825" s="24"/>
      <c r="AA825" s="24"/>
      <c r="AB825" s="24"/>
      <c r="AC825" s="24"/>
      <c r="AD825" s="24"/>
      <c r="AE825" s="12"/>
      <c r="AF825" s="12"/>
      <c r="AG825" s="12"/>
      <c r="AH825" s="12"/>
      <c r="AI825" s="12"/>
      <c r="AJ825" s="12"/>
    </row>
    <row r="826" spans="1:36" ht="15" thickBot="1" x14ac:dyDescent="0.25">
      <c r="A826" s="12"/>
      <c r="B826" s="21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3"/>
      <c r="N826" s="23"/>
      <c r="O826" s="23"/>
      <c r="P826" s="23"/>
      <c r="Q826" s="23"/>
      <c r="R826" s="23"/>
      <c r="S826" s="23"/>
      <c r="T826" s="23"/>
      <c r="U826" s="23"/>
      <c r="V826" s="24"/>
      <c r="W826" s="24"/>
      <c r="X826" s="24"/>
      <c r="Y826" s="24"/>
      <c r="Z826" s="24"/>
      <c r="AA826" s="24"/>
      <c r="AB826" s="24"/>
      <c r="AC826" s="24"/>
      <c r="AD826" s="24"/>
      <c r="AE826" s="12"/>
      <c r="AF826" s="12"/>
      <c r="AG826" s="12"/>
      <c r="AH826" s="12"/>
      <c r="AI826" s="12"/>
      <c r="AJ826" s="12"/>
    </row>
    <row r="827" spans="1:36" ht="15" thickBot="1" x14ac:dyDescent="0.25">
      <c r="A827" s="12"/>
      <c r="B827" s="21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3"/>
      <c r="N827" s="23"/>
      <c r="O827" s="23"/>
      <c r="P827" s="23"/>
      <c r="Q827" s="23"/>
      <c r="R827" s="23"/>
      <c r="S827" s="23"/>
      <c r="T827" s="23"/>
      <c r="U827" s="23"/>
      <c r="V827" s="24"/>
      <c r="W827" s="24"/>
      <c r="X827" s="24"/>
      <c r="Y827" s="24"/>
      <c r="Z827" s="24"/>
      <c r="AA827" s="24"/>
      <c r="AB827" s="24"/>
      <c r="AC827" s="24"/>
      <c r="AD827" s="24"/>
      <c r="AE827" s="12"/>
      <c r="AF827" s="12"/>
      <c r="AG827" s="12"/>
      <c r="AH827" s="12"/>
      <c r="AI827" s="12"/>
      <c r="AJ827" s="12"/>
    </row>
    <row r="828" spans="1:36" ht="15" thickBot="1" x14ac:dyDescent="0.25">
      <c r="A828" s="12"/>
      <c r="B828" s="21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3"/>
      <c r="N828" s="23"/>
      <c r="O828" s="23"/>
      <c r="P828" s="23"/>
      <c r="Q828" s="23"/>
      <c r="R828" s="23"/>
      <c r="S828" s="23"/>
      <c r="T828" s="23"/>
      <c r="U828" s="23"/>
      <c r="V828" s="24"/>
      <c r="W828" s="24"/>
      <c r="X828" s="24"/>
      <c r="Y828" s="24"/>
      <c r="Z828" s="24"/>
      <c r="AA828" s="24"/>
      <c r="AB828" s="24"/>
      <c r="AC828" s="24"/>
      <c r="AD828" s="24"/>
      <c r="AE828" s="12"/>
      <c r="AF828" s="12"/>
      <c r="AG828" s="12"/>
      <c r="AH828" s="12"/>
      <c r="AI828" s="12"/>
      <c r="AJ828" s="12"/>
    </row>
    <row r="829" spans="1:36" ht="15" thickBot="1" x14ac:dyDescent="0.25">
      <c r="A829" s="12"/>
      <c r="B829" s="21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3"/>
      <c r="N829" s="23"/>
      <c r="O829" s="23"/>
      <c r="P829" s="23"/>
      <c r="Q829" s="23"/>
      <c r="R829" s="23"/>
      <c r="S829" s="23"/>
      <c r="T829" s="23"/>
      <c r="U829" s="23"/>
      <c r="V829" s="24"/>
      <c r="W829" s="24"/>
      <c r="X829" s="24"/>
      <c r="Y829" s="24"/>
      <c r="Z829" s="24"/>
      <c r="AA829" s="24"/>
      <c r="AB829" s="24"/>
      <c r="AC829" s="24"/>
      <c r="AD829" s="24"/>
      <c r="AE829" s="12"/>
      <c r="AF829" s="12"/>
      <c r="AG829" s="12"/>
      <c r="AH829" s="12"/>
      <c r="AI829" s="12"/>
      <c r="AJ829" s="12"/>
    </row>
    <row r="830" spans="1:36" ht="15" thickBot="1" x14ac:dyDescent="0.25">
      <c r="A830" s="12"/>
      <c r="B830" s="21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3"/>
      <c r="N830" s="23"/>
      <c r="O830" s="23"/>
      <c r="P830" s="23"/>
      <c r="Q830" s="23"/>
      <c r="R830" s="23"/>
      <c r="S830" s="23"/>
      <c r="T830" s="23"/>
      <c r="U830" s="23"/>
      <c r="V830" s="24"/>
      <c r="W830" s="24"/>
      <c r="X830" s="24"/>
      <c r="Y830" s="24"/>
      <c r="Z830" s="24"/>
      <c r="AA830" s="24"/>
      <c r="AB830" s="24"/>
      <c r="AC830" s="24"/>
      <c r="AD830" s="24"/>
      <c r="AE830" s="12"/>
      <c r="AF830" s="12"/>
      <c r="AG830" s="12"/>
      <c r="AH830" s="12"/>
      <c r="AI830" s="12"/>
      <c r="AJ830" s="12"/>
    </row>
    <row r="831" spans="1:36" ht="15" thickBot="1" x14ac:dyDescent="0.25">
      <c r="A831" s="12"/>
      <c r="B831" s="21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3"/>
      <c r="N831" s="23"/>
      <c r="O831" s="23"/>
      <c r="P831" s="23"/>
      <c r="Q831" s="23"/>
      <c r="R831" s="23"/>
      <c r="S831" s="23"/>
      <c r="T831" s="23"/>
      <c r="U831" s="23"/>
      <c r="V831" s="24"/>
      <c r="W831" s="24"/>
      <c r="X831" s="24"/>
      <c r="Y831" s="24"/>
      <c r="Z831" s="24"/>
      <c r="AA831" s="24"/>
      <c r="AB831" s="24"/>
      <c r="AC831" s="24"/>
      <c r="AD831" s="24"/>
      <c r="AE831" s="12"/>
      <c r="AF831" s="12"/>
      <c r="AG831" s="12"/>
      <c r="AH831" s="12"/>
      <c r="AI831" s="12"/>
      <c r="AJ831" s="12"/>
    </row>
    <row r="832" spans="1:36" ht="15" thickBot="1" x14ac:dyDescent="0.25">
      <c r="A832" s="12"/>
      <c r="B832" s="21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3"/>
      <c r="N832" s="23"/>
      <c r="O832" s="23"/>
      <c r="P832" s="23"/>
      <c r="Q832" s="23"/>
      <c r="R832" s="23"/>
      <c r="S832" s="23"/>
      <c r="T832" s="23"/>
      <c r="U832" s="23"/>
      <c r="V832" s="24"/>
      <c r="W832" s="24"/>
      <c r="X832" s="24"/>
      <c r="Y832" s="24"/>
      <c r="Z832" s="24"/>
      <c r="AA832" s="24"/>
      <c r="AB832" s="24"/>
      <c r="AC832" s="24"/>
      <c r="AD832" s="24"/>
      <c r="AE832" s="12"/>
      <c r="AF832" s="12"/>
      <c r="AG832" s="12"/>
      <c r="AH832" s="12"/>
      <c r="AI832" s="12"/>
      <c r="AJ832" s="12"/>
    </row>
    <row r="833" spans="1:36" ht="15" thickBot="1" x14ac:dyDescent="0.25">
      <c r="A833" s="12"/>
      <c r="B833" s="21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3"/>
      <c r="N833" s="23"/>
      <c r="O833" s="23"/>
      <c r="P833" s="23"/>
      <c r="Q833" s="23"/>
      <c r="R833" s="23"/>
      <c r="S833" s="23"/>
      <c r="T833" s="23"/>
      <c r="U833" s="23"/>
      <c r="V833" s="24"/>
      <c r="W833" s="24"/>
      <c r="X833" s="24"/>
      <c r="Y833" s="24"/>
      <c r="Z833" s="24"/>
      <c r="AA833" s="24"/>
      <c r="AB833" s="24"/>
      <c r="AC833" s="24"/>
      <c r="AD833" s="24"/>
      <c r="AE833" s="12"/>
      <c r="AF833" s="12"/>
      <c r="AG833" s="12"/>
      <c r="AH833" s="12"/>
      <c r="AI833" s="12"/>
      <c r="AJ833" s="12"/>
    </row>
    <row r="834" spans="1:36" ht="15" thickBot="1" x14ac:dyDescent="0.25">
      <c r="A834" s="12"/>
      <c r="B834" s="21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3"/>
      <c r="N834" s="23"/>
      <c r="O834" s="23"/>
      <c r="P834" s="23"/>
      <c r="Q834" s="23"/>
      <c r="R834" s="23"/>
      <c r="S834" s="23"/>
      <c r="T834" s="23"/>
      <c r="U834" s="23"/>
      <c r="V834" s="24"/>
      <c r="W834" s="24"/>
      <c r="X834" s="24"/>
      <c r="Y834" s="24"/>
      <c r="Z834" s="24"/>
      <c r="AA834" s="24"/>
      <c r="AB834" s="24"/>
      <c r="AC834" s="24"/>
      <c r="AD834" s="24"/>
      <c r="AE834" s="12"/>
      <c r="AF834" s="12"/>
      <c r="AG834" s="12"/>
      <c r="AH834" s="12"/>
      <c r="AI834" s="12"/>
      <c r="AJ834" s="12"/>
    </row>
    <row r="835" spans="1:36" ht="15" thickBot="1" x14ac:dyDescent="0.25">
      <c r="A835" s="12"/>
      <c r="B835" s="21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3"/>
      <c r="N835" s="23"/>
      <c r="O835" s="23"/>
      <c r="P835" s="23"/>
      <c r="Q835" s="23"/>
      <c r="R835" s="23"/>
      <c r="S835" s="23"/>
      <c r="T835" s="23"/>
      <c r="U835" s="23"/>
      <c r="V835" s="24"/>
      <c r="W835" s="24"/>
      <c r="X835" s="24"/>
      <c r="Y835" s="24"/>
      <c r="Z835" s="24"/>
      <c r="AA835" s="24"/>
      <c r="AB835" s="24"/>
      <c r="AC835" s="24"/>
      <c r="AD835" s="24"/>
      <c r="AE835" s="12"/>
      <c r="AF835" s="12"/>
      <c r="AG835" s="12"/>
      <c r="AH835" s="12"/>
      <c r="AI835" s="12"/>
      <c r="AJ835" s="12"/>
    </row>
    <row r="836" spans="1:36" ht="15" thickBot="1" x14ac:dyDescent="0.25">
      <c r="A836" s="12"/>
      <c r="B836" s="21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3"/>
      <c r="N836" s="23"/>
      <c r="O836" s="23"/>
      <c r="P836" s="23"/>
      <c r="Q836" s="23"/>
      <c r="R836" s="23"/>
      <c r="S836" s="23"/>
      <c r="T836" s="23"/>
      <c r="U836" s="23"/>
      <c r="V836" s="24"/>
      <c r="W836" s="24"/>
      <c r="X836" s="24"/>
      <c r="Y836" s="24"/>
      <c r="Z836" s="24"/>
      <c r="AA836" s="24"/>
      <c r="AB836" s="24"/>
      <c r="AC836" s="24"/>
      <c r="AD836" s="24"/>
      <c r="AE836" s="12"/>
      <c r="AF836" s="12"/>
      <c r="AG836" s="12"/>
      <c r="AH836" s="12"/>
      <c r="AI836" s="12"/>
      <c r="AJ836" s="12"/>
    </row>
    <row r="837" spans="1:36" ht="15" thickBot="1" x14ac:dyDescent="0.25">
      <c r="A837" s="12"/>
      <c r="B837" s="21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3"/>
      <c r="N837" s="23"/>
      <c r="O837" s="23"/>
      <c r="P837" s="23"/>
      <c r="Q837" s="23"/>
      <c r="R837" s="23"/>
      <c r="S837" s="23"/>
      <c r="T837" s="23"/>
      <c r="U837" s="23"/>
      <c r="V837" s="24"/>
      <c r="W837" s="24"/>
      <c r="X837" s="24"/>
      <c r="Y837" s="24"/>
      <c r="Z837" s="24"/>
      <c r="AA837" s="24"/>
      <c r="AB837" s="24"/>
      <c r="AC837" s="24"/>
      <c r="AD837" s="24"/>
      <c r="AE837" s="12"/>
      <c r="AF837" s="12"/>
      <c r="AG837" s="12"/>
      <c r="AH837" s="12"/>
      <c r="AI837" s="12"/>
      <c r="AJ837" s="12"/>
    </row>
    <row r="838" spans="1:36" ht="15" thickBot="1" x14ac:dyDescent="0.25">
      <c r="A838" s="12"/>
      <c r="B838" s="21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3"/>
      <c r="N838" s="23"/>
      <c r="O838" s="23"/>
      <c r="P838" s="23"/>
      <c r="Q838" s="23"/>
      <c r="R838" s="23"/>
      <c r="S838" s="23"/>
      <c r="T838" s="23"/>
      <c r="U838" s="23"/>
      <c r="V838" s="24"/>
      <c r="W838" s="24"/>
      <c r="X838" s="24"/>
      <c r="Y838" s="24"/>
      <c r="Z838" s="24"/>
      <c r="AA838" s="24"/>
      <c r="AB838" s="24"/>
      <c r="AC838" s="24"/>
      <c r="AD838" s="24"/>
      <c r="AE838" s="12"/>
      <c r="AF838" s="12"/>
      <c r="AG838" s="12"/>
      <c r="AH838" s="12"/>
      <c r="AI838" s="12"/>
      <c r="AJ838" s="12"/>
    </row>
    <row r="839" spans="1:36" ht="15" thickBot="1" x14ac:dyDescent="0.25">
      <c r="A839" s="12"/>
      <c r="B839" s="21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3"/>
      <c r="N839" s="23"/>
      <c r="O839" s="23"/>
      <c r="P839" s="23"/>
      <c r="Q839" s="23"/>
      <c r="R839" s="23"/>
      <c r="S839" s="23"/>
      <c r="T839" s="23"/>
      <c r="U839" s="23"/>
      <c r="V839" s="24"/>
      <c r="W839" s="24"/>
      <c r="X839" s="24"/>
      <c r="Y839" s="24"/>
      <c r="Z839" s="24"/>
      <c r="AA839" s="24"/>
      <c r="AB839" s="24"/>
      <c r="AC839" s="24"/>
      <c r="AD839" s="24"/>
      <c r="AE839" s="12"/>
      <c r="AF839" s="12"/>
      <c r="AG839" s="12"/>
      <c r="AH839" s="12"/>
      <c r="AI839" s="12"/>
      <c r="AJ839" s="12"/>
    </row>
    <row r="840" spans="1:36" ht="15" thickBot="1" x14ac:dyDescent="0.25">
      <c r="A840" s="12"/>
      <c r="B840" s="21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3"/>
      <c r="N840" s="23"/>
      <c r="O840" s="23"/>
      <c r="P840" s="23"/>
      <c r="Q840" s="23"/>
      <c r="R840" s="23"/>
      <c r="S840" s="23"/>
      <c r="T840" s="23"/>
      <c r="U840" s="23"/>
      <c r="V840" s="24"/>
      <c r="W840" s="24"/>
      <c r="X840" s="24"/>
      <c r="Y840" s="24"/>
      <c r="Z840" s="24"/>
      <c r="AA840" s="24"/>
      <c r="AB840" s="24"/>
      <c r="AC840" s="24"/>
      <c r="AD840" s="24"/>
      <c r="AE840" s="12"/>
      <c r="AF840" s="12"/>
      <c r="AG840" s="12"/>
      <c r="AH840" s="12"/>
      <c r="AI840" s="12"/>
      <c r="AJ840" s="12"/>
    </row>
    <row r="841" spans="1:36" ht="15" thickBot="1" x14ac:dyDescent="0.25">
      <c r="A841" s="12"/>
      <c r="B841" s="21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3"/>
      <c r="N841" s="23"/>
      <c r="O841" s="23"/>
      <c r="P841" s="23"/>
      <c r="Q841" s="23"/>
      <c r="R841" s="23"/>
      <c r="S841" s="23"/>
      <c r="T841" s="23"/>
      <c r="U841" s="23"/>
      <c r="V841" s="24"/>
      <c r="W841" s="24"/>
      <c r="X841" s="24"/>
      <c r="Y841" s="24"/>
      <c r="Z841" s="24"/>
      <c r="AA841" s="24"/>
      <c r="AB841" s="24"/>
      <c r="AC841" s="24"/>
      <c r="AD841" s="24"/>
      <c r="AE841" s="12"/>
      <c r="AF841" s="12"/>
      <c r="AG841" s="12"/>
      <c r="AH841" s="12"/>
      <c r="AI841" s="12"/>
      <c r="AJ841" s="12"/>
    </row>
    <row r="842" spans="1:36" ht="15" thickBot="1" x14ac:dyDescent="0.25">
      <c r="A842" s="12"/>
      <c r="B842" s="21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3"/>
      <c r="N842" s="23"/>
      <c r="O842" s="23"/>
      <c r="P842" s="23"/>
      <c r="Q842" s="23"/>
      <c r="R842" s="23"/>
      <c r="S842" s="23"/>
      <c r="T842" s="23"/>
      <c r="U842" s="23"/>
      <c r="V842" s="24"/>
      <c r="W842" s="24"/>
      <c r="X842" s="24"/>
      <c r="Y842" s="24"/>
      <c r="Z842" s="24"/>
      <c r="AA842" s="24"/>
      <c r="AB842" s="24"/>
      <c r="AC842" s="24"/>
      <c r="AD842" s="24"/>
      <c r="AE842" s="12"/>
      <c r="AF842" s="12"/>
      <c r="AG842" s="12"/>
      <c r="AH842" s="12"/>
      <c r="AI842" s="12"/>
      <c r="AJ842" s="12"/>
    </row>
    <row r="843" spans="1:36" ht="15" thickBot="1" x14ac:dyDescent="0.25">
      <c r="A843" s="12"/>
      <c r="B843" s="21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3"/>
      <c r="N843" s="23"/>
      <c r="O843" s="23"/>
      <c r="P843" s="23"/>
      <c r="Q843" s="23"/>
      <c r="R843" s="23"/>
      <c r="S843" s="23"/>
      <c r="T843" s="23"/>
      <c r="U843" s="23"/>
      <c r="V843" s="24"/>
      <c r="W843" s="24"/>
      <c r="X843" s="24"/>
      <c r="Y843" s="24"/>
      <c r="Z843" s="24"/>
      <c r="AA843" s="24"/>
      <c r="AB843" s="24"/>
      <c r="AC843" s="24"/>
      <c r="AD843" s="24"/>
      <c r="AE843" s="12"/>
      <c r="AF843" s="12"/>
      <c r="AG843" s="12"/>
      <c r="AH843" s="12"/>
      <c r="AI843" s="12"/>
      <c r="AJ843" s="12"/>
    </row>
    <row r="844" spans="1:36" ht="15" thickBot="1" x14ac:dyDescent="0.25">
      <c r="A844" s="12"/>
      <c r="B844" s="21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3"/>
      <c r="N844" s="23"/>
      <c r="O844" s="23"/>
      <c r="P844" s="23"/>
      <c r="Q844" s="23"/>
      <c r="R844" s="23"/>
      <c r="S844" s="23"/>
      <c r="T844" s="23"/>
      <c r="U844" s="23"/>
      <c r="V844" s="24"/>
      <c r="W844" s="24"/>
      <c r="X844" s="24"/>
      <c r="Y844" s="24"/>
      <c r="Z844" s="24"/>
      <c r="AA844" s="24"/>
      <c r="AB844" s="24"/>
      <c r="AC844" s="24"/>
      <c r="AD844" s="24"/>
      <c r="AE844" s="12"/>
      <c r="AF844" s="12"/>
      <c r="AG844" s="12"/>
      <c r="AH844" s="12"/>
      <c r="AI844" s="12"/>
      <c r="AJ844" s="12"/>
    </row>
    <row r="845" spans="1:36" ht="15" thickBot="1" x14ac:dyDescent="0.25">
      <c r="A845" s="12"/>
      <c r="B845" s="21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3"/>
      <c r="N845" s="23"/>
      <c r="O845" s="23"/>
      <c r="P845" s="23"/>
      <c r="Q845" s="23"/>
      <c r="R845" s="23"/>
      <c r="S845" s="23"/>
      <c r="T845" s="23"/>
      <c r="U845" s="23"/>
      <c r="V845" s="24"/>
      <c r="W845" s="24"/>
      <c r="X845" s="24"/>
      <c r="Y845" s="24"/>
      <c r="Z845" s="24"/>
      <c r="AA845" s="24"/>
      <c r="AB845" s="24"/>
      <c r="AC845" s="24"/>
      <c r="AD845" s="24"/>
      <c r="AE845" s="12"/>
      <c r="AF845" s="12"/>
      <c r="AG845" s="12"/>
      <c r="AH845" s="12"/>
      <c r="AI845" s="12"/>
      <c r="AJ845" s="12"/>
    </row>
    <row r="846" spans="1:36" ht="15" thickBot="1" x14ac:dyDescent="0.25">
      <c r="A846" s="12"/>
      <c r="B846" s="21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3"/>
      <c r="N846" s="23"/>
      <c r="O846" s="23"/>
      <c r="P846" s="23"/>
      <c r="Q846" s="23"/>
      <c r="R846" s="23"/>
      <c r="S846" s="23"/>
      <c r="T846" s="23"/>
      <c r="U846" s="23"/>
      <c r="V846" s="24"/>
      <c r="W846" s="24"/>
      <c r="X846" s="24"/>
      <c r="Y846" s="24"/>
      <c r="Z846" s="24"/>
      <c r="AA846" s="24"/>
      <c r="AB846" s="24"/>
      <c r="AC846" s="24"/>
      <c r="AD846" s="24"/>
      <c r="AE846" s="12"/>
      <c r="AF846" s="12"/>
      <c r="AG846" s="12"/>
      <c r="AH846" s="12"/>
      <c r="AI846" s="12"/>
      <c r="AJ846" s="12"/>
    </row>
    <row r="847" spans="1:36" ht="15" thickBot="1" x14ac:dyDescent="0.25">
      <c r="A847" s="12"/>
      <c r="B847" s="21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3"/>
      <c r="N847" s="23"/>
      <c r="O847" s="23"/>
      <c r="P847" s="23"/>
      <c r="Q847" s="23"/>
      <c r="R847" s="23"/>
      <c r="S847" s="23"/>
      <c r="T847" s="23"/>
      <c r="U847" s="23"/>
      <c r="V847" s="24"/>
      <c r="W847" s="24"/>
      <c r="X847" s="24"/>
      <c r="Y847" s="24"/>
      <c r="Z847" s="24"/>
      <c r="AA847" s="24"/>
      <c r="AB847" s="24"/>
      <c r="AC847" s="24"/>
      <c r="AD847" s="24"/>
      <c r="AE847" s="12"/>
      <c r="AF847" s="12"/>
      <c r="AG847" s="12"/>
      <c r="AH847" s="12"/>
      <c r="AI847" s="12"/>
      <c r="AJ847" s="12"/>
    </row>
    <row r="848" spans="1:36" ht="15" thickBot="1" x14ac:dyDescent="0.25">
      <c r="A848" s="12"/>
      <c r="B848" s="21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3"/>
      <c r="N848" s="23"/>
      <c r="O848" s="23"/>
      <c r="P848" s="23"/>
      <c r="Q848" s="23"/>
      <c r="R848" s="23"/>
      <c r="S848" s="23"/>
      <c r="T848" s="23"/>
      <c r="U848" s="23"/>
      <c r="V848" s="24"/>
      <c r="W848" s="24"/>
      <c r="X848" s="24"/>
      <c r="Y848" s="24"/>
      <c r="Z848" s="24"/>
      <c r="AA848" s="24"/>
      <c r="AB848" s="24"/>
      <c r="AC848" s="24"/>
      <c r="AD848" s="24"/>
      <c r="AE848" s="12"/>
      <c r="AF848" s="12"/>
      <c r="AG848" s="12"/>
      <c r="AH848" s="12"/>
      <c r="AI848" s="12"/>
      <c r="AJ848" s="12"/>
    </row>
    <row r="849" spans="1:36" ht="15" thickBot="1" x14ac:dyDescent="0.25">
      <c r="A849" s="12"/>
      <c r="B849" s="21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3"/>
      <c r="N849" s="23"/>
      <c r="O849" s="23"/>
      <c r="P849" s="23"/>
      <c r="Q849" s="23"/>
      <c r="R849" s="23"/>
      <c r="S849" s="23"/>
      <c r="T849" s="23"/>
      <c r="U849" s="23"/>
      <c r="V849" s="24"/>
      <c r="W849" s="24"/>
      <c r="X849" s="24"/>
      <c r="Y849" s="24"/>
      <c r="Z849" s="24"/>
      <c r="AA849" s="24"/>
      <c r="AB849" s="24"/>
      <c r="AC849" s="24"/>
      <c r="AD849" s="24"/>
      <c r="AE849" s="12"/>
      <c r="AF849" s="12"/>
      <c r="AG849" s="12"/>
      <c r="AH849" s="12"/>
      <c r="AI849" s="12"/>
      <c r="AJ849" s="12"/>
    </row>
    <row r="850" spans="1:36" ht="15" thickBot="1" x14ac:dyDescent="0.25">
      <c r="A850" s="12"/>
      <c r="B850" s="21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3"/>
      <c r="N850" s="23"/>
      <c r="O850" s="23"/>
      <c r="P850" s="23"/>
      <c r="Q850" s="23"/>
      <c r="R850" s="23"/>
      <c r="S850" s="23"/>
      <c r="T850" s="23"/>
      <c r="U850" s="23"/>
      <c r="V850" s="24"/>
      <c r="W850" s="24"/>
      <c r="X850" s="24"/>
      <c r="Y850" s="24"/>
      <c r="Z850" s="24"/>
      <c r="AA850" s="24"/>
      <c r="AB850" s="24"/>
      <c r="AC850" s="24"/>
      <c r="AD850" s="24"/>
      <c r="AE850" s="12"/>
      <c r="AF850" s="12"/>
      <c r="AG850" s="12"/>
      <c r="AH850" s="12"/>
      <c r="AI850" s="12"/>
      <c r="AJ850" s="12"/>
    </row>
    <row r="851" spans="1:36" ht="15" thickBot="1" x14ac:dyDescent="0.25">
      <c r="A851" s="12"/>
      <c r="B851" s="21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3"/>
      <c r="N851" s="23"/>
      <c r="O851" s="23"/>
      <c r="P851" s="23"/>
      <c r="Q851" s="23"/>
      <c r="R851" s="23"/>
      <c r="S851" s="23"/>
      <c r="T851" s="23"/>
      <c r="U851" s="23"/>
      <c r="V851" s="24"/>
      <c r="W851" s="24"/>
      <c r="X851" s="24"/>
      <c r="Y851" s="24"/>
      <c r="Z851" s="24"/>
      <c r="AA851" s="24"/>
      <c r="AB851" s="24"/>
      <c r="AC851" s="24"/>
      <c r="AD851" s="24"/>
      <c r="AE851" s="12"/>
      <c r="AF851" s="12"/>
      <c r="AG851" s="12"/>
      <c r="AH851" s="12"/>
      <c r="AI851" s="12"/>
      <c r="AJ851" s="12"/>
    </row>
    <row r="852" spans="1:36" ht="15" thickBot="1" x14ac:dyDescent="0.25">
      <c r="A852" s="12"/>
      <c r="B852" s="21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3"/>
      <c r="N852" s="23"/>
      <c r="O852" s="23"/>
      <c r="P852" s="23"/>
      <c r="Q852" s="23"/>
      <c r="R852" s="23"/>
      <c r="S852" s="23"/>
      <c r="T852" s="23"/>
      <c r="U852" s="23"/>
      <c r="V852" s="24"/>
      <c r="W852" s="24"/>
      <c r="X852" s="24"/>
      <c r="Y852" s="24"/>
      <c r="Z852" s="24"/>
      <c r="AA852" s="24"/>
      <c r="AB852" s="24"/>
      <c r="AC852" s="24"/>
      <c r="AD852" s="24"/>
      <c r="AE852" s="12"/>
      <c r="AF852" s="12"/>
      <c r="AG852" s="12"/>
      <c r="AH852" s="12"/>
      <c r="AI852" s="12"/>
      <c r="AJ852" s="12"/>
    </row>
    <row r="853" spans="1:36" ht="15" thickBot="1" x14ac:dyDescent="0.25">
      <c r="A853" s="12"/>
      <c r="B853" s="21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3"/>
      <c r="N853" s="23"/>
      <c r="O853" s="23"/>
      <c r="P853" s="23"/>
      <c r="Q853" s="23"/>
      <c r="R853" s="23"/>
      <c r="S853" s="23"/>
      <c r="T853" s="23"/>
      <c r="U853" s="23"/>
      <c r="V853" s="24"/>
      <c r="W853" s="24"/>
      <c r="X853" s="24"/>
      <c r="Y853" s="24"/>
      <c r="Z853" s="24"/>
      <c r="AA853" s="24"/>
      <c r="AB853" s="24"/>
      <c r="AC853" s="24"/>
      <c r="AD853" s="24"/>
      <c r="AE853" s="12"/>
      <c r="AF853" s="12"/>
      <c r="AG853" s="12"/>
      <c r="AH853" s="12"/>
      <c r="AI853" s="12"/>
      <c r="AJ853" s="12"/>
    </row>
    <row r="854" spans="1:36" ht="15" thickBot="1" x14ac:dyDescent="0.25">
      <c r="A854" s="12"/>
      <c r="B854" s="21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3"/>
      <c r="N854" s="23"/>
      <c r="O854" s="23"/>
      <c r="P854" s="23"/>
      <c r="Q854" s="23"/>
      <c r="R854" s="23"/>
      <c r="S854" s="23"/>
      <c r="T854" s="23"/>
      <c r="U854" s="23"/>
      <c r="V854" s="24"/>
      <c r="W854" s="24"/>
      <c r="X854" s="24"/>
      <c r="Y854" s="24"/>
      <c r="Z854" s="24"/>
      <c r="AA854" s="24"/>
      <c r="AB854" s="24"/>
      <c r="AC854" s="24"/>
      <c r="AD854" s="24"/>
      <c r="AE854" s="12"/>
      <c r="AF854" s="12"/>
      <c r="AG854" s="12"/>
      <c r="AH854" s="12"/>
      <c r="AI854" s="12"/>
      <c r="AJ854" s="12"/>
    </row>
    <row r="855" spans="1:36" ht="15" thickBot="1" x14ac:dyDescent="0.25">
      <c r="A855" s="12"/>
      <c r="B855" s="21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3"/>
      <c r="N855" s="23"/>
      <c r="O855" s="23"/>
      <c r="P855" s="23"/>
      <c r="Q855" s="23"/>
      <c r="R855" s="23"/>
      <c r="S855" s="23"/>
      <c r="T855" s="23"/>
      <c r="U855" s="23"/>
      <c r="V855" s="24"/>
      <c r="W855" s="24"/>
      <c r="X855" s="24"/>
      <c r="Y855" s="24"/>
      <c r="Z855" s="24"/>
      <c r="AA855" s="24"/>
      <c r="AB855" s="24"/>
      <c r="AC855" s="24"/>
      <c r="AD855" s="24"/>
      <c r="AE855" s="12"/>
      <c r="AF855" s="12"/>
      <c r="AG855" s="12"/>
      <c r="AH855" s="12"/>
      <c r="AI855" s="12"/>
      <c r="AJ855" s="12"/>
    </row>
    <row r="856" spans="1:36" ht="15" thickBot="1" x14ac:dyDescent="0.25">
      <c r="A856" s="12"/>
      <c r="B856" s="21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3"/>
      <c r="N856" s="23"/>
      <c r="O856" s="23"/>
      <c r="P856" s="23"/>
      <c r="Q856" s="23"/>
      <c r="R856" s="23"/>
      <c r="S856" s="23"/>
      <c r="T856" s="23"/>
      <c r="U856" s="23"/>
      <c r="V856" s="24"/>
      <c r="W856" s="24"/>
      <c r="X856" s="24"/>
      <c r="Y856" s="24"/>
      <c r="Z856" s="24"/>
      <c r="AA856" s="24"/>
      <c r="AB856" s="24"/>
      <c r="AC856" s="24"/>
      <c r="AD856" s="24"/>
      <c r="AE856" s="12"/>
      <c r="AF856" s="12"/>
      <c r="AG856" s="12"/>
      <c r="AH856" s="12"/>
      <c r="AI856" s="12"/>
      <c r="AJ856" s="12"/>
    </row>
    <row r="857" spans="1:36" ht="15" thickBot="1" x14ac:dyDescent="0.25">
      <c r="A857" s="12"/>
      <c r="B857" s="21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3"/>
      <c r="N857" s="23"/>
      <c r="O857" s="23"/>
      <c r="P857" s="23"/>
      <c r="Q857" s="23"/>
      <c r="R857" s="23"/>
      <c r="S857" s="23"/>
      <c r="T857" s="23"/>
      <c r="U857" s="23"/>
      <c r="V857" s="24"/>
      <c r="W857" s="24"/>
      <c r="X857" s="24"/>
      <c r="Y857" s="24"/>
      <c r="Z857" s="24"/>
      <c r="AA857" s="24"/>
      <c r="AB857" s="24"/>
      <c r="AC857" s="24"/>
      <c r="AD857" s="24"/>
      <c r="AE857" s="12"/>
      <c r="AF857" s="12"/>
      <c r="AG857" s="12"/>
      <c r="AH857" s="12"/>
      <c r="AI857" s="12"/>
      <c r="AJ857" s="12"/>
    </row>
    <row r="858" spans="1:36" ht="15" thickBot="1" x14ac:dyDescent="0.25">
      <c r="A858" s="12"/>
      <c r="B858" s="21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3"/>
      <c r="N858" s="23"/>
      <c r="O858" s="23"/>
      <c r="P858" s="23"/>
      <c r="Q858" s="23"/>
      <c r="R858" s="23"/>
      <c r="S858" s="23"/>
      <c r="T858" s="23"/>
      <c r="U858" s="23"/>
      <c r="V858" s="24"/>
      <c r="W858" s="24"/>
      <c r="X858" s="24"/>
      <c r="Y858" s="24"/>
      <c r="Z858" s="24"/>
      <c r="AA858" s="24"/>
      <c r="AB858" s="24"/>
      <c r="AC858" s="24"/>
      <c r="AD858" s="24"/>
      <c r="AE858" s="12"/>
      <c r="AF858" s="12"/>
      <c r="AG858" s="12"/>
      <c r="AH858" s="12"/>
      <c r="AI858" s="12"/>
      <c r="AJ858" s="12"/>
    </row>
    <row r="859" spans="1:36" ht="15" thickBot="1" x14ac:dyDescent="0.25">
      <c r="A859" s="12"/>
      <c r="B859" s="21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3"/>
      <c r="N859" s="23"/>
      <c r="O859" s="23"/>
      <c r="P859" s="23"/>
      <c r="Q859" s="23"/>
      <c r="R859" s="23"/>
      <c r="S859" s="23"/>
      <c r="T859" s="23"/>
      <c r="U859" s="23"/>
      <c r="V859" s="24"/>
      <c r="W859" s="24"/>
      <c r="X859" s="24"/>
      <c r="Y859" s="24"/>
      <c r="Z859" s="24"/>
      <c r="AA859" s="24"/>
      <c r="AB859" s="24"/>
      <c r="AC859" s="24"/>
      <c r="AD859" s="24"/>
      <c r="AE859" s="12"/>
      <c r="AF859" s="12"/>
      <c r="AG859" s="12"/>
      <c r="AH859" s="12"/>
      <c r="AI859" s="12"/>
      <c r="AJ859" s="12"/>
    </row>
    <row r="860" spans="1:36" ht="15" thickBot="1" x14ac:dyDescent="0.25">
      <c r="A860" s="12"/>
      <c r="B860" s="21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3"/>
      <c r="N860" s="23"/>
      <c r="O860" s="23"/>
      <c r="P860" s="23"/>
      <c r="Q860" s="23"/>
      <c r="R860" s="23"/>
      <c r="S860" s="23"/>
      <c r="T860" s="23"/>
      <c r="U860" s="23"/>
      <c r="V860" s="24"/>
      <c r="W860" s="24"/>
      <c r="X860" s="24"/>
      <c r="Y860" s="24"/>
      <c r="Z860" s="24"/>
      <c r="AA860" s="24"/>
      <c r="AB860" s="24"/>
      <c r="AC860" s="24"/>
      <c r="AD860" s="24"/>
      <c r="AE860" s="12"/>
      <c r="AF860" s="12"/>
      <c r="AG860" s="12"/>
      <c r="AH860" s="12"/>
      <c r="AI860" s="12"/>
      <c r="AJ860" s="12"/>
    </row>
    <row r="861" spans="1:36" ht="15" thickBot="1" x14ac:dyDescent="0.25">
      <c r="A861" s="12"/>
      <c r="B861" s="21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3"/>
      <c r="N861" s="23"/>
      <c r="O861" s="23"/>
      <c r="P861" s="23"/>
      <c r="Q861" s="23"/>
      <c r="R861" s="23"/>
      <c r="S861" s="23"/>
      <c r="T861" s="23"/>
      <c r="U861" s="23"/>
      <c r="V861" s="24"/>
      <c r="W861" s="24"/>
      <c r="X861" s="24"/>
      <c r="Y861" s="24"/>
      <c r="Z861" s="24"/>
      <c r="AA861" s="24"/>
      <c r="AB861" s="24"/>
      <c r="AC861" s="24"/>
      <c r="AD861" s="24"/>
      <c r="AE861" s="12"/>
      <c r="AF861" s="12"/>
      <c r="AG861" s="12"/>
      <c r="AH861" s="12"/>
      <c r="AI861" s="12"/>
      <c r="AJ861" s="12"/>
    </row>
    <row r="862" spans="1:36" ht="15" thickBot="1" x14ac:dyDescent="0.25">
      <c r="A862" s="12"/>
      <c r="B862" s="21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3"/>
      <c r="N862" s="23"/>
      <c r="O862" s="23"/>
      <c r="P862" s="23"/>
      <c r="Q862" s="23"/>
      <c r="R862" s="23"/>
      <c r="S862" s="23"/>
      <c r="T862" s="23"/>
      <c r="U862" s="23"/>
      <c r="V862" s="24"/>
      <c r="W862" s="24"/>
      <c r="X862" s="24"/>
      <c r="Y862" s="24"/>
      <c r="Z862" s="24"/>
      <c r="AA862" s="24"/>
      <c r="AB862" s="24"/>
      <c r="AC862" s="24"/>
      <c r="AD862" s="24"/>
      <c r="AE862" s="12"/>
      <c r="AF862" s="12"/>
      <c r="AG862" s="12"/>
      <c r="AH862" s="12"/>
      <c r="AI862" s="12"/>
      <c r="AJ862" s="12"/>
    </row>
    <row r="863" spans="1:36" ht="15" thickBot="1" x14ac:dyDescent="0.25">
      <c r="A863" s="12"/>
      <c r="B863" s="21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3"/>
      <c r="N863" s="23"/>
      <c r="O863" s="23"/>
      <c r="P863" s="23"/>
      <c r="Q863" s="23"/>
      <c r="R863" s="23"/>
      <c r="S863" s="23"/>
      <c r="T863" s="23"/>
      <c r="U863" s="23"/>
      <c r="V863" s="24"/>
      <c r="W863" s="24"/>
      <c r="X863" s="24"/>
      <c r="Y863" s="24"/>
      <c r="Z863" s="24"/>
      <c r="AA863" s="24"/>
      <c r="AB863" s="24"/>
      <c r="AC863" s="24"/>
      <c r="AD863" s="24"/>
      <c r="AE863" s="12"/>
      <c r="AF863" s="12"/>
      <c r="AG863" s="12"/>
      <c r="AH863" s="12"/>
      <c r="AI863" s="12"/>
      <c r="AJ863" s="12"/>
    </row>
    <row r="864" spans="1:36" ht="15" thickBot="1" x14ac:dyDescent="0.25">
      <c r="A864" s="12"/>
      <c r="B864" s="21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3"/>
      <c r="N864" s="23"/>
      <c r="O864" s="23"/>
      <c r="P864" s="23"/>
      <c r="Q864" s="23"/>
      <c r="R864" s="23"/>
      <c r="S864" s="23"/>
      <c r="T864" s="23"/>
      <c r="U864" s="23"/>
      <c r="V864" s="24"/>
      <c r="W864" s="24"/>
      <c r="X864" s="24"/>
      <c r="Y864" s="24"/>
      <c r="Z864" s="24"/>
      <c r="AA864" s="24"/>
      <c r="AB864" s="24"/>
      <c r="AC864" s="24"/>
      <c r="AD864" s="24"/>
      <c r="AE864" s="12"/>
      <c r="AF864" s="12"/>
      <c r="AG864" s="12"/>
      <c r="AH864" s="12"/>
      <c r="AI864" s="12"/>
      <c r="AJ864" s="12"/>
    </row>
    <row r="865" spans="1:36" ht="15" thickBot="1" x14ac:dyDescent="0.25">
      <c r="A865" s="12"/>
      <c r="B865" s="21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3"/>
      <c r="N865" s="23"/>
      <c r="O865" s="23"/>
      <c r="P865" s="23"/>
      <c r="Q865" s="23"/>
      <c r="R865" s="23"/>
      <c r="S865" s="23"/>
      <c r="T865" s="23"/>
      <c r="U865" s="23"/>
      <c r="V865" s="24"/>
      <c r="W865" s="24"/>
      <c r="X865" s="24"/>
      <c r="Y865" s="24"/>
      <c r="Z865" s="24"/>
      <c r="AA865" s="24"/>
      <c r="AB865" s="24"/>
      <c r="AC865" s="24"/>
      <c r="AD865" s="24"/>
      <c r="AE865" s="12"/>
      <c r="AF865" s="12"/>
      <c r="AG865" s="12"/>
      <c r="AH865" s="12"/>
      <c r="AI865" s="12"/>
      <c r="AJ865" s="12"/>
    </row>
    <row r="866" spans="1:36" ht="15" thickBot="1" x14ac:dyDescent="0.25">
      <c r="A866" s="12"/>
      <c r="B866" s="21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3"/>
      <c r="N866" s="23"/>
      <c r="O866" s="23"/>
      <c r="P866" s="23"/>
      <c r="Q866" s="23"/>
      <c r="R866" s="23"/>
      <c r="S866" s="23"/>
      <c r="T866" s="23"/>
      <c r="U866" s="23"/>
      <c r="V866" s="24"/>
      <c r="W866" s="24"/>
      <c r="X866" s="24"/>
      <c r="Y866" s="24"/>
      <c r="Z866" s="24"/>
      <c r="AA866" s="24"/>
      <c r="AB866" s="24"/>
      <c r="AC866" s="24"/>
      <c r="AD866" s="24"/>
      <c r="AE866" s="12"/>
      <c r="AF866" s="12"/>
      <c r="AG866" s="12"/>
      <c r="AH866" s="12"/>
      <c r="AI866" s="12"/>
      <c r="AJ866" s="12"/>
    </row>
    <row r="867" spans="1:36" ht="15" thickBot="1" x14ac:dyDescent="0.25">
      <c r="A867" s="12"/>
      <c r="B867" s="21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3"/>
      <c r="N867" s="23"/>
      <c r="O867" s="23"/>
      <c r="P867" s="23"/>
      <c r="Q867" s="23"/>
      <c r="R867" s="23"/>
      <c r="S867" s="23"/>
      <c r="T867" s="23"/>
      <c r="U867" s="23"/>
      <c r="V867" s="24"/>
      <c r="W867" s="24"/>
      <c r="X867" s="24"/>
      <c r="Y867" s="24"/>
      <c r="Z867" s="24"/>
      <c r="AA867" s="24"/>
      <c r="AB867" s="24"/>
      <c r="AC867" s="24"/>
      <c r="AD867" s="24"/>
      <c r="AE867" s="12"/>
      <c r="AF867" s="12"/>
      <c r="AG867" s="12"/>
      <c r="AH867" s="12"/>
      <c r="AI867" s="12"/>
      <c r="AJ867" s="12"/>
    </row>
    <row r="868" spans="1:36" ht="15" thickBot="1" x14ac:dyDescent="0.25">
      <c r="A868" s="12"/>
      <c r="B868" s="21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3"/>
      <c r="N868" s="23"/>
      <c r="O868" s="23"/>
      <c r="P868" s="23"/>
      <c r="Q868" s="23"/>
      <c r="R868" s="23"/>
      <c r="S868" s="23"/>
      <c r="T868" s="23"/>
      <c r="U868" s="23"/>
      <c r="V868" s="24"/>
      <c r="W868" s="24"/>
      <c r="X868" s="24"/>
      <c r="Y868" s="24"/>
      <c r="Z868" s="24"/>
      <c r="AA868" s="24"/>
      <c r="AB868" s="24"/>
      <c r="AC868" s="24"/>
      <c r="AD868" s="24"/>
      <c r="AE868" s="12"/>
      <c r="AF868" s="12"/>
      <c r="AG868" s="12"/>
      <c r="AH868" s="12"/>
      <c r="AI868" s="12"/>
      <c r="AJ868" s="12"/>
    </row>
    <row r="869" spans="1:36" ht="15" thickBot="1" x14ac:dyDescent="0.25">
      <c r="A869" s="12"/>
      <c r="B869" s="21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3"/>
      <c r="N869" s="23"/>
      <c r="O869" s="23"/>
      <c r="P869" s="23"/>
      <c r="Q869" s="23"/>
      <c r="R869" s="23"/>
      <c r="S869" s="23"/>
      <c r="T869" s="23"/>
      <c r="U869" s="23"/>
      <c r="V869" s="24"/>
      <c r="W869" s="24"/>
      <c r="X869" s="24"/>
      <c r="Y869" s="24"/>
      <c r="Z869" s="24"/>
      <c r="AA869" s="24"/>
      <c r="AB869" s="24"/>
      <c r="AC869" s="24"/>
      <c r="AD869" s="24"/>
      <c r="AE869" s="12"/>
      <c r="AF869" s="12"/>
      <c r="AG869" s="12"/>
      <c r="AH869" s="12"/>
      <c r="AI869" s="12"/>
      <c r="AJ869" s="12"/>
    </row>
    <row r="870" spans="1:36" ht="15" thickBot="1" x14ac:dyDescent="0.25">
      <c r="A870" s="12"/>
      <c r="B870" s="21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3"/>
      <c r="N870" s="23"/>
      <c r="O870" s="23"/>
      <c r="P870" s="23"/>
      <c r="Q870" s="23"/>
      <c r="R870" s="23"/>
      <c r="S870" s="23"/>
      <c r="T870" s="23"/>
      <c r="U870" s="23"/>
      <c r="V870" s="24"/>
      <c r="W870" s="24"/>
      <c r="X870" s="24"/>
      <c r="Y870" s="24"/>
      <c r="Z870" s="24"/>
      <c r="AA870" s="24"/>
      <c r="AB870" s="24"/>
      <c r="AC870" s="24"/>
      <c r="AD870" s="24"/>
      <c r="AE870" s="12"/>
      <c r="AF870" s="12"/>
      <c r="AG870" s="12"/>
      <c r="AH870" s="12"/>
      <c r="AI870" s="12"/>
      <c r="AJ870" s="12"/>
    </row>
    <row r="871" spans="1:36" ht="15" thickBot="1" x14ac:dyDescent="0.25">
      <c r="A871" s="12"/>
      <c r="B871" s="21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3"/>
      <c r="N871" s="23"/>
      <c r="O871" s="23"/>
      <c r="P871" s="23"/>
      <c r="Q871" s="23"/>
      <c r="R871" s="23"/>
      <c r="S871" s="23"/>
      <c r="T871" s="23"/>
      <c r="U871" s="23"/>
      <c r="V871" s="24"/>
      <c r="W871" s="24"/>
      <c r="X871" s="24"/>
      <c r="Y871" s="24"/>
      <c r="Z871" s="24"/>
      <c r="AA871" s="24"/>
      <c r="AB871" s="24"/>
      <c r="AC871" s="24"/>
      <c r="AD871" s="24"/>
      <c r="AE871" s="12"/>
      <c r="AF871" s="12"/>
      <c r="AG871" s="12"/>
      <c r="AH871" s="12"/>
      <c r="AI871" s="12"/>
      <c r="AJ871" s="12"/>
    </row>
    <row r="872" spans="1:36" ht="15" thickBot="1" x14ac:dyDescent="0.25">
      <c r="A872" s="12"/>
      <c r="B872" s="21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3"/>
      <c r="N872" s="23"/>
      <c r="O872" s="23"/>
      <c r="P872" s="23"/>
      <c r="Q872" s="23"/>
      <c r="R872" s="23"/>
      <c r="S872" s="23"/>
      <c r="T872" s="23"/>
      <c r="U872" s="23"/>
      <c r="V872" s="24"/>
      <c r="W872" s="24"/>
      <c r="X872" s="24"/>
      <c r="Y872" s="24"/>
      <c r="Z872" s="24"/>
      <c r="AA872" s="24"/>
      <c r="AB872" s="24"/>
      <c r="AC872" s="24"/>
      <c r="AD872" s="24"/>
      <c r="AE872" s="12"/>
      <c r="AF872" s="12"/>
      <c r="AG872" s="12"/>
      <c r="AH872" s="12"/>
      <c r="AI872" s="12"/>
      <c r="AJ872" s="12"/>
    </row>
    <row r="873" spans="1:36" ht="15" thickBot="1" x14ac:dyDescent="0.25">
      <c r="A873" s="12"/>
      <c r="B873" s="21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3"/>
      <c r="N873" s="23"/>
      <c r="O873" s="23"/>
      <c r="P873" s="23"/>
      <c r="Q873" s="23"/>
      <c r="R873" s="23"/>
      <c r="S873" s="23"/>
      <c r="T873" s="23"/>
      <c r="U873" s="23"/>
      <c r="V873" s="24"/>
      <c r="W873" s="24"/>
      <c r="X873" s="24"/>
      <c r="Y873" s="24"/>
      <c r="Z873" s="24"/>
      <c r="AA873" s="24"/>
      <c r="AB873" s="24"/>
      <c r="AC873" s="24"/>
      <c r="AD873" s="24"/>
      <c r="AE873" s="12"/>
      <c r="AF873" s="12"/>
      <c r="AG873" s="12"/>
      <c r="AH873" s="12"/>
      <c r="AI873" s="12"/>
      <c r="AJ873" s="12"/>
    </row>
    <row r="874" spans="1:36" ht="15" thickBot="1" x14ac:dyDescent="0.25">
      <c r="A874" s="12"/>
      <c r="B874" s="21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3"/>
      <c r="N874" s="23"/>
      <c r="O874" s="23"/>
      <c r="P874" s="23"/>
      <c r="Q874" s="23"/>
      <c r="R874" s="23"/>
      <c r="S874" s="23"/>
      <c r="T874" s="23"/>
      <c r="U874" s="23"/>
      <c r="V874" s="24"/>
      <c r="W874" s="24"/>
      <c r="X874" s="24"/>
      <c r="Y874" s="24"/>
      <c r="Z874" s="24"/>
      <c r="AA874" s="24"/>
      <c r="AB874" s="24"/>
      <c r="AC874" s="24"/>
      <c r="AD874" s="24"/>
      <c r="AE874" s="12"/>
      <c r="AF874" s="12"/>
      <c r="AG874" s="12"/>
      <c r="AH874" s="12"/>
      <c r="AI874" s="12"/>
      <c r="AJ874" s="12"/>
    </row>
    <row r="875" spans="1:36" ht="15" thickBot="1" x14ac:dyDescent="0.25">
      <c r="A875" s="12"/>
      <c r="B875" s="21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3"/>
      <c r="N875" s="23"/>
      <c r="O875" s="23"/>
      <c r="P875" s="23"/>
      <c r="Q875" s="23"/>
      <c r="R875" s="23"/>
      <c r="S875" s="23"/>
      <c r="T875" s="23"/>
      <c r="U875" s="23"/>
      <c r="V875" s="24"/>
      <c r="W875" s="24"/>
      <c r="X875" s="24"/>
      <c r="Y875" s="24"/>
      <c r="Z875" s="24"/>
      <c r="AA875" s="24"/>
      <c r="AB875" s="24"/>
      <c r="AC875" s="24"/>
      <c r="AD875" s="24"/>
      <c r="AE875" s="12"/>
      <c r="AF875" s="12"/>
      <c r="AG875" s="12"/>
      <c r="AH875" s="12"/>
      <c r="AI875" s="12"/>
      <c r="AJ875" s="12"/>
    </row>
    <row r="876" spans="1:36" ht="15" thickBot="1" x14ac:dyDescent="0.25">
      <c r="A876" s="12"/>
      <c r="B876" s="21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3"/>
      <c r="N876" s="23"/>
      <c r="O876" s="23"/>
      <c r="P876" s="23"/>
      <c r="Q876" s="23"/>
      <c r="R876" s="23"/>
      <c r="S876" s="23"/>
      <c r="T876" s="23"/>
      <c r="U876" s="23"/>
      <c r="V876" s="24"/>
      <c r="W876" s="24"/>
      <c r="X876" s="24"/>
      <c r="Y876" s="24"/>
      <c r="Z876" s="24"/>
      <c r="AA876" s="24"/>
      <c r="AB876" s="24"/>
      <c r="AC876" s="24"/>
      <c r="AD876" s="24"/>
      <c r="AE876" s="12"/>
      <c r="AF876" s="12"/>
      <c r="AG876" s="12"/>
      <c r="AH876" s="12"/>
      <c r="AI876" s="12"/>
      <c r="AJ876" s="12"/>
    </row>
    <row r="877" spans="1:36" ht="15" thickBot="1" x14ac:dyDescent="0.25">
      <c r="A877" s="12"/>
      <c r="B877" s="21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3"/>
      <c r="N877" s="23"/>
      <c r="O877" s="23"/>
      <c r="P877" s="23"/>
      <c r="Q877" s="23"/>
      <c r="R877" s="23"/>
      <c r="S877" s="23"/>
      <c r="T877" s="23"/>
      <c r="U877" s="23"/>
      <c r="V877" s="24"/>
      <c r="W877" s="24"/>
      <c r="X877" s="24"/>
      <c r="Y877" s="24"/>
      <c r="Z877" s="24"/>
      <c r="AA877" s="24"/>
      <c r="AB877" s="24"/>
      <c r="AC877" s="24"/>
      <c r="AD877" s="24"/>
      <c r="AE877" s="12"/>
      <c r="AF877" s="12"/>
      <c r="AG877" s="12"/>
      <c r="AH877" s="12"/>
      <c r="AI877" s="12"/>
      <c r="AJ877" s="12"/>
    </row>
    <row r="878" spans="1:36" ht="15" thickBot="1" x14ac:dyDescent="0.25">
      <c r="A878" s="12"/>
      <c r="B878" s="21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3"/>
      <c r="N878" s="23"/>
      <c r="O878" s="23"/>
      <c r="P878" s="23"/>
      <c r="Q878" s="23"/>
      <c r="R878" s="23"/>
      <c r="S878" s="23"/>
      <c r="T878" s="23"/>
      <c r="U878" s="23"/>
      <c r="V878" s="24"/>
      <c r="W878" s="24"/>
      <c r="X878" s="24"/>
      <c r="Y878" s="24"/>
      <c r="Z878" s="24"/>
      <c r="AA878" s="24"/>
      <c r="AB878" s="24"/>
      <c r="AC878" s="24"/>
      <c r="AD878" s="24"/>
      <c r="AE878" s="12"/>
      <c r="AF878" s="12"/>
      <c r="AG878" s="12"/>
      <c r="AH878" s="12"/>
      <c r="AI878" s="12"/>
      <c r="AJ878" s="12"/>
    </row>
    <row r="879" spans="1:36" ht="15" thickBot="1" x14ac:dyDescent="0.25">
      <c r="A879" s="12"/>
      <c r="B879" s="21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3"/>
      <c r="N879" s="23"/>
      <c r="O879" s="23"/>
      <c r="P879" s="23"/>
      <c r="Q879" s="23"/>
      <c r="R879" s="23"/>
      <c r="S879" s="23"/>
      <c r="T879" s="23"/>
      <c r="U879" s="23"/>
      <c r="V879" s="24"/>
      <c r="W879" s="24"/>
      <c r="X879" s="24"/>
      <c r="Y879" s="24"/>
      <c r="Z879" s="24"/>
      <c r="AA879" s="24"/>
      <c r="AB879" s="24"/>
      <c r="AC879" s="24"/>
      <c r="AD879" s="24"/>
      <c r="AE879" s="12"/>
      <c r="AF879" s="12"/>
      <c r="AG879" s="12"/>
      <c r="AH879" s="12"/>
      <c r="AI879" s="12"/>
      <c r="AJ879" s="12"/>
    </row>
    <row r="880" spans="1:36" ht="15" thickBot="1" x14ac:dyDescent="0.25">
      <c r="A880" s="12"/>
      <c r="B880" s="21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3"/>
      <c r="N880" s="23"/>
      <c r="O880" s="23"/>
      <c r="P880" s="23"/>
      <c r="Q880" s="23"/>
      <c r="R880" s="23"/>
      <c r="S880" s="23"/>
      <c r="T880" s="23"/>
      <c r="U880" s="23"/>
      <c r="V880" s="24"/>
      <c r="W880" s="24"/>
      <c r="X880" s="24"/>
      <c r="Y880" s="24"/>
      <c r="Z880" s="24"/>
      <c r="AA880" s="24"/>
      <c r="AB880" s="24"/>
      <c r="AC880" s="24"/>
      <c r="AD880" s="24"/>
      <c r="AE880" s="12"/>
      <c r="AF880" s="12"/>
      <c r="AG880" s="12"/>
      <c r="AH880" s="12"/>
      <c r="AI880" s="12"/>
      <c r="AJ880" s="12"/>
    </row>
    <row r="881" spans="1:36" ht="15" thickBot="1" x14ac:dyDescent="0.25">
      <c r="A881" s="12"/>
      <c r="B881" s="21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3"/>
      <c r="N881" s="23"/>
      <c r="O881" s="23"/>
      <c r="P881" s="23"/>
      <c r="Q881" s="23"/>
      <c r="R881" s="23"/>
      <c r="S881" s="23"/>
      <c r="T881" s="23"/>
      <c r="U881" s="23"/>
      <c r="V881" s="24"/>
      <c r="W881" s="24"/>
      <c r="X881" s="24"/>
      <c r="Y881" s="24"/>
      <c r="Z881" s="24"/>
      <c r="AA881" s="24"/>
      <c r="AB881" s="24"/>
      <c r="AC881" s="24"/>
      <c r="AD881" s="24"/>
      <c r="AE881" s="12"/>
      <c r="AF881" s="12"/>
      <c r="AG881" s="12"/>
      <c r="AH881" s="12"/>
      <c r="AI881" s="12"/>
      <c r="AJ881" s="12"/>
    </row>
    <row r="882" spans="1:36" ht="15" thickBot="1" x14ac:dyDescent="0.25">
      <c r="A882" s="12"/>
      <c r="B882" s="21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3"/>
      <c r="N882" s="23"/>
      <c r="O882" s="23"/>
      <c r="P882" s="23"/>
      <c r="Q882" s="23"/>
      <c r="R882" s="23"/>
      <c r="S882" s="23"/>
      <c r="T882" s="23"/>
      <c r="U882" s="23"/>
      <c r="V882" s="24"/>
      <c r="W882" s="24"/>
      <c r="X882" s="24"/>
      <c r="Y882" s="24"/>
      <c r="Z882" s="24"/>
      <c r="AA882" s="24"/>
      <c r="AB882" s="24"/>
      <c r="AC882" s="24"/>
      <c r="AD882" s="24"/>
      <c r="AE882" s="12"/>
      <c r="AF882" s="12"/>
      <c r="AG882" s="12"/>
      <c r="AH882" s="12"/>
      <c r="AI882" s="12"/>
      <c r="AJ882" s="12"/>
    </row>
    <row r="883" spans="1:36" ht="15" thickBot="1" x14ac:dyDescent="0.25">
      <c r="A883" s="12"/>
      <c r="B883" s="21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3"/>
      <c r="N883" s="23"/>
      <c r="O883" s="23"/>
      <c r="P883" s="23"/>
      <c r="Q883" s="23"/>
      <c r="R883" s="23"/>
      <c r="S883" s="23"/>
      <c r="T883" s="23"/>
      <c r="U883" s="23"/>
      <c r="V883" s="24"/>
      <c r="W883" s="24"/>
      <c r="X883" s="24"/>
      <c r="Y883" s="24"/>
      <c r="Z883" s="24"/>
      <c r="AA883" s="24"/>
      <c r="AB883" s="24"/>
      <c r="AC883" s="24"/>
      <c r="AD883" s="24"/>
      <c r="AE883" s="12"/>
      <c r="AF883" s="12"/>
      <c r="AG883" s="12"/>
      <c r="AH883" s="12"/>
      <c r="AI883" s="12"/>
      <c r="AJ883" s="12"/>
    </row>
    <row r="884" spans="1:36" ht="15" thickBot="1" x14ac:dyDescent="0.25">
      <c r="A884" s="12"/>
      <c r="B884" s="21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3"/>
      <c r="N884" s="23"/>
      <c r="O884" s="23"/>
      <c r="P884" s="23"/>
      <c r="Q884" s="23"/>
      <c r="R884" s="23"/>
      <c r="S884" s="23"/>
      <c r="T884" s="23"/>
      <c r="U884" s="23"/>
      <c r="V884" s="24"/>
      <c r="W884" s="24"/>
      <c r="X884" s="24"/>
      <c r="Y884" s="24"/>
      <c r="Z884" s="24"/>
      <c r="AA884" s="24"/>
      <c r="AB884" s="24"/>
      <c r="AC884" s="24"/>
      <c r="AD884" s="24"/>
      <c r="AE884" s="12"/>
      <c r="AF884" s="12"/>
      <c r="AG884" s="12"/>
      <c r="AH884" s="12"/>
      <c r="AI884" s="12"/>
      <c r="AJ884" s="12"/>
    </row>
    <row r="885" spans="1:36" ht="15" thickBot="1" x14ac:dyDescent="0.25">
      <c r="A885" s="12"/>
      <c r="B885" s="21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3"/>
      <c r="N885" s="23"/>
      <c r="O885" s="23"/>
      <c r="P885" s="23"/>
      <c r="Q885" s="23"/>
      <c r="R885" s="23"/>
      <c r="S885" s="23"/>
      <c r="T885" s="23"/>
      <c r="U885" s="23"/>
      <c r="V885" s="24"/>
      <c r="W885" s="24"/>
      <c r="X885" s="24"/>
      <c r="Y885" s="24"/>
      <c r="Z885" s="24"/>
      <c r="AA885" s="24"/>
      <c r="AB885" s="24"/>
      <c r="AC885" s="24"/>
      <c r="AD885" s="24"/>
      <c r="AE885" s="12"/>
      <c r="AF885" s="12"/>
      <c r="AG885" s="12"/>
      <c r="AH885" s="12"/>
      <c r="AI885" s="12"/>
      <c r="AJ885" s="12"/>
    </row>
    <row r="886" spans="1:36" ht="15" thickBot="1" x14ac:dyDescent="0.25">
      <c r="A886" s="12"/>
      <c r="B886" s="21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3"/>
      <c r="N886" s="23"/>
      <c r="O886" s="23"/>
      <c r="P886" s="23"/>
      <c r="Q886" s="23"/>
      <c r="R886" s="23"/>
      <c r="S886" s="23"/>
      <c r="T886" s="23"/>
      <c r="U886" s="23"/>
      <c r="V886" s="24"/>
      <c r="W886" s="24"/>
      <c r="X886" s="24"/>
      <c r="Y886" s="24"/>
      <c r="Z886" s="24"/>
      <c r="AA886" s="24"/>
      <c r="AB886" s="24"/>
      <c r="AC886" s="24"/>
      <c r="AD886" s="24"/>
      <c r="AE886" s="12"/>
      <c r="AF886" s="12"/>
      <c r="AG886" s="12"/>
      <c r="AH886" s="12"/>
      <c r="AI886" s="12"/>
      <c r="AJ886" s="12"/>
    </row>
    <row r="887" spans="1:36" ht="15" thickBot="1" x14ac:dyDescent="0.25">
      <c r="A887" s="12"/>
      <c r="B887" s="21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3"/>
      <c r="N887" s="23"/>
      <c r="O887" s="23"/>
      <c r="P887" s="23"/>
      <c r="Q887" s="23"/>
      <c r="R887" s="23"/>
      <c r="S887" s="23"/>
      <c r="T887" s="23"/>
      <c r="U887" s="23"/>
      <c r="V887" s="24"/>
      <c r="W887" s="24"/>
      <c r="X887" s="24"/>
      <c r="Y887" s="24"/>
      <c r="Z887" s="24"/>
      <c r="AA887" s="24"/>
      <c r="AB887" s="24"/>
      <c r="AC887" s="24"/>
      <c r="AD887" s="24"/>
      <c r="AE887" s="12"/>
      <c r="AF887" s="12"/>
      <c r="AG887" s="12"/>
      <c r="AH887" s="12"/>
      <c r="AI887" s="12"/>
      <c r="AJ887" s="12"/>
    </row>
    <row r="888" spans="1:36" ht="15" thickBot="1" x14ac:dyDescent="0.25">
      <c r="A888" s="12"/>
      <c r="B888" s="21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3"/>
      <c r="N888" s="23"/>
      <c r="O888" s="23"/>
      <c r="P888" s="23"/>
      <c r="Q888" s="23"/>
      <c r="R888" s="23"/>
      <c r="S888" s="23"/>
      <c r="T888" s="23"/>
      <c r="U888" s="23"/>
      <c r="V888" s="24"/>
      <c r="W888" s="24"/>
      <c r="X888" s="24"/>
      <c r="Y888" s="24"/>
      <c r="Z888" s="24"/>
      <c r="AA888" s="24"/>
      <c r="AB888" s="24"/>
      <c r="AC888" s="24"/>
      <c r="AD888" s="24"/>
      <c r="AE888" s="12"/>
      <c r="AF888" s="12"/>
      <c r="AG888" s="12"/>
      <c r="AH888" s="12"/>
      <c r="AI888" s="12"/>
      <c r="AJ888" s="12"/>
    </row>
    <row r="889" spans="1:36" ht="15" thickBot="1" x14ac:dyDescent="0.25">
      <c r="A889" s="12"/>
      <c r="B889" s="21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3"/>
      <c r="N889" s="23"/>
      <c r="O889" s="23"/>
      <c r="P889" s="23"/>
      <c r="Q889" s="23"/>
      <c r="R889" s="23"/>
      <c r="S889" s="23"/>
      <c r="T889" s="23"/>
      <c r="U889" s="23"/>
      <c r="V889" s="24"/>
      <c r="W889" s="24"/>
      <c r="X889" s="24"/>
      <c r="Y889" s="24"/>
      <c r="Z889" s="24"/>
      <c r="AA889" s="24"/>
      <c r="AB889" s="24"/>
      <c r="AC889" s="24"/>
      <c r="AD889" s="24"/>
      <c r="AE889" s="12"/>
      <c r="AF889" s="12"/>
      <c r="AG889" s="12"/>
      <c r="AH889" s="12"/>
      <c r="AI889" s="12"/>
      <c r="AJ889" s="12"/>
    </row>
    <row r="890" spans="1:36" ht="15" thickBot="1" x14ac:dyDescent="0.25">
      <c r="A890" s="12"/>
      <c r="B890" s="21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3"/>
      <c r="N890" s="23"/>
      <c r="O890" s="23"/>
      <c r="P890" s="23"/>
      <c r="Q890" s="23"/>
      <c r="R890" s="23"/>
      <c r="S890" s="23"/>
      <c r="T890" s="23"/>
      <c r="U890" s="23"/>
      <c r="V890" s="24"/>
      <c r="W890" s="24"/>
      <c r="X890" s="24"/>
      <c r="Y890" s="24"/>
      <c r="Z890" s="24"/>
      <c r="AA890" s="24"/>
      <c r="AB890" s="24"/>
      <c r="AC890" s="24"/>
      <c r="AD890" s="24"/>
      <c r="AE890" s="12"/>
      <c r="AF890" s="12"/>
      <c r="AG890" s="12"/>
      <c r="AH890" s="12"/>
      <c r="AI890" s="12"/>
      <c r="AJ890" s="12"/>
    </row>
    <row r="891" spans="1:36" ht="15" thickBot="1" x14ac:dyDescent="0.25">
      <c r="A891" s="12"/>
      <c r="B891" s="21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3"/>
      <c r="N891" s="23"/>
      <c r="O891" s="23"/>
      <c r="P891" s="23"/>
      <c r="Q891" s="23"/>
      <c r="R891" s="23"/>
      <c r="S891" s="23"/>
      <c r="T891" s="23"/>
      <c r="U891" s="23"/>
      <c r="V891" s="24"/>
      <c r="W891" s="24"/>
      <c r="X891" s="24"/>
      <c r="Y891" s="24"/>
      <c r="Z891" s="24"/>
      <c r="AA891" s="24"/>
      <c r="AB891" s="24"/>
      <c r="AC891" s="24"/>
      <c r="AD891" s="24"/>
      <c r="AE891" s="12"/>
      <c r="AF891" s="12"/>
      <c r="AG891" s="12"/>
      <c r="AH891" s="12"/>
      <c r="AI891" s="12"/>
      <c r="AJ891" s="12"/>
    </row>
    <row r="892" spans="1:36" ht="15" thickBot="1" x14ac:dyDescent="0.25">
      <c r="A892" s="12"/>
      <c r="B892" s="21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3"/>
      <c r="N892" s="23"/>
      <c r="O892" s="23"/>
      <c r="P892" s="23"/>
      <c r="Q892" s="23"/>
      <c r="R892" s="23"/>
      <c r="S892" s="23"/>
      <c r="T892" s="23"/>
      <c r="U892" s="23"/>
      <c r="V892" s="24"/>
      <c r="W892" s="24"/>
      <c r="X892" s="24"/>
      <c r="Y892" s="24"/>
      <c r="Z892" s="24"/>
      <c r="AA892" s="24"/>
      <c r="AB892" s="24"/>
      <c r="AC892" s="24"/>
      <c r="AD892" s="24"/>
      <c r="AE892" s="12"/>
      <c r="AF892" s="12"/>
      <c r="AG892" s="12"/>
      <c r="AH892" s="12"/>
      <c r="AI892" s="12"/>
      <c r="AJ892" s="12"/>
    </row>
    <row r="893" spans="1:36" ht="15" thickBot="1" x14ac:dyDescent="0.25">
      <c r="A893" s="12"/>
      <c r="B893" s="21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3"/>
      <c r="N893" s="23"/>
      <c r="O893" s="23"/>
      <c r="P893" s="23"/>
      <c r="Q893" s="23"/>
      <c r="R893" s="23"/>
      <c r="S893" s="23"/>
      <c r="T893" s="23"/>
      <c r="U893" s="23"/>
      <c r="V893" s="24"/>
      <c r="W893" s="24"/>
      <c r="X893" s="24"/>
      <c r="Y893" s="24"/>
      <c r="Z893" s="24"/>
      <c r="AA893" s="24"/>
      <c r="AB893" s="24"/>
      <c r="AC893" s="24"/>
      <c r="AD893" s="24"/>
      <c r="AE893" s="12"/>
      <c r="AF893" s="12"/>
      <c r="AG893" s="12"/>
      <c r="AH893" s="12"/>
      <c r="AI893" s="12"/>
      <c r="AJ893" s="12"/>
    </row>
    <row r="894" spans="1:36" ht="15" thickBot="1" x14ac:dyDescent="0.25">
      <c r="A894" s="12"/>
      <c r="B894" s="21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3"/>
      <c r="N894" s="23"/>
      <c r="O894" s="23"/>
      <c r="P894" s="23"/>
      <c r="Q894" s="23"/>
      <c r="R894" s="23"/>
      <c r="S894" s="23"/>
      <c r="T894" s="23"/>
      <c r="U894" s="23"/>
      <c r="V894" s="24"/>
      <c r="W894" s="24"/>
      <c r="X894" s="24"/>
      <c r="Y894" s="24"/>
      <c r="Z894" s="24"/>
      <c r="AA894" s="24"/>
      <c r="AB894" s="24"/>
      <c r="AC894" s="24"/>
      <c r="AD894" s="24"/>
      <c r="AE894" s="12"/>
      <c r="AF894" s="12"/>
      <c r="AG894" s="12"/>
      <c r="AH894" s="12"/>
      <c r="AI894" s="12"/>
      <c r="AJ894" s="12"/>
    </row>
    <row r="895" spans="1:36" ht="15" thickBot="1" x14ac:dyDescent="0.25">
      <c r="A895" s="12"/>
      <c r="B895" s="21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3"/>
      <c r="N895" s="23"/>
      <c r="O895" s="23"/>
      <c r="P895" s="23"/>
      <c r="Q895" s="23"/>
      <c r="R895" s="23"/>
      <c r="S895" s="23"/>
      <c r="T895" s="23"/>
      <c r="U895" s="23"/>
      <c r="V895" s="24"/>
      <c r="W895" s="24"/>
      <c r="X895" s="24"/>
      <c r="Y895" s="24"/>
      <c r="Z895" s="24"/>
      <c r="AA895" s="24"/>
      <c r="AB895" s="24"/>
      <c r="AC895" s="24"/>
      <c r="AD895" s="24"/>
      <c r="AE895" s="12"/>
      <c r="AF895" s="12"/>
      <c r="AG895" s="12"/>
      <c r="AH895" s="12"/>
      <c r="AI895" s="12"/>
      <c r="AJ895" s="12"/>
    </row>
    <row r="896" spans="1:36" ht="15" thickBot="1" x14ac:dyDescent="0.25">
      <c r="A896" s="12"/>
      <c r="B896" s="21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3"/>
      <c r="N896" s="23"/>
      <c r="O896" s="23"/>
      <c r="P896" s="23"/>
      <c r="Q896" s="23"/>
      <c r="R896" s="23"/>
      <c r="S896" s="23"/>
      <c r="T896" s="23"/>
      <c r="U896" s="23"/>
      <c r="V896" s="24"/>
      <c r="W896" s="24"/>
      <c r="X896" s="24"/>
      <c r="Y896" s="24"/>
      <c r="Z896" s="24"/>
      <c r="AA896" s="24"/>
      <c r="AB896" s="24"/>
      <c r="AC896" s="24"/>
      <c r="AD896" s="24"/>
      <c r="AE896" s="12"/>
      <c r="AF896" s="12"/>
      <c r="AG896" s="12"/>
      <c r="AH896" s="12"/>
      <c r="AI896" s="12"/>
      <c r="AJ896" s="12"/>
    </row>
    <row r="897" spans="1:36" ht="15" thickBot="1" x14ac:dyDescent="0.25">
      <c r="A897" s="12"/>
      <c r="B897" s="21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3"/>
      <c r="N897" s="23"/>
      <c r="O897" s="23"/>
      <c r="P897" s="23"/>
      <c r="Q897" s="23"/>
      <c r="R897" s="23"/>
      <c r="S897" s="23"/>
      <c r="T897" s="23"/>
      <c r="U897" s="23"/>
      <c r="V897" s="24"/>
      <c r="W897" s="24"/>
      <c r="X897" s="24"/>
      <c r="Y897" s="24"/>
      <c r="Z897" s="24"/>
      <c r="AA897" s="24"/>
      <c r="AB897" s="24"/>
      <c r="AC897" s="24"/>
      <c r="AD897" s="24"/>
      <c r="AE897" s="12"/>
      <c r="AF897" s="12"/>
      <c r="AG897" s="12"/>
      <c r="AH897" s="12"/>
      <c r="AI897" s="12"/>
      <c r="AJ897" s="12"/>
    </row>
    <row r="898" spans="1:36" ht="15" thickBot="1" x14ac:dyDescent="0.25">
      <c r="A898" s="12"/>
      <c r="B898" s="21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3"/>
      <c r="N898" s="23"/>
      <c r="O898" s="23"/>
      <c r="P898" s="23"/>
      <c r="Q898" s="23"/>
      <c r="R898" s="23"/>
      <c r="S898" s="23"/>
      <c r="T898" s="23"/>
      <c r="U898" s="23"/>
      <c r="V898" s="24"/>
      <c r="W898" s="24"/>
      <c r="X898" s="24"/>
      <c r="Y898" s="24"/>
      <c r="Z898" s="24"/>
      <c r="AA898" s="24"/>
      <c r="AB898" s="24"/>
      <c r="AC898" s="24"/>
      <c r="AD898" s="24"/>
      <c r="AE898" s="12"/>
      <c r="AF898" s="12"/>
      <c r="AG898" s="12"/>
      <c r="AH898" s="12"/>
      <c r="AI898" s="12"/>
      <c r="AJ898" s="12"/>
    </row>
    <row r="899" spans="1:36" ht="15" thickBot="1" x14ac:dyDescent="0.25">
      <c r="A899" s="12"/>
      <c r="B899" s="21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3"/>
      <c r="N899" s="23"/>
      <c r="O899" s="23"/>
      <c r="P899" s="23"/>
      <c r="Q899" s="23"/>
      <c r="R899" s="23"/>
      <c r="S899" s="23"/>
      <c r="T899" s="23"/>
      <c r="U899" s="23"/>
      <c r="V899" s="24"/>
      <c r="W899" s="24"/>
      <c r="X899" s="24"/>
      <c r="Y899" s="24"/>
      <c r="Z899" s="24"/>
      <c r="AA899" s="24"/>
      <c r="AB899" s="24"/>
      <c r="AC899" s="24"/>
      <c r="AD899" s="24"/>
      <c r="AE899" s="12"/>
      <c r="AF899" s="12"/>
      <c r="AG899" s="12"/>
      <c r="AH899" s="12"/>
      <c r="AI899" s="12"/>
      <c r="AJ899" s="12"/>
    </row>
    <row r="900" spans="1:36" ht="15" thickBot="1" x14ac:dyDescent="0.25">
      <c r="A900" s="12"/>
      <c r="B900" s="21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3"/>
      <c r="N900" s="23"/>
      <c r="O900" s="23"/>
      <c r="P900" s="23"/>
      <c r="Q900" s="23"/>
      <c r="R900" s="23"/>
      <c r="S900" s="23"/>
      <c r="T900" s="23"/>
      <c r="U900" s="23"/>
      <c r="V900" s="24"/>
      <c r="W900" s="24"/>
      <c r="X900" s="24"/>
      <c r="Y900" s="24"/>
      <c r="Z900" s="24"/>
      <c r="AA900" s="24"/>
      <c r="AB900" s="24"/>
      <c r="AC900" s="24"/>
      <c r="AD900" s="24"/>
      <c r="AE900" s="12"/>
      <c r="AF900" s="12"/>
      <c r="AG900" s="12"/>
      <c r="AH900" s="12"/>
      <c r="AI900" s="12"/>
      <c r="AJ900" s="12"/>
    </row>
    <row r="901" spans="1:36" ht="15" thickBot="1" x14ac:dyDescent="0.25">
      <c r="A901" s="12"/>
      <c r="B901" s="21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3"/>
      <c r="N901" s="23"/>
      <c r="O901" s="23"/>
      <c r="P901" s="23"/>
      <c r="Q901" s="23"/>
      <c r="R901" s="23"/>
      <c r="S901" s="23"/>
      <c r="T901" s="23"/>
      <c r="U901" s="23"/>
      <c r="V901" s="24"/>
      <c r="W901" s="24"/>
      <c r="X901" s="24"/>
      <c r="Y901" s="24"/>
      <c r="Z901" s="24"/>
      <c r="AA901" s="24"/>
      <c r="AB901" s="24"/>
      <c r="AC901" s="24"/>
      <c r="AD901" s="24"/>
      <c r="AE901" s="12"/>
      <c r="AF901" s="12"/>
      <c r="AG901" s="12"/>
      <c r="AH901" s="12"/>
      <c r="AI901" s="12"/>
      <c r="AJ901" s="12"/>
    </row>
    <row r="902" spans="1:36" ht="15" thickBot="1" x14ac:dyDescent="0.25">
      <c r="A902" s="12"/>
      <c r="B902" s="21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3"/>
      <c r="N902" s="23"/>
      <c r="O902" s="23"/>
      <c r="P902" s="23"/>
      <c r="Q902" s="23"/>
      <c r="R902" s="23"/>
      <c r="S902" s="23"/>
      <c r="T902" s="23"/>
      <c r="U902" s="23"/>
      <c r="V902" s="24"/>
      <c r="W902" s="24"/>
      <c r="X902" s="24"/>
      <c r="Y902" s="24"/>
      <c r="Z902" s="24"/>
      <c r="AA902" s="24"/>
      <c r="AB902" s="24"/>
      <c r="AC902" s="24"/>
      <c r="AD902" s="24"/>
      <c r="AE902" s="12"/>
      <c r="AF902" s="12"/>
      <c r="AG902" s="12"/>
      <c r="AH902" s="12"/>
      <c r="AI902" s="12"/>
      <c r="AJ902" s="12"/>
    </row>
    <row r="903" spans="1:36" ht="15" thickBot="1" x14ac:dyDescent="0.25">
      <c r="A903" s="12"/>
      <c r="B903" s="21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3"/>
      <c r="N903" s="23"/>
      <c r="O903" s="23"/>
      <c r="P903" s="23"/>
      <c r="Q903" s="23"/>
      <c r="R903" s="23"/>
      <c r="S903" s="23"/>
      <c r="T903" s="23"/>
      <c r="U903" s="23"/>
      <c r="V903" s="24"/>
      <c r="W903" s="24"/>
      <c r="X903" s="24"/>
      <c r="Y903" s="24"/>
      <c r="Z903" s="24"/>
      <c r="AA903" s="24"/>
      <c r="AB903" s="24"/>
      <c r="AC903" s="24"/>
      <c r="AD903" s="24"/>
      <c r="AE903" s="12"/>
      <c r="AF903" s="12"/>
      <c r="AG903" s="12"/>
      <c r="AH903" s="12"/>
      <c r="AI903" s="12"/>
      <c r="AJ903" s="12"/>
    </row>
    <row r="904" spans="1:36" ht="15" thickBot="1" x14ac:dyDescent="0.25">
      <c r="A904" s="12"/>
      <c r="B904" s="21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3"/>
      <c r="N904" s="23"/>
      <c r="O904" s="23"/>
      <c r="P904" s="23"/>
      <c r="Q904" s="23"/>
      <c r="R904" s="23"/>
      <c r="S904" s="23"/>
      <c r="T904" s="23"/>
      <c r="U904" s="23"/>
      <c r="V904" s="24"/>
      <c r="W904" s="24"/>
      <c r="X904" s="24"/>
      <c r="Y904" s="24"/>
      <c r="Z904" s="24"/>
      <c r="AA904" s="24"/>
      <c r="AB904" s="24"/>
      <c r="AC904" s="24"/>
      <c r="AD904" s="24"/>
      <c r="AE904" s="12"/>
      <c r="AF904" s="12"/>
      <c r="AG904" s="12"/>
      <c r="AH904" s="12"/>
      <c r="AI904" s="12"/>
      <c r="AJ904" s="12"/>
    </row>
    <row r="905" spans="1:36" ht="15" thickBot="1" x14ac:dyDescent="0.25">
      <c r="A905" s="12"/>
      <c r="B905" s="21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3"/>
      <c r="N905" s="23"/>
      <c r="O905" s="23"/>
      <c r="P905" s="23"/>
      <c r="Q905" s="23"/>
      <c r="R905" s="23"/>
      <c r="S905" s="23"/>
      <c r="T905" s="23"/>
      <c r="U905" s="23"/>
      <c r="V905" s="24"/>
      <c r="W905" s="24"/>
      <c r="X905" s="24"/>
      <c r="Y905" s="24"/>
      <c r="Z905" s="24"/>
      <c r="AA905" s="24"/>
      <c r="AB905" s="24"/>
      <c r="AC905" s="24"/>
      <c r="AD905" s="24"/>
      <c r="AE905" s="12"/>
      <c r="AF905" s="12"/>
      <c r="AG905" s="12"/>
      <c r="AH905" s="12"/>
      <c r="AI905" s="12"/>
      <c r="AJ905" s="12"/>
    </row>
    <row r="906" spans="1:36" ht="15" thickBot="1" x14ac:dyDescent="0.25">
      <c r="A906" s="12"/>
      <c r="B906" s="21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3"/>
      <c r="N906" s="23"/>
      <c r="O906" s="23"/>
      <c r="P906" s="23"/>
      <c r="Q906" s="23"/>
      <c r="R906" s="23"/>
      <c r="S906" s="23"/>
      <c r="T906" s="23"/>
      <c r="U906" s="23"/>
      <c r="V906" s="24"/>
      <c r="W906" s="24"/>
      <c r="X906" s="24"/>
      <c r="Y906" s="24"/>
      <c r="Z906" s="24"/>
      <c r="AA906" s="24"/>
      <c r="AB906" s="24"/>
      <c r="AC906" s="24"/>
      <c r="AD906" s="24"/>
      <c r="AE906" s="12"/>
      <c r="AF906" s="12"/>
      <c r="AG906" s="12"/>
      <c r="AH906" s="12"/>
      <c r="AI906" s="12"/>
      <c r="AJ906" s="12"/>
    </row>
    <row r="907" spans="1:36" ht="15" thickBot="1" x14ac:dyDescent="0.25">
      <c r="A907" s="12"/>
      <c r="B907" s="21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3"/>
      <c r="N907" s="23"/>
      <c r="O907" s="23"/>
      <c r="P907" s="23"/>
      <c r="Q907" s="23"/>
      <c r="R907" s="23"/>
      <c r="S907" s="23"/>
      <c r="T907" s="23"/>
      <c r="U907" s="23"/>
      <c r="V907" s="24"/>
      <c r="W907" s="24"/>
      <c r="X907" s="24"/>
      <c r="Y907" s="24"/>
      <c r="Z907" s="24"/>
      <c r="AA907" s="24"/>
      <c r="AB907" s="24"/>
      <c r="AC907" s="24"/>
      <c r="AD907" s="24"/>
      <c r="AE907" s="12"/>
      <c r="AF907" s="12"/>
      <c r="AG907" s="12"/>
      <c r="AH907" s="12"/>
      <c r="AI907" s="12"/>
      <c r="AJ907" s="12"/>
    </row>
    <row r="908" spans="1:36" ht="15" thickBot="1" x14ac:dyDescent="0.25">
      <c r="A908" s="12"/>
      <c r="B908" s="21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3"/>
      <c r="N908" s="23"/>
      <c r="O908" s="23"/>
      <c r="P908" s="23"/>
      <c r="Q908" s="23"/>
      <c r="R908" s="23"/>
      <c r="S908" s="23"/>
      <c r="T908" s="23"/>
      <c r="U908" s="23"/>
      <c r="V908" s="24"/>
      <c r="W908" s="24"/>
      <c r="X908" s="24"/>
      <c r="Y908" s="24"/>
      <c r="Z908" s="24"/>
      <c r="AA908" s="24"/>
      <c r="AB908" s="24"/>
      <c r="AC908" s="24"/>
      <c r="AD908" s="24"/>
      <c r="AE908" s="12"/>
      <c r="AF908" s="12"/>
      <c r="AG908" s="12"/>
      <c r="AH908" s="12"/>
      <c r="AI908" s="12"/>
      <c r="AJ908" s="12"/>
    </row>
    <row r="909" spans="1:36" ht="15" thickBot="1" x14ac:dyDescent="0.25">
      <c r="A909" s="12"/>
      <c r="B909" s="21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3"/>
      <c r="N909" s="23"/>
      <c r="O909" s="23"/>
      <c r="P909" s="23"/>
      <c r="Q909" s="23"/>
      <c r="R909" s="23"/>
      <c r="S909" s="23"/>
      <c r="T909" s="23"/>
      <c r="U909" s="23"/>
      <c r="V909" s="24"/>
      <c r="W909" s="24"/>
      <c r="X909" s="24"/>
      <c r="Y909" s="24"/>
      <c r="Z909" s="24"/>
      <c r="AA909" s="24"/>
      <c r="AB909" s="24"/>
      <c r="AC909" s="24"/>
      <c r="AD909" s="24"/>
      <c r="AE909" s="12"/>
      <c r="AF909" s="12"/>
      <c r="AG909" s="12"/>
      <c r="AH909" s="12"/>
      <c r="AI909" s="12"/>
      <c r="AJ909" s="12"/>
    </row>
    <row r="910" spans="1:36" ht="15" thickBot="1" x14ac:dyDescent="0.25">
      <c r="A910" s="12"/>
      <c r="B910" s="21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3"/>
      <c r="N910" s="23"/>
      <c r="O910" s="23"/>
      <c r="P910" s="23"/>
      <c r="Q910" s="23"/>
      <c r="R910" s="23"/>
      <c r="S910" s="23"/>
      <c r="T910" s="23"/>
      <c r="U910" s="23"/>
      <c r="V910" s="24"/>
      <c r="W910" s="24"/>
      <c r="X910" s="24"/>
      <c r="Y910" s="24"/>
      <c r="Z910" s="24"/>
      <c r="AA910" s="24"/>
      <c r="AB910" s="24"/>
      <c r="AC910" s="24"/>
      <c r="AD910" s="24"/>
      <c r="AE910" s="12"/>
      <c r="AF910" s="12"/>
      <c r="AG910" s="12"/>
      <c r="AH910" s="12"/>
      <c r="AI910" s="12"/>
      <c r="AJ910" s="12"/>
    </row>
    <row r="911" spans="1:36" ht="15" thickBot="1" x14ac:dyDescent="0.25">
      <c r="A911" s="12"/>
      <c r="B911" s="21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3"/>
      <c r="N911" s="23"/>
      <c r="O911" s="23"/>
      <c r="P911" s="23"/>
      <c r="Q911" s="23"/>
      <c r="R911" s="23"/>
      <c r="S911" s="23"/>
      <c r="T911" s="23"/>
      <c r="U911" s="23"/>
      <c r="V911" s="24"/>
      <c r="W911" s="24"/>
      <c r="X911" s="24"/>
      <c r="Y911" s="24"/>
      <c r="Z911" s="24"/>
      <c r="AA911" s="24"/>
      <c r="AB911" s="24"/>
      <c r="AC911" s="24"/>
      <c r="AD911" s="24"/>
      <c r="AE911" s="12"/>
      <c r="AF911" s="12"/>
      <c r="AG911" s="12"/>
      <c r="AH911" s="12"/>
      <c r="AI911" s="12"/>
      <c r="AJ911" s="12"/>
    </row>
    <row r="912" spans="1:36" ht="15" thickBot="1" x14ac:dyDescent="0.25">
      <c r="A912" s="12"/>
      <c r="B912" s="21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3"/>
      <c r="N912" s="23"/>
      <c r="O912" s="23"/>
      <c r="P912" s="23"/>
      <c r="Q912" s="23"/>
      <c r="R912" s="23"/>
      <c r="S912" s="23"/>
      <c r="T912" s="23"/>
      <c r="U912" s="23"/>
      <c r="V912" s="24"/>
      <c r="W912" s="24"/>
      <c r="X912" s="24"/>
      <c r="Y912" s="24"/>
      <c r="Z912" s="24"/>
      <c r="AA912" s="24"/>
      <c r="AB912" s="24"/>
      <c r="AC912" s="24"/>
      <c r="AD912" s="24"/>
      <c r="AE912" s="12"/>
      <c r="AF912" s="12"/>
      <c r="AG912" s="12"/>
      <c r="AH912" s="12"/>
      <c r="AI912" s="12"/>
      <c r="AJ912" s="12"/>
    </row>
    <row r="913" spans="1:36" ht="15" thickBot="1" x14ac:dyDescent="0.25">
      <c r="A913" s="12"/>
      <c r="B913" s="21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3"/>
      <c r="N913" s="23"/>
      <c r="O913" s="23"/>
      <c r="P913" s="23"/>
      <c r="Q913" s="23"/>
      <c r="R913" s="23"/>
      <c r="S913" s="23"/>
      <c r="T913" s="23"/>
      <c r="U913" s="23"/>
      <c r="V913" s="24"/>
      <c r="W913" s="24"/>
      <c r="X913" s="24"/>
      <c r="Y913" s="24"/>
      <c r="Z913" s="24"/>
      <c r="AA913" s="24"/>
      <c r="AB913" s="24"/>
      <c r="AC913" s="24"/>
      <c r="AD913" s="24"/>
      <c r="AE913" s="12"/>
      <c r="AF913" s="12"/>
      <c r="AG913" s="12"/>
      <c r="AH913" s="12"/>
      <c r="AI913" s="12"/>
      <c r="AJ913" s="12"/>
    </row>
    <row r="914" spans="1:36" ht="15" thickBot="1" x14ac:dyDescent="0.25">
      <c r="A914" s="12"/>
      <c r="B914" s="21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3"/>
      <c r="N914" s="23"/>
      <c r="O914" s="23"/>
      <c r="P914" s="23"/>
      <c r="Q914" s="23"/>
      <c r="R914" s="23"/>
      <c r="S914" s="23"/>
      <c r="T914" s="23"/>
      <c r="U914" s="23"/>
      <c r="V914" s="24"/>
      <c r="W914" s="24"/>
      <c r="X914" s="24"/>
      <c r="Y914" s="24"/>
      <c r="Z914" s="24"/>
      <c r="AA914" s="24"/>
      <c r="AB914" s="24"/>
      <c r="AC914" s="24"/>
      <c r="AD914" s="24"/>
      <c r="AE914" s="12"/>
      <c r="AF914" s="12"/>
      <c r="AG914" s="12"/>
      <c r="AH914" s="12"/>
      <c r="AI914" s="12"/>
      <c r="AJ914" s="12"/>
    </row>
    <row r="915" spans="1:36" ht="15" thickBot="1" x14ac:dyDescent="0.25">
      <c r="A915" s="12"/>
      <c r="B915" s="21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3"/>
      <c r="N915" s="23"/>
      <c r="O915" s="23"/>
      <c r="P915" s="23"/>
      <c r="Q915" s="23"/>
      <c r="R915" s="23"/>
      <c r="S915" s="23"/>
      <c r="T915" s="23"/>
      <c r="U915" s="23"/>
      <c r="V915" s="24"/>
      <c r="W915" s="24"/>
      <c r="X915" s="24"/>
      <c r="Y915" s="24"/>
      <c r="Z915" s="24"/>
      <c r="AA915" s="24"/>
      <c r="AB915" s="24"/>
      <c r="AC915" s="24"/>
      <c r="AD915" s="24"/>
      <c r="AE915" s="12"/>
      <c r="AF915" s="12"/>
      <c r="AG915" s="12"/>
      <c r="AH915" s="12"/>
      <c r="AI915" s="12"/>
      <c r="AJ915" s="12"/>
    </row>
    <row r="916" spans="1:36" ht="15" thickBot="1" x14ac:dyDescent="0.25">
      <c r="A916" s="12"/>
      <c r="B916" s="21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3"/>
      <c r="N916" s="23"/>
      <c r="O916" s="23"/>
      <c r="P916" s="23"/>
      <c r="Q916" s="23"/>
      <c r="R916" s="23"/>
      <c r="S916" s="23"/>
      <c r="T916" s="23"/>
      <c r="U916" s="23"/>
      <c r="V916" s="24"/>
      <c r="W916" s="24"/>
      <c r="X916" s="24"/>
      <c r="Y916" s="24"/>
      <c r="Z916" s="24"/>
      <c r="AA916" s="24"/>
      <c r="AB916" s="24"/>
      <c r="AC916" s="24"/>
      <c r="AD916" s="24"/>
      <c r="AE916" s="12"/>
      <c r="AF916" s="12"/>
      <c r="AG916" s="12"/>
      <c r="AH916" s="12"/>
      <c r="AI916" s="12"/>
      <c r="AJ916" s="12"/>
    </row>
    <row r="917" spans="1:36" ht="15" thickBot="1" x14ac:dyDescent="0.25">
      <c r="A917" s="12"/>
      <c r="B917" s="21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3"/>
      <c r="N917" s="23"/>
      <c r="O917" s="23"/>
      <c r="P917" s="23"/>
      <c r="Q917" s="23"/>
      <c r="R917" s="23"/>
      <c r="S917" s="23"/>
      <c r="T917" s="23"/>
      <c r="U917" s="23"/>
      <c r="V917" s="24"/>
      <c r="W917" s="24"/>
      <c r="X917" s="24"/>
      <c r="Y917" s="24"/>
      <c r="Z917" s="24"/>
      <c r="AA917" s="24"/>
      <c r="AB917" s="24"/>
      <c r="AC917" s="24"/>
      <c r="AD917" s="24"/>
      <c r="AE917" s="12"/>
      <c r="AF917" s="12"/>
      <c r="AG917" s="12"/>
      <c r="AH917" s="12"/>
      <c r="AI917" s="12"/>
      <c r="AJ917" s="12"/>
    </row>
    <row r="918" spans="1:36" ht="15" thickBot="1" x14ac:dyDescent="0.25">
      <c r="A918" s="12"/>
      <c r="B918" s="21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3"/>
      <c r="N918" s="23"/>
      <c r="O918" s="23"/>
      <c r="P918" s="23"/>
      <c r="Q918" s="23"/>
      <c r="R918" s="23"/>
      <c r="S918" s="23"/>
      <c r="T918" s="23"/>
      <c r="U918" s="23"/>
      <c r="V918" s="24"/>
      <c r="W918" s="24"/>
      <c r="X918" s="24"/>
      <c r="Y918" s="24"/>
      <c r="Z918" s="24"/>
      <c r="AA918" s="24"/>
      <c r="AB918" s="24"/>
      <c r="AC918" s="24"/>
      <c r="AD918" s="24"/>
      <c r="AE918" s="12"/>
      <c r="AF918" s="12"/>
      <c r="AG918" s="12"/>
      <c r="AH918" s="12"/>
      <c r="AI918" s="12"/>
      <c r="AJ918" s="12"/>
    </row>
    <row r="919" spans="1:36" ht="15" thickBot="1" x14ac:dyDescent="0.25">
      <c r="A919" s="12"/>
      <c r="B919" s="21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3"/>
      <c r="N919" s="23"/>
      <c r="O919" s="23"/>
      <c r="P919" s="23"/>
      <c r="Q919" s="23"/>
      <c r="R919" s="23"/>
      <c r="S919" s="23"/>
      <c r="T919" s="23"/>
      <c r="U919" s="23"/>
      <c r="V919" s="24"/>
      <c r="W919" s="24"/>
      <c r="X919" s="24"/>
      <c r="Y919" s="24"/>
      <c r="Z919" s="24"/>
      <c r="AA919" s="24"/>
      <c r="AB919" s="24"/>
      <c r="AC919" s="24"/>
      <c r="AD919" s="24"/>
      <c r="AE919" s="12"/>
      <c r="AF919" s="12"/>
      <c r="AG919" s="12"/>
      <c r="AH919" s="12"/>
      <c r="AI919" s="12"/>
      <c r="AJ919" s="12"/>
    </row>
    <row r="920" spans="1:36" ht="15" thickBot="1" x14ac:dyDescent="0.25">
      <c r="A920" s="12"/>
      <c r="B920" s="21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3"/>
      <c r="N920" s="23"/>
      <c r="O920" s="23"/>
      <c r="P920" s="23"/>
      <c r="Q920" s="23"/>
      <c r="R920" s="23"/>
      <c r="S920" s="23"/>
      <c r="T920" s="23"/>
      <c r="U920" s="23"/>
      <c r="V920" s="24"/>
      <c r="W920" s="24"/>
      <c r="X920" s="24"/>
      <c r="Y920" s="24"/>
      <c r="Z920" s="24"/>
      <c r="AA920" s="24"/>
      <c r="AB920" s="24"/>
      <c r="AC920" s="24"/>
      <c r="AD920" s="24"/>
      <c r="AE920" s="12"/>
      <c r="AF920" s="12"/>
      <c r="AG920" s="12"/>
      <c r="AH920" s="12"/>
      <c r="AI920" s="12"/>
      <c r="AJ920" s="12"/>
    </row>
    <row r="921" spans="1:36" ht="15" thickBot="1" x14ac:dyDescent="0.25">
      <c r="A921" s="12"/>
      <c r="B921" s="21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3"/>
      <c r="N921" s="23"/>
      <c r="O921" s="23"/>
      <c r="P921" s="23"/>
      <c r="Q921" s="23"/>
      <c r="R921" s="23"/>
      <c r="S921" s="23"/>
      <c r="T921" s="23"/>
      <c r="U921" s="23"/>
      <c r="V921" s="24"/>
      <c r="W921" s="24"/>
      <c r="X921" s="24"/>
      <c r="Y921" s="24"/>
      <c r="Z921" s="24"/>
      <c r="AA921" s="24"/>
      <c r="AB921" s="24"/>
      <c r="AC921" s="24"/>
      <c r="AD921" s="24"/>
      <c r="AE921" s="12"/>
      <c r="AF921" s="12"/>
      <c r="AG921" s="12"/>
      <c r="AH921" s="12"/>
      <c r="AI921" s="12"/>
      <c r="AJ921" s="12"/>
    </row>
    <row r="922" spans="1:36" ht="15" thickBot="1" x14ac:dyDescent="0.25">
      <c r="A922" s="12"/>
      <c r="B922" s="21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3"/>
      <c r="N922" s="23"/>
      <c r="O922" s="23"/>
      <c r="P922" s="23"/>
      <c r="Q922" s="23"/>
      <c r="R922" s="23"/>
      <c r="S922" s="23"/>
      <c r="T922" s="23"/>
      <c r="U922" s="23"/>
      <c r="V922" s="24"/>
      <c r="W922" s="24"/>
      <c r="X922" s="24"/>
      <c r="Y922" s="24"/>
      <c r="Z922" s="24"/>
      <c r="AA922" s="24"/>
      <c r="AB922" s="24"/>
      <c r="AC922" s="24"/>
      <c r="AD922" s="24"/>
      <c r="AE922" s="12"/>
      <c r="AF922" s="12"/>
      <c r="AG922" s="12"/>
      <c r="AH922" s="12"/>
      <c r="AI922" s="12"/>
      <c r="AJ922" s="12"/>
    </row>
    <row r="923" spans="1:36" ht="15" thickBot="1" x14ac:dyDescent="0.25">
      <c r="A923" s="12"/>
      <c r="B923" s="21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3"/>
      <c r="N923" s="23"/>
      <c r="O923" s="23"/>
      <c r="P923" s="23"/>
      <c r="Q923" s="23"/>
      <c r="R923" s="23"/>
      <c r="S923" s="23"/>
      <c r="T923" s="23"/>
      <c r="U923" s="23"/>
      <c r="V923" s="24"/>
      <c r="W923" s="24"/>
      <c r="X923" s="24"/>
      <c r="Y923" s="24"/>
      <c r="Z923" s="24"/>
      <c r="AA923" s="24"/>
      <c r="AB923" s="24"/>
      <c r="AC923" s="24"/>
      <c r="AD923" s="24"/>
      <c r="AE923" s="12"/>
      <c r="AF923" s="12"/>
      <c r="AG923" s="12"/>
      <c r="AH923" s="12"/>
      <c r="AI923" s="12"/>
      <c r="AJ923" s="12"/>
    </row>
    <row r="924" spans="1:36" ht="15" thickBot="1" x14ac:dyDescent="0.25">
      <c r="A924" s="12"/>
      <c r="B924" s="21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3"/>
      <c r="N924" s="23"/>
      <c r="O924" s="23"/>
      <c r="P924" s="23"/>
      <c r="Q924" s="23"/>
      <c r="R924" s="23"/>
      <c r="S924" s="23"/>
      <c r="T924" s="23"/>
      <c r="U924" s="23"/>
      <c r="V924" s="24"/>
      <c r="W924" s="24"/>
      <c r="X924" s="24"/>
      <c r="Y924" s="24"/>
      <c r="Z924" s="24"/>
      <c r="AA924" s="24"/>
      <c r="AB924" s="24"/>
      <c r="AC924" s="24"/>
      <c r="AD924" s="24"/>
      <c r="AE924" s="12"/>
      <c r="AF924" s="12"/>
      <c r="AG924" s="12"/>
      <c r="AH924" s="12"/>
      <c r="AI924" s="12"/>
      <c r="AJ924" s="12"/>
    </row>
    <row r="925" spans="1:36" ht="15" thickBot="1" x14ac:dyDescent="0.25">
      <c r="A925" s="12"/>
      <c r="B925" s="21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3"/>
      <c r="N925" s="23"/>
      <c r="O925" s="23"/>
      <c r="P925" s="23"/>
      <c r="Q925" s="23"/>
      <c r="R925" s="23"/>
      <c r="S925" s="23"/>
      <c r="T925" s="23"/>
      <c r="U925" s="23"/>
      <c r="V925" s="24"/>
      <c r="W925" s="24"/>
      <c r="X925" s="24"/>
      <c r="Y925" s="24"/>
      <c r="Z925" s="24"/>
      <c r="AA925" s="24"/>
      <c r="AB925" s="24"/>
      <c r="AC925" s="24"/>
      <c r="AD925" s="24"/>
      <c r="AE925" s="12"/>
      <c r="AF925" s="12"/>
      <c r="AG925" s="12"/>
      <c r="AH925" s="12"/>
      <c r="AI925" s="12"/>
      <c r="AJ925" s="12"/>
    </row>
    <row r="926" spans="1:36" ht="15" thickBot="1" x14ac:dyDescent="0.25">
      <c r="A926" s="12"/>
      <c r="B926" s="21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3"/>
      <c r="N926" s="23"/>
      <c r="O926" s="23"/>
      <c r="P926" s="23"/>
      <c r="Q926" s="23"/>
      <c r="R926" s="23"/>
      <c r="S926" s="23"/>
      <c r="T926" s="23"/>
      <c r="U926" s="23"/>
      <c r="V926" s="24"/>
      <c r="W926" s="24"/>
      <c r="X926" s="24"/>
      <c r="Y926" s="24"/>
      <c r="Z926" s="24"/>
      <c r="AA926" s="24"/>
      <c r="AB926" s="24"/>
      <c r="AC926" s="24"/>
      <c r="AD926" s="24"/>
      <c r="AE926" s="12"/>
      <c r="AF926" s="12"/>
      <c r="AG926" s="12"/>
      <c r="AH926" s="12"/>
      <c r="AI926" s="12"/>
      <c r="AJ926" s="12"/>
    </row>
    <row r="927" spans="1:36" ht="15" thickBot="1" x14ac:dyDescent="0.25">
      <c r="A927" s="12"/>
      <c r="B927" s="21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3"/>
      <c r="N927" s="23"/>
      <c r="O927" s="23"/>
      <c r="P927" s="23"/>
      <c r="Q927" s="23"/>
      <c r="R927" s="23"/>
      <c r="S927" s="23"/>
      <c r="T927" s="23"/>
      <c r="U927" s="23"/>
      <c r="V927" s="24"/>
      <c r="W927" s="24"/>
      <c r="X927" s="24"/>
      <c r="Y927" s="24"/>
      <c r="Z927" s="24"/>
      <c r="AA927" s="24"/>
      <c r="AB927" s="24"/>
      <c r="AC927" s="24"/>
      <c r="AD927" s="24"/>
      <c r="AE927" s="12"/>
      <c r="AF927" s="12"/>
      <c r="AG927" s="12"/>
      <c r="AH927" s="12"/>
      <c r="AI927" s="12"/>
      <c r="AJ927" s="12"/>
    </row>
    <row r="928" spans="1:36" ht="15" thickBot="1" x14ac:dyDescent="0.25">
      <c r="A928" s="12"/>
      <c r="B928" s="21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3"/>
      <c r="N928" s="23"/>
      <c r="O928" s="23"/>
      <c r="P928" s="23"/>
      <c r="Q928" s="23"/>
      <c r="R928" s="23"/>
      <c r="S928" s="23"/>
      <c r="T928" s="23"/>
      <c r="U928" s="23"/>
      <c r="V928" s="24"/>
      <c r="W928" s="24"/>
      <c r="X928" s="24"/>
      <c r="Y928" s="24"/>
      <c r="Z928" s="24"/>
      <c r="AA928" s="24"/>
      <c r="AB928" s="24"/>
      <c r="AC928" s="24"/>
      <c r="AD928" s="24"/>
      <c r="AE928" s="12"/>
      <c r="AF928" s="12"/>
      <c r="AG928" s="12"/>
      <c r="AH928" s="12"/>
      <c r="AI928" s="12"/>
      <c r="AJ928" s="12"/>
    </row>
    <row r="929" spans="1:36" ht="15" thickBot="1" x14ac:dyDescent="0.25">
      <c r="A929" s="12"/>
      <c r="B929" s="21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3"/>
      <c r="N929" s="23"/>
      <c r="O929" s="23"/>
      <c r="P929" s="23"/>
      <c r="Q929" s="23"/>
      <c r="R929" s="23"/>
      <c r="S929" s="23"/>
      <c r="T929" s="23"/>
      <c r="U929" s="23"/>
      <c r="V929" s="24"/>
      <c r="W929" s="24"/>
      <c r="X929" s="24"/>
      <c r="Y929" s="24"/>
      <c r="Z929" s="24"/>
      <c r="AA929" s="24"/>
      <c r="AB929" s="24"/>
      <c r="AC929" s="24"/>
      <c r="AD929" s="24"/>
      <c r="AE929" s="12"/>
      <c r="AF929" s="12"/>
      <c r="AG929" s="12"/>
      <c r="AH929" s="12"/>
      <c r="AI929" s="12"/>
      <c r="AJ929" s="12"/>
    </row>
    <row r="930" spans="1:36" ht="15" thickBot="1" x14ac:dyDescent="0.25">
      <c r="A930" s="12"/>
      <c r="B930" s="21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3"/>
      <c r="N930" s="23"/>
      <c r="O930" s="23"/>
      <c r="P930" s="23"/>
      <c r="Q930" s="23"/>
      <c r="R930" s="23"/>
      <c r="S930" s="23"/>
      <c r="T930" s="23"/>
      <c r="U930" s="23"/>
      <c r="V930" s="24"/>
      <c r="W930" s="24"/>
      <c r="X930" s="24"/>
      <c r="Y930" s="24"/>
      <c r="Z930" s="24"/>
      <c r="AA930" s="24"/>
      <c r="AB930" s="24"/>
      <c r="AC930" s="24"/>
      <c r="AD930" s="24"/>
      <c r="AE930" s="12"/>
      <c r="AF930" s="12"/>
      <c r="AG930" s="12"/>
      <c r="AH930" s="12"/>
      <c r="AI930" s="12"/>
      <c r="AJ930" s="12"/>
    </row>
    <row r="931" spans="1:36" ht="15" thickBot="1" x14ac:dyDescent="0.25">
      <c r="A931" s="12"/>
      <c r="B931" s="21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3"/>
      <c r="N931" s="23"/>
      <c r="O931" s="23"/>
      <c r="P931" s="23"/>
      <c r="Q931" s="23"/>
      <c r="R931" s="23"/>
      <c r="S931" s="23"/>
      <c r="T931" s="23"/>
      <c r="U931" s="23"/>
      <c r="V931" s="24"/>
      <c r="W931" s="24"/>
      <c r="X931" s="24"/>
      <c r="Y931" s="24"/>
      <c r="Z931" s="24"/>
      <c r="AA931" s="24"/>
      <c r="AB931" s="24"/>
      <c r="AC931" s="24"/>
      <c r="AD931" s="24"/>
      <c r="AE931" s="12"/>
      <c r="AF931" s="12"/>
      <c r="AG931" s="12"/>
      <c r="AH931" s="12"/>
      <c r="AI931" s="12"/>
      <c r="AJ931" s="12"/>
    </row>
    <row r="932" spans="1:36" ht="15" thickBot="1" x14ac:dyDescent="0.25">
      <c r="A932" s="12"/>
      <c r="B932" s="21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3"/>
      <c r="N932" s="23"/>
      <c r="O932" s="23"/>
      <c r="P932" s="23"/>
      <c r="Q932" s="23"/>
      <c r="R932" s="23"/>
      <c r="S932" s="23"/>
      <c r="T932" s="23"/>
      <c r="U932" s="23"/>
      <c r="V932" s="24"/>
      <c r="W932" s="24"/>
      <c r="X932" s="24"/>
      <c r="Y932" s="24"/>
      <c r="Z932" s="24"/>
      <c r="AA932" s="24"/>
      <c r="AB932" s="24"/>
      <c r="AC932" s="24"/>
      <c r="AD932" s="24"/>
      <c r="AE932" s="12"/>
      <c r="AF932" s="12"/>
      <c r="AG932" s="12"/>
      <c r="AH932" s="12"/>
      <c r="AI932" s="12"/>
      <c r="AJ932" s="12"/>
    </row>
    <row r="933" spans="1:36" ht="15" thickBot="1" x14ac:dyDescent="0.25">
      <c r="A933" s="12"/>
      <c r="B933" s="21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3"/>
      <c r="N933" s="23"/>
      <c r="O933" s="23"/>
      <c r="P933" s="23"/>
      <c r="Q933" s="23"/>
      <c r="R933" s="23"/>
      <c r="S933" s="23"/>
      <c r="T933" s="23"/>
      <c r="U933" s="23"/>
      <c r="V933" s="24"/>
      <c r="W933" s="24"/>
      <c r="X933" s="24"/>
      <c r="Y933" s="24"/>
      <c r="Z933" s="24"/>
      <c r="AA933" s="24"/>
      <c r="AB933" s="24"/>
      <c r="AC933" s="24"/>
      <c r="AD933" s="24"/>
      <c r="AE933" s="12"/>
      <c r="AF933" s="12"/>
      <c r="AG933" s="12"/>
      <c r="AH933" s="12"/>
      <c r="AI933" s="12"/>
      <c r="AJ933" s="12"/>
    </row>
    <row r="934" spans="1:36" ht="15" thickBot="1" x14ac:dyDescent="0.25">
      <c r="A934" s="12"/>
      <c r="B934" s="21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3"/>
      <c r="N934" s="23"/>
      <c r="O934" s="23"/>
      <c r="P934" s="23"/>
      <c r="Q934" s="23"/>
      <c r="R934" s="23"/>
      <c r="S934" s="23"/>
      <c r="T934" s="23"/>
      <c r="U934" s="23"/>
      <c r="V934" s="24"/>
      <c r="W934" s="24"/>
      <c r="X934" s="24"/>
      <c r="Y934" s="24"/>
      <c r="Z934" s="24"/>
      <c r="AA934" s="24"/>
      <c r="AB934" s="24"/>
      <c r="AC934" s="24"/>
      <c r="AD934" s="24"/>
      <c r="AE934" s="12"/>
      <c r="AF934" s="12"/>
      <c r="AG934" s="12"/>
      <c r="AH934" s="12"/>
      <c r="AI934" s="12"/>
      <c r="AJ934" s="12"/>
    </row>
    <row r="935" spans="1:36" ht="15" thickBot="1" x14ac:dyDescent="0.25">
      <c r="A935" s="12"/>
      <c r="B935" s="21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3"/>
      <c r="N935" s="23"/>
      <c r="O935" s="23"/>
      <c r="P935" s="23"/>
      <c r="Q935" s="23"/>
      <c r="R935" s="23"/>
      <c r="S935" s="23"/>
      <c r="T935" s="23"/>
      <c r="U935" s="23"/>
      <c r="V935" s="24"/>
      <c r="W935" s="24"/>
      <c r="X935" s="24"/>
      <c r="Y935" s="24"/>
      <c r="Z935" s="24"/>
      <c r="AA935" s="24"/>
      <c r="AB935" s="24"/>
      <c r="AC935" s="24"/>
      <c r="AD935" s="24"/>
      <c r="AE935" s="12"/>
      <c r="AF935" s="12"/>
      <c r="AG935" s="12"/>
      <c r="AH935" s="12"/>
      <c r="AI935" s="12"/>
      <c r="AJ935" s="12"/>
    </row>
    <row r="936" spans="1:36" ht="15" thickBot="1" x14ac:dyDescent="0.25">
      <c r="A936" s="12"/>
      <c r="B936" s="21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3"/>
      <c r="N936" s="23"/>
      <c r="O936" s="23"/>
      <c r="P936" s="23"/>
      <c r="Q936" s="23"/>
      <c r="R936" s="23"/>
      <c r="S936" s="23"/>
      <c r="T936" s="23"/>
      <c r="U936" s="23"/>
      <c r="V936" s="24"/>
      <c r="W936" s="24"/>
      <c r="X936" s="24"/>
      <c r="Y936" s="24"/>
      <c r="Z936" s="24"/>
      <c r="AA936" s="24"/>
      <c r="AB936" s="24"/>
      <c r="AC936" s="24"/>
      <c r="AD936" s="24"/>
      <c r="AE936" s="12"/>
      <c r="AF936" s="12"/>
      <c r="AG936" s="12"/>
      <c r="AH936" s="12"/>
      <c r="AI936" s="12"/>
      <c r="AJ936" s="12"/>
    </row>
    <row r="937" spans="1:36" ht="15" thickBot="1" x14ac:dyDescent="0.25">
      <c r="A937" s="12"/>
      <c r="B937" s="21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3"/>
      <c r="N937" s="23"/>
      <c r="O937" s="23"/>
      <c r="P937" s="23"/>
      <c r="Q937" s="23"/>
      <c r="R937" s="23"/>
      <c r="S937" s="23"/>
      <c r="T937" s="23"/>
      <c r="U937" s="23"/>
      <c r="V937" s="24"/>
      <c r="W937" s="24"/>
      <c r="X937" s="24"/>
      <c r="Y937" s="24"/>
      <c r="Z937" s="24"/>
      <c r="AA937" s="24"/>
      <c r="AB937" s="24"/>
      <c r="AC937" s="24"/>
      <c r="AD937" s="24"/>
      <c r="AE937" s="12"/>
      <c r="AF937" s="12"/>
      <c r="AG937" s="12"/>
      <c r="AH937" s="12"/>
      <c r="AI937" s="12"/>
      <c r="AJ937" s="12"/>
    </row>
    <row r="938" spans="1:36" ht="15" thickBot="1" x14ac:dyDescent="0.25">
      <c r="A938" s="12"/>
      <c r="B938" s="21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3"/>
      <c r="N938" s="23"/>
      <c r="O938" s="23"/>
      <c r="P938" s="23"/>
      <c r="Q938" s="23"/>
      <c r="R938" s="23"/>
      <c r="S938" s="23"/>
      <c r="T938" s="23"/>
      <c r="U938" s="23"/>
      <c r="V938" s="24"/>
      <c r="W938" s="24"/>
      <c r="X938" s="24"/>
      <c r="Y938" s="24"/>
      <c r="Z938" s="24"/>
      <c r="AA938" s="24"/>
      <c r="AB938" s="24"/>
      <c r="AC938" s="24"/>
      <c r="AD938" s="24"/>
      <c r="AE938" s="12"/>
      <c r="AF938" s="12"/>
      <c r="AG938" s="12"/>
      <c r="AH938" s="12"/>
      <c r="AI938" s="12"/>
      <c r="AJ938" s="12"/>
    </row>
    <row r="939" spans="1:36" ht="15" thickBot="1" x14ac:dyDescent="0.25">
      <c r="A939" s="12"/>
      <c r="B939" s="21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3"/>
      <c r="N939" s="23"/>
      <c r="O939" s="23"/>
      <c r="P939" s="23"/>
      <c r="Q939" s="23"/>
      <c r="R939" s="23"/>
      <c r="S939" s="23"/>
      <c r="T939" s="23"/>
      <c r="U939" s="23"/>
      <c r="V939" s="24"/>
      <c r="W939" s="24"/>
      <c r="X939" s="24"/>
      <c r="Y939" s="24"/>
      <c r="Z939" s="24"/>
      <c r="AA939" s="24"/>
      <c r="AB939" s="24"/>
      <c r="AC939" s="24"/>
      <c r="AD939" s="24"/>
      <c r="AE939" s="12"/>
      <c r="AF939" s="12"/>
      <c r="AG939" s="12"/>
      <c r="AH939" s="12"/>
      <c r="AI939" s="12"/>
      <c r="AJ939" s="12"/>
    </row>
    <row r="940" spans="1:36" ht="15" thickBot="1" x14ac:dyDescent="0.25">
      <c r="A940" s="12"/>
      <c r="B940" s="21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3"/>
      <c r="N940" s="23"/>
      <c r="O940" s="23"/>
      <c r="P940" s="23"/>
      <c r="Q940" s="23"/>
      <c r="R940" s="23"/>
      <c r="S940" s="23"/>
      <c r="T940" s="23"/>
      <c r="U940" s="23"/>
      <c r="V940" s="24"/>
      <c r="W940" s="24"/>
      <c r="X940" s="24"/>
      <c r="Y940" s="24"/>
      <c r="Z940" s="24"/>
      <c r="AA940" s="24"/>
      <c r="AB940" s="24"/>
      <c r="AC940" s="24"/>
      <c r="AD940" s="24"/>
      <c r="AE940" s="12"/>
      <c r="AF940" s="12"/>
      <c r="AG940" s="12"/>
      <c r="AH940" s="12"/>
      <c r="AI940" s="12"/>
      <c r="AJ940" s="12"/>
    </row>
    <row r="941" spans="1:36" ht="15" thickBot="1" x14ac:dyDescent="0.25">
      <c r="A941" s="12"/>
      <c r="B941" s="21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3"/>
      <c r="N941" s="23"/>
      <c r="O941" s="23"/>
      <c r="P941" s="23"/>
      <c r="Q941" s="23"/>
      <c r="R941" s="23"/>
      <c r="S941" s="23"/>
      <c r="T941" s="23"/>
      <c r="U941" s="23"/>
      <c r="V941" s="24"/>
      <c r="W941" s="24"/>
      <c r="X941" s="24"/>
      <c r="Y941" s="24"/>
      <c r="Z941" s="24"/>
      <c r="AA941" s="24"/>
      <c r="AB941" s="24"/>
      <c r="AC941" s="24"/>
      <c r="AD941" s="24"/>
      <c r="AE941" s="12"/>
      <c r="AF941" s="12"/>
      <c r="AG941" s="12"/>
      <c r="AH941" s="12"/>
      <c r="AI941" s="12"/>
      <c r="AJ941" s="12"/>
    </row>
    <row r="942" spans="1:36" ht="15" thickBot="1" x14ac:dyDescent="0.25">
      <c r="A942" s="12"/>
      <c r="B942" s="21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3"/>
      <c r="N942" s="23"/>
      <c r="O942" s="23"/>
      <c r="P942" s="23"/>
      <c r="Q942" s="23"/>
      <c r="R942" s="23"/>
      <c r="S942" s="23"/>
      <c r="T942" s="23"/>
      <c r="U942" s="23"/>
      <c r="V942" s="24"/>
      <c r="W942" s="24"/>
      <c r="X942" s="24"/>
      <c r="Y942" s="24"/>
      <c r="Z942" s="24"/>
      <c r="AA942" s="24"/>
      <c r="AB942" s="24"/>
      <c r="AC942" s="24"/>
      <c r="AD942" s="24"/>
      <c r="AE942" s="12"/>
      <c r="AF942" s="12"/>
      <c r="AG942" s="12"/>
      <c r="AH942" s="12"/>
      <c r="AI942" s="12"/>
      <c r="AJ942" s="12"/>
    </row>
    <row r="943" spans="1:36" ht="15" thickBot="1" x14ac:dyDescent="0.25">
      <c r="A943" s="12"/>
      <c r="B943" s="21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3"/>
      <c r="N943" s="23"/>
      <c r="O943" s="23"/>
      <c r="P943" s="23"/>
      <c r="Q943" s="23"/>
      <c r="R943" s="23"/>
      <c r="S943" s="23"/>
      <c r="T943" s="23"/>
      <c r="U943" s="23"/>
      <c r="V943" s="24"/>
      <c r="W943" s="24"/>
      <c r="X943" s="24"/>
      <c r="Y943" s="24"/>
      <c r="Z943" s="24"/>
      <c r="AA943" s="24"/>
      <c r="AB943" s="24"/>
      <c r="AC943" s="24"/>
      <c r="AD943" s="24"/>
      <c r="AE943" s="12"/>
      <c r="AF943" s="12"/>
      <c r="AG943" s="12"/>
      <c r="AH943" s="12"/>
      <c r="AI943" s="12"/>
      <c r="AJ943" s="12"/>
    </row>
    <row r="944" spans="1:36" ht="15" thickBot="1" x14ac:dyDescent="0.25">
      <c r="A944" s="12"/>
      <c r="B944" s="21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3"/>
      <c r="N944" s="23"/>
      <c r="O944" s="23"/>
      <c r="P944" s="23"/>
      <c r="Q944" s="23"/>
      <c r="R944" s="23"/>
      <c r="S944" s="23"/>
      <c r="T944" s="23"/>
      <c r="U944" s="23"/>
      <c r="V944" s="24"/>
      <c r="W944" s="24"/>
      <c r="X944" s="24"/>
      <c r="Y944" s="24"/>
      <c r="Z944" s="24"/>
      <c r="AA944" s="24"/>
      <c r="AB944" s="24"/>
      <c r="AC944" s="24"/>
      <c r="AD944" s="24"/>
      <c r="AE944" s="12"/>
      <c r="AF944" s="12"/>
      <c r="AG944" s="12"/>
      <c r="AH944" s="12"/>
      <c r="AI944" s="12"/>
      <c r="AJ944" s="12"/>
    </row>
    <row r="945" spans="1:36" ht="15" thickBot="1" x14ac:dyDescent="0.25">
      <c r="A945" s="12"/>
      <c r="B945" s="21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3"/>
      <c r="N945" s="23"/>
      <c r="O945" s="23"/>
      <c r="P945" s="23"/>
      <c r="Q945" s="23"/>
      <c r="R945" s="23"/>
      <c r="S945" s="23"/>
      <c r="T945" s="23"/>
      <c r="U945" s="23"/>
      <c r="V945" s="24"/>
      <c r="W945" s="24"/>
      <c r="X945" s="24"/>
      <c r="Y945" s="24"/>
      <c r="Z945" s="24"/>
      <c r="AA945" s="24"/>
      <c r="AB945" s="24"/>
      <c r="AC945" s="24"/>
      <c r="AD945" s="24"/>
      <c r="AE945" s="12"/>
      <c r="AF945" s="12"/>
      <c r="AG945" s="12"/>
      <c r="AH945" s="12"/>
      <c r="AI945" s="12"/>
      <c r="AJ945" s="12"/>
    </row>
    <row r="946" spans="1:36" ht="15" thickBot="1" x14ac:dyDescent="0.25">
      <c r="A946" s="12"/>
      <c r="B946" s="21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3"/>
      <c r="N946" s="23"/>
      <c r="O946" s="23"/>
      <c r="P946" s="23"/>
      <c r="Q946" s="23"/>
      <c r="R946" s="23"/>
      <c r="S946" s="23"/>
      <c r="T946" s="23"/>
      <c r="U946" s="23"/>
      <c r="V946" s="24"/>
      <c r="W946" s="24"/>
      <c r="X946" s="24"/>
      <c r="Y946" s="24"/>
      <c r="Z946" s="24"/>
      <c r="AA946" s="24"/>
      <c r="AB946" s="24"/>
      <c r="AC946" s="24"/>
      <c r="AD946" s="24"/>
      <c r="AE946" s="12"/>
      <c r="AF946" s="12"/>
      <c r="AG946" s="12"/>
      <c r="AH946" s="12"/>
      <c r="AI946" s="12"/>
      <c r="AJ946" s="12"/>
    </row>
    <row r="947" spans="1:36" ht="15" thickBot="1" x14ac:dyDescent="0.25">
      <c r="A947" s="12"/>
      <c r="B947" s="21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3"/>
      <c r="N947" s="23"/>
      <c r="O947" s="23"/>
      <c r="P947" s="23"/>
      <c r="Q947" s="23"/>
      <c r="R947" s="23"/>
      <c r="S947" s="23"/>
      <c r="T947" s="23"/>
      <c r="U947" s="23"/>
      <c r="V947" s="24"/>
      <c r="W947" s="24"/>
      <c r="X947" s="24"/>
      <c r="Y947" s="24"/>
      <c r="Z947" s="24"/>
      <c r="AA947" s="24"/>
      <c r="AB947" s="24"/>
      <c r="AC947" s="24"/>
      <c r="AD947" s="24"/>
      <c r="AE947" s="12"/>
      <c r="AF947" s="12"/>
      <c r="AG947" s="12"/>
      <c r="AH947" s="12"/>
      <c r="AI947" s="12"/>
      <c r="AJ947" s="12"/>
    </row>
    <row r="948" spans="1:36" ht="15" thickBot="1" x14ac:dyDescent="0.25">
      <c r="A948" s="12"/>
      <c r="B948" s="21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3"/>
      <c r="N948" s="23"/>
      <c r="O948" s="23"/>
      <c r="P948" s="23"/>
      <c r="Q948" s="23"/>
      <c r="R948" s="23"/>
      <c r="S948" s="23"/>
      <c r="T948" s="23"/>
      <c r="U948" s="23"/>
      <c r="V948" s="24"/>
      <c r="W948" s="24"/>
      <c r="X948" s="24"/>
      <c r="Y948" s="24"/>
      <c r="Z948" s="24"/>
      <c r="AA948" s="24"/>
      <c r="AB948" s="24"/>
      <c r="AC948" s="24"/>
      <c r="AD948" s="24"/>
      <c r="AE948" s="12"/>
      <c r="AF948" s="12"/>
      <c r="AG948" s="12"/>
      <c r="AH948" s="12"/>
      <c r="AI948" s="12"/>
      <c r="AJ948" s="12"/>
    </row>
    <row r="949" spans="1:36" ht="15" thickBot="1" x14ac:dyDescent="0.25">
      <c r="A949" s="12"/>
      <c r="B949" s="21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3"/>
      <c r="N949" s="23"/>
      <c r="O949" s="23"/>
      <c r="P949" s="23"/>
      <c r="Q949" s="23"/>
      <c r="R949" s="23"/>
      <c r="S949" s="23"/>
      <c r="T949" s="23"/>
      <c r="U949" s="23"/>
      <c r="V949" s="24"/>
      <c r="W949" s="24"/>
      <c r="X949" s="24"/>
      <c r="Y949" s="24"/>
      <c r="Z949" s="24"/>
      <c r="AA949" s="24"/>
      <c r="AB949" s="24"/>
      <c r="AC949" s="24"/>
      <c r="AD949" s="24"/>
      <c r="AE949" s="12"/>
      <c r="AF949" s="12"/>
      <c r="AG949" s="12"/>
      <c r="AH949" s="12"/>
      <c r="AI949" s="12"/>
      <c r="AJ949" s="12"/>
    </row>
    <row r="950" spans="1:36" ht="15" thickBot="1" x14ac:dyDescent="0.25">
      <c r="A950" s="12"/>
      <c r="B950" s="21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3"/>
      <c r="N950" s="23"/>
      <c r="O950" s="23"/>
      <c r="P950" s="23"/>
      <c r="Q950" s="23"/>
      <c r="R950" s="23"/>
      <c r="S950" s="23"/>
      <c r="T950" s="23"/>
      <c r="U950" s="23"/>
      <c r="V950" s="24"/>
      <c r="W950" s="24"/>
      <c r="X950" s="24"/>
      <c r="Y950" s="24"/>
      <c r="Z950" s="24"/>
      <c r="AA950" s="24"/>
      <c r="AB950" s="24"/>
      <c r="AC950" s="24"/>
      <c r="AD950" s="24"/>
      <c r="AE950" s="12"/>
      <c r="AF950" s="12"/>
      <c r="AG950" s="12"/>
      <c r="AH950" s="12"/>
      <c r="AI950" s="12"/>
      <c r="AJ950" s="12"/>
    </row>
    <row r="951" spans="1:36" ht="15" thickBot="1" x14ac:dyDescent="0.25">
      <c r="A951" s="12"/>
      <c r="B951" s="21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3"/>
      <c r="N951" s="23"/>
      <c r="O951" s="23"/>
      <c r="P951" s="23"/>
      <c r="Q951" s="23"/>
      <c r="R951" s="23"/>
      <c r="S951" s="23"/>
      <c r="T951" s="23"/>
      <c r="U951" s="23"/>
      <c r="V951" s="24"/>
      <c r="W951" s="24"/>
      <c r="X951" s="24"/>
      <c r="Y951" s="24"/>
      <c r="Z951" s="24"/>
      <c r="AA951" s="24"/>
      <c r="AB951" s="24"/>
      <c r="AC951" s="24"/>
      <c r="AD951" s="24"/>
      <c r="AE951" s="12"/>
      <c r="AF951" s="12"/>
      <c r="AG951" s="12"/>
      <c r="AH951" s="12"/>
      <c r="AI951" s="12"/>
      <c r="AJ951" s="12"/>
    </row>
    <row r="952" spans="1:36" ht="15" thickBot="1" x14ac:dyDescent="0.25">
      <c r="A952" s="12"/>
      <c r="B952" s="21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3"/>
      <c r="N952" s="23"/>
      <c r="O952" s="23"/>
      <c r="P952" s="23"/>
      <c r="Q952" s="23"/>
      <c r="R952" s="23"/>
      <c r="S952" s="23"/>
      <c r="T952" s="23"/>
      <c r="U952" s="23"/>
      <c r="V952" s="24"/>
      <c r="W952" s="24"/>
      <c r="X952" s="24"/>
      <c r="Y952" s="24"/>
      <c r="Z952" s="24"/>
      <c r="AA952" s="24"/>
      <c r="AB952" s="24"/>
      <c r="AC952" s="24"/>
      <c r="AD952" s="24"/>
      <c r="AE952" s="12"/>
      <c r="AF952" s="12"/>
      <c r="AG952" s="12"/>
      <c r="AH952" s="12"/>
      <c r="AI952" s="12"/>
      <c r="AJ952" s="12"/>
    </row>
    <row r="953" spans="1:36" ht="15" thickBot="1" x14ac:dyDescent="0.25">
      <c r="A953" s="12"/>
      <c r="B953" s="21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3"/>
      <c r="N953" s="23"/>
      <c r="O953" s="23"/>
      <c r="P953" s="23"/>
      <c r="Q953" s="23"/>
      <c r="R953" s="23"/>
      <c r="S953" s="23"/>
      <c r="T953" s="23"/>
      <c r="U953" s="23"/>
      <c r="V953" s="24"/>
      <c r="W953" s="24"/>
      <c r="X953" s="24"/>
      <c r="Y953" s="24"/>
      <c r="Z953" s="24"/>
      <c r="AA953" s="24"/>
      <c r="AB953" s="24"/>
      <c r="AC953" s="24"/>
      <c r="AD953" s="24"/>
      <c r="AE953" s="12"/>
      <c r="AF953" s="12"/>
      <c r="AG953" s="12"/>
      <c r="AH953" s="12"/>
      <c r="AI953" s="12"/>
      <c r="AJ953" s="12"/>
    </row>
    <row r="954" spans="1:36" ht="15" thickBot="1" x14ac:dyDescent="0.25">
      <c r="A954" s="12"/>
      <c r="B954" s="21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3"/>
      <c r="N954" s="23"/>
      <c r="O954" s="23"/>
      <c r="P954" s="23"/>
      <c r="Q954" s="23"/>
      <c r="R954" s="23"/>
      <c r="S954" s="23"/>
      <c r="T954" s="23"/>
      <c r="U954" s="23"/>
      <c r="V954" s="24"/>
      <c r="W954" s="24"/>
      <c r="X954" s="24"/>
      <c r="Y954" s="24"/>
      <c r="Z954" s="24"/>
      <c r="AA954" s="24"/>
      <c r="AB954" s="24"/>
      <c r="AC954" s="24"/>
      <c r="AD954" s="24"/>
      <c r="AE954" s="12"/>
      <c r="AF954" s="12"/>
      <c r="AG954" s="12"/>
      <c r="AH954" s="12"/>
      <c r="AI954" s="12"/>
      <c r="AJ954" s="12"/>
    </row>
    <row r="955" spans="1:36" ht="15" thickBot="1" x14ac:dyDescent="0.25">
      <c r="A955" s="12"/>
      <c r="B955" s="21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3"/>
      <c r="N955" s="23"/>
      <c r="O955" s="23"/>
      <c r="P955" s="23"/>
      <c r="Q955" s="23"/>
      <c r="R955" s="23"/>
      <c r="S955" s="23"/>
      <c r="T955" s="23"/>
      <c r="U955" s="23"/>
      <c r="V955" s="24"/>
      <c r="W955" s="24"/>
      <c r="X955" s="24"/>
      <c r="Y955" s="24"/>
      <c r="Z955" s="24"/>
      <c r="AA955" s="24"/>
      <c r="AB955" s="24"/>
      <c r="AC955" s="24"/>
      <c r="AD955" s="24"/>
      <c r="AE955" s="12"/>
      <c r="AF955" s="12"/>
      <c r="AG955" s="12"/>
      <c r="AH955" s="12"/>
      <c r="AI955" s="12"/>
      <c r="AJ955" s="12"/>
    </row>
    <row r="956" spans="1:36" ht="15" thickBot="1" x14ac:dyDescent="0.25">
      <c r="A956" s="12"/>
      <c r="B956" s="21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3"/>
      <c r="N956" s="23"/>
      <c r="O956" s="23"/>
      <c r="P956" s="23"/>
      <c r="Q956" s="23"/>
      <c r="R956" s="23"/>
      <c r="S956" s="23"/>
      <c r="T956" s="23"/>
      <c r="U956" s="23"/>
      <c r="V956" s="24"/>
      <c r="W956" s="24"/>
      <c r="X956" s="24"/>
      <c r="Y956" s="24"/>
      <c r="Z956" s="24"/>
      <c r="AA956" s="24"/>
      <c r="AB956" s="24"/>
      <c r="AC956" s="24"/>
      <c r="AD956" s="24"/>
      <c r="AE956" s="12"/>
      <c r="AF956" s="12"/>
      <c r="AG956" s="12"/>
      <c r="AH956" s="12"/>
      <c r="AI956" s="12"/>
      <c r="AJ956" s="12"/>
    </row>
    <row r="957" spans="1:36" ht="15" thickBot="1" x14ac:dyDescent="0.25">
      <c r="A957" s="12"/>
      <c r="B957" s="21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3"/>
      <c r="N957" s="23"/>
      <c r="O957" s="23"/>
      <c r="P957" s="23"/>
      <c r="Q957" s="23"/>
      <c r="R957" s="23"/>
      <c r="S957" s="23"/>
      <c r="T957" s="23"/>
      <c r="U957" s="23"/>
      <c r="V957" s="24"/>
      <c r="W957" s="24"/>
      <c r="X957" s="24"/>
      <c r="Y957" s="24"/>
      <c r="Z957" s="24"/>
      <c r="AA957" s="24"/>
      <c r="AB957" s="24"/>
      <c r="AC957" s="24"/>
      <c r="AD957" s="24"/>
      <c r="AE957" s="12"/>
      <c r="AF957" s="12"/>
      <c r="AG957" s="12"/>
      <c r="AH957" s="12"/>
      <c r="AI957" s="12"/>
      <c r="AJ957" s="12"/>
    </row>
    <row r="958" spans="1:36" ht="15" thickBot="1" x14ac:dyDescent="0.25">
      <c r="A958" s="12"/>
      <c r="B958" s="21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3"/>
      <c r="N958" s="23"/>
      <c r="O958" s="23"/>
      <c r="P958" s="23"/>
      <c r="Q958" s="23"/>
      <c r="R958" s="23"/>
      <c r="S958" s="23"/>
      <c r="T958" s="23"/>
      <c r="U958" s="23"/>
      <c r="V958" s="24"/>
      <c r="W958" s="24"/>
      <c r="X958" s="24"/>
      <c r="Y958" s="24"/>
      <c r="Z958" s="24"/>
      <c r="AA958" s="24"/>
      <c r="AB958" s="24"/>
      <c r="AC958" s="24"/>
      <c r="AD958" s="24"/>
      <c r="AE958" s="12"/>
      <c r="AF958" s="12"/>
      <c r="AG958" s="12"/>
      <c r="AH958" s="12"/>
      <c r="AI958" s="12"/>
      <c r="AJ958" s="12"/>
    </row>
    <row r="959" spans="1:36" ht="15" thickBot="1" x14ac:dyDescent="0.25">
      <c r="A959" s="12"/>
      <c r="B959" s="21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3"/>
      <c r="N959" s="23"/>
      <c r="O959" s="23"/>
      <c r="P959" s="23"/>
      <c r="Q959" s="23"/>
      <c r="R959" s="23"/>
      <c r="S959" s="23"/>
      <c r="T959" s="23"/>
      <c r="U959" s="23"/>
      <c r="V959" s="24"/>
      <c r="W959" s="24"/>
      <c r="X959" s="24"/>
      <c r="Y959" s="24"/>
      <c r="Z959" s="24"/>
      <c r="AA959" s="24"/>
      <c r="AB959" s="24"/>
      <c r="AC959" s="24"/>
      <c r="AD959" s="24"/>
      <c r="AE959" s="12"/>
      <c r="AF959" s="12"/>
      <c r="AG959" s="12"/>
      <c r="AH959" s="12"/>
      <c r="AI959" s="12"/>
      <c r="AJ959" s="12"/>
    </row>
    <row r="960" spans="1:36" ht="15" thickBot="1" x14ac:dyDescent="0.25">
      <c r="A960" s="12"/>
      <c r="B960" s="21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3"/>
      <c r="N960" s="23"/>
      <c r="O960" s="23"/>
      <c r="P960" s="23"/>
      <c r="Q960" s="23"/>
      <c r="R960" s="23"/>
      <c r="S960" s="23"/>
      <c r="T960" s="23"/>
      <c r="U960" s="23"/>
      <c r="V960" s="24"/>
      <c r="W960" s="24"/>
      <c r="X960" s="24"/>
      <c r="Y960" s="24"/>
      <c r="Z960" s="24"/>
      <c r="AA960" s="24"/>
      <c r="AB960" s="24"/>
      <c r="AC960" s="24"/>
      <c r="AD960" s="24"/>
      <c r="AE960" s="12"/>
      <c r="AF960" s="12"/>
      <c r="AG960" s="12"/>
      <c r="AH960" s="12"/>
      <c r="AI960" s="12"/>
      <c r="AJ960" s="12"/>
    </row>
    <row r="961" spans="1:36" ht="15" thickBot="1" x14ac:dyDescent="0.25">
      <c r="A961" s="12"/>
      <c r="B961" s="21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3"/>
      <c r="N961" s="23"/>
      <c r="O961" s="23"/>
      <c r="P961" s="23"/>
      <c r="Q961" s="23"/>
      <c r="R961" s="23"/>
      <c r="S961" s="23"/>
      <c r="T961" s="23"/>
      <c r="U961" s="23"/>
      <c r="V961" s="24"/>
      <c r="W961" s="24"/>
      <c r="X961" s="24"/>
      <c r="Y961" s="24"/>
      <c r="Z961" s="24"/>
      <c r="AA961" s="24"/>
      <c r="AB961" s="24"/>
      <c r="AC961" s="24"/>
      <c r="AD961" s="24"/>
      <c r="AE961" s="12"/>
      <c r="AF961" s="12"/>
      <c r="AG961" s="12"/>
      <c r="AH961" s="12"/>
      <c r="AI961" s="12"/>
      <c r="AJ961" s="12"/>
    </row>
    <row r="962" spans="1:36" ht="15" thickBot="1" x14ac:dyDescent="0.25">
      <c r="A962" s="12"/>
      <c r="B962" s="21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3"/>
      <c r="N962" s="23"/>
      <c r="O962" s="23"/>
      <c r="P962" s="23"/>
      <c r="Q962" s="23"/>
      <c r="R962" s="23"/>
      <c r="S962" s="23"/>
      <c r="T962" s="23"/>
      <c r="U962" s="23"/>
      <c r="V962" s="24"/>
      <c r="W962" s="24"/>
      <c r="X962" s="24"/>
      <c r="Y962" s="24"/>
      <c r="Z962" s="24"/>
      <c r="AA962" s="24"/>
      <c r="AB962" s="24"/>
      <c r="AC962" s="24"/>
      <c r="AD962" s="24"/>
      <c r="AE962" s="12"/>
      <c r="AF962" s="12"/>
      <c r="AG962" s="12"/>
      <c r="AH962" s="12"/>
      <c r="AI962" s="12"/>
      <c r="AJ96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7A2-D8A6-40BA-BB76-613B3FAFDC60}">
  <dimension ref="B2:E11"/>
  <sheetViews>
    <sheetView workbookViewId="0">
      <selection activeCell="F9" sqref="F9"/>
    </sheetView>
  </sheetViews>
  <sheetFormatPr defaultColWidth="13.75" defaultRowHeight="14.25" x14ac:dyDescent="0.2"/>
  <cols>
    <col min="1" max="1" width="3.25" customWidth="1"/>
    <col min="4" max="4" width="17" customWidth="1"/>
  </cols>
  <sheetData>
    <row r="2" spans="2:5" ht="15" x14ac:dyDescent="0.25">
      <c r="B2" s="56" t="s">
        <v>1099</v>
      </c>
      <c r="C2" s="57" t="s">
        <v>278</v>
      </c>
      <c r="D2" s="58" t="s">
        <v>16</v>
      </c>
      <c r="E2" s="59" t="s">
        <v>652</v>
      </c>
    </row>
    <row r="3" spans="2:5" ht="15" x14ac:dyDescent="0.25">
      <c r="B3" s="56" t="str" cm="1">
        <f t="array" ref="B3:B5">_xlfn.UNIQUE('Raw Data'!B2:B362)</f>
        <v>VALENZUELA</v>
      </c>
      <c r="C3" s="60" t="s">
        <v>279</v>
      </c>
      <c r="D3" s="60" t="str" cm="1">
        <f t="array" ref="D3:D9">_xlfn.UNIQUE('Baliwag Stake'!A2:A82)</f>
        <v>Angat Branch</v>
      </c>
      <c r="E3" s="60" t="str" cm="1">
        <f t="array" ref="E3:E11">_xlfn.UNIQUE('Valenzuela Stake'!A2:A156)</f>
        <v>Bocaue Ward</v>
      </c>
    </row>
    <row r="4" spans="2:5" ht="15" x14ac:dyDescent="0.25">
      <c r="B4" s="56" t="str">
        <v>BALIWAG</v>
      </c>
      <c r="C4" s="60" t="s">
        <v>284</v>
      </c>
      <c r="D4" s="60" t="str">
        <v>Baliwag 1st</v>
      </c>
      <c r="E4" s="60" t="str">
        <v>Gen. T 1st</v>
      </c>
    </row>
    <row r="5" spans="2:5" ht="15" x14ac:dyDescent="0.25">
      <c r="B5" s="56" t="str">
        <v>NOVALICHES</v>
      </c>
      <c r="C5" s="60" t="s">
        <v>288</v>
      </c>
      <c r="D5" s="60" t="str">
        <v>Baliwag 2nd</v>
      </c>
      <c r="E5" s="60" t="str">
        <v>Gen. T 2nd</v>
      </c>
    </row>
    <row r="6" spans="2:5" x14ac:dyDescent="0.2">
      <c r="C6" s="60" t="s">
        <v>306</v>
      </c>
      <c r="D6" s="60" t="str">
        <v>Bustos</v>
      </c>
      <c r="E6" s="60" t="str">
        <v>Malanday Ward</v>
      </c>
    </row>
    <row r="7" spans="2:5" x14ac:dyDescent="0.2">
      <c r="C7" s="60" t="s">
        <v>341</v>
      </c>
      <c r="D7" s="60" t="str">
        <v>San Ildefonso</v>
      </c>
      <c r="E7" s="60" t="str">
        <v>Marulas</v>
      </c>
    </row>
    <row r="8" spans="2:5" x14ac:dyDescent="0.2">
      <c r="C8" s="60"/>
      <c r="D8" s="60" t="str">
        <v>San Miguel</v>
      </c>
      <c r="E8" s="60" t="str">
        <v>Meycauayan 1st</v>
      </c>
    </row>
    <row r="9" spans="2:5" x14ac:dyDescent="0.2">
      <c r="C9" s="60"/>
      <c r="D9" s="60" t="str">
        <v>San Rafael</v>
      </c>
      <c r="E9" s="60" t="str">
        <v>Meycauayan 2nd</v>
      </c>
    </row>
    <row r="10" spans="2:5" x14ac:dyDescent="0.2">
      <c r="C10" s="60"/>
      <c r="D10" s="60"/>
      <c r="E10" s="60" t="str">
        <v>Sta. Maria Ward</v>
      </c>
    </row>
    <row r="11" spans="2:5" x14ac:dyDescent="0.2">
      <c r="C11" s="61"/>
      <c r="D11" s="61"/>
      <c r="E11" s="61" t="str">
        <v>Valenzuela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/>
  <dimension ref="A1:C10"/>
  <sheetViews>
    <sheetView showGridLines="0" workbookViewId="0">
      <selection activeCell="B7" sqref="B7"/>
    </sheetView>
  </sheetViews>
  <sheetFormatPr defaultColWidth="0" defaultRowHeight="19.899999999999999" customHeight="1" zeroHeight="1" x14ac:dyDescent="0.2"/>
  <cols>
    <col min="1" max="1" width="4.75" style="1" customWidth="1"/>
    <col min="2" max="2" width="70.75" style="1" customWidth="1"/>
    <col min="3" max="3" width="4.75" style="1" customWidth="1"/>
    <col min="4" max="16384" width="10.75" style="1" hidden="1"/>
  </cols>
  <sheetData>
    <row r="1" spans="1:2" ht="19.899999999999999" customHeight="1" x14ac:dyDescent="0.2">
      <c r="A1" s="2"/>
    </row>
    <row r="2" spans="1:2" ht="30" customHeight="1" x14ac:dyDescent="0.2">
      <c r="B2" s="3" t="s">
        <v>0</v>
      </c>
    </row>
    <row r="3" spans="1:2" ht="19.899999999999999" customHeight="1" x14ac:dyDescent="0.2"/>
    <row r="4" spans="1:2" ht="19.899999999999999" customHeight="1" x14ac:dyDescent="0.2">
      <c r="B4" s="1" t="s">
        <v>3</v>
      </c>
    </row>
    <row r="5" spans="1:2" ht="19.899999999999999" customHeight="1" x14ac:dyDescent="0.2"/>
    <row r="6" spans="1:2" ht="19.899999999999999" customHeight="1" x14ac:dyDescent="0.2">
      <c r="B6" s="1" t="s">
        <v>1</v>
      </c>
    </row>
    <row r="7" spans="1:2" ht="19.899999999999999" customHeight="1" x14ac:dyDescent="0.2"/>
    <row r="8" spans="1:2" ht="19.899999999999999" customHeight="1" x14ac:dyDescent="0.2">
      <c r="B8" s="1" t="s">
        <v>2</v>
      </c>
    </row>
    <row r="9" spans="1:2" ht="19.899999999999999" customHeight="1" x14ac:dyDescent="0.2"/>
    <row r="10" spans="1:2" ht="19.89999999999999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27</vt:i4>
      </vt:variant>
    </vt:vector>
  </HeadingPairs>
  <TitlesOfParts>
    <vt:vector size="37" baseType="lpstr">
      <vt:lpstr>All Data (not sorted)</vt:lpstr>
      <vt:lpstr>Dashboard</vt:lpstr>
      <vt:lpstr>Finances</vt:lpstr>
      <vt:lpstr>Groupings</vt:lpstr>
      <vt:lpstr>Novaliches Stake</vt:lpstr>
      <vt:lpstr>Baliwag Stake</vt:lpstr>
      <vt:lpstr>Valenzuela Stake</vt:lpstr>
      <vt:lpstr>Raw Data</vt:lpstr>
      <vt:lpstr>Data</vt:lpstr>
      <vt:lpstr>BUS115_Coversheet</vt:lpstr>
      <vt:lpstr>allname</vt:lpstr>
      <vt:lpstr>bal_fil</vt:lpstr>
      <vt:lpstr>bal_par</vt:lpstr>
      <vt:lpstr>bal_war</vt:lpstr>
      <vt:lpstr>groupno</vt:lpstr>
      <vt:lpstr>grp_age</vt:lpstr>
      <vt:lpstr>grp_alle</vt:lpstr>
      <vt:lpstr>grp_gen</vt:lpstr>
      <vt:lpstr>grp_ward</vt:lpstr>
      <vt:lpstr>nov_fil</vt:lpstr>
      <vt:lpstr>nov_par</vt:lpstr>
      <vt:lpstr>nov_war</vt:lpstr>
      <vt:lpstr>'All Data (not sorted)'!nova</vt:lpstr>
      <vt:lpstr>nova</vt:lpstr>
      <vt:lpstr>'All Data (not sorted)'!novaliches</vt:lpstr>
      <vt:lpstr>novaliches</vt:lpstr>
      <vt:lpstr>pivot_fe</vt:lpstr>
      <vt:lpstr>pivot_ma</vt:lpstr>
      <vt:lpstr>pivot_par</vt:lpstr>
      <vt:lpstr>pivot_ward</vt:lpstr>
      <vt:lpstr>Dashboard!Print_Area</vt:lpstr>
      <vt:lpstr>random</vt:lpstr>
      <vt:lpstr>'All Data (not sorted)'!stake</vt:lpstr>
      <vt:lpstr>stake</vt:lpstr>
      <vt:lpstr>val_fil</vt:lpstr>
      <vt:lpstr>val_par</vt:lpstr>
      <vt:lpstr>val_war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Rex Basulgan</cp:lastModifiedBy>
  <cp:lastPrinted>2023-10-23T03:37:00Z</cp:lastPrinted>
  <dcterms:created xsi:type="dcterms:W3CDTF">2021-09-16T13:34:01Z</dcterms:created>
  <dcterms:modified xsi:type="dcterms:W3CDTF">2025-04-12T01:41:13Z</dcterms:modified>
</cp:coreProperties>
</file>