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Salary Sheet" sheetId="1" r:id="rId1"/>
    <sheet name="NMC &amp; VBCPL" sheetId="2" r:id="rId2"/>
    <sheet name="Adjusted leaves" sheetId="3" r:id="rId3"/>
  </sheets>
  <definedNames>
    <definedName name="_xlnm.Print_Area" localSheetId="1">'NMC &amp; VBCPL'!$B$1:$E$20</definedName>
    <definedName name="_xlnm.Print_Area" localSheetId="0">'Salary Sheet'!$B$1:$R$13</definedName>
  </definedNames>
  <calcPr calcId="144525"/>
</workbook>
</file>

<file path=xl/calcChain.xml><?xml version="1.0" encoding="utf-8"?>
<calcChain xmlns="http://schemas.openxmlformats.org/spreadsheetml/2006/main">
  <c r="K11" i="1" l="1"/>
  <c r="P11" i="1" s="1"/>
  <c r="R11" i="1" s="1"/>
  <c r="G11" i="1"/>
  <c r="Q12" i="1" l="1"/>
  <c r="R12" i="1" s="1"/>
  <c r="P7" i="1"/>
  <c r="R5" i="1"/>
  <c r="E15" i="2" l="1"/>
  <c r="E14" i="2"/>
  <c r="E11" i="2"/>
  <c r="R7" i="1"/>
  <c r="E5" i="2" s="1"/>
  <c r="K7" i="1"/>
  <c r="K10" i="1" l="1"/>
  <c r="K9" i="1"/>
  <c r="P9" i="1" s="1"/>
  <c r="R9" i="1" s="1"/>
  <c r="K8" i="1"/>
  <c r="K6" i="1"/>
  <c r="K5" i="1"/>
  <c r="K4" i="1"/>
  <c r="G10" i="1" l="1"/>
  <c r="G9" i="1"/>
  <c r="G8" i="1"/>
  <c r="G7" i="1"/>
  <c r="G6" i="1"/>
  <c r="G5" i="1"/>
  <c r="G4" i="1"/>
  <c r="D8" i="1" l="1"/>
  <c r="D7" i="1"/>
  <c r="D6" i="1"/>
  <c r="D5" i="1"/>
  <c r="D4" i="1"/>
  <c r="D12" i="1" s="1"/>
  <c r="P4" i="1" l="1"/>
  <c r="R4" i="1" s="1"/>
  <c r="P10" i="1" l="1"/>
  <c r="P8" i="1"/>
  <c r="R8" i="1" s="1"/>
  <c r="E13" i="2" s="1"/>
  <c r="P6" i="1"/>
  <c r="R6" i="1" s="1"/>
  <c r="P5" i="1"/>
  <c r="E12" i="2" s="1"/>
  <c r="R10" i="1" l="1"/>
  <c r="P12" i="1"/>
  <c r="E7" i="2"/>
  <c r="E17" i="2" l="1"/>
  <c r="E19" i="2" s="1"/>
</calcChain>
</file>

<file path=xl/sharedStrings.xml><?xml version="1.0" encoding="utf-8"?>
<sst xmlns="http://schemas.openxmlformats.org/spreadsheetml/2006/main" count="59" uniqueCount="44">
  <si>
    <t xml:space="preserve">            </t>
  </si>
  <si>
    <t>SR NO</t>
  </si>
  <si>
    <t>BASIC SALARY</t>
  </si>
  <si>
    <t>Sanket Ghule</t>
  </si>
  <si>
    <t>Saroj Mohite</t>
  </si>
  <si>
    <t>Saroj Patil</t>
  </si>
  <si>
    <t>Akash Singh</t>
  </si>
  <si>
    <t>Gaurav Varma</t>
  </si>
  <si>
    <t>TOTAL</t>
  </si>
  <si>
    <t>SR.NO</t>
  </si>
  <si>
    <t>VBAPL/VBCPL</t>
  </si>
  <si>
    <t>AMT</t>
  </si>
  <si>
    <t>TOTAL (A)</t>
  </si>
  <si>
    <t>NMC</t>
  </si>
  <si>
    <t>Gaurav varma</t>
  </si>
  <si>
    <t>TOTAL (B)</t>
  </si>
  <si>
    <t>TOTAL(A+B)</t>
  </si>
  <si>
    <t>Arvind Surve</t>
  </si>
  <si>
    <t>Kirti Gawade</t>
  </si>
  <si>
    <t>P.T</t>
  </si>
  <si>
    <t>Gross Salary</t>
  </si>
  <si>
    <t xml:space="preserve"> Working Hour</t>
  </si>
  <si>
    <t>Absent</t>
  </si>
  <si>
    <t>Present</t>
  </si>
  <si>
    <t>E.P.F</t>
  </si>
  <si>
    <t>ESIC</t>
  </si>
  <si>
    <t>OT (Fig)</t>
  </si>
  <si>
    <t>Earned Salary</t>
  </si>
  <si>
    <t>No of Days</t>
  </si>
  <si>
    <t xml:space="preserve">EMPLOYEE NAME </t>
  </si>
  <si>
    <t>EMPLOYEE NAME</t>
  </si>
  <si>
    <t>Other Deduction</t>
  </si>
  <si>
    <t>Salary for the Month of 'October  2023'</t>
  </si>
  <si>
    <t>Net Salary Oct</t>
  </si>
  <si>
    <t>Net Salary sept 5 days</t>
  </si>
  <si>
    <t>Total Net Salary</t>
  </si>
  <si>
    <t xml:space="preserve">SALARY( Oct '23   ) </t>
  </si>
  <si>
    <t>SALARY (  Oct  '23   )</t>
  </si>
  <si>
    <t>Adjusted Leaves</t>
  </si>
  <si>
    <t xml:space="preserve">Sept </t>
  </si>
  <si>
    <t>Oct</t>
  </si>
  <si>
    <t xml:space="preserve">Saroj Mohite </t>
  </si>
  <si>
    <t>July</t>
  </si>
  <si>
    <t>Zeeshan Shaikh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</si>
</sst>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5" borderId="11" xfId="0" applyFont="1" applyFill="1" applyBorder="1" applyAlignment="1">
      <alignment vertical="center"/>
    </xf>
    <xf numFmtId="0" fontId="6" fillId="5" borderId="1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5" borderId="27" xfId="0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textRotation="90" wrapText="1"/>
    </xf>
    <xf numFmtId="0" fontId="6" fillId="2" borderId="16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textRotation="90" wrapText="1"/>
    </xf>
    <xf numFmtId="0" fontId="6" fillId="3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46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46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6" fontId="5" fillId="0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 textRotation="90" wrapText="1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6" fillId="2" borderId="33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vertical="center"/>
    </xf>
    <xf numFmtId="0" fontId="6" fillId="3" borderId="37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46" fontId="5" fillId="0" borderId="37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zoomScale="85" zoomScaleNormal="85" workbookViewId="0">
      <selection activeCell="S10" sqref="S10"/>
    </sheetView>
  </sheetViews>
  <sheetFormatPr defaultColWidth="15.7109375" defaultRowHeight="22.5" customHeight="1" x14ac:dyDescent="0.25"/>
  <cols>
    <col min="1" max="1" width="15.7109375" style="3"/>
    <col min="2" max="2" width="5.28515625" style="3" customWidth="1"/>
    <col min="3" max="3" width="18.5703125" style="3" customWidth="1"/>
    <col min="4" max="4" width="9.85546875" style="3" customWidth="1"/>
    <col min="5" max="5" width="7.28515625" style="3" customWidth="1"/>
    <col min="6" max="6" width="9.140625" style="3" customWidth="1"/>
    <col min="7" max="7" width="7" style="3" customWidth="1"/>
    <col min="8" max="8" width="13.140625" style="2" customWidth="1"/>
    <col min="9" max="9" width="9.7109375" style="2" customWidth="1"/>
    <col min="10" max="10" width="9" style="2" customWidth="1"/>
    <col min="11" max="11" width="11.42578125" style="3" customWidth="1"/>
    <col min="12" max="12" width="8" style="3" customWidth="1"/>
    <col min="13" max="13" width="7.5703125" style="3" customWidth="1"/>
    <col min="14" max="14" width="6.85546875" style="3" customWidth="1"/>
    <col min="15" max="15" width="8.140625" style="3" customWidth="1"/>
    <col min="16" max="16" width="12.28515625" style="3" customWidth="1"/>
    <col min="17" max="17" width="13.5703125" style="78" customWidth="1"/>
    <col min="18" max="18" width="15.85546875" style="66" customWidth="1"/>
    <col min="19" max="19" width="20.5703125" style="3" customWidth="1"/>
    <col min="20" max="20" width="15.7109375" style="63" customWidth="1"/>
    <col min="21" max="21" width="15.7109375" style="66"/>
    <col min="22" max="16384" width="15.7109375" style="3"/>
  </cols>
  <sheetData>
    <row r="1" spans="1:23" ht="22.5" customHeight="1" thickBot="1" x14ac:dyDescent="0.3">
      <c r="B1" s="1"/>
      <c r="C1" s="1"/>
      <c r="D1" s="1" t="s">
        <v>0</v>
      </c>
      <c r="E1" s="1"/>
      <c r="F1" s="1"/>
      <c r="G1" s="1"/>
      <c r="K1" s="2"/>
      <c r="L1" s="2"/>
      <c r="M1" s="2"/>
      <c r="N1" s="2"/>
      <c r="O1" s="2"/>
      <c r="P1" s="2"/>
    </row>
    <row r="2" spans="1:23" ht="51" customHeight="1" thickBot="1" x14ac:dyDescent="0.3">
      <c r="B2" s="99" t="s">
        <v>32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1"/>
      <c r="S2" s="70"/>
    </row>
    <row r="3" spans="1:23" ht="63" customHeight="1" thickBot="1" x14ac:dyDescent="0.3">
      <c r="B3" s="42" t="s">
        <v>1</v>
      </c>
      <c r="C3" s="43" t="s">
        <v>30</v>
      </c>
      <c r="D3" s="44" t="s">
        <v>2</v>
      </c>
      <c r="E3" s="44" t="s">
        <v>28</v>
      </c>
      <c r="F3" s="45" t="s">
        <v>22</v>
      </c>
      <c r="G3" s="45" t="s">
        <v>23</v>
      </c>
      <c r="H3" s="44" t="s">
        <v>21</v>
      </c>
      <c r="I3" s="44" t="s">
        <v>27</v>
      </c>
      <c r="J3" s="44" t="s">
        <v>26</v>
      </c>
      <c r="K3" s="44" t="s">
        <v>20</v>
      </c>
      <c r="L3" s="45" t="s">
        <v>19</v>
      </c>
      <c r="M3" s="45" t="s">
        <v>24</v>
      </c>
      <c r="N3" s="45" t="s">
        <v>25</v>
      </c>
      <c r="O3" s="59" t="s">
        <v>31</v>
      </c>
      <c r="P3" s="44" t="s">
        <v>33</v>
      </c>
      <c r="Q3" s="87" t="s">
        <v>34</v>
      </c>
      <c r="R3" s="89" t="s">
        <v>35</v>
      </c>
      <c r="S3" s="69"/>
      <c r="T3" s="64"/>
    </row>
    <row r="4" spans="1:23" ht="22.5" customHeight="1" x14ac:dyDescent="0.25">
      <c r="A4" s="4"/>
      <c r="B4" s="57">
        <v>1</v>
      </c>
      <c r="C4" s="46" t="s">
        <v>3</v>
      </c>
      <c r="D4" s="55">
        <f>30000+3000</f>
        <v>33000</v>
      </c>
      <c r="E4" s="47">
        <v>31</v>
      </c>
      <c r="F4" s="47">
        <v>0</v>
      </c>
      <c r="G4" s="47">
        <f>+E4-F4</f>
        <v>31</v>
      </c>
      <c r="H4" s="48">
        <v>7.6446874999999999</v>
      </c>
      <c r="I4" s="49">
        <v>33000</v>
      </c>
      <c r="J4" s="49">
        <v>-1505</v>
      </c>
      <c r="K4" s="49">
        <f>+I4+J4</f>
        <v>31495</v>
      </c>
      <c r="L4" s="49">
        <v>200</v>
      </c>
      <c r="M4" s="49"/>
      <c r="N4" s="49"/>
      <c r="O4" s="60"/>
      <c r="P4" s="79">
        <f>+K4-L4-M4-N4</f>
        <v>31295</v>
      </c>
      <c r="Q4" s="79">
        <v>5536</v>
      </c>
      <c r="R4" s="90">
        <f>+P4+Q4</f>
        <v>36831</v>
      </c>
      <c r="S4" s="83"/>
      <c r="T4" s="84"/>
      <c r="U4" s="84"/>
      <c r="V4" s="4"/>
      <c r="W4" s="4"/>
    </row>
    <row r="5" spans="1:23" ht="22.5" customHeight="1" x14ac:dyDescent="0.25">
      <c r="A5" s="4"/>
      <c r="B5" s="58">
        <v>2</v>
      </c>
      <c r="C5" s="50" t="s">
        <v>4</v>
      </c>
      <c r="D5" s="56">
        <f>22000+2200</f>
        <v>24200</v>
      </c>
      <c r="E5" s="47">
        <v>31</v>
      </c>
      <c r="F5" s="51">
        <v>0</v>
      </c>
      <c r="G5" s="51">
        <f t="shared" ref="G5:G11" si="0">+E5-F5</f>
        <v>31</v>
      </c>
      <c r="H5" s="52">
        <v>6.033854166666667</v>
      </c>
      <c r="I5" s="53">
        <v>24200</v>
      </c>
      <c r="J5" s="53">
        <v>-1854</v>
      </c>
      <c r="K5" s="49">
        <f t="shared" ref="K5:K11" si="1">+I5+J5</f>
        <v>22346</v>
      </c>
      <c r="L5" s="14">
        <v>200</v>
      </c>
      <c r="M5" s="14"/>
      <c r="N5" s="14"/>
      <c r="O5" s="61"/>
      <c r="P5" s="62">
        <f t="shared" ref="P5:P10" si="2">+K5-L5-M5-N5</f>
        <v>22146</v>
      </c>
      <c r="Q5" s="62">
        <v>5493</v>
      </c>
      <c r="R5" s="90">
        <f>+P5+Q5</f>
        <v>27639</v>
      </c>
      <c r="S5" s="85"/>
      <c r="T5" s="84"/>
      <c r="U5" s="86"/>
      <c r="V5" s="4"/>
      <c r="W5" s="4"/>
    </row>
    <row r="6" spans="1:23" s="4" customFormat="1" ht="22.5" customHeight="1" x14ac:dyDescent="0.25">
      <c r="B6" s="58">
        <v>3</v>
      </c>
      <c r="C6" s="50" t="s">
        <v>5</v>
      </c>
      <c r="D6" s="56">
        <f>29700+2970</f>
        <v>32670</v>
      </c>
      <c r="E6" s="47">
        <v>31</v>
      </c>
      <c r="F6" s="51">
        <v>0</v>
      </c>
      <c r="G6" s="51">
        <f t="shared" si="0"/>
        <v>31</v>
      </c>
      <c r="H6" s="54">
        <v>7.6531018518518517</v>
      </c>
      <c r="I6" s="51">
        <v>32670</v>
      </c>
      <c r="J6" s="51">
        <v>2748</v>
      </c>
      <c r="K6" s="47">
        <f t="shared" si="1"/>
        <v>35418</v>
      </c>
      <c r="L6" s="51">
        <v>200</v>
      </c>
      <c r="M6" s="51">
        <v>1800</v>
      </c>
      <c r="N6" s="51"/>
      <c r="O6" s="62"/>
      <c r="P6" s="62">
        <f t="shared" si="2"/>
        <v>33418</v>
      </c>
      <c r="Q6" s="62">
        <v>6236</v>
      </c>
      <c r="R6" s="90">
        <f t="shared" ref="R6:R10" si="3">+P6+Q6</f>
        <v>39654</v>
      </c>
      <c r="S6" s="70"/>
      <c r="T6" s="65"/>
      <c r="U6" s="67"/>
    </row>
    <row r="7" spans="1:23" s="4" customFormat="1" ht="22.5" customHeight="1" x14ac:dyDescent="0.25">
      <c r="B7" s="58">
        <v>4</v>
      </c>
      <c r="C7" s="50" t="s">
        <v>6</v>
      </c>
      <c r="D7" s="56">
        <f>16500+1650</f>
        <v>18150</v>
      </c>
      <c r="E7" s="47">
        <v>31</v>
      </c>
      <c r="F7" s="51">
        <v>23</v>
      </c>
      <c r="G7" s="51">
        <f t="shared" si="0"/>
        <v>8</v>
      </c>
      <c r="H7" s="54">
        <v>1.8435185185185186</v>
      </c>
      <c r="I7" s="51">
        <v>4684</v>
      </c>
      <c r="J7" s="51">
        <v>119</v>
      </c>
      <c r="K7" s="47">
        <f>+I7+J7</f>
        <v>4803</v>
      </c>
      <c r="L7" s="51">
        <v>0</v>
      </c>
      <c r="M7" s="51">
        <v>337</v>
      </c>
      <c r="N7" s="51">
        <v>49</v>
      </c>
      <c r="O7" s="62"/>
      <c r="P7" s="62">
        <f>+K7-L7-M7-N7</f>
        <v>4417</v>
      </c>
      <c r="Q7" s="62">
        <v>1699</v>
      </c>
      <c r="R7" s="90">
        <f>+P7+Q7</f>
        <v>6116</v>
      </c>
      <c r="S7" s="70"/>
      <c r="T7" s="65"/>
      <c r="U7" s="67"/>
    </row>
    <row r="8" spans="1:23" ht="22.5" customHeight="1" x14ac:dyDescent="0.25">
      <c r="A8" s="4"/>
      <c r="B8" s="58">
        <v>5</v>
      </c>
      <c r="C8" s="50" t="s">
        <v>7</v>
      </c>
      <c r="D8" s="56">
        <f>13200+1320</f>
        <v>14520</v>
      </c>
      <c r="E8" s="47">
        <v>31</v>
      </c>
      <c r="F8" s="51">
        <v>23</v>
      </c>
      <c r="G8" s="51">
        <f t="shared" si="0"/>
        <v>8</v>
      </c>
      <c r="H8" s="52">
        <v>0.98150462962962959</v>
      </c>
      <c r="I8" s="14">
        <v>3747</v>
      </c>
      <c r="J8" s="14">
        <v>-1043</v>
      </c>
      <c r="K8" s="49">
        <f t="shared" si="1"/>
        <v>2704</v>
      </c>
      <c r="L8" s="14">
        <v>0</v>
      </c>
      <c r="M8" s="14"/>
      <c r="N8" s="14"/>
      <c r="O8" s="61"/>
      <c r="P8" s="62">
        <f t="shared" si="2"/>
        <v>2704</v>
      </c>
      <c r="Q8" s="62">
        <v>2280</v>
      </c>
      <c r="R8" s="90">
        <f t="shared" si="3"/>
        <v>4984</v>
      </c>
      <c r="S8" s="70"/>
      <c r="T8" s="65"/>
      <c r="U8" s="67"/>
      <c r="V8" s="4"/>
      <c r="W8" s="4"/>
    </row>
    <row r="9" spans="1:23" s="4" customFormat="1" ht="22.5" customHeight="1" x14ac:dyDescent="0.25">
      <c r="B9" s="58">
        <v>6</v>
      </c>
      <c r="C9" s="50" t="s">
        <v>18</v>
      </c>
      <c r="D9" s="56">
        <v>25000</v>
      </c>
      <c r="E9" s="47">
        <v>31</v>
      </c>
      <c r="F9" s="51">
        <v>2</v>
      </c>
      <c r="G9" s="51">
        <f t="shared" si="0"/>
        <v>29</v>
      </c>
      <c r="H9" s="54">
        <v>7.1023611111111116</v>
      </c>
      <c r="I9" s="51">
        <v>23387</v>
      </c>
      <c r="J9" s="51">
        <v>-762</v>
      </c>
      <c r="K9" s="47">
        <f t="shared" si="1"/>
        <v>22625</v>
      </c>
      <c r="L9" s="51">
        <v>200</v>
      </c>
      <c r="M9" s="51"/>
      <c r="N9" s="51"/>
      <c r="O9" s="62"/>
      <c r="P9" s="62">
        <f>+K9-L9-M9-N9</f>
        <v>22425</v>
      </c>
      <c r="Q9" s="62">
        <v>4107</v>
      </c>
      <c r="R9" s="90">
        <f t="shared" si="3"/>
        <v>26532</v>
      </c>
      <c r="S9" s="37"/>
      <c r="T9" s="68"/>
      <c r="U9" s="67"/>
    </row>
    <row r="10" spans="1:23" ht="22.5" customHeight="1" x14ac:dyDescent="0.25">
      <c r="A10" s="4"/>
      <c r="B10" s="58">
        <v>7</v>
      </c>
      <c r="C10" s="50" t="s">
        <v>17</v>
      </c>
      <c r="D10" s="56">
        <v>22000</v>
      </c>
      <c r="E10" s="47">
        <v>31</v>
      </c>
      <c r="F10" s="14">
        <v>0</v>
      </c>
      <c r="G10" s="51">
        <f t="shared" si="0"/>
        <v>31</v>
      </c>
      <c r="H10" s="52">
        <v>7.8181481481481478</v>
      </c>
      <c r="I10" s="14">
        <v>22000</v>
      </c>
      <c r="J10" s="14">
        <v>-655</v>
      </c>
      <c r="K10" s="49">
        <f t="shared" si="1"/>
        <v>21345</v>
      </c>
      <c r="L10" s="14">
        <v>200</v>
      </c>
      <c r="M10" s="14"/>
      <c r="N10" s="14"/>
      <c r="O10" s="61"/>
      <c r="P10" s="62">
        <f t="shared" si="2"/>
        <v>21145</v>
      </c>
      <c r="Q10" s="62">
        <v>3919</v>
      </c>
      <c r="R10" s="90">
        <f t="shared" si="3"/>
        <v>25064</v>
      </c>
      <c r="S10" s="69"/>
    </row>
    <row r="11" spans="1:23" ht="22.5" customHeight="1" thickBot="1" x14ac:dyDescent="0.3">
      <c r="A11" s="4"/>
      <c r="B11" s="92">
        <v>8</v>
      </c>
      <c r="C11" s="93" t="s">
        <v>43</v>
      </c>
      <c r="D11" s="94">
        <v>13000</v>
      </c>
      <c r="E11" s="95">
        <v>31</v>
      </c>
      <c r="F11" s="96">
        <v>4</v>
      </c>
      <c r="G11" s="95">
        <f t="shared" si="0"/>
        <v>27</v>
      </c>
      <c r="H11" s="97"/>
      <c r="I11" s="96">
        <v>11322</v>
      </c>
      <c r="J11" s="96">
        <v>0</v>
      </c>
      <c r="K11" s="96">
        <f t="shared" si="1"/>
        <v>11322</v>
      </c>
      <c r="L11" s="96">
        <v>200</v>
      </c>
      <c r="M11" s="96"/>
      <c r="N11" s="96"/>
      <c r="O11" s="98"/>
      <c r="P11" s="79">
        <f>+K11-L11-M11-N11</f>
        <v>11122</v>
      </c>
      <c r="Q11" s="79">
        <v>0</v>
      </c>
      <c r="R11" s="90">
        <f>+P11+Q11</f>
        <v>11122</v>
      </c>
      <c r="S11" s="69"/>
    </row>
    <row r="12" spans="1:23" ht="22.5" customHeight="1" thickBot="1" x14ac:dyDescent="0.3">
      <c r="B12" s="72"/>
      <c r="C12" s="73" t="s">
        <v>8</v>
      </c>
      <c r="D12" s="74">
        <f>SUM(D4:D10)</f>
        <v>169540</v>
      </c>
      <c r="E12" s="75"/>
      <c r="F12" s="76"/>
      <c r="G12" s="76"/>
      <c r="H12" s="76"/>
      <c r="I12" s="76"/>
      <c r="J12" s="76"/>
      <c r="K12" s="75"/>
      <c r="L12" s="75"/>
      <c r="M12" s="75"/>
      <c r="N12" s="75"/>
      <c r="O12" s="77"/>
      <c r="P12" s="80">
        <f>SUM(P4:P10)</f>
        <v>137550</v>
      </c>
      <c r="Q12" s="88">
        <f>SUM(Q4:Q10)</f>
        <v>29270</v>
      </c>
      <c r="R12" s="91">
        <f>+P12+Q12</f>
        <v>166820</v>
      </c>
      <c r="S12" s="69"/>
    </row>
    <row r="14" spans="1:23" ht="22.5" customHeight="1" x14ac:dyDescent="0.25">
      <c r="C14" s="5"/>
      <c r="D14" s="6"/>
      <c r="E14" s="7"/>
    </row>
  </sheetData>
  <mergeCells count="1">
    <mergeCell ref="B2:R2"/>
  </mergeCells>
  <printOptions verticalCentered="1"/>
  <pageMargins left="0.25" right="0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selection activeCell="I8" sqref="I8"/>
    </sheetView>
  </sheetViews>
  <sheetFormatPr defaultRowHeight="18.600000000000001" customHeight="1" x14ac:dyDescent="0.25"/>
  <cols>
    <col min="1" max="1" width="9.140625" style="8"/>
    <col min="2" max="2" width="9.28515625" style="8" customWidth="1"/>
    <col min="3" max="3" width="20" style="8" customWidth="1"/>
    <col min="4" max="4" width="16.7109375" style="8" customWidth="1"/>
    <col min="5" max="5" width="13" style="8" customWidth="1"/>
    <col min="6" max="6" width="15.7109375" style="8" customWidth="1"/>
    <col min="7" max="16384" width="9.140625" style="8"/>
  </cols>
  <sheetData>
    <row r="1" spans="1:10" ht="18.600000000000001" customHeight="1" thickBot="1" x14ac:dyDescent="0.3"/>
    <row r="2" spans="1:10" ht="26.25" customHeight="1" x14ac:dyDescent="0.25">
      <c r="B2" s="9"/>
      <c r="C2" s="102" t="s">
        <v>36</v>
      </c>
      <c r="D2" s="102"/>
      <c r="E2" s="10"/>
    </row>
    <row r="3" spans="1:10" ht="18.600000000000001" customHeight="1" x14ac:dyDescent="0.25">
      <c r="B3" s="11" t="s">
        <v>9</v>
      </c>
      <c r="C3" s="12" t="s">
        <v>29</v>
      </c>
      <c r="D3" s="12" t="s">
        <v>10</v>
      </c>
      <c r="E3" s="13" t="s">
        <v>11</v>
      </c>
    </row>
    <row r="4" spans="1:10" ht="18.600000000000001" customHeight="1" x14ac:dyDescent="0.25">
      <c r="B4" s="40">
        <v>1</v>
      </c>
      <c r="C4" s="38" t="s">
        <v>5</v>
      </c>
      <c r="D4" s="14" t="s">
        <v>42</v>
      </c>
      <c r="E4" s="15">
        <v>37241</v>
      </c>
    </row>
    <row r="5" spans="1:10" ht="18.600000000000001" customHeight="1" x14ac:dyDescent="0.25">
      <c r="B5" s="40">
        <v>2</v>
      </c>
      <c r="C5" s="38" t="s">
        <v>6</v>
      </c>
      <c r="D5" s="14" t="s">
        <v>40</v>
      </c>
      <c r="E5" s="15">
        <f>+'Salary Sheet'!R7</f>
        <v>6116</v>
      </c>
    </row>
    <row r="6" spans="1:10" ht="18.600000000000001" customHeight="1" thickBot="1" x14ac:dyDescent="0.3">
      <c r="B6" s="16"/>
      <c r="C6" s="17"/>
      <c r="D6" s="17"/>
      <c r="E6" s="18"/>
    </row>
    <row r="7" spans="1:10" ht="18.600000000000001" customHeight="1" thickBot="1" x14ac:dyDescent="0.3">
      <c r="B7" s="19"/>
      <c r="C7" s="20" t="s">
        <v>12</v>
      </c>
      <c r="D7" s="21"/>
      <c r="E7" s="22">
        <f>SUM(E4:E6)</f>
        <v>43357</v>
      </c>
      <c r="F7" s="23"/>
    </row>
    <row r="8" spans="1:10" ht="18.600000000000001" customHeight="1" thickBot="1" x14ac:dyDescent="0.3">
      <c r="A8" s="24"/>
      <c r="B8" s="24"/>
      <c r="C8" s="24"/>
      <c r="D8" s="24"/>
      <c r="E8" s="24"/>
      <c r="F8" s="24"/>
    </row>
    <row r="9" spans="1:10" ht="24" customHeight="1" x14ac:dyDescent="0.25">
      <c r="B9" s="25"/>
      <c r="C9" s="102" t="s">
        <v>37</v>
      </c>
      <c r="D9" s="102"/>
      <c r="E9" s="10"/>
      <c r="F9" s="24"/>
    </row>
    <row r="10" spans="1:10" ht="18.600000000000001" customHeight="1" x14ac:dyDescent="0.25">
      <c r="B10" s="11" t="s">
        <v>9</v>
      </c>
      <c r="C10" s="12" t="s">
        <v>29</v>
      </c>
      <c r="D10" s="12" t="s">
        <v>13</v>
      </c>
      <c r="E10" s="13" t="s">
        <v>11</v>
      </c>
    </row>
    <row r="11" spans="1:10" ht="18.600000000000001" customHeight="1" x14ac:dyDescent="0.25">
      <c r="B11" s="40">
        <v>1</v>
      </c>
      <c r="C11" s="38" t="s">
        <v>3</v>
      </c>
      <c r="D11" s="14" t="s">
        <v>40</v>
      </c>
      <c r="E11" s="15">
        <f>+'Salary Sheet'!R4</f>
        <v>36831</v>
      </c>
    </row>
    <row r="12" spans="1:10" ht="18.600000000000001" customHeight="1" x14ac:dyDescent="0.25">
      <c r="B12" s="40">
        <v>2</v>
      </c>
      <c r="C12" s="38" t="s">
        <v>4</v>
      </c>
      <c r="D12" s="14" t="s">
        <v>40</v>
      </c>
      <c r="E12" s="15">
        <f>+'Salary Sheet'!R5</f>
        <v>27639</v>
      </c>
    </row>
    <row r="13" spans="1:10" ht="18.600000000000001" customHeight="1" x14ac:dyDescent="0.25">
      <c r="B13" s="40">
        <v>3</v>
      </c>
      <c r="C13" s="38" t="s">
        <v>14</v>
      </c>
      <c r="D13" s="14" t="s">
        <v>40</v>
      </c>
      <c r="E13" s="15">
        <f>+'Salary Sheet'!R8</f>
        <v>4984</v>
      </c>
    </row>
    <row r="14" spans="1:10" ht="18.600000000000001" customHeight="1" x14ac:dyDescent="0.25">
      <c r="B14" s="40">
        <v>4</v>
      </c>
      <c r="C14" s="38" t="s">
        <v>18</v>
      </c>
      <c r="D14" s="14" t="s">
        <v>40</v>
      </c>
      <c r="E14" s="15">
        <f>+'Salary Sheet'!R9</f>
        <v>26532</v>
      </c>
      <c r="F14" s="103"/>
      <c r="G14" s="103"/>
      <c r="H14" s="103"/>
      <c r="I14" s="103"/>
      <c r="J14" s="103"/>
    </row>
    <row r="15" spans="1:10" ht="18.600000000000001" customHeight="1" x14ac:dyDescent="0.25">
      <c r="B15" s="41">
        <v>5</v>
      </c>
      <c r="C15" s="39" t="s">
        <v>17</v>
      </c>
      <c r="D15" s="14" t="s">
        <v>40</v>
      </c>
      <c r="E15" s="26">
        <f>+'Salary Sheet'!R10</f>
        <v>25064</v>
      </c>
    </row>
    <row r="16" spans="1:10" ht="18.600000000000001" customHeight="1" thickBot="1" x14ac:dyDescent="0.3">
      <c r="B16" s="41"/>
      <c r="C16" s="39"/>
      <c r="D16" s="71"/>
      <c r="E16" s="26"/>
    </row>
    <row r="17" spans="2:6" ht="18.600000000000001" customHeight="1" thickBot="1" x14ac:dyDescent="0.3">
      <c r="B17" s="81"/>
      <c r="C17" s="75" t="s">
        <v>15</v>
      </c>
      <c r="D17" s="76"/>
      <c r="E17" s="22">
        <f>SUM(E11:E16)</f>
        <v>121050</v>
      </c>
    </row>
    <row r="18" spans="2:6" ht="18.600000000000001" customHeight="1" x14ac:dyDescent="0.25">
      <c r="B18" s="27"/>
      <c r="C18" s="23"/>
      <c r="D18" s="28"/>
      <c r="E18" s="29"/>
    </row>
    <row r="19" spans="2:6" ht="18.600000000000001" customHeight="1" thickBot="1" x14ac:dyDescent="0.3">
      <c r="B19" s="30"/>
      <c r="C19" s="31" t="s">
        <v>16</v>
      </c>
      <c r="D19" s="32"/>
      <c r="E19" s="33">
        <f>+E7+E17</f>
        <v>164407</v>
      </c>
      <c r="F19" s="24"/>
    </row>
    <row r="20" spans="2:6" ht="18.600000000000001" customHeight="1" x14ac:dyDescent="0.25">
      <c r="B20" s="28"/>
      <c r="C20" s="23"/>
      <c r="D20" s="28"/>
      <c r="E20" s="23"/>
      <c r="F20" s="23"/>
    </row>
    <row r="21" spans="2:6" ht="18.600000000000001" customHeight="1" x14ac:dyDescent="0.25">
      <c r="F21" s="23"/>
    </row>
    <row r="22" spans="2:6" ht="18.600000000000001" customHeight="1" x14ac:dyDescent="0.25">
      <c r="B22" s="103"/>
      <c r="C22" s="104"/>
      <c r="D22" s="104"/>
      <c r="E22" s="34"/>
    </row>
    <row r="23" spans="2:6" ht="18.600000000000001" customHeight="1" x14ac:dyDescent="0.25">
      <c r="B23" s="35"/>
      <c r="C23" s="35"/>
      <c r="D23" s="35"/>
      <c r="E23" s="35"/>
    </row>
    <row r="24" spans="2:6" ht="18.600000000000001" customHeight="1" x14ac:dyDescent="0.25">
      <c r="B24" s="34"/>
      <c r="C24" s="36"/>
      <c r="D24" s="34"/>
      <c r="E24" s="34"/>
    </row>
    <row r="25" spans="2:6" ht="18.600000000000001" customHeight="1" x14ac:dyDescent="0.25">
      <c r="B25" s="34"/>
      <c r="C25" s="36"/>
      <c r="D25" s="34"/>
      <c r="E25" s="34"/>
    </row>
    <row r="26" spans="2:6" ht="18.600000000000001" customHeight="1" x14ac:dyDescent="0.25">
      <c r="B26" s="34"/>
      <c r="C26" s="34"/>
      <c r="D26" s="34"/>
      <c r="E26" s="34"/>
    </row>
    <row r="27" spans="2:6" ht="18.600000000000001" customHeight="1" x14ac:dyDescent="0.25">
      <c r="B27" s="34"/>
      <c r="C27" s="35"/>
      <c r="D27" s="35"/>
      <c r="E27" s="35"/>
    </row>
    <row r="28" spans="2:6" ht="18.600000000000001" customHeight="1" x14ac:dyDescent="0.25">
      <c r="B28" s="36"/>
      <c r="C28" s="36"/>
      <c r="D28" s="36"/>
      <c r="E28" s="36"/>
    </row>
    <row r="29" spans="2:6" ht="18.600000000000001" customHeight="1" x14ac:dyDescent="0.25">
      <c r="B29" s="36"/>
      <c r="C29" s="36"/>
      <c r="D29" s="36"/>
      <c r="E29" s="36"/>
    </row>
    <row r="30" spans="2:6" ht="18.600000000000001" customHeight="1" x14ac:dyDescent="0.25">
      <c r="B30" s="36"/>
      <c r="C30" s="36"/>
      <c r="D30" s="37"/>
      <c r="E30" s="37"/>
      <c r="F30" s="24"/>
    </row>
    <row r="31" spans="2:6" ht="18.600000000000001" customHeight="1" x14ac:dyDescent="0.25">
      <c r="B31" s="36"/>
      <c r="C31" s="36"/>
      <c r="D31" s="36"/>
      <c r="E31" s="36"/>
      <c r="F31" s="24"/>
    </row>
    <row r="32" spans="2:6" ht="18.600000000000001" customHeight="1" x14ac:dyDescent="0.25">
      <c r="B32" s="36"/>
      <c r="C32" s="36"/>
      <c r="D32" s="36"/>
      <c r="E32" s="36"/>
    </row>
    <row r="33" spans="2:5" ht="18.600000000000001" customHeight="1" x14ac:dyDescent="0.25">
      <c r="B33" s="36"/>
      <c r="C33" s="36"/>
      <c r="D33" s="36"/>
      <c r="E33" s="36"/>
    </row>
  </sheetData>
  <mergeCells count="4">
    <mergeCell ref="C2:D2"/>
    <mergeCell ref="C9:D9"/>
    <mergeCell ref="B22:D22"/>
    <mergeCell ref="F14:J1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"/>
  <sheetViews>
    <sheetView workbookViewId="0">
      <selection activeCell="H9" sqref="H9"/>
    </sheetView>
  </sheetViews>
  <sheetFormatPr defaultRowHeight="15" x14ac:dyDescent="0.25"/>
  <cols>
    <col min="4" max="4" width="9.140625" style="82"/>
  </cols>
  <sheetData>
    <row r="3" spans="3:4" x14ac:dyDescent="0.25">
      <c r="C3" s="105" t="s">
        <v>41</v>
      </c>
      <c r="D3" s="105"/>
    </row>
    <row r="4" spans="3:4" x14ac:dyDescent="0.25">
      <c r="C4" s="105" t="s">
        <v>38</v>
      </c>
      <c r="D4" s="105"/>
    </row>
    <row r="5" spans="3:4" x14ac:dyDescent="0.25">
      <c r="C5" s="82" t="s">
        <v>39</v>
      </c>
      <c r="D5" s="82">
        <v>3</v>
      </c>
    </row>
    <row r="6" spans="3:4" x14ac:dyDescent="0.25">
      <c r="C6" s="82" t="s">
        <v>40</v>
      </c>
      <c r="D6" s="82">
        <v>1</v>
      </c>
    </row>
  </sheetData>
  <mergeCells count="2">
    <mergeCell ref="C4:D4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Salary Sheet</vt:lpstr>
      <vt:lpstr>NMC &amp; VBCPL</vt:lpstr>
      <vt:lpstr>Adjusted leaves</vt:lpstr>
      <vt:lpstr>'NMC &amp; VBCPL'!Print_Area</vt:lpstr>
      <vt:lpstr>'Salary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User-SM</cp:lastModifiedBy>
  <cp:lastPrinted>2023-10-07T12:15:28Z</cp:lastPrinted>
  <dcterms:created xsi:type="dcterms:W3CDTF">2023-01-06T06:53:08Z</dcterms:created>
  <dcterms:modified xsi:type="dcterms:W3CDTF">2023-11-16T06:50:43Z</dcterms:modified>
</cp:coreProperties>
</file>