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erkicsadr\Documents\dok\"/>
    </mc:Choice>
  </mc:AlternateContent>
  <xr:revisionPtr revIDLastSave="0" documentId="13_ncr:1_{16FFA3AA-F421-4F6E-BDB6-AF8322055F53}" xr6:coauthVersionLast="45" xr6:coauthVersionMax="45" xr10:uidLastSave="{00000000-0000-0000-0000-000000000000}"/>
  <bookViews>
    <workbookView xWindow="-108" yWindow="-108" windowWidth="23256" windowHeight="12576" tabRatio="778" xr2:uid="{00000000-000D-0000-FFFF-FFFF00000000}"/>
  </bookViews>
  <sheets>
    <sheet name="Adatok" sheetId="1" r:id="rId1"/>
    <sheet name="Források" sheetId="9" r:id="rId2"/>
    <sheet name="Forrás kategóriák" sheetId="8" r:id="rId3"/>
    <sheet name="Kimutatás" sheetId="11" r:id="rId4"/>
  </sheets>
  <definedNames>
    <definedName name="_xlnm._FilterDatabase" localSheetId="0" hidden="1">Adatok!$C$1:$AX$196</definedName>
    <definedName name="_xlnm._FilterDatabase" localSheetId="2" hidden="1">'Forrás kategóriák'!$A$1:$K$36</definedName>
    <definedName name="_xlnm._FilterDatabase" localSheetId="1" hidden="1">Források!$A$1:$E$67</definedName>
    <definedName name="_xlcn.WorksheetConnection_AdatokAAQ1" hidden="1">Adatok!$A:$AO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rtomány" name="Tartomány" connection="WorksheetConnection_Adatok!$A:$AQ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N3" i="1"/>
  <c r="AO3" i="1" s="1"/>
  <c r="M4" i="1"/>
  <c r="N4" i="1"/>
  <c r="AO4" i="1" s="1"/>
  <c r="M5" i="1"/>
  <c r="N5" i="1"/>
  <c r="AO5" i="1" s="1"/>
  <c r="M6" i="1"/>
  <c r="N6" i="1"/>
  <c r="AO6" i="1" s="1"/>
  <c r="M7" i="1"/>
  <c r="N7" i="1"/>
  <c r="AO7" i="1" s="1"/>
  <c r="M8" i="1"/>
  <c r="N8" i="1"/>
  <c r="AO8" i="1" s="1"/>
  <c r="M9" i="1"/>
  <c r="N9" i="1"/>
  <c r="AO9" i="1" s="1"/>
  <c r="M10" i="1"/>
  <c r="N10" i="1"/>
  <c r="AO10" i="1" s="1"/>
  <c r="M11" i="1"/>
  <c r="N11" i="1"/>
  <c r="AO11" i="1" s="1"/>
  <c r="M12" i="1"/>
  <c r="N12" i="1"/>
  <c r="AO12" i="1" s="1"/>
  <c r="M13" i="1"/>
  <c r="N13" i="1"/>
  <c r="AO13" i="1" s="1"/>
  <c r="M14" i="1"/>
  <c r="N14" i="1"/>
  <c r="AO14" i="1" s="1"/>
  <c r="M15" i="1"/>
  <c r="N15" i="1"/>
  <c r="AO15" i="1" s="1"/>
  <c r="M16" i="1"/>
  <c r="N16" i="1"/>
  <c r="AO16" i="1" s="1"/>
  <c r="M17" i="1"/>
  <c r="N17" i="1"/>
  <c r="AO17" i="1" s="1"/>
  <c r="M18" i="1"/>
  <c r="N18" i="1"/>
  <c r="AO18" i="1" s="1"/>
  <c r="M19" i="1"/>
  <c r="N19" i="1"/>
  <c r="AO19" i="1" s="1"/>
  <c r="M20" i="1"/>
  <c r="N20" i="1"/>
  <c r="AO20" i="1" s="1"/>
  <c r="M21" i="1"/>
  <c r="N21" i="1"/>
  <c r="AO21" i="1" s="1"/>
  <c r="M22" i="1"/>
  <c r="N22" i="1"/>
  <c r="AO22" i="1" s="1"/>
  <c r="M23" i="1"/>
  <c r="N23" i="1"/>
  <c r="AO23" i="1" s="1"/>
  <c r="M24" i="1"/>
  <c r="N24" i="1"/>
  <c r="AO24" i="1" s="1"/>
  <c r="M25" i="1"/>
  <c r="N25" i="1"/>
  <c r="AO25" i="1" s="1"/>
  <c r="M26" i="1"/>
  <c r="N26" i="1"/>
  <c r="AO26" i="1" s="1"/>
  <c r="M27" i="1"/>
  <c r="N27" i="1"/>
  <c r="AO27" i="1" s="1"/>
  <c r="M28" i="1"/>
  <c r="N28" i="1"/>
  <c r="AO28" i="1" s="1"/>
  <c r="M29" i="1"/>
  <c r="N29" i="1"/>
  <c r="AO29" i="1" s="1"/>
  <c r="M30" i="1"/>
  <c r="N30" i="1"/>
  <c r="AO30" i="1" s="1"/>
  <c r="M31" i="1"/>
  <c r="N31" i="1"/>
  <c r="AO31" i="1" s="1"/>
  <c r="M32" i="1"/>
  <c r="N32" i="1"/>
  <c r="AO32" i="1" s="1"/>
  <c r="M33" i="1"/>
  <c r="N33" i="1"/>
  <c r="AO33" i="1" s="1"/>
  <c r="M34" i="1"/>
  <c r="N34" i="1"/>
  <c r="AO34" i="1" s="1"/>
  <c r="M35" i="1"/>
  <c r="N35" i="1"/>
  <c r="AO35" i="1" s="1"/>
  <c r="M36" i="1"/>
  <c r="N36" i="1"/>
  <c r="AO36" i="1" s="1"/>
  <c r="M37" i="1"/>
  <c r="N37" i="1"/>
  <c r="AO37" i="1" s="1"/>
  <c r="M38" i="1"/>
  <c r="N38" i="1"/>
  <c r="AO38" i="1" s="1"/>
  <c r="M39" i="1"/>
  <c r="N39" i="1"/>
  <c r="AO39" i="1" s="1"/>
  <c r="M40" i="1"/>
  <c r="N40" i="1"/>
  <c r="AO40" i="1" s="1"/>
  <c r="M41" i="1"/>
  <c r="N41" i="1"/>
  <c r="AO41" i="1" s="1"/>
  <c r="M42" i="1"/>
  <c r="N42" i="1"/>
  <c r="AO42" i="1" s="1"/>
  <c r="M43" i="1"/>
  <c r="N43" i="1"/>
  <c r="AO43" i="1" s="1"/>
  <c r="M44" i="1"/>
  <c r="N44" i="1"/>
  <c r="AO44" i="1" s="1"/>
  <c r="M45" i="1"/>
  <c r="N45" i="1"/>
  <c r="AO45" i="1" s="1"/>
  <c r="M46" i="1"/>
  <c r="N46" i="1"/>
  <c r="AO46" i="1" s="1"/>
  <c r="M47" i="1"/>
  <c r="N47" i="1"/>
  <c r="AO47" i="1" s="1"/>
  <c r="M48" i="1"/>
  <c r="N48" i="1"/>
  <c r="AO48" i="1" s="1"/>
  <c r="M49" i="1"/>
  <c r="N49" i="1"/>
  <c r="AO49" i="1" s="1"/>
  <c r="M50" i="1"/>
  <c r="N50" i="1"/>
  <c r="AO50" i="1" s="1"/>
  <c r="M51" i="1"/>
  <c r="N51" i="1"/>
  <c r="AO51" i="1" s="1"/>
  <c r="M52" i="1"/>
  <c r="N52" i="1"/>
  <c r="AO52" i="1" s="1"/>
  <c r="M53" i="1"/>
  <c r="N53" i="1"/>
  <c r="AO53" i="1" s="1"/>
  <c r="M54" i="1"/>
  <c r="N54" i="1"/>
  <c r="AO54" i="1" s="1"/>
  <c r="M55" i="1"/>
  <c r="N55" i="1"/>
  <c r="AO55" i="1" s="1"/>
  <c r="M56" i="1"/>
  <c r="N56" i="1"/>
  <c r="AO56" i="1" s="1"/>
  <c r="M57" i="1"/>
  <c r="N57" i="1"/>
  <c r="AO57" i="1" s="1"/>
  <c r="M58" i="1"/>
  <c r="N58" i="1"/>
  <c r="AO58" i="1" s="1"/>
  <c r="M59" i="1"/>
  <c r="N59" i="1"/>
  <c r="AO59" i="1" s="1"/>
  <c r="M60" i="1"/>
  <c r="N60" i="1"/>
  <c r="AO60" i="1" s="1"/>
  <c r="M61" i="1"/>
  <c r="N61" i="1"/>
  <c r="AO61" i="1" s="1"/>
  <c r="M62" i="1"/>
  <c r="N62" i="1"/>
  <c r="AO62" i="1" s="1"/>
  <c r="M63" i="1"/>
  <c r="N63" i="1"/>
  <c r="AO63" i="1" s="1"/>
  <c r="M64" i="1"/>
  <c r="N64" i="1"/>
  <c r="AO64" i="1" s="1"/>
  <c r="M65" i="1"/>
  <c r="N65" i="1"/>
  <c r="AO65" i="1" s="1"/>
  <c r="M66" i="1"/>
  <c r="N66" i="1"/>
  <c r="AO66" i="1" s="1"/>
  <c r="M67" i="1"/>
  <c r="N67" i="1"/>
  <c r="AO67" i="1" s="1"/>
  <c r="M68" i="1"/>
  <c r="N68" i="1"/>
  <c r="AO68" i="1" s="1"/>
  <c r="M69" i="1"/>
  <c r="N69" i="1"/>
  <c r="AO69" i="1" s="1"/>
  <c r="M70" i="1"/>
  <c r="N70" i="1"/>
  <c r="AO70" i="1" s="1"/>
  <c r="M71" i="1"/>
  <c r="N71" i="1"/>
  <c r="AO71" i="1" s="1"/>
  <c r="M72" i="1"/>
  <c r="N72" i="1"/>
  <c r="AO72" i="1" s="1"/>
  <c r="M73" i="1"/>
  <c r="N73" i="1"/>
  <c r="AO73" i="1" s="1"/>
  <c r="M74" i="1"/>
  <c r="N74" i="1"/>
  <c r="AO74" i="1" s="1"/>
  <c r="M75" i="1"/>
  <c r="N75" i="1"/>
  <c r="AO75" i="1" s="1"/>
  <c r="M76" i="1"/>
  <c r="N76" i="1"/>
  <c r="AO76" i="1" s="1"/>
  <c r="M77" i="1"/>
  <c r="N77" i="1"/>
  <c r="AO77" i="1" s="1"/>
  <c r="M78" i="1"/>
  <c r="N78" i="1"/>
  <c r="AO78" i="1" s="1"/>
  <c r="M79" i="1"/>
  <c r="N79" i="1"/>
  <c r="AO79" i="1" s="1"/>
  <c r="M80" i="1"/>
  <c r="N80" i="1"/>
  <c r="AO80" i="1" s="1"/>
  <c r="M81" i="1"/>
  <c r="N81" i="1"/>
  <c r="AO81" i="1" s="1"/>
  <c r="M82" i="1"/>
  <c r="N82" i="1"/>
  <c r="AO82" i="1" s="1"/>
  <c r="M83" i="1"/>
  <c r="N83" i="1"/>
  <c r="AO83" i="1" s="1"/>
  <c r="M84" i="1"/>
  <c r="N84" i="1"/>
  <c r="AO84" i="1" s="1"/>
  <c r="M85" i="1"/>
  <c r="N85" i="1"/>
  <c r="AO85" i="1" s="1"/>
  <c r="M86" i="1"/>
  <c r="N86" i="1"/>
  <c r="AO86" i="1" s="1"/>
  <c r="M87" i="1"/>
  <c r="N87" i="1"/>
  <c r="AO87" i="1" s="1"/>
  <c r="M88" i="1"/>
  <c r="N88" i="1"/>
  <c r="AO88" i="1" s="1"/>
  <c r="M89" i="1"/>
  <c r="N89" i="1"/>
  <c r="AO89" i="1" s="1"/>
  <c r="M90" i="1"/>
  <c r="N90" i="1"/>
  <c r="AO90" i="1" s="1"/>
  <c r="M91" i="1"/>
  <c r="N91" i="1"/>
  <c r="AO91" i="1" s="1"/>
  <c r="M92" i="1"/>
  <c r="N92" i="1"/>
  <c r="AO92" i="1" s="1"/>
  <c r="M93" i="1"/>
  <c r="N93" i="1"/>
  <c r="AO93" i="1" s="1"/>
  <c r="M94" i="1"/>
  <c r="N94" i="1"/>
  <c r="AO94" i="1" s="1"/>
  <c r="M95" i="1"/>
  <c r="N95" i="1"/>
  <c r="AO95" i="1" s="1"/>
  <c r="M96" i="1"/>
  <c r="N96" i="1"/>
  <c r="AO96" i="1" s="1"/>
  <c r="M97" i="1"/>
  <c r="N97" i="1"/>
  <c r="AO97" i="1" s="1"/>
  <c r="M98" i="1"/>
  <c r="N98" i="1"/>
  <c r="AO98" i="1" s="1"/>
  <c r="M99" i="1"/>
  <c r="N99" i="1"/>
  <c r="AO99" i="1" s="1"/>
  <c r="M100" i="1"/>
  <c r="N100" i="1"/>
  <c r="AO100" i="1" s="1"/>
  <c r="M101" i="1"/>
  <c r="N101" i="1"/>
  <c r="AO101" i="1" s="1"/>
  <c r="M102" i="1"/>
  <c r="N102" i="1"/>
  <c r="AO102" i="1" s="1"/>
  <c r="M103" i="1"/>
  <c r="N103" i="1"/>
  <c r="AO103" i="1" s="1"/>
  <c r="M104" i="1"/>
  <c r="N104" i="1"/>
  <c r="AO104" i="1" s="1"/>
  <c r="M105" i="1"/>
  <c r="N105" i="1"/>
  <c r="AO105" i="1" s="1"/>
  <c r="M106" i="1"/>
  <c r="N106" i="1"/>
  <c r="AO106" i="1" s="1"/>
  <c r="M107" i="1"/>
  <c r="N107" i="1"/>
  <c r="AO107" i="1" s="1"/>
  <c r="M108" i="1"/>
  <c r="N108" i="1"/>
  <c r="AO108" i="1" s="1"/>
  <c r="M109" i="1"/>
  <c r="N109" i="1"/>
  <c r="AO109" i="1" s="1"/>
  <c r="M110" i="1"/>
  <c r="N110" i="1"/>
  <c r="AO110" i="1" s="1"/>
  <c r="M111" i="1"/>
  <c r="N111" i="1"/>
  <c r="AO111" i="1" s="1"/>
  <c r="M112" i="1"/>
  <c r="N112" i="1"/>
  <c r="AO112" i="1" s="1"/>
  <c r="M113" i="1"/>
  <c r="N113" i="1"/>
  <c r="AO113" i="1" s="1"/>
  <c r="M114" i="1"/>
  <c r="N114" i="1"/>
  <c r="AO114" i="1" s="1"/>
  <c r="M115" i="1"/>
  <c r="N115" i="1"/>
  <c r="AO115" i="1" s="1"/>
  <c r="M116" i="1"/>
  <c r="N116" i="1"/>
  <c r="AO116" i="1" s="1"/>
  <c r="M117" i="1"/>
  <c r="N117" i="1"/>
  <c r="AO117" i="1" s="1"/>
  <c r="M118" i="1"/>
  <c r="N118" i="1"/>
  <c r="AO118" i="1" s="1"/>
  <c r="M119" i="1"/>
  <c r="N119" i="1"/>
  <c r="AO119" i="1" s="1"/>
  <c r="M120" i="1"/>
  <c r="N120" i="1"/>
  <c r="AO120" i="1" s="1"/>
  <c r="M121" i="1"/>
  <c r="N121" i="1"/>
  <c r="AO121" i="1" s="1"/>
  <c r="M122" i="1"/>
  <c r="N122" i="1"/>
  <c r="AO122" i="1" s="1"/>
  <c r="M123" i="1"/>
  <c r="N123" i="1"/>
  <c r="AO123" i="1" s="1"/>
  <c r="M124" i="1"/>
  <c r="N124" i="1"/>
  <c r="AO124" i="1" s="1"/>
  <c r="M125" i="1"/>
  <c r="N125" i="1"/>
  <c r="AO125" i="1" s="1"/>
  <c r="M126" i="1"/>
  <c r="N126" i="1"/>
  <c r="AO126" i="1" s="1"/>
  <c r="M127" i="1"/>
  <c r="N127" i="1"/>
  <c r="AO127" i="1" s="1"/>
  <c r="M128" i="1"/>
  <c r="N128" i="1"/>
  <c r="AO128" i="1" s="1"/>
  <c r="M129" i="1"/>
  <c r="N129" i="1"/>
  <c r="AO129" i="1" s="1"/>
  <c r="M130" i="1"/>
  <c r="N130" i="1"/>
  <c r="AO130" i="1" s="1"/>
  <c r="M131" i="1"/>
  <c r="N131" i="1"/>
  <c r="AO131" i="1" s="1"/>
  <c r="M132" i="1"/>
  <c r="N132" i="1"/>
  <c r="AO132" i="1" s="1"/>
  <c r="M133" i="1"/>
  <c r="N133" i="1"/>
  <c r="AO133" i="1" s="1"/>
  <c r="M134" i="1"/>
  <c r="N134" i="1"/>
  <c r="AO134" i="1" s="1"/>
  <c r="M135" i="1"/>
  <c r="N135" i="1"/>
  <c r="AO135" i="1" s="1"/>
  <c r="M136" i="1"/>
  <c r="N136" i="1"/>
  <c r="AO136" i="1" s="1"/>
  <c r="M137" i="1"/>
  <c r="N137" i="1"/>
  <c r="AO137" i="1" s="1"/>
  <c r="M138" i="1"/>
  <c r="N138" i="1"/>
  <c r="AO138" i="1" s="1"/>
  <c r="M139" i="1"/>
  <c r="N139" i="1"/>
  <c r="AO139" i="1" s="1"/>
  <c r="M140" i="1"/>
  <c r="N140" i="1"/>
  <c r="AO140" i="1" s="1"/>
  <c r="M141" i="1"/>
  <c r="N141" i="1"/>
  <c r="AO141" i="1" s="1"/>
  <c r="M142" i="1"/>
  <c r="N142" i="1"/>
  <c r="AO142" i="1" s="1"/>
  <c r="M143" i="1"/>
  <c r="N143" i="1"/>
  <c r="AO143" i="1" s="1"/>
  <c r="M144" i="1"/>
  <c r="N144" i="1"/>
  <c r="AO144" i="1" s="1"/>
  <c r="M145" i="1"/>
  <c r="N145" i="1"/>
  <c r="AO145" i="1" s="1"/>
  <c r="M146" i="1"/>
  <c r="N146" i="1"/>
  <c r="AO146" i="1" s="1"/>
  <c r="M147" i="1"/>
  <c r="N147" i="1"/>
  <c r="AO147" i="1" s="1"/>
  <c r="M148" i="1"/>
  <c r="N148" i="1"/>
  <c r="AO148" i="1" s="1"/>
  <c r="M149" i="1"/>
  <c r="N149" i="1"/>
  <c r="AO149" i="1" s="1"/>
  <c r="M150" i="1"/>
  <c r="N150" i="1"/>
  <c r="AO150" i="1" s="1"/>
  <c r="M151" i="1"/>
  <c r="N151" i="1"/>
  <c r="AO151" i="1" s="1"/>
  <c r="M152" i="1"/>
  <c r="N152" i="1"/>
  <c r="AO152" i="1" s="1"/>
  <c r="M153" i="1"/>
  <c r="N153" i="1"/>
  <c r="AO153" i="1" s="1"/>
  <c r="M154" i="1"/>
  <c r="N154" i="1"/>
  <c r="AO154" i="1" s="1"/>
  <c r="M155" i="1"/>
  <c r="N155" i="1"/>
  <c r="AO155" i="1" s="1"/>
  <c r="M156" i="1"/>
  <c r="N156" i="1"/>
  <c r="AO156" i="1" s="1"/>
  <c r="M157" i="1"/>
  <c r="N157" i="1"/>
  <c r="AO157" i="1" s="1"/>
  <c r="M158" i="1"/>
  <c r="N158" i="1"/>
  <c r="AO158" i="1" s="1"/>
  <c r="M159" i="1"/>
  <c r="N159" i="1"/>
  <c r="AO159" i="1" s="1"/>
  <c r="M160" i="1"/>
  <c r="N160" i="1"/>
  <c r="AO160" i="1" s="1"/>
  <c r="M161" i="1"/>
  <c r="N161" i="1"/>
  <c r="AO161" i="1" s="1"/>
  <c r="M162" i="1"/>
  <c r="N162" i="1"/>
  <c r="AO162" i="1" s="1"/>
  <c r="M163" i="1"/>
  <c r="N163" i="1"/>
  <c r="AO163" i="1" s="1"/>
  <c r="M164" i="1"/>
  <c r="N164" i="1"/>
  <c r="AO164" i="1" s="1"/>
  <c r="M165" i="1"/>
  <c r="N165" i="1"/>
  <c r="AO165" i="1" s="1"/>
  <c r="M166" i="1"/>
  <c r="N166" i="1"/>
  <c r="AO166" i="1" s="1"/>
  <c r="M167" i="1"/>
  <c r="N167" i="1"/>
  <c r="AO167" i="1" s="1"/>
  <c r="M168" i="1"/>
  <c r="N168" i="1"/>
  <c r="AO168" i="1" s="1"/>
  <c r="M169" i="1"/>
  <c r="N169" i="1"/>
  <c r="AO169" i="1" s="1"/>
  <c r="M170" i="1"/>
  <c r="N170" i="1"/>
  <c r="AO170" i="1" s="1"/>
  <c r="M171" i="1"/>
  <c r="N171" i="1"/>
  <c r="AO171" i="1" s="1"/>
  <c r="M172" i="1"/>
  <c r="N172" i="1"/>
  <c r="AO172" i="1" s="1"/>
  <c r="M173" i="1"/>
  <c r="N173" i="1"/>
  <c r="AO173" i="1" s="1"/>
  <c r="M174" i="1"/>
  <c r="N174" i="1"/>
  <c r="AO174" i="1" s="1"/>
  <c r="M175" i="1"/>
  <c r="N175" i="1"/>
  <c r="AO175" i="1" s="1"/>
  <c r="M176" i="1"/>
  <c r="N176" i="1"/>
  <c r="AO176" i="1" s="1"/>
  <c r="M177" i="1"/>
  <c r="N177" i="1"/>
  <c r="AO177" i="1" s="1"/>
  <c r="M178" i="1"/>
  <c r="N178" i="1"/>
  <c r="AO178" i="1" s="1"/>
  <c r="M179" i="1"/>
  <c r="N179" i="1"/>
  <c r="AO179" i="1" s="1"/>
  <c r="M180" i="1"/>
  <c r="N180" i="1"/>
  <c r="AO180" i="1" s="1"/>
  <c r="M181" i="1"/>
  <c r="N181" i="1"/>
  <c r="AO181" i="1" s="1"/>
  <c r="M182" i="1"/>
  <c r="N182" i="1"/>
  <c r="AO182" i="1" s="1"/>
  <c r="M183" i="1"/>
  <c r="N183" i="1"/>
  <c r="AO183" i="1" s="1"/>
  <c r="M184" i="1"/>
  <c r="N184" i="1"/>
  <c r="AO184" i="1" s="1"/>
  <c r="M185" i="1"/>
  <c r="N185" i="1"/>
  <c r="AO185" i="1" s="1"/>
  <c r="M186" i="1"/>
  <c r="N186" i="1"/>
  <c r="AO186" i="1" s="1"/>
  <c r="M187" i="1"/>
  <c r="N187" i="1"/>
  <c r="AO187" i="1" s="1"/>
  <c r="M188" i="1"/>
  <c r="N188" i="1"/>
  <c r="AO188" i="1" s="1"/>
  <c r="M189" i="1"/>
  <c r="N189" i="1"/>
  <c r="AO189" i="1" s="1"/>
  <c r="M190" i="1"/>
  <c r="N190" i="1"/>
  <c r="AO190" i="1" s="1"/>
  <c r="M191" i="1"/>
  <c r="N191" i="1"/>
  <c r="AO191" i="1" s="1"/>
  <c r="M192" i="1"/>
  <c r="N192" i="1"/>
  <c r="AO192" i="1" s="1"/>
  <c r="M193" i="1"/>
  <c r="N193" i="1"/>
  <c r="AO193" i="1" s="1"/>
  <c r="M194" i="1"/>
  <c r="N194" i="1"/>
  <c r="AO194" i="1" s="1"/>
  <c r="M195" i="1"/>
  <c r="N195" i="1"/>
  <c r="AO195" i="1" s="1"/>
  <c r="M196" i="1"/>
  <c r="N196" i="1"/>
  <c r="AO196" i="1" s="1"/>
  <c r="M197" i="1"/>
  <c r="N197" i="1"/>
  <c r="AO197" i="1" s="1"/>
  <c r="N2" i="1"/>
  <c r="AO2" i="1" s="1"/>
  <c r="M2" i="1"/>
  <c r="AN197" i="1" l="1"/>
  <c r="AM197" i="1"/>
  <c r="AM3" i="1"/>
  <c r="AN3" i="1"/>
  <c r="AM4" i="1"/>
  <c r="AN4" i="1"/>
  <c r="AM5" i="1"/>
  <c r="AN5" i="1"/>
  <c r="AM6" i="1"/>
  <c r="AN6" i="1"/>
  <c r="AM7" i="1"/>
  <c r="AN7" i="1"/>
  <c r="AM8" i="1"/>
  <c r="AN8" i="1"/>
  <c r="AM9" i="1"/>
  <c r="AN9" i="1"/>
  <c r="AM10" i="1"/>
  <c r="AN10" i="1"/>
  <c r="AM11" i="1"/>
  <c r="AN11" i="1"/>
  <c r="AM12" i="1"/>
  <c r="AN12" i="1"/>
  <c r="AM13" i="1"/>
  <c r="AN13" i="1"/>
  <c r="AM14" i="1"/>
  <c r="AN14" i="1"/>
  <c r="AM15" i="1"/>
  <c r="AN15" i="1"/>
  <c r="AM16" i="1"/>
  <c r="AN16" i="1"/>
  <c r="AM17" i="1"/>
  <c r="AN17" i="1"/>
  <c r="AM18" i="1"/>
  <c r="AN18" i="1"/>
  <c r="AM19" i="1"/>
  <c r="AN19" i="1"/>
  <c r="AM20" i="1"/>
  <c r="AN20" i="1"/>
  <c r="AM21" i="1"/>
  <c r="AN21" i="1"/>
  <c r="AM22" i="1"/>
  <c r="AN22" i="1"/>
  <c r="AM23" i="1"/>
  <c r="AN23" i="1"/>
  <c r="AM24" i="1"/>
  <c r="AN24" i="1"/>
  <c r="AM25" i="1"/>
  <c r="AN25" i="1"/>
  <c r="AM26" i="1"/>
  <c r="AN26" i="1"/>
  <c r="AM27" i="1"/>
  <c r="AN27" i="1"/>
  <c r="AM28" i="1"/>
  <c r="AN28" i="1"/>
  <c r="AM29" i="1"/>
  <c r="AN29" i="1"/>
  <c r="AM30" i="1"/>
  <c r="AN30" i="1"/>
  <c r="AM31" i="1"/>
  <c r="AN31" i="1"/>
  <c r="AM32" i="1"/>
  <c r="AN32" i="1"/>
  <c r="AM33" i="1"/>
  <c r="AN33" i="1"/>
  <c r="AM34" i="1"/>
  <c r="AN34" i="1"/>
  <c r="AM35" i="1"/>
  <c r="AN35" i="1"/>
  <c r="AM36" i="1"/>
  <c r="AN36" i="1"/>
  <c r="AM37" i="1"/>
  <c r="AN37" i="1"/>
  <c r="AM38" i="1"/>
  <c r="AN38" i="1"/>
  <c r="AM39" i="1"/>
  <c r="AN39" i="1"/>
  <c r="AM40" i="1"/>
  <c r="AN40" i="1"/>
  <c r="AM41" i="1"/>
  <c r="AN41" i="1"/>
  <c r="AM42" i="1"/>
  <c r="AN42" i="1"/>
  <c r="AM43" i="1"/>
  <c r="AN43" i="1"/>
  <c r="AM44" i="1"/>
  <c r="AN44" i="1"/>
  <c r="AM45" i="1"/>
  <c r="AN45" i="1"/>
  <c r="AM46" i="1"/>
  <c r="AN46" i="1"/>
  <c r="AM47" i="1"/>
  <c r="AN47" i="1"/>
  <c r="AM48" i="1"/>
  <c r="AN48" i="1"/>
  <c r="AM49" i="1"/>
  <c r="AN49" i="1"/>
  <c r="AM50" i="1"/>
  <c r="AN50" i="1"/>
  <c r="AM51" i="1"/>
  <c r="AN51" i="1"/>
  <c r="AM52" i="1"/>
  <c r="AN52" i="1"/>
  <c r="AM53" i="1"/>
  <c r="AN53" i="1"/>
  <c r="AM54" i="1"/>
  <c r="AN54" i="1"/>
  <c r="AM55" i="1"/>
  <c r="AN55" i="1"/>
  <c r="AM56" i="1"/>
  <c r="AN56" i="1"/>
  <c r="AM57" i="1"/>
  <c r="AN57" i="1"/>
  <c r="AM58" i="1"/>
  <c r="AN58" i="1"/>
  <c r="AM59" i="1"/>
  <c r="AN59" i="1"/>
  <c r="AM60" i="1"/>
  <c r="AN60" i="1"/>
  <c r="AM61" i="1"/>
  <c r="AN61" i="1"/>
  <c r="AM62" i="1"/>
  <c r="AN62" i="1"/>
  <c r="AM63" i="1"/>
  <c r="AN63" i="1"/>
  <c r="AM64" i="1"/>
  <c r="AN64" i="1"/>
  <c r="AM65" i="1"/>
  <c r="AN65" i="1"/>
  <c r="AM66" i="1"/>
  <c r="AN66" i="1"/>
  <c r="AM67" i="1"/>
  <c r="AN67" i="1"/>
  <c r="AM68" i="1"/>
  <c r="AN68" i="1"/>
  <c r="AM69" i="1"/>
  <c r="AN69" i="1"/>
  <c r="AM70" i="1"/>
  <c r="AN70" i="1"/>
  <c r="AM71" i="1"/>
  <c r="AN71" i="1"/>
  <c r="AM72" i="1"/>
  <c r="AN72" i="1"/>
  <c r="AM73" i="1"/>
  <c r="AN73" i="1"/>
  <c r="AM74" i="1"/>
  <c r="AN74" i="1"/>
  <c r="AM75" i="1"/>
  <c r="AN75" i="1"/>
  <c r="AM76" i="1"/>
  <c r="AN76" i="1"/>
  <c r="AM77" i="1"/>
  <c r="AN77" i="1"/>
  <c r="AM78" i="1"/>
  <c r="AN78" i="1"/>
  <c r="AM79" i="1"/>
  <c r="AN79" i="1"/>
  <c r="AM80" i="1"/>
  <c r="AN80" i="1"/>
  <c r="AM81" i="1"/>
  <c r="AN81" i="1"/>
  <c r="AM82" i="1"/>
  <c r="AN82" i="1"/>
  <c r="AM83" i="1"/>
  <c r="AN83" i="1"/>
  <c r="AM84" i="1"/>
  <c r="AN84" i="1"/>
  <c r="AM85" i="1"/>
  <c r="AN85" i="1"/>
  <c r="AM86" i="1"/>
  <c r="AN86" i="1"/>
  <c r="AM87" i="1"/>
  <c r="AN87" i="1"/>
  <c r="AM88" i="1"/>
  <c r="AN88" i="1"/>
  <c r="AM89" i="1"/>
  <c r="AN89" i="1"/>
  <c r="AM90" i="1"/>
  <c r="AN90" i="1"/>
  <c r="AM91" i="1"/>
  <c r="AN91" i="1"/>
  <c r="AM92" i="1"/>
  <c r="AN92" i="1"/>
  <c r="AM93" i="1"/>
  <c r="AN93" i="1"/>
  <c r="AM94" i="1"/>
  <c r="AN94" i="1"/>
  <c r="AM95" i="1"/>
  <c r="AN95" i="1"/>
  <c r="AM96" i="1"/>
  <c r="AN96" i="1"/>
  <c r="AM97" i="1"/>
  <c r="AN97" i="1"/>
  <c r="AM98" i="1"/>
  <c r="AN98" i="1"/>
  <c r="AM99" i="1"/>
  <c r="AN99" i="1"/>
  <c r="AM100" i="1"/>
  <c r="AN100" i="1"/>
  <c r="AM101" i="1"/>
  <c r="AN101" i="1"/>
  <c r="AM102" i="1"/>
  <c r="AN102" i="1"/>
  <c r="AM103" i="1"/>
  <c r="AN103" i="1"/>
  <c r="AM104" i="1"/>
  <c r="AN104" i="1"/>
  <c r="AM105" i="1"/>
  <c r="AN105" i="1"/>
  <c r="AM106" i="1"/>
  <c r="AN106" i="1"/>
  <c r="AM107" i="1"/>
  <c r="AN107" i="1"/>
  <c r="AM108" i="1"/>
  <c r="AN108" i="1"/>
  <c r="AM109" i="1"/>
  <c r="AN109" i="1"/>
  <c r="AM110" i="1"/>
  <c r="AN110" i="1"/>
  <c r="AM111" i="1"/>
  <c r="AN111" i="1"/>
  <c r="AM112" i="1"/>
  <c r="AN112" i="1"/>
  <c r="AM113" i="1"/>
  <c r="AN113" i="1"/>
  <c r="AM114" i="1"/>
  <c r="AN114" i="1"/>
  <c r="AM115" i="1"/>
  <c r="AN115" i="1"/>
  <c r="AM116" i="1"/>
  <c r="AN116" i="1"/>
  <c r="AM117" i="1"/>
  <c r="AN117" i="1"/>
  <c r="AM118" i="1"/>
  <c r="AN118" i="1"/>
  <c r="AM119" i="1"/>
  <c r="AN119" i="1"/>
  <c r="AM120" i="1"/>
  <c r="AN120" i="1"/>
  <c r="AM121" i="1"/>
  <c r="AN121" i="1"/>
  <c r="AM122" i="1"/>
  <c r="AN122" i="1"/>
  <c r="AM123" i="1"/>
  <c r="AN123" i="1"/>
  <c r="AM124" i="1"/>
  <c r="AN124" i="1"/>
  <c r="AM125" i="1"/>
  <c r="AN125" i="1"/>
  <c r="AM126" i="1"/>
  <c r="AN126" i="1"/>
  <c r="AM127" i="1"/>
  <c r="AN127" i="1"/>
  <c r="AM128" i="1"/>
  <c r="AN128" i="1"/>
  <c r="AM129" i="1"/>
  <c r="AN129" i="1"/>
  <c r="AM130" i="1"/>
  <c r="AN130" i="1"/>
  <c r="AM131" i="1"/>
  <c r="AN131" i="1"/>
  <c r="AM132" i="1"/>
  <c r="AN132" i="1"/>
  <c r="AM133" i="1"/>
  <c r="AN133" i="1"/>
  <c r="AM134" i="1"/>
  <c r="AN134" i="1"/>
  <c r="AM135" i="1"/>
  <c r="AN135" i="1"/>
  <c r="AM136" i="1"/>
  <c r="AN136" i="1"/>
  <c r="AM137" i="1"/>
  <c r="AN137" i="1"/>
  <c r="AM138" i="1"/>
  <c r="AN138" i="1"/>
  <c r="AM139" i="1"/>
  <c r="AN139" i="1"/>
  <c r="AM140" i="1"/>
  <c r="AN140" i="1"/>
  <c r="AM141" i="1"/>
  <c r="AN141" i="1"/>
  <c r="AM142" i="1"/>
  <c r="AN142" i="1"/>
  <c r="AM143" i="1"/>
  <c r="AN143" i="1"/>
  <c r="AM144" i="1"/>
  <c r="AN144" i="1"/>
  <c r="AM145" i="1"/>
  <c r="AN145" i="1"/>
  <c r="AM146" i="1"/>
  <c r="AN146" i="1"/>
  <c r="AM147" i="1"/>
  <c r="AN147" i="1"/>
  <c r="AM148" i="1"/>
  <c r="AN148" i="1"/>
  <c r="AM149" i="1"/>
  <c r="AN149" i="1"/>
  <c r="AM150" i="1"/>
  <c r="AN150" i="1"/>
  <c r="AM151" i="1"/>
  <c r="AN151" i="1"/>
  <c r="AM152" i="1"/>
  <c r="AN152" i="1"/>
  <c r="AM153" i="1"/>
  <c r="AN153" i="1"/>
  <c r="AM154" i="1"/>
  <c r="AN154" i="1"/>
  <c r="AM155" i="1"/>
  <c r="AN155" i="1"/>
  <c r="AM156" i="1"/>
  <c r="AN156" i="1"/>
  <c r="AM157" i="1"/>
  <c r="AN157" i="1"/>
  <c r="AM158" i="1"/>
  <c r="AN158" i="1"/>
  <c r="AM159" i="1"/>
  <c r="AN159" i="1"/>
  <c r="AM160" i="1"/>
  <c r="AN160" i="1"/>
  <c r="AM161" i="1"/>
  <c r="AN161" i="1"/>
  <c r="AM162" i="1"/>
  <c r="AN162" i="1"/>
  <c r="AM163" i="1"/>
  <c r="AN163" i="1"/>
  <c r="AM164" i="1"/>
  <c r="AN164" i="1"/>
  <c r="AM165" i="1"/>
  <c r="AN165" i="1"/>
  <c r="AM166" i="1"/>
  <c r="AN166" i="1"/>
  <c r="AM167" i="1"/>
  <c r="AN167" i="1"/>
  <c r="AM168" i="1"/>
  <c r="AN168" i="1"/>
  <c r="AM169" i="1"/>
  <c r="AN169" i="1"/>
  <c r="AM170" i="1"/>
  <c r="AN170" i="1"/>
  <c r="AM171" i="1"/>
  <c r="AN171" i="1"/>
  <c r="AM172" i="1"/>
  <c r="AN172" i="1"/>
  <c r="AM173" i="1"/>
  <c r="AN173" i="1"/>
  <c r="AM174" i="1"/>
  <c r="AN174" i="1"/>
  <c r="AM175" i="1"/>
  <c r="AN175" i="1"/>
  <c r="AM176" i="1"/>
  <c r="AN176" i="1"/>
  <c r="AM177" i="1"/>
  <c r="AN177" i="1"/>
  <c r="AM178" i="1"/>
  <c r="AN178" i="1"/>
  <c r="AM179" i="1"/>
  <c r="AN179" i="1"/>
  <c r="AM180" i="1"/>
  <c r="AN180" i="1"/>
  <c r="AM181" i="1"/>
  <c r="AN181" i="1"/>
  <c r="AM182" i="1"/>
  <c r="AN182" i="1"/>
  <c r="AM183" i="1"/>
  <c r="AN183" i="1"/>
  <c r="AM184" i="1"/>
  <c r="AN184" i="1"/>
  <c r="AM185" i="1"/>
  <c r="AN185" i="1"/>
  <c r="AM186" i="1"/>
  <c r="AN186" i="1"/>
  <c r="AM187" i="1"/>
  <c r="AN187" i="1"/>
  <c r="AM188" i="1"/>
  <c r="AN188" i="1"/>
  <c r="AM189" i="1"/>
  <c r="AN189" i="1"/>
  <c r="AM190" i="1"/>
  <c r="AN190" i="1"/>
  <c r="AM191" i="1"/>
  <c r="AN191" i="1"/>
  <c r="AM192" i="1"/>
  <c r="AN192" i="1"/>
  <c r="AM193" i="1"/>
  <c r="AN193" i="1"/>
  <c r="AM194" i="1"/>
  <c r="AN194" i="1"/>
  <c r="AM195" i="1"/>
  <c r="AN195" i="1"/>
  <c r="AM196" i="1"/>
  <c r="AN196" i="1"/>
  <c r="AN2" i="1"/>
  <c r="AM2" i="1"/>
  <c r="K7" i="1" a="1"/>
  <c r="K158" i="1" a="1"/>
  <c r="K164" i="1" a="1"/>
  <c r="K79" i="1" a="1"/>
  <c r="K126" i="1" a="1"/>
  <c r="K18" i="1" a="1"/>
  <c r="K76" i="1" a="1"/>
  <c r="K16" i="1" a="1"/>
  <c r="K31" i="1" a="1"/>
  <c r="K17" i="1" a="1"/>
  <c r="K129" i="1" a="1"/>
  <c r="K93" i="1" a="1"/>
  <c r="K14" i="1" a="1"/>
  <c r="K53" i="1" a="1"/>
  <c r="K33" i="1" a="1"/>
  <c r="K90" i="1" a="1"/>
  <c r="K151" i="1" a="1"/>
  <c r="K94" i="1" a="1"/>
  <c r="K166" i="1" a="1"/>
  <c r="K57" i="1" a="1"/>
  <c r="K162" i="1" a="1"/>
  <c r="K127" i="1" a="1"/>
  <c r="K77" i="1" a="1"/>
  <c r="K62" i="1" a="1"/>
  <c r="K195" i="1" a="1"/>
  <c r="K54" i="1" a="1"/>
  <c r="K111" i="1" a="1"/>
  <c r="K181" i="1" a="1"/>
  <c r="K3" i="1" a="1"/>
  <c r="K193" i="1" a="1"/>
  <c r="K192" i="1" a="1"/>
  <c r="K61" i="1" a="1"/>
  <c r="K171" i="1" a="1"/>
  <c r="K70" i="1" a="1"/>
  <c r="K100" i="1" a="1"/>
  <c r="K96" i="1" a="1"/>
  <c r="K23" i="1" a="1"/>
  <c r="K50" i="1" a="1"/>
  <c r="K101" i="1" a="1"/>
  <c r="K52" i="1" a="1"/>
  <c r="K172" i="1" a="1"/>
  <c r="K189" i="1" a="1"/>
  <c r="K103" i="1" a="1"/>
  <c r="K35" i="1" a="1"/>
  <c r="K2" i="1" a="1"/>
  <c r="K156" i="1" a="1"/>
  <c r="K144" i="1" a="1"/>
  <c r="K121" i="1" a="1"/>
  <c r="K182" i="1" a="1"/>
  <c r="K9" i="1" a="1"/>
  <c r="K87" i="1" a="1"/>
  <c r="K130" i="1" a="1"/>
  <c r="K160" i="1" a="1"/>
  <c r="K91" i="1" a="1"/>
  <c r="K56" i="1" a="1"/>
  <c r="K161" i="1" a="1"/>
  <c r="K152" i="1" a="1"/>
  <c r="K163" i="1" a="1"/>
  <c r="K42" i="1" a="1"/>
  <c r="K137" i="1" a="1"/>
  <c r="K97" i="1" a="1"/>
  <c r="K39" i="1" a="1"/>
  <c r="K188" i="1" a="1"/>
  <c r="K69" i="1" a="1"/>
  <c r="K78" i="1" a="1"/>
  <c r="K25" i="1" a="1"/>
  <c r="K51" i="1" a="1"/>
  <c r="K143" i="1" a="1"/>
  <c r="K114" i="1" a="1"/>
  <c r="K196" i="1" a="1"/>
  <c r="K65" i="1" a="1"/>
  <c r="K80" i="1" a="1"/>
  <c r="K83" i="1" a="1"/>
  <c r="K13" i="1" a="1"/>
  <c r="K191" i="1" a="1"/>
  <c r="K157" i="1" a="1"/>
  <c r="K123" i="1" a="1"/>
  <c r="K131" i="1" a="1"/>
  <c r="K140" i="1" a="1"/>
  <c r="K104" i="1" a="1"/>
  <c r="K149" i="1" a="1"/>
  <c r="K73" i="1" a="1"/>
  <c r="K34" i="1" a="1"/>
  <c r="K11" i="1" a="1"/>
  <c r="K178" i="1" a="1"/>
  <c r="K128" i="1" a="1"/>
  <c r="K92" i="1" a="1"/>
  <c r="K19" i="1" a="1"/>
  <c r="K5" i="1" a="1"/>
  <c r="K170" i="1" a="1"/>
  <c r="K88" i="1" a="1"/>
  <c r="K47" i="1" a="1"/>
  <c r="K122" i="1" a="1"/>
  <c r="K194" i="1" a="1"/>
  <c r="K134" i="1" a="1"/>
  <c r="K133" i="1" a="1"/>
  <c r="K98" i="1" a="1"/>
  <c r="K72" i="1" a="1"/>
  <c r="K169" i="1" a="1"/>
  <c r="K74" i="1" a="1"/>
  <c r="K165" i="1" a="1"/>
  <c r="K167" i="1" a="1"/>
  <c r="K28" i="1" a="1"/>
  <c r="K148" i="1" a="1"/>
  <c r="K63" i="1" a="1"/>
  <c r="K95" i="1" a="1"/>
  <c r="K117" i="1" a="1"/>
  <c r="K110" i="1" a="1"/>
  <c r="K197" i="1" a="1"/>
  <c r="K119" i="1" a="1"/>
  <c r="K112" i="1" a="1"/>
  <c r="K154" i="1" a="1"/>
  <c r="K175" i="1" a="1"/>
  <c r="K27" i="1" a="1"/>
  <c r="K48" i="1" a="1"/>
  <c r="K85" i="1" a="1"/>
  <c r="K66" i="1" a="1"/>
  <c r="K180" i="1" a="1"/>
  <c r="K176" i="1" a="1"/>
  <c r="K86" i="1" a="1"/>
  <c r="K138" i="1" a="1"/>
  <c r="K142" i="1" a="1"/>
  <c r="K38" i="1" a="1"/>
  <c r="K183" i="1" a="1"/>
  <c r="K29" i="1" a="1"/>
  <c r="K36" i="1" a="1"/>
  <c r="K106" i="1" a="1"/>
  <c r="K55" i="1" a="1"/>
  <c r="K15" i="1" a="1"/>
  <c r="K116" i="1" a="1"/>
  <c r="K43" i="1" a="1"/>
  <c r="K49" i="1" a="1"/>
  <c r="K120" i="1" a="1"/>
  <c r="K136" i="1" a="1"/>
  <c r="K75" i="1" a="1"/>
  <c r="K125" i="1" a="1"/>
  <c r="K67" i="1" a="1"/>
  <c r="K60" i="1" a="1"/>
  <c r="K184" i="1" a="1"/>
  <c r="K105" i="1" a="1"/>
  <c r="K59" i="1" a="1"/>
  <c r="K132" i="1" a="1"/>
  <c r="K113" i="1" a="1"/>
  <c r="K6" i="1" a="1"/>
  <c r="K185" i="1" a="1"/>
  <c r="K102" i="1" a="1"/>
  <c r="K4" i="1" a="1"/>
  <c r="K141" i="1" a="1"/>
  <c r="K45" i="1" a="1"/>
  <c r="K187" i="1" a="1"/>
  <c r="K71" i="1" a="1"/>
  <c r="K58" i="1" a="1"/>
  <c r="K21" i="1" a="1"/>
  <c r="K179" i="1" a="1"/>
  <c r="K145" i="1" a="1"/>
  <c r="K20" i="1" a="1"/>
  <c r="K173" i="1" a="1"/>
  <c r="K30" i="1" a="1"/>
  <c r="K146" i="1" a="1"/>
  <c r="K32" i="1" a="1"/>
  <c r="K153" i="1" a="1"/>
  <c r="K8" i="1" a="1"/>
  <c r="K26" i="1" a="1"/>
  <c r="K124" i="1" a="1"/>
  <c r="K174" i="1" a="1"/>
  <c r="K177" i="1" a="1"/>
  <c r="K139" i="1" a="1"/>
  <c r="K44" i="1" a="1"/>
  <c r="K190" i="1" a="1"/>
  <c r="K118" i="1" a="1"/>
  <c r="K82" i="1" a="1"/>
  <c r="K24" i="1" a="1"/>
  <c r="K89" i="1" a="1"/>
  <c r="K81" i="1" a="1"/>
  <c r="K186" i="1" a="1"/>
  <c r="K68" i="1" a="1"/>
  <c r="K64" i="1" a="1"/>
  <c r="K37" i="1" a="1"/>
  <c r="K10" i="1" a="1"/>
  <c r="K159" i="1" a="1"/>
  <c r="K147" i="1" a="1"/>
  <c r="K115" i="1" a="1"/>
  <c r="K107" i="1" a="1"/>
  <c r="K41" i="1" a="1"/>
  <c r="K150" i="1" a="1"/>
  <c r="K109" i="1" a="1"/>
  <c r="K84" i="1" a="1"/>
  <c r="K22" i="1" a="1"/>
  <c r="K155" i="1" a="1"/>
  <c r="K46" i="1" a="1"/>
  <c r="K108" i="1" a="1"/>
  <c r="K99" i="1" a="1"/>
  <c r="K135" i="1" a="1"/>
  <c r="K168" i="1" a="1"/>
  <c r="K12" i="1" a="1"/>
  <c r="K40" i="1" a="1"/>
  <c r="K197" i="1" l="1"/>
  <c r="K196" i="1"/>
  <c r="K195" i="1"/>
  <c r="K194" i="1"/>
  <c r="K193" i="1"/>
  <c r="K192" i="1"/>
  <c r="K163" i="1"/>
  <c r="K147" i="1"/>
  <c r="K131" i="1"/>
  <c r="K115" i="1"/>
  <c r="K191" i="1"/>
  <c r="K159" i="1"/>
  <c r="K127" i="1"/>
  <c r="K183" i="1"/>
  <c r="K175" i="1"/>
  <c r="K143" i="1"/>
  <c r="K111" i="1"/>
  <c r="K107" i="1"/>
  <c r="K179" i="1"/>
  <c r="K171" i="1"/>
  <c r="K139" i="1"/>
  <c r="K123" i="1"/>
  <c r="K103" i="1"/>
  <c r="K187" i="1"/>
  <c r="K155" i="1"/>
  <c r="K99" i="1"/>
  <c r="K167" i="1"/>
  <c r="K135" i="1"/>
  <c r="K95" i="1"/>
  <c r="K151" i="1"/>
  <c r="K119" i="1"/>
  <c r="K91" i="1"/>
  <c r="K186" i="1"/>
  <c r="K166" i="1"/>
  <c r="K158" i="1"/>
  <c r="K150" i="1"/>
  <c r="K142" i="1"/>
  <c r="K130" i="1"/>
  <c r="K122" i="1"/>
  <c r="K114" i="1"/>
  <c r="K106" i="1"/>
  <c r="K102" i="1"/>
  <c r="K94" i="1"/>
  <c r="K86" i="1"/>
  <c r="K78" i="1"/>
  <c r="K70" i="1"/>
  <c r="K62" i="1"/>
  <c r="K54" i="1"/>
  <c r="K46" i="1"/>
  <c r="K34" i="1"/>
  <c r="K30" i="1"/>
  <c r="K22" i="1"/>
  <c r="K14" i="1"/>
  <c r="K10" i="1"/>
  <c r="K6" i="1"/>
  <c r="K174" i="1"/>
  <c r="K162" i="1"/>
  <c r="K154" i="1"/>
  <c r="K146" i="1"/>
  <c r="K138" i="1"/>
  <c r="K134" i="1"/>
  <c r="K126" i="1"/>
  <c r="K118" i="1"/>
  <c r="K110" i="1"/>
  <c r="K98" i="1"/>
  <c r="K90" i="1"/>
  <c r="K82" i="1"/>
  <c r="K74" i="1"/>
  <c r="K66" i="1"/>
  <c r="K58" i="1"/>
  <c r="K50" i="1"/>
  <c r="K42" i="1"/>
  <c r="K38" i="1"/>
  <c r="K26" i="1"/>
  <c r="K18" i="1"/>
  <c r="K182" i="1"/>
  <c r="K185" i="1"/>
  <c r="K177" i="1"/>
  <c r="K169" i="1"/>
  <c r="K165" i="1"/>
  <c r="K157" i="1"/>
  <c r="K149" i="1"/>
  <c r="K141" i="1"/>
  <c r="K133" i="1"/>
  <c r="K125" i="1"/>
  <c r="K117" i="1"/>
  <c r="K109" i="1"/>
  <c r="K101" i="1"/>
  <c r="K93" i="1"/>
  <c r="K89" i="1"/>
  <c r="K81" i="1"/>
  <c r="K73" i="1"/>
  <c r="K65" i="1"/>
  <c r="K57" i="1"/>
  <c r="K49" i="1"/>
  <c r="K45" i="1"/>
  <c r="K37" i="1"/>
  <c r="K29" i="1"/>
  <c r="K21" i="1"/>
  <c r="K13" i="1"/>
  <c r="K5" i="1"/>
  <c r="K189" i="1"/>
  <c r="K181" i="1"/>
  <c r="K173" i="1"/>
  <c r="K161" i="1"/>
  <c r="K153" i="1"/>
  <c r="K145" i="1"/>
  <c r="K137" i="1"/>
  <c r="K129" i="1"/>
  <c r="K121" i="1"/>
  <c r="K113" i="1"/>
  <c r="K105" i="1"/>
  <c r="K97" i="1"/>
  <c r="K85" i="1"/>
  <c r="K77" i="1"/>
  <c r="K69" i="1"/>
  <c r="K61" i="1"/>
  <c r="K53" i="1"/>
  <c r="K41" i="1"/>
  <c r="K33" i="1"/>
  <c r="K25" i="1"/>
  <c r="K17" i="1"/>
  <c r="K9" i="1"/>
  <c r="K178" i="1"/>
  <c r="K184" i="1"/>
  <c r="K176" i="1"/>
  <c r="K168" i="1"/>
  <c r="K164" i="1"/>
  <c r="K156" i="1"/>
  <c r="K148" i="1"/>
  <c r="K140" i="1"/>
  <c r="K132" i="1"/>
  <c r="K124" i="1"/>
  <c r="K116" i="1"/>
  <c r="K108" i="1"/>
  <c r="K100" i="1"/>
  <c r="K92" i="1"/>
  <c r="K88" i="1"/>
  <c r="K80" i="1"/>
  <c r="K72" i="1"/>
  <c r="K64" i="1"/>
  <c r="K56" i="1"/>
  <c r="K48" i="1"/>
  <c r="K44" i="1"/>
  <c r="K36" i="1"/>
  <c r="K28" i="1"/>
  <c r="K20" i="1"/>
  <c r="K12" i="1"/>
  <c r="K4" i="1"/>
  <c r="K190" i="1"/>
  <c r="K170" i="1"/>
  <c r="K188" i="1"/>
  <c r="K180" i="1"/>
  <c r="K172" i="1"/>
  <c r="K160" i="1"/>
  <c r="K152" i="1"/>
  <c r="K144" i="1"/>
  <c r="K136" i="1"/>
  <c r="K128" i="1"/>
  <c r="K120" i="1"/>
  <c r="K112" i="1"/>
  <c r="K104" i="1"/>
  <c r="K96" i="1"/>
  <c r="K84" i="1"/>
  <c r="K76" i="1"/>
  <c r="K68" i="1"/>
  <c r="K60" i="1"/>
  <c r="K52" i="1"/>
  <c r="K40" i="1"/>
  <c r="K32" i="1"/>
  <c r="K24" i="1"/>
  <c r="K16" i="1"/>
  <c r="K8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3" i="1"/>
  <c r="K2" i="1"/>
  <c r="AR3" i="1" l="1"/>
  <c r="AR4" i="1"/>
  <c r="AR5" i="1"/>
  <c r="AR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6B014-30EE-4BDF-A921-BE9CA4946270}" keepAlive="1" name="ThisWorkbookDataModel" description="Adat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EB4B67D-710A-4196-BC65-663ECBEE3317}" name="WorksheetConnection_Adatok!$A:$AQ" type="102" refreshedVersion="6" minRefreshableVersion="5">
    <extLst>
      <ext xmlns:x15="http://schemas.microsoft.com/office/spreadsheetml/2010/11/main" uri="{DE250136-89BD-433C-8126-D09CA5730AF9}">
        <x15:connection id="Tartomány" autoDelete="1">
          <x15:rangePr sourceName="_xlcn.WorksheetConnection_AdatokAAQ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<sst xmlns="http://schemas.openxmlformats.org/spreadsheetml/2006/main" count="3688" uniqueCount="619">
  <si>
    <t>Súlyosság</t>
  </si>
  <si>
    <t>Előfordulás</t>
  </si>
  <si>
    <t>Forrás</t>
  </si>
  <si>
    <t>Szállítás</t>
  </si>
  <si>
    <t>Keltetés</t>
  </si>
  <si>
    <t>Leszedés</t>
  </si>
  <si>
    <t>Fogadás</t>
  </si>
  <si>
    <t>Vonalra adás</t>
  </si>
  <si>
    <t>Kábítás</t>
  </si>
  <si>
    <t>Forrázás</t>
  </si>
  <si>
    <t>Kopasztás</t>
  </si>
  <si>
    <t>Fejtépés</t>
  </si>
  <si>
    <t>Zsigerelés</t>
  </si>
  <si>
    <t>Hűtés</t>
  </si>
  <si>
    <t>Csomagolás</t>
  </si>
  <si>
    <t>Kereskedelem</t>
  </si>
  <si>
    <t>Mosás</t>
  </si>
  <si>
    <t>Baktériummal szennyeződhet a tojás felszíne</t>
  </si>
  <si>
    <t>Repedhet a tojáshéj így baktérium jut a bejsejébe</t>
  </si>
  <si>
    <t>Sérült kutikula miatt baktérium juthat a tojásba</t>
  </si>
  <si>
    <t>Az ürülék és a tojás nem megfelelő elválasztása miatt</t>
  </si>
  <si>
    <t>A tojás érkezési felülete nem kellően rugalmas</t>
  </si>
  <si>
    <t>Mechanikai behatás, trágyával való érintkezés, hibás tisztítás (ha van)</t>
  </si>
  <si>
    <t>Kockázat</t>
  </si>
  <si>
    <t>Sérülhetnek a tojások, így a baktériumok kerülhetnek beléjük szállítás folyamán</t>
  </si>
  <si>
    <t>Nem megfelelő rögzítés, kialakítás</t>
  </si>
  <si>
    <t>Bakteriális szennyeződés</t>
  </si>
  <si>
    <t>Az általános higiéniai előírások be nem tartása miatt</t>
  </si>
  <si>
    <t>Keresztszennyeződés</t>
  </si>
  <si>
    <t>A termékút nem egyitányú, mivel rossz az üzem kialakítása Szállítórekeszek nem megfelelő kezelése</t>
  </si>
  <si>
    <t>Az állomány Campylobacter pozitív lesz</t>
  </si>
  <si>
    <t>Egynél több istálló a telephelyen</t>
  </si>
  <si>
    <t>Istállók száma</t>
  </si>
  <si>
    <t>-</t>
  </si>
  <si>
    <t>Preventive Veterinary Medicine 84 (2008) 261–276</t>
  </si>
  <si>
    <t>Antibiotikumok használata</t>
  </si>
  <si>
    <t>OR</t>
  </si>
  <si>
    <t>Antibiotikum használata</t>
  </si>
  <si>
    <t>nem</t>
  </si>
  <si>
    <t>igen</t>
  </si>
  <si>
    <t>International Journal of Food Microbiology 144 (2011) 475–479</t>
  </si>
  <si>
    <t>Másik baromfitenyésztő telep a közelben</t>
  </si>
  <si>
    <t>Preventive Veterinary Medicine 100 (2011) 64–70</t>
  </si>
  <si>
    <t>Kor a vágás előtt</t>
  </si>
  <si>
    <t>Preventive Veterinary Medicine 46 (2000) 209±223</t>
  </si>
  <si>
    <t>Rágcsálók jelenléte</t>
  </si>
  <si>
    <t>Nem jelentett</t>
  </si>
  <si>
    <t>Farmer jelentette</t>
  </si>
  <si>
    <t>Mintavevő jelentette</t>
  </si>
  <si>
    <t>Preventive Veterinary Medicine 130 (2016) 137–145</t>
  </si>
  <si>
    <t>Csizmamosó víz cseréje</t>
  </si>
  <si>
    <t>Leszedés (thinning)</t>
  </si>
  <si>
    <t>Preventive Veterinary Medicine 114 (2014) 106–113</t>
  </si>
  <si>
    <t>negatív</t>
  </si>
  <si>
    <t>pozitív</t>
  </si>
  <si>
    <t>A feldolgozás folyamán a negatív állomány is Campylobacter pozitív lesz</t>
  </si>
  <si>
    <t>Konténer</t>
  </si>
  <si>
    <t>"Fiók" (Drawers)</t>
  </si>
  <si>
    <t>International Journal of Food Microbiology 226 (2016) 26–32</t>
  </si>
  <si>
    <t>A telepszám csökkenés alacsony</t>
  </si>
  <si>
    <t>Állásidő (két állomány között)</t>
  </si>
  <si>
    <t>Forrázás típusa</t>
  </si>
  <si>
    <t>&lt;1,26</t>
  </si>
  <si>
    <t>Oosterom et al.,1983b</t>
  </si>
  <si>
    <t>Izat et al., 1988</t>
  </si>
  <si>
    <t>Kontamináció</t>
  </si>
  <si>
    <t>A testre Campylobacter kerülhet</t>
  </si>
  <si>
    <t>Campylobacter szám nőhet</t>
  </si>
  <si>
    <t>növekedés</t>
  </si>
  <si>
    <t>nem változott</t>
  </si>
  <si>
    <t>&lt;3</t>
  </si>
  <si>
    <t>csökkenés</t>
  </si>
  <si>
    <t>Abu-Ruwaida et al., 1994</t>
  </si>
  <si>
    <t>Nem keresztirányú a forrázóvíz áramlása</t>
  </si>
  <si>
    <t>Nem irányíthaó</t>
  </si>
  <si>
    <t>Oktatás, tájékoztatás, megfelelő kommunikáció.</t>
  </si>
  <si>
    <t>A begyből beltartalma kiürülhet, szennyezheti a hullát</t>
  </si>
  <si>
    <t>A fejet lefelé kell elválasztani a testtől.</t>
  </si>
  <si>
    <t>5a</t>
  </si>
  <si>
    <t>5b</t>
  </si>
  <si>
    <t>7a</t>
  </si>
  <si>
    <t>7b</t>
  </si>
  <si>
    <t>7d</t>
  </si>
  <si>
    <t>7h</t>
  </si>
  <si>
    <t>7j</t>
  </si>
  <si>
    <t>7k</t>
  </si>
  <si>
    <t>Darabolás (opcionális)</t>
  </si>
  <si>
    <t>7l</t>
  </si>
  <si>
    <t>Eltérő telepszám csökkenés</t>
  </si>
  <si>
    <t>Eltérő hűtési eljárások</t>
  </si>
  <si>
    <t>Hűtés előtt</t>
  </si>
  <si>
    <t>Vízbemerítéses hűtés után</t>
  </si>
  <si>
    <t>Levegővel történő hűtés után</t>
  </si>
  <si>
    <t>Combinált merítéses és léghűtés után (CIAC)</t>
  </si>
  <si>
    <t>Fokozott biológiai védelem</t>
  </si>
  <si>
    <t>1.30 (95% CI: 1.05e1.48)</t>
  </si>
  <si>
    <t>Campylobacter spp.</t>
  </si>
  <si>
    <t>Nem fokozott biológiai védelem alkalmazása</t>
  </si>
  <si>
    <t xml:space="preserve">Rossz gyakorlat </t>
  </si>
  <si>
    <t>Milyen intézkedéssel küszöbölhető ki?</t>
  </si>
  <si>
    <t>Veszély kategória</t>
  </si>
  <si>
    <t>Termék</t>
  </si>
  <si>
    <t>Fogyasztás</t>
  </si>
  <si>
    <t>Feldolgozás/előállítás</t>
  </si>
  <si>
    <t>Vizsgált jellemző</t>
  </si>
  <si>
    <t>Jellemző ME</t>
  </si>
  <si>
    <t>Rra</t>
  </si>
  <si>
    <t>van</t>
  </si>
  <si>
    <t>nincs</t>
  </si>
  <si>
    <t>Csizmamosó vízcsere gyakoriság</t>
  </si>
  <si>
    <t>Másik állattartó telep távolsága</t>
  </si>
  <si>
    <t>Állás idő</t>
  </si>
  <si>
    <t>Vágás/ Véreztetés</t>
  </si>
  <si>
    <t xml:space="preserve">Farm/feldolgozási sorrend1 </t>
  </si>
  <si>
    <t>Farm/feldolgozási sorrend2</t>
  </si>
  <si>
    <t>log10 cfu</t>
  </si>
  <si>
    <t>log10 cfu/egység</t>
  </si>
  <si>
    <t>log10 cfu/hulla</t>
  </si>
  <si>
    <t>Kábítás típusa</t>
  </si>
  <si>
    <t>Kopasztás hatása</t>
  </si>
  <si>
    <t>Jellemző változása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</si>
  <si>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</si>
  <si>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</si>
  <si>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</si>
  <si>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</si>
  <si>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</si>
  <si>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</si>
  <si>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</si>
  <si>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</si>
  <si>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</si>
  <si>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vakbél</t>
  </si>
  <si>
    <t>tollfosztás után</t>
  </si>
  <si>
    <t>zsigerelés után</t>
  </si>
  <si>
    <t>sigerelés után</t>
  </si>
  <si>
    <t>Elektromos</t>
  </si>
  <si>
    <t>Gáz</t>
  </si>
  <si>
    <t>tollfosztás után vizsgált</t>
  </si>
  <si>
    <t>mosás után vizsgált</t>
  </si>
  <si>
    <t>Lágy forrázás előtt</t>
  </si>
  <si>
    <t>Lágy forrázás után</t>
  </si>
  <si>
    <t>Erős forrázás előtt</t>
  </si>
  <si>
    <t>Erős forrázás után</t>
  </si>
  <si>
    <t>Kopasztás előtt</t>
  </si>
  <si>
    <t>Összes kopasztása után</t>
  </si>
  <si>
    <t>Első kopasztása után</t>
  </si>
  <si>
    <t>Zsigerelés hatása</t>
  </si>
  <si>
    <t>Zsigerelés előtt</t>
  </si>
  <si>
    <t>Zsigerelés után</t>
  </si>
  <si>
    <t>Szennyező forrás</t>
  </si>
  <si>
    <t>25-35 ppm klórt tartalmazó vízzel történő 1-3 lépcsős mosás</t>
  </si>
  <si>
    <t>log10 cfu/ml</t>
  </si>
  <si>
    <t>Mosás utáni kezelés</t>
  </si>
  <si>
    <t>ASC</t>
  </si>
  <si>
    <t>TSP</t>
  </si>
  <si>
    <t>TSP (14%), LA (5%), CA (5%), ASC (1200 ppm)</t>
  </si>
  <si>
    <t>2,5-3</t>
  </si>
  <si>
    <t>log10 cfu/m2</t>
  </si>
  <si>
    <t>Hűtés hatása</t>
  </si>
  <si>
    <t>0,5-1,0 mg/L klorid</t>
  </si>
  <si>
    <t>Szerves savak és egyéb oxidánsok</t>
  </si>
  <si>
    <t>Nagy sebességű levegő</t>
  </si>
  <si>
    <t>Vízbemerítéses hűtés</t>
  </si>
  <si>
    <t>1,1-1,3</t>
  </si>
  <si>
    <t>2005/1/EK rendelet</t>
  </si>
  <si>
    <t>Lágy</t>
  </si>
  <si>
    <t>Erős</t>
  </si>
  <si>
    <t>CAC/GL 78-2011</t>
  </si>
  <si>
    <t>Technológiai lépés</t>
  </si>
  <si>
    <t>10.1016/j.prevetmed.2007.12.010</t>
  </si>
  <si>
    <t>Egyéb</t>
  </si>
  <si>
    <t>Vonalra adás típusa</t>
  </si>
  <si>
    <t>Vizsgálat azonosító</t>
  </si>
  <si>
    <t>Vizsgálat leírása</t>
  </si>
  <si>
    <t>Jellemző érték</t>
  </si>
  <si>
    <t>1 db</t>
  </si>
  <si>
    <t>2 db</t>
  </si>
  <si>
    <t>3 db</t>
  </si>
  <si>
    <t>28-35 nap</t>
  </si>
  <si>
    <t>36-42 nap</t>
  </si>
  <si>
    <t>43-49 nap</t>
  </si>
  <si>
    <t>≥50 nap</t>
  </si>
  <si>
    <t>&lt;500 m</t>
  </si>
  <si>
    <t>≥500 m</t>
  </si>
  <si>
    <t>0-5 nap</t>
  </si>
  <si>
    <t>7 nap</t>
  </si>
  <si>
    <t>&gt;7 nap</t>
  </si>
  <si>
    <t>0 nap</t>
  </si>
  <si>
    <t>1-9 nap</t>
  </si>
  <si>
    <t>10-19 nap</t>
  </si>
  <si>
    <t>20-29 nap</t>
  </si>
  <si>
    <t>30-50 nap</t>
  </si>
  <si>
    <t>Veszély felmerülésének oka (Minek a hatására?)</t>
  </si>
  <si>
    <t>Oktatás</t>
  </si>
  <si>
    <t>Oktatás részben</t>
  </si>
  <si>
    <t>Megjelenés éve</t>
  </si>
  <si>
    <t>Cím</t>
  </si>
  <si>
    <t>10.1016/j.prevetmed.2014.01.019</t>
  </si>
  <si>
    <t>Torralbo, A., Borge, C., Allepuz, A., García-Bocanegra, I., Sheppard, S.K., Perea, A., Carbonero, A., 2014</t>
  </si>
  <si>
    <t>10.1016/j.radphyschem.2011.09.003</t>
  </si>
  <si>
    <t>Raut, A.D., Shashidhar, R., Bandekar, J.R., Kapadnis, B.P., 2012</t>
  </si>
  <si>
    <t>Radiation Physics and Chemistry Volume 81, Issue 1, January 2012, Pages 82–85</t>
  </si>
  <si>
    <t>10.1016/j.diagmicrobio.2015.07.020</t>
  </si>
  <si>
    <t>Riley, A., Eshaghi, A., Olsha, R., Allen, V.G., Patel, S.N., 2015</t>
  </si>
  <si>
    <t>Diagnostic Microbiology and Infectious Disease 83 (2015) 292–294</t>
  </si>
  <si>
    <t>10.1016/j.fm.2015.09.008</t>
  </si>
  <si>
    <t>Grant, A., Hashem, F., Parveen, S., 2016</t>
  </si>
  <si>
    <t>Food Microbiology 53 (2016) 104e109</t>
  </si>
  <si>
    <t>10.1016/j.prevetmed.2016.04.002</t>
  </si>
  <si>
    <t>Borck Høg, B., Sommer, H.M. , Larsen, L.S. , Sørensen, A.I., David,  B., Hofshagen, M., Rosenquist, H., 2016</t>
  </si>
  <si>
    <t>10.1016/j.cmi.2015.11.019</t>
  </si>
  <si>
    <t>Skarp, C.P.A., Hänninen, M.L.,  Rautelin, H.I.K., 2015</t>
  </si>
  <si>
    <t>Published by Elsevier Ltd on behalf of European Society of Clinical Microbiology andInfectious Diseases.</t>
  </si>
  <si>
    <t>10.1016/j.vaccine.2015.09.100</t>
  </si>
  <si>
    <t>Chintoan-Uta, C., Cassady-Cain, R.L., Al-Haideri, H., Watson, E., Kelly, D.J., Smith, D.G.E., Sparks, N.H.C., Kaiser, P., Stevens, M.P., 2015</t>
  </si>
  <si>
    <t>Vaccine 33 (2015) 6206–6211</t>
  </si>
  <si>
    <t>Burfoot, D., Hall, J., Nicholson, K., Holmes, K., Hanson, C., Handley, S., Mulvey, E., 2016</t>
  </si>
  <si>
    <t>Food Control Volume 70, December 2016, Pages 293–301</t>
  </si>
  <si>
    <t>Bolton, D.J., 2015</t>
  </si>
  <si>
    <t>Food Microbiology 48 (2015) 99e108</t>
  </si>
  <si>
    <t>Demirok, E., Veluz, G., Stuyvenberg, W.V., Castañeda,  M.P., Byrd, A., Alvarado, C.Z., 2013</t>
  </si>
  <si>
    <t>Poultry Science Volume 92 Issue 4 2013</t>
  </si>
  <si>
    <t>European Food Safety Authority (EFSA), 2009</t>
  </si>
  <si>
    <t>The EFSA Journal (2009), 223</t>
  </si>
  <si>
    <t>European Food Safety Authority (EFSA), 2010</t>
  </si>
  <si>
    <t>EFSA Journal; 2010 8(1):1496.</t>
  </si>
  <si>
    <t>European Food Safety Authority (EFSA), 2012</t>
  </si>
  <si>
    <t>EFSA Journal 2012; 10(3):2597. [442pp.] doi:10.2903/j.efsa.2012.2597</t>
  </si>
  <si>
    <t>European Food Safety Authority (EFSA), 2007</t>
  </si>
  <si>
    <t>The EFSA Journal (2007), 130:2-352</t>
  </si>
  <si>
    <t>European Food Safety Authority (EFSA) and European Centre for Disease Prevention and Control (ECDC), 2014</t>
  </si>
  <si>
    <t xml:space="preserve">EFSA Journal 2014;12(2):3547, 312 pp. doi:10.2903/j.efsa.2014.3547 </t>
  </si>
  <si>
    <t>European Food Safety Authority (EFSA) and European Centre for Disease Prevention and Control (ECDC), 2015</t>
  </si>
  <si>
    <t xml:space="preserve">EFSA Journal 2015;13(1):3991, 165 pp. doi:10.2903/j.efsa.2015.3991  </t>
  </si>
  <si>
    <t>European Food Safety Authority Panel on Biological Hazards (BIOHAZ), 2010</t>
  </si>
  <si>
    <t xml:space="preserve">EFSA Journal 2010; 8(1):1437. [89 pp.]. doi:10.2903/j.efsa.2010.1437. </t>
  </si>
  <si>
    <t>European Food Safety Authority Panel on Biological Hazards (BIOHAZ), 2011</t>
  </si>
  <si>
    <t>EFSA Journal 2011;9(4):2105. [141 pp.]. doi:10.2903/j.efsa.2011.2105.</t>
  </si>
  <si>
    <t>European Food Safety Authority Panels on Biological Hazards (BIOHAZ) on Contaminants in the Food Chain (CONTAM) and on Animal Health and Welfare (AHAW), 2012</t>
  </si>
  <si>
    <t xml:space="preserve">EFSA Journal 2012;10(6):2741. [179 pp.] doi:10.2903/j.efsa.2012.2741.  </t>
  </si>
  <si>
    <t>European Food Safety Authority (EFSA) and European Centre for Disease Prevention and Control (ECDC), 2013</t>
  </si>
  <si>
    <t>EFSA Journal  2013;11(4):3129,  250pp. doi:10.2903/j.efsa.2013.3129.</t>
  </si>
  <si>
    <t>European Food Safety Authority (EFSA) and European Centre for Disease Prevention and Control (ECDC), 2016</t>
  </si>
  <si>
    <t>EFSA Journal volume 2016; 14, Issue 12, DOI: 10.2903/j.efsa.2016.4634</t>
  </si>
  <si>
    <t>EFSA Journal 2015;13(12):4329  doi:10.2903/j.efsa.2015.4329</t>
  </si>
  <si>
    <t>European Food Safety Authority (EFSA) and European Centre for Disease Prevention and Control (ECDC), 2011</t>
  </si>
  <si>
    <t>EFSA Journal 2011; 9(3):2090. [378pp.] doi:10.2903/j.efsa.2011.2090</t>
  </si>
  <si>
    <t>Food and Agricultural Organisation (FAO)/World Health Organisation (WHO), 2009</t>
  </si>
  <si>
    <t>Microbiological Risk Assasment Series No12. Geneva 132pp.</t>
  </si>
  <si>
    <t>Food and Agricultural Organisation (FAO), 2007</t>
  </si>
  <si>
    <t>Codex Procedural Manual, 17th Edition, 2007, Rome</t>
  </si>
  <si>
    <t>Haagsma, J.A., Siersema, P.D., De Wit, N.J., Havelaar, A. H., 2010</t>
  </si>
  <si>
    <t>Epidemiology and Infection, 138 (11), 1650-1656.</t>
  </si>
  <si>
    <t>Meredith, H., Walsh, D., McDowell, D.A., Bolton, D.J., 2013</t>
  </si>
  <si>
    <t>International Journal of Food Microbiology 166 (2013) 309–315</t>
  </si>
  <si>
    <t>Sommer, H.M., Heuer, O.E., Sørensen, A.I., Madsen, M., 2013</t>
  </si>
  <si>
    <t>Preventive Veterinary Medicine 111 (2013) 100– 111</t>
  </si>
  <si>
    <t>Musavian, H.S., Krebs, N.H., Nonboe, U., Corry, J.E., Purnell, G., 2014</t>
  </si>
  <si>
    <t>International Journal of Food Microbiology 176 (2014) 23–28</t>
  </si>
  <si>
    <t>Hansson, I., Engvall, E.O., Vågsholm, I., Nyman, A., 2010</t>
  </si>
  <si>
    <t>Preventive Veterinary Medicine 96 (2010) 114–121</t>
  </si>
  <si>
    <t>Henry, I., Reichardt, J., Denis, M., Cardinale, E., 2011</t>
  </si>
  <si>
    <t>Silva, J., Leite, D., Fernandes, M., Mena, C., Gibbs, P.A., Teixeira, P., 2011</t>
  </si>
  <si>
    <t>Campylobacter spp. as a Foodborne Pathogen: A Review</t>
  </si>
  <si>
    <t>Front Microbiol. 2011; 2: 200. 10.3389/fmicb.2011.00200</t>
  </si>
  <si>
    <t>García-Sánchez, L., Melero, B., Jaime, I., Hänninen, M.L., Rossi, M., Rovira, J., 2017</t>
  </si>
  <si>
    <t>Food Microbiology Volume 65, August 2017, Pages 185–192</t>
  </si>
  <si>
    <t>Szumilas, M.,  2010</t>
  </si>
  <si>
    <t>J Can Acad Child Adolesc Psychiatry. 2010 Aug; 19(3): 227–229.</t>
  </si>
  <si>
    <t>Mangen, M.-J.J., Plass, D., Havelaar, A.H., Gibbons, C.L., Cassini, A., Mühlberger, N., van Lier, A., Haagsma, J.A., Brooke, R.J., Lai, T., 2013</t>
  </si>
  <si>
    <t>PLoS ONE 8(12): 10.1371/annotation/caf33818-3453-4e30-b307-7526427b09b7. https://doi.org/10.1371/annotation/caf33818-3453-4e30-b307-7526427b09b7</t>
  </si>
  <si>
    <t>Saint-Cyr, M.J., Haddad,N., Taminiau, B., Poezevara, T., Quesne, S., Amelot, M., Daube, G., Chemaly, M., Dousset, X., Guyard-Nicodème, M., 2017</t>
  </si>
  <si>
    <t xml:space="preserve">International Journal of Food Microbiology 247 (2017) 9–17 </t>
  </si>
  <si>
    <t>Ansari-Lari, M., Hosseinzadeh, S., Shekarforoush, S.S., Abdollahi, M., Berizi, E., 2011</t>
  </si>
  <si>
    <t>Crotta, M., Georgiev, M., Guitian, J., 2017</t>
  </si>
  <si>
    <t xml:space="preserve">Food Control 75 (2017) 29e39 </t>
  </si>
  <si>
    <t>Sukte, N., Tuitemwong, P., Tuitemwong, K., Poonlapdecha, W., Erickson, L.E., 2017</t>
  </si>
  <si>
    <t>Journal of Food Engineering 202 (2017) 25e33</t>
  </si>
  <si>
    <t>Miwa, N., Takegahara, Y., Terai, K., Kato, H., Takeuchi, T., 2003</t>
  </si>
  <si>
    <t>International Journal of Food Microbiology 84 (2003) 105– 109</t>
  </si>
  <si>
    <t>Swart, A.N., Mangen, M.-J.J., Havelaar, A.H., 2013</t>
  </si>
  <si>
    <t>RIVM Letter report 330331008/2013</t>
  </si>
  <si>
    <t>On, S.L.W., 2001</t>
  </si>
  <si>
    <t>J. Appl. Microbiol. 90, 1S–15S10.1046/j.1365-2672.2001.01247.</t>
  </si>
  <si>
    <t>Pitter, J.G., Jozwiak, Á., Martos, É., Kaló, Z., Vokó, Z., 2015</t>
  </si>
  <si>
    <t>http://dx.doi.org/10.7896/j.1524</t>
  </si>
  <si>
    <t>Evans, S.J., Sayers, A.R., 2000</t>
  </si>
  <si>
    <t>McDowell, S.W., Menzies, F.D., McBride, S.H., Oza, A.N., McKenna, J.P., Gordon, A.W., Neill, S.D., 2008</t>
  </si>
  <si>
    <t>Campylobacter spp. in conventional broiler flocks in Northern Ireland: Epidemiology and risk factors,</t>
  </si>
  <si>
    <t>Skirrow, M.B., 2006</t>
  </si>
  <si>
    <t>Clin. Infect. Dis. 43, 1213–121710.1086/508201</t>
  </si>
  <si>
    <t>Alter, T., Weber, R.M., Hamedy, A., Glünder, G., 2011</t>
  </si>
  <si>
    <t xml:space="preserve">Veterinary Microbiology 147 (2011) 90–95 </t>
  </si>
  <si>
    <t>Humphrey, T., O'Brien, S., Madsen, M., 2007</t>
  </si>
  <si>
    <t xml:space="preserve">International Journal of Food Microbiology 117 (2007) 237–257 </t>
  </si>
  <si>
    <t>Seliwiorstow, T., Baré, J., Berkvens, D., Van Damme, I., Uyttendaele, M., De Zutter, L., 2016</t>
  </si>
  <si>
    <t>Van der Fels-Klerx, H.J., van Asselt, E.D., Raley, M., Poulsen, M., Korsgaard, H., Bredsdorff, L., Nauta, M., Flari, V., d’Agostino, M., Coles, D., Frewer. L., 2015</t>
  </si>
  <si>
    <t xml:space="preserve">EFSA supporting publication 2015:EN-710, 106 pp. </t>
  </si>
  <si>
    <t>Han, Z., Pielsticker, C., Gerzova, L., Rychlik, I., Rautenschlein, S., 2016</t>
  </si>
  <si>
    <t>Developmental and Comparative Immunology 62 (2016) 58e71</t>
  </si>
  <si>
    <t>A Campylobacter pozitív és negatív állományok szétválasztása nem történik meg, rossz az állományok ütemezése</t>
  </si>
  <si>
    <t>Forrás típusa</t>
  </si>
  <si>
    <t xml:space="preserve">Szennyezett eszközök/Eszköz típusa </t>
  </si>
  <si>
    <t>7c</t>
  </si>
  <si>
    <t>A bélből a testre Campylobacter kerülhet</t>
  </si>
  <si>
    <t>Elektromos sokkolásnál a béltartalom a testre ürül, mivel a csirkék a lábuknál fogva vannak feakasztva</t>
  </si>
  <si>
    <t>Bizottsági/Munkacsoport információ</t>
  </si>
  <si>
    <t>Túl alacsony a forrázóvíz hőmérséklete</t>
  </si>
  <si>
    <t>Rossz ütemezés esetén a Campylobacter pozitív állományról a kopasztógépbe jutott baktérium rákerül az addig Campylobacter negatív hullára.</t>
  </si>
  <si>
    <t>Ha a fosztógép nyúlványai túl erősen nyomják meg ahollát, akkor annak beléből ürülék kerülhet a testfelületre, továbbá a belsőségek is sérülhetnek.</t>
  </si>
  <si>
    <t>Veszélyre kifejtett hatás (Mi történhet?)</t>
  </si>
  <si>
    <t>Effect of rapid surface cooling on Campylobacter numbers on poultry carcasses</t>
  </si>
  <si>
    <t>10.1016/j.foodcont.2016.05.041</t>
  </si>
  <si>
    <t>Campylobacter virulence and survival factors</t>
  </si>
  <si>
    <t>10.1016/j.fm.2014.11.017</t>
  </si>
  <si>
    <t>Quality and safety of broiler meat in various chilling systems</t>
  </si>
  <si>
    <t>10.3382/ps.2012-02493</t>
  </si>
  <si>
    <t xml:space="preserve">The Community Summary Report on Trends an Sources of Zoonoses and Zoonotic Agents in the European Union in 2007 </t>
  </si>
  <si>
    <t>10.2903/j.efsa.2009.223r</t>
  </si>
  <si>
    <t>The Community Summary Report on Trends and Sources of Zoonoses, Zoonotic Agents and Food-borne Outbreaks in the European Union in 2008</t>
  </si>
  <si>
    <t>10.2903/j.efsa.2010.1496</t>
  </si>
  <si>
    <t>The European Union Summary Report on Trends and Sources of Zoonoses, Zoonotic Agents and Food-borne Outbreaks in the European Union in 2010</t>
  </si>
  <si>
    <t xml:space="preserve">The Community Summary Report on Trends and Sources of Zoonoses, Zoonotic Agents, Antimicrobial Resistance and Foodborne Outbreaks in the European Union in 2006 </t>
  </si>
  <si>
    <t>10.2903/j.efsa.2007.130r</t>
  </si>
  <si>
    <t>10.2903/j.efsa.2012.2597</t>
  </si>
  <si>
    <t>10.2903/j.efsa.2014.3547</t>
  </si>
  <si>
    <t>10.2903/j.efsa.2015.3991</t>
  </si>
  <si>
    <t>10.2903/j.efsa.2015.4329</t>
  </si>
  <si>
    <t>10.2903/j.efsa.2011.2090</t>
  </si>
  <si>
    <t>The European Union Summary Report on Trends and Sources of Zoonoses, Zoonotic Agents and Food-borne Outbreaks in 2012</t>
  </si>
  <si>
    <t>The European Union Summary Report on Trends and Sources of Zoonoses, Zoonotic Agents and Food-borne Outbreaks in 2013</t>
  </si>
  <si>
    <t>Scientific Opinion on Quantification of the risk posed by broiler meat to human campylobacteriosis in the EU</t>
  </si>
  <si>
    <t>10.2903/j.efsa.2010.1437</t>
  </si>
  <si>
    <t>10.2903/j.efsa.2011.2105</t>
  </si>
  <si>
    <t>10.2903/j.efsa.2012.2741</t>
  </si>
  <si>
    <t>10.2903/j.efsa.2013.3129</t>
  </si>
  <si>
    <t>Scientific Opinion on Campylobacter in broiler meat production: control options and performance objectives and/or targets at different stages of the food chain</t>
  </si>
  <si>
    <t>Scientific Opinion on the public health hazards to be covered by inspection of meat (poultry)</t>
  </si>
  <si>
    <t>The European Union Summary Report  on Trends and Sources of Zoonoses, Zoonotic Agents and Food-borne  Outbreaks in 2011</t>
  </si>
  <si>
    <t>The European Union summary report on trends and sources of zoonoses, zoonotic agents and food-borne outbreaks in 2015</t>
  </si>
  <si>
    <t>10.2903/j.efsa.2016.4634</t>
  </si>
  <si>
    <t>The European Union summary report on trends and sources of zoonoses, zoonotic agents and food-borne outbreaks in 2014</t>
  </si>
  <si>
    <t>The European Union Summary Report on Trends and Sources of Zoonoses, Zoonotic Agents and Food-borne Outbreaks in 2009</t>
  </si>
  <si>
    <t>Risk assessment of Campylobacter spp. In broiler chickens : Technical report</t>
  </si>
  <si>
    <t xml:space="preserve">1726-5274 </t>
  </si>
  <si>
    <t>Working Principles for Risk Analysis for Application by National Governments</t>
  </si>
  <si>
    <t>978-92-5-005911-2</t>
  </si>
  <si>
    <t>Disease burden of post-infectious irritable bowel syndrome in The Netherlands</t>
  </si>
  <si>
    <t>10.1017/S0950268810000531</t>
  </si>
  <si>
    <t>An investigation of the immediate and storage effects of chemical treatments on Campylobacter and sensory characteristics of poultry meat</t>
  </si>
  <si>
    <t>10.1016/j.ijfoodmicro.2013.07.005</t>
  </si>
  <si>
    <t>Analysis of factors important for the occurrence of Campylobacter in Danish broiler flocks</t>
  </si>
  <si>
    <t>10.1016/j.prevetmed.2013.04.004</t>
  </si>
  <si>
    <t>Combined steam and ultrasound treatment of broilers at slaughter: A promising intervention to significantly reduce numbers of naturally occurring campylobacters on carcasses</t>
  </si>
  <si>
    <t>10.1016/j.ijfoodmicro.2014.02.001</t>
  </si>
  <si>
    <t>Risk factors associated with the presence of Campylobacter-positivebroiler flocks in Sweden</t>
  </si>
  <si>
    <t>10.1016/j.prevetmed.2010.05.007</t>
  </si>
  <si>
    <t>Prevalence and risk factors for Campylobacter spp. in chicken broiler flocks in Reunion Island (Indian Ocean)</t>
  </si>
  <si>
    <t>10.1016/j.prevetmed.2011.03.007</t>
  </si>
  <si>
    <t>10.3389/fmicb.2011.00200</t>
  </si>
  <si>
    <t>Campylobacter jejuni survival in a poultry processing plant environment</t>
  </si>
  <si>
    <t>10.1016/j.fm.2017.02.009</t>
  </si>
  <si>
    <t>Explaining Odds Ratios</t>
  </si>
  <si>
    <t>DOI/ISBN/ISSN/PMID</t>
  </si>
  <si>
    <t>The pathogen-and incidence-based DALY approach: an appropriated methodology for estimating the burden of infectious diseases</t>
  </si>
  <si>
    <t>10.1371/journal.pone.0079740</t>
  </si>
  <si>
    <t>Use of the potential probiotic strain Lactobacillus salivarius SMXD51 to control Campylobacter jejuni in broilers</t>
  </si>
  <si>
    <t>10.1016/j.ijfoodmicro.2016.07.003</t>
  </si>
  <si>
    <t>Prevalence and risk factors associated with Campylobacter infections in broiler flocks in Shiraz, southern Iran</t>
  </si>
  <si>
    <t>10.1016/j.ijfoodmicro.2010.11.003</t>
  </si>
  <si>
    <t>Quantitative risk assessment of Campylobacter in broiler chickens - Assessing interventions to reduce the level of contamination at the end of the rearing period</t>
  </si>
  <si>
    <t>10.1016/j.foodcont.2016.12.024</t>
  </si>
  <si>
    <t>Inactivation of Campylobacter during immersion chilling of chicken carcasses</t>
  </si>
  <si>
    <t>10.1016/j.jfoodeng.2017.02.007</t>
  </si>
  <si>
    <t>Campylobacter jejuni contamination on broiler carcasses of C. jejuni-negative flocks during processing in a Japanese slaughterhouse</t>
  </si>
  <si>
    <t>10.1016/s0168-1605(02)00398-7</t>
  </si>
  <si>
    <t>Microbiological criteria as a decision tool for controlling Campylobacter in the broiler meat chain</t>
  </si>
  <si>
    <t xml:space="preserve"> 330331008/2013 </t>
  </si>
  <si>
    <t>Taxonomy of Campylobacter, Arcobacter, Helicobacter and related bacteria: current status, future prospects and immediate concerns</t>
  </si>
  <si>
    <t>10.1046/j.1365-2672.2001.01349.x</t>
  </si>
  <si>
    <t>Next steps to evidence-based food safety risk analysis: opportunities for health technology assessment methodology implementation</t>
  </si>
  <si>
    <t>10.22004/ag.econ.231529</t>
  </si>
  <si>
    <t>A longitudinal study of Campylobacter infection of broiler flocks in Great Britain</t>
  </si>
  <si>
    <t>10.1016/s0167-5877(00)00143-4</t>
  </si>
  <si>
    <t>John McFadyean and the centenary of the first isolation of Campylobacter species</t>
  </si>
  <si>
    <t>10.1086/508201</t>
  </si>
  <si>
    <t>Carry-over of thermophilic Campylobacter spp. between sequential and adjacent poultry flocks</t>
  </si>
  <si>
    <t>10.1016/j.vetmic.2010.06.005</t>
  </si>
  <si>
    <t>Campylobacters as zoonotic pathogens: A food production perspective</t>
  </si>
  <si>
    <t>10.1016/j.ijfoodmicro.2007.01.006</t>
  </si>
  <si>
    <t>Identification of risk factors for Campylobacter contamination levels on broiler carcasses during the slaughter process</t>
  </si>
  <si>
    <t>10.1016/j.ijfoodmicro.2016.03.010</t>
  </si>
  <si>
    <t>Critical review of methodology and application of risk ranking for prioritisation of food and feed related issues, on the basis of the size of anticipated health impact</t>
  </si>
  <si>
    <t>10.2903/sp.efsa.2015.EN-710</t>
  </si>
  <si>
    <t>The influence of age on Campylobacter jejuni infection in chicken</t>
  </si>
  <si>
    <t>10.1016/j.dci.2016.04.020</t>
  </si>
  <si>
    <t>0619-AVNAA-069</t>
  </si>
  <si>
    <t>Arbor Acres</t>
  </si>
  <si>
    <t>Parent Stock Handbook</t>
  </si>
  <si>
    <t>https://eu.aviagen.com/assets/Tech_Center/AA_Breeder_ParentStock/AAPSHandBook2018.pdf</t>
  </si>
  <si>
    <t>10.2861/33350</t>
  </si>
  <si>
    <t xml:space="preserve">AUGÈRE-GRANIER, M.-L. </t>
  </si>
  <si>
    <t>https://www.europarl.europa.eu/RegData/etudes/IDAN/2019/644195/EPRS_IDA(2019)644195_EN.pdf</t>
  </si>
  <si>
    <t xml:space="preserve">The Purpose, Process and Methods of Writing a Literature Review. </t>
  </si>
  <si>
    <t>10.1016/j.aorn.2016.01.016</t>
  </si>
  <si>
    <t>Baker, J.D.</t>
  </si>
  <si>
    <t>AORN Journal, 103(3), 265–269.</t>
  </si>
  <si>
    <t xml:space="preserve">BULL, S.A., ALLEN, V.M., DOMINGUE, G., JØRGENSEN, F., FROST, J.A., URE, R., . . . HUMPHREY, T.J. </t>
  </si>
  <si>
    <t xml:space="preserve">Sources of Campylobacter spp. Colonizing Housed Broiler Flocks during Rearing. </t>
  </si>
  <si>
    <t>Appl Environ Microbiol, 72(1), 645–652.</t>
  </si>
  <si>
    <t>10.1128/AEM.72.1.645-652.2006</t>
  </si>
  <si>
    <t>10.4081/jae.2017.593</t>
  </si>
  <si>
    <t xml:space="preserve">DONOFRE, A.C., SILVA, I.J.O., NAZAZERNO, A.C. &amp; FERREIRA, I.E.D.P. </t>
  </si>
  <si>
    <t xml:space="preserve">Mechanical Vibrations in the Transport of Hatching Eggs and the Losses Caused in the Hatch and Quality of Broiler Chicks. </t>
  </si>
  <si>
    <t>Journal of Agricultural Engineering, 48(1), 36-41.</t>
  </si>
  <si>
    <t xml:space="preserve">Scientific opinion on Campylobacter in broiler meat production: control options and performance objectives and/or targets at different stages of the food chain. </t>
  </si>
  <si>
    <t xml:space="preserve">Scientific Opinion on the public health hazards to be covered by inspection of meat (poultry). </t>
  </si>
  <si>
    <t>European Food Safety Authority Panel on Biological Hazards (BIOHAZ), 2012</t>
  </si>
  <si>
    <t>The EFSA Journal, 10(6), 2741.</t>
  </si>
  <si>
    <t>Szöveges értékelés</t>
  </si>
  <si>
    <t>10.4315/0362-028X-46.4.339</t>
  </si>
  <si>
    <t>10.3382/ps.0671568</t>
  </si>
  <si>
    <t>10.4315/0362-028X-57.10.887</t>
  </si>
  <si>
    <t>Shane, 2000</t>
  </si>
  <si>
    <t>10.20506/rst.19.2.1224</t>
  </si>
  <si>
    <t>Szennyezett hűtővíz</t>
  </si>
  <si>
    <t>Rev Sci Tech
. 2000 Aug;19(2):376-95.</t>
  </si>
  <si>
    <t>Campylobacter infection of commercial poultry</t>
  </si>
  <si>
    <t>S M Shane</t>
  </si>
  <si>
    <t>Mezőgazdasági Szaktudás Kiadó</t>
  </si>
  <si>
    <t>Baromfihús- ​és tojástermelők kézikönyve</t>
  </si>
  <si>
    <t>Zoltán, P.</t>
  </si>
  <si>
    <t xml:space="preserve">PRINCIPLES AND GUIDELINES FOR THE CONDUCT OF MICROBIOLOGICAL RISK
MANAGEMENT (MRM) </t>
  </si>
  <si>
    <t>Food and Agricultural Organisation (FAO)/World Health Organisation (WHO)</t>
  </si>
  <si>
    <t xml:space="preserve">CAC/GL 63 - 2007 </t>
  </si>
  <si>
    <t>GUIDELINES FOR THE CONTROL OF CAMPYLOBACTER AND SALMONELLA IN CHICKENMEAT</t>
  </si>
  <si>
    <t xml:space="preserve">Journal of
Food Protection, 57: 887–892. </t>
  </si>
  <si>
    <t>Microbiological
quality of broilers during processing in a modern commercial slaughterhouse in Kuwait.</t>
  </si>
  <si>
    <t xml:space="preserve">Abu-Ruwaida, A.S., Sawaya, W.N., Dashti, B.H., Murad, M. &amp; Al-Othman, H.A. </t>
  </si>
  <si>
    <t xml:space="preserve">Poultry Science, 67: 1568–1572. </t>
  </si>
  <si>
    <t>Incidence and level of Campylobacter jejuni
in broiler processing</t>
  </si>
  <si>
    <t>Izat, A.L., Gardner, F.A., Denton, J.H. &amp; Golan, F.A.</t>
  </si>
  <si>
    <t>Journal of Food Protection, 46: 339–344.</t>
  </si>
  <si>
    <t>Origin and prevalence of Campylobacter
jejuni in poultry processing.</t>
  </si>
  <si>
    <t xml:space="preserve">Oosterom, J., Notermans, S., Karman, H. &amp; Engels, G.B. </t>
  </si>
  <si>
    <t>A testre Campylobacter kerülhet, a testen lévő Campylobacter spp.-k száma nő</t>
  </si>
  <si>
    <t>A gépek rossz beállítása miatt sérül a bél, a sokáig tartó takarmánymegvonás miatt merevebbé, így sérülékenyebbé válnak a belek</t>
  </si>
  <si>
    <t>Jogszabály - Kötelezettség</t>
  </si>
  <si>
    <t>Jogszabály - Határérték</t>
  </si>
  <si>
    <t>Szakirodalom - Kockázatbecslés - Klasszikus</t>
  </si>
  <si>
    <t>Szakirodalom - Kockázatbecslés - QMRA</t>
  </si>
  <si>
    <t>Szakirodalom - Kockázatbecslés - DALY/QALY</t>
  </si>
  <si>
    <t>Szakirodalom - Kockázatbecslés - MCDA</t>
  </si>
  <si>
    <t>Szakirodalom - Kockázatbecslés - Kockázati mátrix</t>
  </si>
  <si>
    <t>Szakirodalom - Kockázatbecslés - Pontozás/Rangsorolás</t>
  </si>
  <si>
    <t>Szakirodalom - Kockázatbecslés - OR</t>
  </si>
  <si>
    <t>Szakirodalom - Kockázatbecslés - Relatív kockázat</t>
  </si>
  <si>
    <t>Szakirodalom - Kockázatbecslés - Szakértői becslés</t>
  </si>
  <si>
    <t>Szakirodalom - Jelenlét/hiány</t>
  </si>
  <si>
    <t>Szakirodalom - Telepszám</t>
  </si>
  <si>
    <t>Szakirodalom - Telepszám változás</t>
  </si>
  <si>
    <t>Szakirodalom - Koncentráció</t>
  </si>
  <si>
    <t>Szakirodalom - Koncentráció/Mért érték változás</t>
  </si>
  <si>
    <t>RASFF - Riasztás</t>
  </si>
  <si>
    <t>RASFF - Határ visszautasítás</t>
  </si>
  <si>
    <t>RASFF - Tájékoztatás - figyelemfelhívó</t>
  </si>
  <si>
    <t>RASFF - Tájékoztatás - nyomonkövetéshez</t>
  </si>
  <si>
    <t>Saját adat - Jelenlét/hiány</t>
  </si>
  <si>
    <t>Saját adat - Telepszám</t>
  </si>
  <si>
    <t>Saját adat - Koncentráció/Mért érték</t>
  </si>
  <si>
    <t>Broiler csirke - Tojás</t>
  </si>
  <si>
    <t>Broiler csirke - Élő állat</t>
  </si>
  <si>
    <t>Broiler csirke - Hús</t>
  </si>
  <si>
    <t>Jogszabály - Egyéb</t>
  </si>
  <si>
    <t>EFSA állásfoglalás</t>
  </si>
  <si>
    <t>Rögzített adat típusa</t>
  </si>
  <si>
    <t>Forráshoz rendelt súlyszám</t>
  </si>
  <si>
    <t>Szakirodalom - Kockázatbecslés - Kockázati arány</t>
  </si>
  <si>
    <t>Szakirodalom - Kockázatbecslés - Összehasonlító</t>
  </si>
  <si>
    <t>S megadott</t>
  </si>
  <si>
    <t>E megadott</t>
  </si>
  <si>
    <t>FAO/WHO 2009</t>
  </si>
  <si>
    <t>Szakirodalom - Egyéb (pl. Szöveges/Kiváltó okok elemzése)</t>
  </si>
  <si>
    <t>7e</t>
  </si>
  <si>
    <t>7f</t>
  </si>
  <si>
    <t>7g</t>
  </si>
  <si>
    <t>7i</t>
  </si>
  <si>
    <t>Ssz.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</si>
  <si>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</si>
  <si>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</si>
  <si>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</si>
  <si>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</si>
  <si>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</si>
  <si>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</si>
  <si>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</si>
  <si>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</si>
  <si>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</si>
  <si>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</si>
  <si>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</si>
  <si>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</si>
  <si>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</si>
  <si>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</si>
  <si>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</si>
  <si>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</si>
  <si>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</si>
  <si>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</si>
  <si>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</si>
  <si>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</si>
  <si>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</si>
  <si>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</si>
  <si>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</si>
  <si>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</si>
  <si>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</si>
  <si>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</si>
  <si>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</si>
  <si>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</si>
  <si>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</si>
  <si>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</si>
  <si>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</si>
  <si>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</si>
  <si>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</si>
  <si>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FAO/WHO dokumentum</t>
  </si>
  <si>
    <t>Rögzítés dátuma</t>
  </si>
  <si>
    <t>Mikrobiológiai veszélyek</t>
  </si>
  <si>
    <t>Veszély</t>
  </si>
  <si>
    <t>Élelmiszerlánc pozíció</t>
  </si>
  <si>
    <t>Állattartó telep</t>
  </si>
  <si>
    <t>Hízlalás</t>
  </si>
  <si>
    <t>Technológiai lépés kód</t>
  </si>
  <si>
    <t>Forrás azonosító</t>
  </si>
  <si>
    <t>87/2012</t>
  </si>
  <si>
    <t>2005/1/EK</t>
  </si>
  <si>
    <t>2073/2005/EK</t>
  </si>
  <si>
    <t>2073/2005/EK rendelet</t>
  </si>
  <si>
    <t>Donofre et al., 2017</t>
  </si>
  <si>
    <t>AA, 2018b</t>
  </si>
  <si>
    <t>McDowell et al., 2008</t>
  </si>
  <si>
    <t>Henry et al., 2011</t>
  </si>
  <si>
    <t>Borck Høg et al., 2016</t>
  </si>
  <si>
    <t>Crotta et al., 2017</t>
  </si>
  <si>
    <t>Torralbo et al., 2014</t>
  </si>
  <si>
    <t>Ansari-Lari et al., 2011</t>
  </si>
  <si>
    <t>Berrang &amp; Dickens, 2000</t>
  </si>
  <si>
    <t>10.1093/japr/9.1.43</t>
  </si>
  <si>
    <t>BERRANG, M.E., DICKENS, J.A.</t>
  </si>
  <si>
    <t>Presence and Level of Campylobacter spp. on Broiler Carcasses Throughout the Processing Plant</t>
  </si>
  <si>
    <t>Journal of Applied Poultry Research Volume 9, Issue 1, 1 March 2000, Pages 43-47</t>
  </si>
  <si>
    <t>Demirok et al., 2013</t>
  </si>
  <si>
    <t>Evans &amp; Sayer, 2000</t>
  </si>
  <si>
    <t>Meredith et al., 2013</t>
  </si>
  <si>
    <t>Miwa et al., 2003</t>
  </si>
  <si>
    <t>Seliwiorstow et al., 2016</t>
  </si>
  <si>
    <t>Sukte et al., 2017</t>
  </si>
  <si>
    <r>
      <t>The EU poultry meat and egg sector - Main features, challenges and prospects</t>
    </r>
    <r>
      <rPr>
        <sz val="11"/>
        <color theme="1"/>
        <rFont val="Calibri"/>
        <family val="2"/>
        <charset val="238"/>
        <scheme val="minor"/>
      </rPr>
      <t xml:space="preserve">. </t>
    </r>
  </si>
  <si>
    <r>
      <t>The EFSA Journal,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9</t>
    </r>
    <r>
      <rPr>
        <sz val="11"/>
        <color theme="1"/>
        <rFont val="Calibri"/>
        <family val="2"/>
        <charset val="238"/>
        <scheme val="minor"/>
      </rPr>
      <t>(4), 2105.</t>
    </r>
  </si>
  <si>
    <t>Folyóirat</t>
  </si>
  <si>
    <t>Szerzők</t>
  </si>
  <si>
    <t>Forrás elérhetősége</t>
  </si>
  <si>
    <t>(üres)</t>
  </si>
  <si>
    <t>Végösszeg</t>
  </si>
  <si>
    <t>Próba1</t>
  </si>
  <si>
    <t>Rögzítő</t>
  </si>
  <si>
    <t>BA</t>
  </si>
  <si>
    <t>Előfordulási érték</t>
  </si>
  <si>
    <t>Kockázati érték</t>
  </si>
  <si>
    <t>Próba2</t>
  </si>
  <si>
    <t>Próba3</t>
  </si>
  <si>
    <t>Próba4</t>
  </si>
  <si>
    <t>87/2012 VM rendelet</t>
  </si>
  <si>
    <t>próba</t>
  </si>
  <si>
    <t>Pórba1</t>
  </si>
  <si>
    <t>Pórba2</t>
  </si>
  <si>
    <t>Pórba3</t>
  </si>
  <si>
    <t>Pórba4</t>
  </si>
  <si>
    <t>Súly</t>
  </si>
  <si>
    <t>Maximum – Súlyosság</t>
  </si>
  <si>
    <t>Maximum – Előfordulási érték</t>
  </si>
  <si>
    <t>Maximum – Kockázat</t>
  </si>
  <si>
    <t>E3
(1-3)</t>
  </si>
  <si>
    <t>S3
(1-3)</t>
  </si>
  <si>
    <t>S2
(1-3)</t>
  </si>
  <si>
    <t>E2
(1-3)</t>
  </si>
  <si>
    <t>S1
(1-3)</t>
  </si>
  <si>
    <t>E1
(1-3)</t>
  </si>
  <si>
    <t>Forrás
súlya</t>
  </si>
  <si>
    <t>Szülőállományok kezelése/ Tojások elválasztása</t>
  </si>
  <si>
    <t>34.</t>
  </si>
  <si>
    <t>Prevalence and risk factors of Campylobacter infection inbroiler flocks from southern Spain</t>
  </si>
  <si>
    <t>Effectiveness of radiation processing in elimination of Campylobacter from poultry meat</t>
  </si>
  <si>
    <t>Antibiotic susceptibility of clinical isolates of Campylobacter jejuni and Campylobacter coli in Ontario, Canada during 2011–2013</t>
  </si>
  <si>
    <t>Salmonella and Campylobacter: Antimicrobial resistance andbacteriophage control in poultry</t>
  </si>
  <si>
    <t>Farm specific risk factors for Campylobacter colonisation in Danish andNorwegian broilers</t>
  </si>
  <si>
    <t>Campylobacteriosis: the role of poultry meat</t>
  </si>
  <si>
    <t>Superoxide dismutase SodB is a protective antigen against Campylobacter jejuni colonisation in chickens</t>
  </si>
  <si>
    <t>Saját adat - Kockázatbecslés - Klasszikus</t>
  </si>
  <si>
    <t>Saját adat - Kockázatbecslés - Pontozás/Rangsorolás</t>
  </si>
  <si>
    <t>35.</t>
  </si>
  <si>
    <t>Saját adat - Szakértői becslés</t>
  </si>
  <si>
    <t>Kockázatbecslés értéke</t>
  </si>
  <si>
    <t>Kockázatbecslés ME</t>
  </si>
  <si>
    <t>Próba5</t>
  </si>
  <si>
    <t>Pórba5</t>
  </si>
  <si>
    <t>Forrás adattípusa</t>
  </si>
  <si>
    <t>Szám (kockázatbecslés)</t>
  </si>
  <si>
    <t>Szám (mért érték)</t>
  </si>
  <si>
    <t>Szöveg</t>
  </si>
  <si>
    <t>Szakirodalom - Koncentráció/Mért érték</t>
  </si>
  <si>
    <t>Mikrobiológiai</t>
  </si>
  <si>
    <t>Fogyasztói
(0-5)</t>
  </si>
  <si>
    <t>Gazdasági
(0-5)</t>
  </si>
  <si>
    <t>Társadalmi/ Média
(0-5)</t>
  </si>
  <si>
    <t>Politikai
(0-5)</t>
  </si>
  <si>
    <t>VM</t>
  </si>
  <si>
    <t>EC</t>
  </si>
  <si>
    <t>https://njt.hu/jogszabaly/2012-87-20-2Y</t>
  </si>
  <si>
    <t>87/2012. (VIII. 27.) VM rendelet az élő állatok belföldi szállításának állat-egészségügyi szabályairól</t>
  </si>
  <si>
    <t>A TANÁCS 2005/1/EK RENDELETE az állatoknak a szállítás és a kapcsolódó műveletek közbeni védelméről, valamint a 64/432/EGK és a 93/119/EK irányelv és a 1255/97/EK rendelete módosításáról</t>
  </si>
  <si>
    <t>https://eur-lex.europa.eu/legal-content/HU/TXT/?uri=CELEX%3A32005R0001</t>
  </si>
  <si>
    <t>https://eur-lex.europa.eu/legal-content/HU/TXT/?uri=celex%3A32005R2073</t>
  </si>
  <si>
    <t>A BIZOTTSÁG 2073/2005/EK RENDELETE (2005. november 15.) az élelmiszerek mikrobiológiai kritériumairól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</si>
</sst>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1" fillId="0" borderId="0" xfId="0" applyFont="1"/>
    <xf numFmtId="0" fontId="7" fillId="0" borderId="0" xfId="0" applyFont="1"/>
    <xf numFmtId="0" fontId="0" fillId="0" borderId="0" xfId="0" applyFont="1" applyFill="1" applyBorder="1" applyAlignment="1">
      <alignment horizontal="left" vertical="center"/>
    </xf>
    <xf numFmtId="0" fontId="0" fillId="5" borderId="0" xfId="0" applyFill="1"/>
    <xf numFmtId="0" fontId="0" fillId="4" borderId="0" xfId="0" applyFill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2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2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1" applyBorder="1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pivotButton="1"/>
    <xf numFmtId="0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2" xfId="0" applyFont="1" applyFill="1" applyBorder="1"/>
    <xf numFmtId="0" fontId="4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center" vertical="center" wrapText="1"/>
    </xf>
    <xf numFmtId="0" fontId="2" fillId="0" borderId="0" xfId="1"/>
    <xf numFmtId="0" fontId="0" fillId="0" borderId="0" xfId="0" applyFont="1" applyAlignment="1"/>
  </cellXfs>
  <cellStyles count="2">
    <cellStyle name="Hivatkozás" xfId="1" builtinId="8"/>
    <cellStyle name="Normál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00CC66"/>
      <color rgb="FF00CC99"/>
      <color rgb="FFCC0000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rienn Berkics" refreshedDate="44304.714021527776" backgroundQuery="1" createdVersion="6" refreshedVersion="6" minRefreshableVersion="3" recordCount="0" supportSubquery="1" supportAdvancedDrill="1" xr:uid="{C97A6AED-0BB0-4DC2-B0D0-33F46DB638C1}">
  <cacheSource type="external" connectionId="1"/>
  <cacheFields count="8">
    <cacheField name="[Tartomány].[Veszély].[Veszély]" caption="Veszély" numFmtId="0" hierarchy="3" level="1">
      <sharedItems count="1">
        <s v="Campylobacter spp."/>
      </sharedItems>
    </cacheField>
    <cacheField name="[Tartomány].[Termék].[Termék]" caption="Termék" numFmtId="0" hierarchy="4" level="1">
      <sharedItems count="8">
        <s v="Broiler csirke - Élő állat"/>
        <s v="Broiler csirke - Hús"/>
        <s v="Broiler csirke - Tojás"/>
        <s v="Próba1"/>
        <s v="Próba2"/>
        <s v="Próba3"/>
        <s v="Próba4"/>
        <s v="Próba5"/>
      </sharedItems>
    </cacheField>
    <cacheField name="[Tartomány].[Élelmiszerlánc pozíció].[Élelmiszerlánc pozíció]" caption="Élelmiszerlánc pozíció" numFmtId="0" hierarchy="5" level="1">
      <sharedItems count="7">
        <s v="Állattartó telep"/>
        <s v="Szállítás"/>
        <s v="Feldolgozás/előállítás"/>
        <s v="Fogyasztás"/>
        <s v="Kereskedelem"/>
        <s v="Keltetés"/>
        <s v="Szülőállományok kezelése/ Tojások elválasztása"/>
      </sharedItems>
    </cacheField>
    <cacheField name="[Tartomány].[Forrás].[Forrás]" caption="Forrás" numFmtId="0" hierarchy="8" level="1">
      <sharedItems containsBlank="1" count="31">
        <s v="Ansari-Lari et al., 2011"/>
        <s v="Borck Høg et al., 2016"/>
        <s v="Crotta et al., 2017"/>
        <s v="Evans &amp; Sayer, 2000"/>
        <s v="Henry et al., 2011"/>
        <s v="McDowell et al., 2008"/>
        <s v="Torralbo et al., 2014"/>
        <s v="2005/1/EK rendelet"/>
        <s v="87/2012 VM rendelet"/>
        <s v="FAO/WHO 2009"/>
        <s v="Miwa et al., 2003"/>
        <s v="Berrang &amp; Dickens, 2000"/>
        <s v="Izat et al., 1988"/>
        <s v="Oosterom et al.,1983b"/>
        <s v="Demirok et al., 2013"/>
        <s v="Sukte et al., 2017"/>
        <s v="Seliwiorstow et al., 2016"/>
        <s v="CAC/GL 78-2011"/>
        <s v="Meredith et al., 2013"/>
        <s v="Abu-Ruwaida et al., 1994"/>
        <m/>
        <s v="2073/2005/EK rendelet"/>
        <s v="AA, 2018b"/>
        <s v="2005/1/EK"/>
        <s v="Donofre et al., 2017"/>
        <s v="Shane, 2000"/>
        <s v="Pórba1"/>
        <s v="Pórba2"/>
        <s v="Pórba3"/>
        <s v="Pórba4"/>
        <s v="Pórba5"/>
      </sharedItems>
    </cacheField>
    <cacheField name="[Measures].[Maximum – Súlyosság]" caption="Maximum – Súlyosság" numFmtId="0" hierarchy="46" level="32767"/>
    <cacheField name="[Measures].[Maximum – Előfordulási érték]" caption="Maximum – Előfordulási érték" numFmtId="0" hierarchy="47" level="32767"/>
    <cacheField name="[Measures].[Maximum – Kockázat]" caption="Maximum – Kockázat" numFmtId="0" hierarchy="48" level="32767"/>
    <cacheField name="[Tartomány].[Technológiai lépés].[Technológiai lépés]" caption="Technológiai lépés" numFmtId="0" hierarchy="6" level="1">
      <sharedItems count="15">
        <s v="Hízlalás"/>
        <s v="Leszedés"/>
        <s v="-"/>
        <s v="Csomagolás"/>
        <s v="Darabolás (opcionális)"/>
        <s v="Fejtépés"/>
        <s v="Fogadás"/>
        <s v="Forrázás"/>
        <s v="Hűtés"/>
        <s v="Kábítás"/>
        <s v="Kopasztás"/>
        <s v="Mosás"/>
        <s v="Vágás/ Véreztetés"/>
        <s v="Vonalra adás"/>
        <s v="Zsigerelés"/>
      </sharedItems>
    </cacheField>
  </cacheFields>
  <cacheHierarchies count="57">
    <cacheHierarchy uniqueName="[Tartomány].[Rögzítés dátuma]" caption="Rögzítés dátuma" attribute="1" time="1" defaultMemberUniqueName="[Tartomány].[Rögzítés dátuma].[All]" allUniqueName="[Tartomány].[Rögzítés dátuma].[All]" dimensionUniqueName="[Tartomány]" displayFolder="" count="0" memberValueDatatype="7" unbalanced="0"/>
    <cacheHierarchy uniqueName="[Tartomány].[Rögzítő]" caption="Rögzítő" attribute="1" defaultMemberUniqueName="[Tartomány].[Rögzítő].[All]" allUniqueName="[Tartomány].[Rögzítő].[All]" dimensionUniqueName="[Tartomány]" displayFolder="" count="0" memberValueDatatype="130" unbalanced="0"/>
    <cacheHierarchy uniqueName="[Tartomány].[Veszély kategória]" caption="Veszély kategória" attribute="1" defaultMemberUniqueName="[Tartomány].[Veszély kategória].[All]" allUniqueName="[Tartomány].[Veszély kategória].[All]" dimensionUniqueName="[Tartomány]" displayFolder="" count="0" memberValueDatatype="130" unbalanced="0"/>
    <cacheHierarchy uniqueName="[Tartomány].[Veszély]" caption="Veszély" attribute="1" defaultMemberUniqueName="[Tartomány].[Veszély].[All]" allUniqueName="[Tartomány].[Veszély].[All]" dimensionUniqueName="[Tartomány]" displayFolder="" count="2" memberValueDatatype="130" unbalanced="0">
      <fieldsUsage count="2">
        <fieldUsage x="-1"/>
        <fieldUsage x="0"/>
      </fieldsUsage>
    </cacheHierarchy>
    <cacheHierarchy uniqueName="[Tartomány].[Termék]" caption="Termék" attribute="1" defaultMemberUniqueName="[Tartomány].[Termék].[All]" allUniqueName="[Tartomány].[Termék].[All]" dimensionUniqueName="[Tartomány]" displayFolder="" count="2" memberValueDatatype="130" unbalanced="0">
      <fieldsUsage count="2">
        <fieldUsage x="-1"/>
        <fieldUsage x="1"/>
      </fieldsUsage>
    </cacheHierarchy>
    <cacheHierarchy uniqueName="[Tartomány].[Élelmiszerlánc pozíció]" caption="Élelmiszerlánc pozíció" attribute="1" defaultMemberUniqueName="[Tartomány].[Élelmiszerlánc pozíció].[All]" allUniqueName="[Tartomány].[Élelmiszerlánc pozíció].[All]" dimensionUniqueName="[Tartomány]" displayFolder="" count="2" memberValueDatatype="130" unbalanced="0">
      <fieldsUsage count="2">
        <fieldUsage x="-1"/>
        <fieldUsage x="2"/>
      </fieldsUsage>
    </cacheHierarchy>
    <cacheHierarchy uniqueName="[Tartomány].[Technológiai lépés]" caption="Technológiai lépés" attribute="1" defaultMemberUniqueName="[Tartomány].[Technológiai lépés].[All]" allUniqueName="[Tartomány].[Technológiai lépés].[All]" dimensionUniqueName="[Tartomány]" displayFolder="" count="2" memberValueDatatype="130" unbalanced="0">
      <fieldsUsage count="2">
        <fieldUsage x="-1"/>
        <fieldUsage x="7"/>
      </fieldsUsage>
    </cacheHierarchy>
    <cacheHierarchy uniqueName="[Tartomány].[Technológiai lépés kód]" caption="Technológiai lépés kód" attribute="1" defaultMemberUniqueName="[Tartomány].[Technológiai lépés kód].[All]" allUniqueName="[Tartomány].[Technológiai lépés kód].[All]" dimensionUniqueName="[Tartomány]" displayFolder="" count="0" memberValueDatatype="130" unbalanced="0"/>
    <cacheHierarchy uniqueName="[Tartomány].[Forrás]" caption="Forrás" attribute="1" defaultMemberUniqueName="[Tartomány].[Forrás].[All]" allUniqueName="[Tartomány].[Forrás].[All]" dimensionUniqueName="[Tartomány]" displayFolder="" count="2" memberValueDatatype="130" unbalanced="0">
      <fieldsUsage count="2">
        <fieldUsage x="-1"/>
        <fieldUsage x="3"/>
      </fieldsUsage>
    </cacheHierarchy>
    <cacheHierarchy uniqueName="[Tartomány].[Forrás azonosító]" caption="Forrás azonosító" attribute="1" defaultMemberUniqueName="[Tartomány].[Forrás azonosító].[All]" allUniqueName="[Tartomány].[Forrás azonosító].[All]" dimensionUniqueName="[Tartomány]" displayFolder="" count="0" memberValueDatatype="130" unbalanced="0"/>
    <cacheHierarchy uniqueName="[Tartomány].[Forrás elérhetősége]" caption="Forrás elérhetősége" attribute="1" defaultMemberUniqueName="[Tartomány].[Forrás elérhetősége].[All]" allUniqueName="[Tartomány].[Forrás elérhetősége].[All]" dimensionUniqueName="[Tartomány]" displayFolder="" count="0" memberValueDatatype="130" unbalanced="0"/>
    <cacheHierarchy uniqueName="[Tartomány].[Forrás típusa]" caption="Forrás típusa" attribute="1" defaultMemberUniqueName="[Tartomány].[Forrás típusa].[All]" allUniqueName="[Tartomány].[Forrás típusa].[All]" dimensionUniqueName="[Tartomány]" displayFolder="" count="0" memberValueDatatype="130" unbalanced="0"/>
    <cacheHierarchy uniqueName="[Tartomány].[Forrás adattípusa]" caption="Forrás adattípusa" attribute="1" defaultMemberUniqueName="[Tartomány].[Forrás adattípusa].[All]" allUniqueName="[Tartomány].[Forrás adattípusa].[All]" dimensionUniqueName="[Tartomány]" displayFolder="" count="0" memberValueDatatype="130" unbalanced="0"/>
    <cacheHierarchy uniqueName="[Tartomány].[Forrás súlya]" caption="Forrás súlya" attribute="1" defaultMemberUniqueName="[Tartomány].[Forrás súlya].[All]" allUniqueName="[Tartomány].[Forrás súlya].[All]" dimensionUniqueName="[Tartomány]" displayFolder="" count="0" memberValueDatatype="5" unbalanced="0"/>
    <cacheHierarchy uniqueName="[Tartomány].[Vizsgált jellemző]" caption="Vizsgált jellemző" attribute="1" defaultMemberUniqueName="[Tartomány].[Vizsgált jellemző].[All]" allUniqueName="[Tartomány].[Vizsgált jellemző].[All]" dimensionUniqueName="[Tartomány]" displayFolder="" count="0" memberValueDatatype="130" unbalanced="0"/>
    <cacheHierarchy uniqueName="[Tartomány].[Vizsgálat azonosító]" caption="Vizsgálat azonosító" attribute="1" defaultMemberUniqueName="[Tartomány].[Vizsgálat azonosító].[All]" allUniqueName="[Tartomány].[Vizsgálat azonosító].[All]" dimensionUniqueName="[Tartomány]" displayFolder="" count="0" memberValueDatatype="130" unbalanced="0"/>
    <cacheHierarchy uniqueName="[Tartomány].[Vizsgálat leírása]" caption="Vizsgálat leírása" attribute="1" defaultMemberUniqueName="[Tartomány].[Vizsgálat leírása].[All]" allUniqueName="[Tartomány].[Vizsgálat leírása].[All]" dimensionUniqueName="[Tartomány]" displayFolder="" count="0" memberValueDatatype="130" unbalanced="0"/>
    <cacheHierarchy uniqueName="[Tartomány].[Jellemző érték]" caption="Jellemző érték" attribute="1" defaultMemberUniqueName="[Tartomány].[Jellemző érték].[All]" allUniqueName="[Tartomány].[Jellemző érték].[All]" dimensionUniqueName="[Tartomány]" displayFolder="" count="0" memberValueDatatype="130" unbalanced="0"/>
    <cacheHierarchy uniqueName="[Tartomány].[Jellemző ME]" caption="Jellemző ME" attribute="1" defaultMemberUniqueName="[Tartomány].[Jellemző ME].[All]" allUniqueName="[Tartomány].[Jellemző ME].[All]" dimensionUniqueName="[Tartomány]" displayFolder="" count="0" memberValueDatatype="130" unbalanced="0"/>
    <cacheHierarchy uniqueName="[Tartomány].[Jellemző változása]" caption="Jellemző változása" attribute="1" defaultMemberUniqueName="[Tartomány].[Jellemző változása].[All]" allUniqueName="[Tartomány].[Jellemző változása].[All]" dimensionUniqueName="[Tartomány]" displayFolder="" count="0" memberValueDatatype="130" unbalanced="0"/>
    <cacheHierarchy uniqueName="[Tartomány].[S1 (1-3)]" caption="S1 (1-3)" attribute="1" defaultMemberUniqueName="[Tartomány].[S1 (1-3)].[All]" allUniqueName="[Tartomány].[S1 (1-3)].[All]" dimensionUniqueName="[Tartomány]" displayFolder="" count="0" memberValueDatatype="20" unbalanced="0"/>
    <cacheHierarchy uniqueName="[Tartomány].[E1 (1-3)]" caption="E1 (1-3)" attribute="1" defaultMemberUniqueName="[Tartomány].[E1 (1-3)].[All]" allUniqueName="[Tartomány].[E1 (1-3)].[All]" dimensionUniqueName="[Tartomány]" displayFolder="" count="0" memberValueDatatype="20" unbalanced="0"/>
    <cacheHierarchy uniqueName="[Tartomány].[Kockázatbecslés értéke]" caption="Kockázatbecslés értéke" attribute="1" defaultMemberUniqueName="[Tartomány].[Kockázatbecslés értéke].[All]" allUniqueName="[Tartomány].[Kockázatbecslés értéke].[All]" dimensionUniqueName="[Tartomány]" displayFolder="" count="0" memberValueDatatype="130" unbalanced="0"/>
    <cacheHierarchy uniqueName="[Tartomány].[Kockázatbecslés ME]" caption="Kockázatbecslés ME" attribute="1" defaultMemberUniqueName="[Tartomány].[Kockázatbecslés ME].[All]" allUniqueName="[Tartomány].[Kockázatbecslés ME].[All]" dimensionUniqueName="[Tartomány]" displayFolder="" count="0" memberValueDatatype="130" unbalanced="0"/>
    <cacheHierarchy uniqueName="[Tartomány].[S megadott]" caption="S megadott" attribute="1" defaultMemberUniqueName="[Tartomány].[S megadott].[All]" allUniqueName="[Tartomány].[S megadott].[All]" dimensionUniqueName="[Tartomány]" displayFolder="" count="0" memberValueDatatype="130" unbalanced="0"/>
    <cacheHierarchy uniqueName="[Tartomány].[E megadott]" caption="E megadott" attribute="1" defaultMemberUniqueName="[Tartomány].[E megadott].[All]" allUniqueName="[Tartomány].[E megadott].[All]" dimensionUniqueName="[Tartomány]" displayFolder="" count="0" memberValueDatatype="130" unbalanced="0"/>
    <cacheHierarchy uniqueName="[Tartomány].[S2 (1-3)]" caption="S2 (1-3)" attribute="1" defaultMemberUniqueName="[Tartomány].[S2 (1-3)].[All]" allUniqueName="[Tartomány].[S2 (1-3)].[All]" dimensionUniqueName="[Tartomány]" displayFolder="" count="0" memberValueDatatype="20" unbalanced="0"/>
    <cacheHierarchy uniqueName="[Tartomány].[E2 (1-3)]" caption="E2 (1-3)" attribute="1" defaultMemberUniqueName="[Tartomány].[E2 (1-3)].[All]" allUniqueName="[Tartomány].[E2 (1-3)].[All]" dimensionUniqueName="[Tartomány]" displayFolder="" count="0" memberValueDatatype="20" unbalanced="0"/>
    <cacheHierarchy uniqueName="[Tartomány].[Szöveges értékelés]" caption="Szöveges értékelés" attribute="1" defaultMemberUniqueName="[Tartomány].[Szöveges értékelés].[All]" allUniqueName="[Tartomány].[Szöveges értékelés].[All]" dimensionUniqueName="[Tartomány]" displayFolder="" count="0" memberValueDatatype="130" unbalanced="0"/>
    <cacheHierarchy uniqueName="[Tartomány].[Veszélyre kifejtett hatás (Mi történhet?)]" caption="Veszélyre kifejtett hatás (Mi történhet?)" attribute="1" defaultMemberUniqueName="[Tartomány].[Veszélyre kifejtett hatás (Mi történhet?)].[All]" allUniqueName="[Tartomány].[Veszélyre kifejtett hatás (Mi történhet?)].[All]" dimensionUniqueName="[Tartomány]" displayFolder="" count="0" memberValueDatatype="130" unbalanced="0"/>
    <cacheHierarchy uniqueName="[Tartomány].[Veszély felmerülésének oka (Minek a hatására?)]" caption="Veszély felmerülésének oka (Minek a hatására?)" attribute="1" defaultMemberUniqueName="[Tartomány].[Veszély felmerülésének oka (Minek a hatására?)].[All]" allUniqueName="[Tartomány].[Veszély felmerülésének oka (Minek a hatására?)].[All]" dimensionUniqueName="[Tartomány]" displayFolder="" count="0" memberValueDatatype="130" unbalanced="0"/>
    <cacheHierarchy uniqueName="[Tartomány].[Milyen intézkedéssel küszöbölhető ki?]" caption="Milyen intézkedéssel küszöbölhető ki?" attribute="1" defaultMemberUniqueName="[Tartomány].[Milyen intézkedéssel küszöbölhető ki?].[All]" allUniqueName="[Tartomány].[Milyen intézkedéssel küszöbölhető ki?].[All]" dimensionUniqueName="[Tartomány]" displayFolder="" count="0" memberValueDatatype="130" unbalanced="0"/>
    <cacheHierarchy uniqueName="[Tartomány].[S3 (1-3)]" caption="S3 (1-3)" attribute="1" defaultMemberUniqueName="[Tartomány].[S3 (1-3)].[All]" allUniqueName="[Tartomány].[S3 (1-3)].[All]" dimensionUniqueName="[Tartomány]" displayFolder="" count="0" memberValueDatatype="20" unbalanced="0"/>
    <cacheHierarchy uniqueName="[Tartomány].[E3 (1-3)]" caption="E3 (1-3)" attribute="1" defaultMemberUniqueName="[Tartomány].[E3 (1-3)].[All]" allUniqueName="[Tartomány].[E3 (1-3)].[All]" dimensionUniqueName="[Tartomány]" displayFolder="" count="0" memberValueDatatype="20" unbalanced="0"/>
    <cacheHierarchy uniqueName="[Tartomány].[Fogyasztói (0-5)]" caption="Fogyasztói (0-5)" attribute="1" defaultMemberUniqueName="[Tartomány].[Fogyasztói (0-5)].[All]" allUniqueName="[Tartomány].[Fogyasztói (0-5)].[All]" dimensionUniqueName="[Tartomány]" displayFolder="" count="0" memberValueDatatype="20" unbalanced="0"/>
    <cacheHierarchy uniqueName="[Tartomány].[Gazdasági (0-5)]" caption="Gazdasági (0-5)" attribute="1" defaultMemberUniqueName="[Tartomány].[Gazdasági (0-5)].[All]" allUniqueName="[Tartomány].[Gazdasági (0-5)].[All]" dimensionUniqueName="[Tartomány]" displayFolder="" count="0" memberValueDatatype="20" unbalanced="0"/>
    <cacheHierarchy uniqueName="[Tartomány].[Társadalmi/ Média (0-5)]" caption="Társadalmi/ Média (0-5)" attribute="1" defaultMemberUniqueName="[Tartomány].[Társadalmi/ Média (0-5)].[All]" allUniqueName="[Tartomány].[Társadalmi/ Média (0-5)].[All]" dimensionUniqueName="[Tartomány]" displayFolder="" count="0" memberValueDatatype="20" unbalanced="0"/>
    <cacheHierarchy uniqueName="[Tartomány].[Politikai (0-5)]" caption="Politikai (0-5)" attribute="1" defaultMemberUniqueName="[Tartomány].[Politikai (0-5)].[All]" allUniqueName="[Tartomány].[Politikai (0-5)].[All]" dimensionUniqueName="[Tartomány]" displayFolder="" count="0" memberValueDatatype="20" unbalanced="0"/>
    <cacheHierarchy uniqueName="[Tartomány].[Súlyosság]" caption="Súlyosság" attribute="1" defaultMemberUniqueName="[Tartomány].[Súlyosság].[All]" allUniqueName="[Tartomány].[Súlyosság].[All]" dimensionUniqueName="[Tartomány]" displayFolder="" count="0" memberValueDatatype="20" unbalanced="0"/>
    <cacheHierarchy uniqueName="[Tartomány].[Előfordulási érték]" caption="Előfordulási érték" attribute="1" defaultMemberUniqueName="[Tartomány].[Előfordulási érték].[All]" allUniqueName="[Tartomány].[Előfordulási érték].[All]" dimensionUniqueName="[Tartomány]" displayFolder="" count="0" memberValueDatatype="20" unbalanced="0"/>
    <cacheHierarchy uniqueName="[Tartomány].[Kockázat]" caption="Kockázat" attribute="1" defaultMemberUniqueName="[Tartomány].[Kockázat].[All]" allUniqueName="[Tartomány].[Kockázat].[All]" dimensionUniqueName="[Tartomány]" displayFolder="" count="0" memberValueDatatype="5" unbalanced="0"/>
    <cacheHierarchy uniqueName="[Measures].[__XL_Count Tartomány]" caption="__XL_Count Tartomány" measure="1" displayFolder="" measureGroup="Tartomány" count="0" hidden="1"/>
    <cacheHierarchy uniqueName="[Measures].[__No measures defined]" caption="__No measures defined" measure="1" displayFolder="" count="0" hidden="1"/>
    <cacheHierarchy uniqueName="[Measures].[Összeg – Súlyosság]" caption="Összeg – Súlyosság" measure="1" displayFolder="" measureGroup="Tartomány" count="0" hidden="1">
      <extLst>
        <ext xmlns:x15="http://schemas.microsoft.com/office/spreadsheetml/2010/11/main" uri="{B97F6D7D-B522-45F9-BDA1-12C45D357490}">
          <x15:cacheHierarchy aggregatedColumn="38"/>
        </ext>
      </extLst>
    </cacheHierarchy>
    <cacheHierarchy uniqueName="[Measures].[Összeg – Előfordulási érték]" caption="Összeg – Előfordulási érték" measure="1" displayFolder="" measureGroup="Tartomány" count="0" hidden="1"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Összeg – Kockázat]" caption="Összeg – Kockázat" measure="1" displayFolder="" measureGroup="Tartomány" count="0" hidden="1">
      <extLst>
        <ext xmlns:x15="http://schemas.microsoft.com/office/spreadsheetml/2010/11/main" uri="{B97F6D7D-B522-45F9-BDA1-12C45D357490}">
          <x15:cacheHierarchy aggregatedColumn="40"/>
        </ext>
      </extLst>
    </cacheHierarchy>
    <cacheHierarchy uniqueName="[Measures].[Maximum – Súlyosság]" caption="Maximum – Súlyosság" measure="1" displayFolder="" measureGroup="Tartomány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8"/>
        </ext>
      </extLst>
    </cacheHierarchy>
    <cacheHierarchy uniqueName="[Measures].[Maximum – Előfordulási érték]" caption="Maximum – Előfordulási érték" measure="1" displayFolder="" measureGroup="Tartomány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Maximum – Kockázat]" caption="Maximum – Kockázat" measure="1" displayFolder="" measureGroup="Tartomány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40"/>
        </ext>
      </extLst>
    </cacheHierarchy>
    <cacheHierarchy uniqueName="[Measures].[Összeg – Fogyasztói (0-5)]" caption="Összeg – Fogyasztói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Összeg – Gazdasági (0-5)]" caption="Összeg – Gazdasági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Összeg – Társadalmi/ Média (0-5)]" caption="Összeg – Társadalmi/ Média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Összeg – Politikai (0-5)]" caption="Összeg – Politikai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Maximum – Politikai (0-5)]" caption="Maximum – Politikai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Maximum – Társadalmi/ Média (0-5)]" caption="Maximum – Társadalmi/ Média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6"/>
        </ext>
      </extLst>
    </cacheHierarchy>
    <cacheHierarchy uniqueName="[Measures].[Maximum – Gazdasági (0-5)]" caption="Maximum – Gazdasági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Maximum – Fogyasztói (0-5)]" caption="Maximum – Fogyasztói (0-5)" measure="1" displayFolder="" measureGroup="Tartomány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</cacheHierarchies>
  <kpis count="0"/>
  <dimensions count="2">
    <dimension measure="1" name="Measures" uniqueName="[Measures]" caption="Measures"/>
    <dimension name="Tartomány" uniqueName="[Tartomány]" caption="Tartomány"/>
  </dimensions>
  <measureGroups count="1">
    <measureGroup name="Tartomány" caption="Tartomán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DD7DF-E980-4E63-A5D0-CADA3958E141}" name="Kimutatás2" cacheId="8" applyNumberFormats="0" applyBorderFormats="0" applyFontFormats="0" applyPatternFormats="0" applyAlignmentFormats="0" applyWidthHeightFormats="1" dataCaption="Értékek" updatedVersion="6" minRefreshableVersion="3" useAutoFormatting="1" subtotalHiddenItems="1" itemPrintTitles="1" createdVersion="6" indent="0" compact="0" outline="1" outlineData="1" compactData="0" multipleFieldFilters="0">
  <location ref="A3:H99" firstHeaderRow="0" firstDataRow="1" firstDataCol="5"/>
  <pivotFields count="8">
    <pivotField axis="axisRow" compact="0" allDrilled="1" showAll="0" dataSourceSort="1" defaultSubtotal="0" defaultAttributeDrillState="1">
      <items count="1">
        <item x="0"/>
      </items>
    </pivotField>
    <pivotField axis="axisRow" compact="0" allDrilled="1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compact="0" allDrilled="1" showAll="0" dataSourceSort="1" defaultSubtotal="0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dataField="1" compact="0" showAll="0" defaultSubtotal="0"/>
    <pivotField dataField="1" compact="0" showAll="0" defaultSubtotal="0"/>
    <pivotField dataField="1" compact="0" showAll="0" defaultSubtotal="0"/>
    <pivotField axis="axisRow" compact="0" allDrilled="1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5">
    <field x="0"/>
    <field x="1"/>
    <field x="2"/>
    <field x="7"/>
    <field x="3"/>
  </rowFields>
  <rowItems count="96">
    <i>
      <x/>
    </i>
    <i r="1">
      <x/>
    </i>
    <i r="2">
      <x/>
    </i>
    <i r="3">
      <x/>
    </i>
    <i r="4">
      <x/>
    </i>
    <i r="4">
      <x v="1"/>
    </i>
    <i r="4">
      <x v="2"/>
    </i>
    <i r="4">
      <x v="3"/>
    </i>
    <i r="4">
      <x v="4"/>
    </i>
    <i r="4">
      <x v="5"/>
    </i>
    <i r="3">
      <x v="1"/>
    </i>
    <i r="4">
      <x v="6"/>
    </i>
    <i r="2">
      <x v="1"/>
    </i>
    <i r="3">
      <x v="2"/>
    </i>
    <i r="4">
      <x v="7"/>
    </i>
    <i r="4">
      <x v="8"/>
    </i>
    <i r="1">
      <x v="1"/>
    </i>
    <i r="2">
      <x v="2"/>
    </i>
    <i r="3">
      <x v="3"/>
    </i>
    <i r="4">
      <x v="9"/>
    </i>
    <i r="3">
      <x v="4"/>
    </i>
    <i r="4">
      <x v="9"/>
    </i>
    <i r="3">
      <x v="5"/>
    </i>
    <i r="4">
      <x v="9"/>
    </i>
    <i r="3">
      <x v="6"/>
    </i>
    <i r="4">
      <x v="10"/>
    </i>
    <i r="3">
      <x v="7"/>
    </i>
    <i r="4">
      <x v="11"/>
    </i>
    <i r="4">
      <x v="9"/>
    </i>
    <i r="4">
      <x v="12"/>
    </i>
    <i r="4">
      <x v="13"/>
    </i>
    <i r="3">
      <x v="8"/>
    </i>
    <i r="4">
      <x v="14"/>
    </i>
    <i r="4">
      <x v="15"/>
    </i>
    <i r="3">
      <x v="9"/>
    </i>
    <i r="4">
      <x v="16"/>
    </i>
    <i r="3">
      <x v="10"/>
    </i>
    <i r="4">
      <x v="9"/>
    </i>
    <i r="4">
      <x v="16"/>
    </i>
    <i r="3">
      <x v="11"/>
    </i>
    <i r="4">
      <x v="17"/>
    </i>
    <i r="4">
      <x v="18"/>
    </i>
    <i r="3">
      <x v="12"/>
    </i>
    <i r="4">
      <x v="16"/>
    </i>
    <i r="3">
      <x v="13"/>
    </i>
    <i r="4">
      <x v="16"/>
    </i>
    <i r="3">
      <x v="14"/>
    </i>
    <i r="4">
      <x v="19"/>
    </i>
    <i r="4">
      <x v="11"/>
    </i>
    <i r="4">
      <x v="9"/>
    </i>
    <i r="4">
      <x v="12"/>
    </i>
    <i r="4">
      <x v="13"/>
    </i>
    <i r="2">
      <x v="3"/>
    </i>
    <i r="3">
      <x v="2"/>
    </i>
    <i r="4">
      <x v="20"/>
    </i>
    <i r="2">
      <x v="4"/>
    </i>
    <i r="3">
      <x v="2"/>
    </i>
    <i r="4">
      <x v="20"/>
    </i>
    <i r="2">
      <x v="1"/>
    </i>
    <i r="3">
      <x v="2"/>
    </i>
    <i r="4">
      <x v="20"/>
    </i>
    <i r="4">
      <x v="21"/>
    </i>
    <i r="1">
      <x v="2"/>
    </i>
    <i r="2">
      <x v="5"/>
    </i>
    <i r="3">
      <x v="2"/>
    </i>
    <i r="4">
      <x v="22"/>
    </i>
    <i r="2">
      <x v="1"/>
    </i>
    <i r="3">
      <x v="2"/>
    </i>
    <i r="4">
      <x v="23"/>
    </i>
    <i r="4">
      <x v="8"/>
    </i>
    <i r="4">
      <x v="24"/>
    </i>
    <i r="4">
      <x v="25"/>
    </i>
    <i r="2">
      <x v="6"/>
    </i>
    <i r="3">
      <x v="2"/>
    </i>
    <i r="4">
      <x v="22"/>
    </i>
    <i r="1">
      <x v="3"/>
    </i>
    <i r="2">
      <x v="4"/>
    </i>
    <i r="3">
      <x v="2"/>
    </i>
    <i r="4">
      <x v="26"/>
    </i>
    <i r="1">
      <x v="4"/>
    </i>
    <i r="2">
      <x v="4"/>
    </i>
    <i r="3">
      <x v="2"/>
    </i>
    <i r="4">
      <x v="27"/>
    </i>
    <i r="1">
      <x v="5"/>
    </i>
    <i r="2">
      <x v="4"/>
    </i>
    <i r="3">
      <x v="2"/>
    </i>
    <i r="4">
      <x v="28"/>
    </i>
    <i r="1">
      <x v="6"/>
    </i>
    <i r="2">
      <x v="4"/>
    </i>
    <i r="3">
      <x v="2"/>
    </i>
    <i r="4">
      <x v="29"/>
    </i>
    <i r="1">
      <x v="7"/>
    </i>
    <i r="2">
      <x v="4"/>
    </i>
    <i r="3">
      <x v="2"/>
    </i>
    <i r="4"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imum – Súlyosság" fld="4" subtotal="max" baseField="0" baseItem="0"/>
    <dataField name="Maximum – Előfordulási érték" fld="5" subtotal="max" baseField="0" baseItem="0"/>
    <dataField name="Maximum – Kockázat" fld="6" subtotal="max" baseField="0" baseItem="0"/>
  </dataFields>
  <formats count="3">
    <format dxfId="11">
      <pivotArea field="0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">
      <pivotArea dataOnly="0" labelOnly="1" outline="0" fieldPosition="0">
        <references count="3">
          <reference field="0" count="0" selected="0"/>
          <reference field="1" count="1" selected="0">
            <x v="2"/>
          </reference>
          <reference field="2" count="1">
            <x v="6"/>
          </reference>
        </references>
      </pivotArea>
    </format>
  </formats>
  <pivotHierarchies count="5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Maximum – Súlyosság"/>
    <pivotHierarchy dragToData="1" caption="Maximum – Előfordulási érték"/>
    <pivotHierarchy dragToData="1" caption="Maximum – Kockázat"/>
    <pivotHierarchy dragToData="1"/>
    <pivotHierarchy dragToData="1"/>
    <pivotHierarchy dragToData="1"/>
    <pivotHierarchy dragToData="1"/>
    <pivotHierarchy dragToData="1" caption="Maximum – Politikai (0-5)"/>
    <pivotHierarchy dragToData="1" caption="Maximum – Társadalmi/ Média (0-5)"/>
    <pivotHierarchy dragToData="1" caption="Maximum – Gazdasági (0-5)"/>
    <pivotHierarchy dragToData="1" caption="Maximum – Fogyasztói (0-5)"/>
  </pivotHierarchies>
  <pivotTableStyleInfo name="PivotStyleLight16" showRowHeaders="1" showColHeaders="1" showRowStripes="0" showColStripes="0" showLastColumn="1"/>
  <rowHierarchiesUsage count="5">
    <rowHierarchyUsage hierarchyUsage="3"/>
    <rowHierarchyUsage hierarchyUsage="4"/>
    <rowHierarchyUsage hierarchyUsage="5"/>
    <rowHierarchyUsage hierarchyUsage="6"/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datok!$A:$AQ">
        <x15:activeTabTopLevelEntity name="[Tartomány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u.aviagen.com/assets/Tech_Center/AA_Breeder_ParentStock/AAPSHandBook201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9.109375" defaultRowHeight="14.4" x14ac:dyDescent="0.3"/>
  <cols>
    <col min="1" max="1" width="11.44140625" style="3" customWidth="1"/>
    <col min="2" max="2" width="7.44140625" style="3" bestFit="1" customWidth="1"/>
    <col min="3" max="3" width="12.109375" style="3" customWidth="1"/>
    <col min="4" max="4" width="12.88671875" style="2" customWidth="1"/>
    <col min="5" max="5" width="17.44140625" style="2" customWidth="1"/>
    <col min="6" max="6" width="23.109375" style="9" customWidth="1"/>
    <col min="7" max="7" width="14.21875" style="9" customWidth="1"/>
    <col min="8" max="8" width="13.44140625" style="13" customWidth="1"/>
    <col min="9" max="9" width="17.88671875" style="15" customWidth="1"/>
    <col min="10" max="10" width="15" style="3" customWidth="1"/>
    <col min="11" max="11" width="32.44140625" style="3" customWidth="1"/>
    <col min="12" max="12" width="34.33203125" style="30" customWidth="1"/>
    <col min="13" max="13" width="22.44140625" style="30" bestFit="1" customWidth="1"/>
    <col min="14" max="14" width="12.77734375" style="13" bestFit="1" customWidth="1"/>
    <col min="15" max="15" width="26.109375" style="9" customWidth="1"/>
    <col min="16" max="16" width="16.44140625" style="13" customWidth="1"/>
    <col min="17" max="17" width="26.109375" style="9" customWidth="1"/>
    <col min="18" max="18" width="16.44140625" style="13" bestFit="1" customWidth="1"/>
    <col min="19" max="19" width="15.6640625" style="9" bestFit="1" customWidth="1"/>
    <col min="20" max="20" width="20.109375" style="9" customWidth="1"/>
    <col min="21" max="22" width="9.44140625" style="13" bestFit="1" customWidth="1"/>
    <col min="23" max="23" width="23.5546875" style="3" customWidth="1"/>
    <col min="24" max="24" width="20.21875" style="3" bestFit="1" customWidth="1"/>
    <col min="25" max="26" width="14.21875" style="3" customWidth="1"/>
    <col min="27" max="28" width="9.44140625" style="13" bestFit="1" customWidth="1"/>
    <col min="29" max="29" width="20.88671875" style="13" customWidth="1"/>
    <col min="30" max="30" width="14.88671875" style="9" customWidth="1"/>
    <col min="31" max="31" width="20.109375" style="9" customWidth="1"/>
    <col min="32" max="32" width="18.77734375" style="9" customWidth="1"/>
    <col min="33" max="34" width="9.44140625" style="13" bestFit="1" customWidth="1"/>
    <col min="35" max="35" width="9.88671875" style="13" customWidth="1"/>
    <col min="36" max="36" width="10.109375" style="13" customWidth="1"/>
    <col min="37" max="37" width="12.109375" style="13" customWidth="1"/>
    <col min="38" max="38" width="10.44140625" style="13" customWidth="1"/>
    <col min="39" max="39" width="9.109375" style="36"/>
    <col min="40" max="40" width="12.5546875" style="36" customWidth="1"/>
    <col min="41" max="41" width="13" style="37" bestFit="1" customWidth="1"/>
    <col min="42" max="42" width="8.77734375" style="22" hidden="1" customWidth="1"/>
    <col min="43" max="43" width="11" style="22" hidden="1" customWidth="1"/>
    <col min="44" max="44" width="12.33203125" style="22" hidden="1" customWidth="1"/>
    <col min="45" max="50" width="9.109375" style="1"/>
    <col min="51" max="16384" width="9.109375" style="3"/>
  </cols>
  <sheetData>
    <row r="1" spans="1:44" s="48" customFormat="1" ht="43.2" x14ac:dyDescent="0.3">
      <c r="A1" s="65" t="s">
        <v>521</v>
      </c>
      <c r="B1" s="65" t="s">
        <v>560</v>
      </c>
      <c r="C1" s="65" t="s">
        <v>100</v>
      </c>
      <c r="D1" s="65" t="s">
        <v>523</v>
      </c>
      <c r="E1" s="65" t="s">
        <v>101</v>
      </c>
      <c r="F1" s="65" t="s">
        <v>524</v>
      </c>
      <c r="G1" s="65" t="s">
        <v>167</v>
      </c>
      <c r="H1" s="65" t="s">
        <v>527</v>
      </c>
      <c r="I1" s="49" t="s">
        <v>2</v>
      </c>
      <c r="J1" s="49" t="s">
        <v>528</v>
      </c>
      <c r="K1" s="49" t="s">
        <v>556</v>
      </c>
      <c r="L1" s="49" t="s">
        <v>300</v>
      </c>
      <c r="M1" s="49" t="s">
        <v>601</v>
      </c>
      <c r="N1" s="50" t="s">
        <v>583</v>
      </c>
      <c r="O1" s="51" t="s">
        <v>104</v>
      </c>
      <c r="P1" s="51" t="s">
        <v>171</v>
      </c>
      <c r="Q1" s="51" t="s">
        <v>172</v>
      </c>
      <c r="R1" s="52" t="s">
        <v>173</v>
      </c>
      <c r="S1" s="52" t="s">
        <v>105</v>
      </c>
      <c r="T1" s="52" t="s">
        <v>120</v>
      </c>
      <c r="U1" s="52" t="s">
        <v>581</v>
      </c>
      <c r="V1" s="52" t="s">
        <v>582</v>
      </c>
      <c r="W1" s="58" t="s">
        <v>597</v>
      </c>
      <c r="X1" s="58" t="s">
        <v>598</v>
      </c>
      <c r="Y1" s="58" t="s">
        <v>478</v>
      </c>
      <c r="Z1" s="58" t="s">
        <v>479</v>
      </c>
      <c r="AA1" s="58" t="s">
        <v>579</v>
      </c>
      <c r="AB1" s="58" t="s">
        <v>580</v>
      </c>
      <c r="AC1" s="53" t="s">
        <v>418</v>
      </c>
      <c r="AD1" s="54" t="s">
        <v>309</v>
      </c>
      <c r="AE1" s="54" t="s">
        <v>191</v>
      </c>
      <c r="AF1" s="54" t="s">
        <v>99</v>
      </c>
      <c r="AG1" s="53" t="s">
        <v>578</v>
      </c>
      <c r="AH1" s="53" t="s">
        <v>577</v>
      </c>
      <c r="AI1" s="57" t="s">
        <v>607</v>
      </c>
      <c r="AJ1" s="57" t="s">
        <v>608</v>
      </c>
      <c r="AK1" s="57" t="s">
        <v>609</v>
      </c>
      <c r="AL1" s="57" t="s">
        <v>610</v>
      </c>
      <c r="AM1" s="56" t="s">
        <v>0</v>
      </c>
      <c r="AN1" s="56" t="s">
        <v>562</v>
      </c>
      <c r="AO1" s="56" t="s">
        <v>23</v>
      </c>
      <c r="AP1" s="55" t="s">
        <v>573</v>
      </c>
      <c r="AQ1" s="55" t="s">
        <v>1</v>
      </c>
      <c r="AR1" s="55" t="s">
        <v>563</v>
      </c>
    </row>
    <row r="2" spans="1:44" s="2" customFormat="1" ht="15" customHeight="1" x14ac:dyDescent="0.3">
      <c r="A2" s="26">
        <v>44048</v>
      </c>
      <c r="B2" s="26" t="s">
        <v>561</v>
      </c>
      <c r="C2" s="2" t="s">
        <v>522</v>
      </c>
      <c r="D2" s="4" t="s">
        <v>96</v>
      </c>
      <c r="E2" s="4" t="s">
        <v>469</v>
      </c>
      <c r="F2" s="9" t="s">
        <v>584</v>
      </c>
      <c r="G2" s="27" t="s">
        <v>33</v>
      </c>
      <c r="H2" s="13">
        <v>1</v>
      </c>
      <c r="I2" s="9" t="s">
        <v>534</v>
      </c>
      <c r="J2" s="3" t="s">
        <v>395</v>
      </c>
      <c r="K2" s="38" t="str" cm="1">
        <f t="array" aca="1" ref="K2" ca="1">HYPERLINK(CELL("cím",INDEX(Források!$A:$E,MATCH(Adatok!J2,Források!$A:$A,0),2)),I2)</f>
        <v>AA, 2018b</v>
      </c>
      <c r="L2" s="31" t="s">
        <v>481</v>
      </c>
      <c r="M2" s="25" t="str">
        <f>VLOOKUP($L2,'Forrás kategóriák'!$B$1:$D$36,2,FALSE)</f>
        <v>Szöveg</v>
      </c>
      <c r="N2" s="25">
        <f>VLOOKUP($L2,'Forrás kategóriák'!$B$1:$D$36,3,FALSE)</f>
        <v>1</v>
      </c>
      <c r="O2" s="9" t="s">
        <v>33</v>
      </c>
      <c r="P2" s="4" t="s">
        <v>33</v>
      </c>
      <c r="Q2" s="9"/>
      <c r="R2" s="4"/>
      <c r="S2" s="9"/>
      <c r="T2" s="9"/>
      <c r="U2" s="13">
        <v>0</v>
      </c>
      <c r="V2" s="13">
        <v>0</v>
      </c>
      <c r="AA2" s="13">
        <v>0</v>
      </c>
      <c r="AB2" s="13">
        <v>0</v>
      </c>
      <c r="AC2" s="4"/>
      <c r="AD2" s="15" t="s">
        <v>17</v>
      </c>
      <c r="AE2" s="15" t="s">
        <v>20</v>
      </c>
      <c r="AF2" s="9" t="s">
        <v>192</v>
      </c>
      <c r="AG2" s="13">
        <v>1</v>
      </c>
      <c r="AH2" s="13">
        <v>1</v>
      </c>
      <c r="AI2" s="13">
        <v>0</v>
      </c>
      <c r="AJ2" s="13">
        <v>0</v>
      </c>
      <c r="AK2" s="13">
        <v>0</v>
      </c>
      <c r="AL2" s="13">
        <v>0</v>
      </c>
      <c r="AM2" s="25">
        <f>SUM(U2,AA2,AG2)</f>
        <v>1</v>
      </c>
      <c r="AN2" s="25">
        <f>SUM(V2,AB2,AH2)</f>
        <v>1</v>
      </c>
      <c r="AO2" s="25">
        <f>(MIN($N2*($U2+$AA2+$AG2)*($V2+$AB2+$AH2),80))+AI2+AJ2+AK2+AL2</f>
        <v>1</v>
      </c>
      <c r="AP2" s="21">
        <v>1</v>
      </c>
      <c r="AQ2" s="21">
        <v>1</v>
      </c>
      <c r="AR2" s="21">
        <f>AP2*AQ2</f>
        <v>1</v>
      </c>
    </row>
    <row r="3" spans="1:44" s="2" customFormat="1" ht="15" customHeight="1" x14ac:dyDescent="0.3">
      <c r="A3" s="26">
        <v>44048</v>
      </c>
      <c r="B3" s="26" t="s">
        <v>561</v>
      </c>
      <c r="C3" s="2" t="s">
        <v>522</v>
      </c>
      <c r="D3" s="4" t="s">
        <v>96</v>
      </c>
      <c r="E3" s="4" t="s">
        <v>469</v>
      </c>
      <c r="F3" s="9" t="s">
        <v>584</v>
      </c>
      <c r="G3" s="27" t="s">
        <v>33</v>
      </c>
      <c r="H3" s="13">
        <v>1</v>
      </c>
      <c r="I3" s="9" t="s">
        <v>534</v>
      </c>
      <c r="J3" s="3" t="s">
        <v>395</v>
      </c>
      <c r="K3" s="38" t="str" cm="1">
        <f t="array" aca="1" ref="K3" ca="1">HYPERLINK(CELL("cím",INDEX(Források!$A:$E,MATCH(Adatok!J3,Források!$A:$A,0),2)),I3)</f>
        <v>AA, 2018b</v>
      </c>
      <c r="L3" s="31" t="s">
        <v>481</v>
      </c>
      <c r="M3" s="25" t="str">
        <f>VLOOKUP($L3,'Forrás kategóriák'!$B$1:$D$36,2,FALSE)</f>
        <v>Szöveg</v>
      </c>
      <c r="N3" s="25">
        <f>VLOOKUP($L3,'Forrás kategóriák'!$B$1:$D$36,3,FALSE)</f>
        <v>1</v>
      </c>
      <c r="O3" s="9" t="s">
        <v>33</v>
      </c>
      <c r="P3" s="4" t="s">
        <v>33</v>
      </c>
      <c r="Q3" s="9"/>
      <c r="R3" s="4"/>
      <c r="S3" s="9"/>
      <c r="T3" s="9"/>
      <c r="U3" s="13">
        <v>0</v>
      </c>
      <c r="V3" s="13">
        <v>0</v>
      </c>
      <c r="AA3" s="13">
        <v>0</v>
      </c>
      <c r="AB3" s="13">
        <v>0</v>
      </c>
      <c r="AC3" s="4"/>
      <c r="AD3" s="15" t="s">
        <v>18</v>
      </c>
      <c r="AE3" s="15" t="s">
        <v>21</v>
      </c>
      <c r="AF3" s="9" t="s">
        <v>192</v>
      </c>
      <c r="AG3" s="13">
        <v>1</v>
      </c>
      <c r="AH3" s="13">
        <v>1</v>
      </c>
      <c r="AI3" s="13">
        <v>0</v>
      </c>
      <c r="AJ3" s="13">
        <v>0</v>
      </c>
      <c r="AK3" s="13">
        <v>0</v>
      </c>
      <c r="AL3" s="13">
        <v>0</v>
      </c>
      <c r="AM3" s="25">
        <f t="shared" ref="AM3:AM66" si="0">SUM(U3,AA3,AG3)</f>
        <v>1</v>
      </c>
      <c r="AN3" s="25">
        <f t="shared" ref="AN3:AN66" si="1">SUM(V3,AB3,AH3)</f>
        <v>1</v>
      </c>
      <c r="AO3" s="25">
        <f t="shared" ref="AO3:AO66" si="2">(MIN($N3*($U3+$AA3+$AG3)*($V3+$AB3+$AH3),80))+AI3+AJ3+AK3+AL3</f>
        <v>1</v>
      </c>
      <c r="AP3" s="21">
        <v>1</v>
      </c>
      <c r="AQ3" s="21">
        <v>1</v>
      </c>
      <c r="AR3" s="21">
        <f t="shared" ref="AR3:AR5" si="3">AP3*AQ3</f>
        <v>1</v>
      </c>
    </row>
    <row r="4" spans="1:44" s="2" customFormat="1" ht="15" customHeight="1" x14ac:dyDescent="0.3">
      <c r="A4" s="26">
        <v>44048</v>
      </c>
      <c r="B4" s="26" t="s">
        <v>561</v>
      </c>
      <c r="C4" s="2" t="s">
        <v>522</v>
      </c>
      <c r="D4" s="4" t="s">
        <v>96</v>
      </c>
      <c r="E4" s="4" t="s">
        <v>469</v>
      </c>
      <c r="F4" s="9" t="s">
        <v>584</v>
      </c>
      <c r="G4" s="27" t="s">
        <v>33</v>
      </c>
      <c r="H4" s="13">
        <v>1</v>
      </c>
      <c r="I4" s="9" t="s">
        <v>534</v>
      </c>
      <c r="J4" s="3" t="s">
        <v>395</v>
      </c>
      <c r="K4" s="38" t="str" cm="1">
        <f t="array" aca="1" ref="K4" ca="1">HYPERLINK(CELL("cím",INDEX(Források!$A:$E,MATCH(Adatok!J4,Források!$A:$A,0),2)),I4)</f>
        <v>AA, 2018b</v>
      </c>
      <c r="L4" s="31" t="s">
        <v>481</v>
      </c>
      <c r="M4" s="25" t="str">
        <f>VLOOKUP($L4,'Forrás kategóriák'!$B$1:$D$36,2,FALSE)</f>
        <v>Szöveg</v>
      </c>
      <c r="N4" s="25">
        <f>VLOOKUP($L4,'Forrás kategóriák'!$B$1:$D$36,3,FALSE)</f>
        <v>1</v>
      </c>
      <c r="O4" s="9" t="s">
        <v>33</v>
      </c>
      <c r="P4" s="4" t="s">
        <v>33</v>
      </c>
      <c r="Q4" s="9"/>
      <c r="R4" s="4"/>
      <c r="S4" s="9"/>
      <c r="T4" s="9"/>
      <c r="U4" s="13">
        <v>0</v>
      </c>
      <c r="V4" s="13">
        <v>0</v>
      </c>
      <c r="AA4" s="13">
        <v>0</v>
      </c>
      <c r="AB4" s="13">
        <v>0</v>
      </c>
      <c r="AC4" s="4"/>
      <c r="AD4" s="15" t="s">
        <v>19</v>
      </c>
      <c r="AE4" s="15" t="s">
        <v>22</v>
      </c>
      <c r="AF4" s="9" t="s">
        <v>192</v>
      </c>
      <c r="AG4" s="13">
        <v>1</v>
      </c>
      <c r="AH4" s="13">
        <v>1</v>
      </c>
      <c r="AI4" s="13">
        <v>0</v>
      </c>
      <c r="AJ4" s="13">
        <v>0</v>
      </c>
      <c r="AK4" s="13">
        <v>0</v>
      </c>
      <c r="AL4" s="13">
        <v>0</v>
      </c>
      <c r="AM4" s="25">
        <f t="shared" si="0"/>
        <v>1</v>
      </c>
      <c r="AN4" s="25">
        <f t="shared" si="1"/>
        <v>1</v>
      </c>
      <c r="AO4" s="25">
        <f t="shared" si="2"/>
        <v>1</v>
      </c>
      <c r="AP4" s="21">
        <v>1</v>
      </c>
      <c r="AQ4" s="21">
        <v>1</v>
      </c>
      <c r="AR4" s="21">
        <f t="shared" si="3"/>
        <v>1</v>
      </c>
    </row>
    <row r="5" spans="1:44" s="2" customFormat="1" ht="15" customHeight="1" x14ac:dyDescent="0.3">
      <c r="A5" s="26">
        <v>44048</v>
      </c>
      <c r="B5" s="26" t="s">
        <v>561</v>
      </c>
      <c r="C5" s="2" t="s">
        <v>522</v>
      </c>
      <c r="D5" s="4" t="s">
        <v>96</v>
      </c>
      <c r="E5" s="4" t="s">
        <v>469</v>
      </c>
      <c r="F5" s="9" t="s">
        <v>584</v>
      </c>
      <c r="G5" s="27" t="s">
        <v>33</v>
      </c>
      <c r="H5" s="13">
        <v>1</v>
      </c>
      <c r="I5" s="9" t="s">
        <v>534</v>
      </c>
      <c r="J5" s="3" t="s">
        <v>395</v>
      </c>
      <c r="K5" s="38" t="str" cm="1">
        <f t="array" aca="1" ref="K5" ca="1">HYPERLINK(CELL("cím",INDEX(Források!$A:$E,MATCH(Adatok!J5,Források!$A:$A,0),2)),I5)</f>
        <v>AA, 2018b</v>
      </c>
      <c r="L5" s="31" t="s">
        <v>481</v>
      </c>
      <c r="M5" s="25" t="str">
        <f>VLOOKUP($L5,'Forrás kategóriák'!$B$1:$D$36,2,FALSE)</f>
        <v>Szöveg</v>
      </c>
      <c r="N5" s="25">
        <f>VLOOKUP($L5,'Forrás kategóriák'!$B$1:$D$36,3,FALSE)</f>
        <v>1</v>
      </c>
      <c r="O5" s="9" t="s">
        <v>33</v>
      </c>
      <c r="P5" s="4" t="s">
        <v>33</v>
      </c>
      <c r="Q5" s="9"/>
      <c r="R5" s="4"/>
      <c r="S5" s="9"/>
      <c r="T5" s="9"/>
      <c r="U5" s="13">
        <v>0</v>
      </c>
      <c r="V5" s="13">
        <v>0</v>
      </c>
      <c r="AA5" s="13">
        <v>0</v>
      </c>
      <c r="AB5" s="13">
        <v>0</v>
      </c>
      <c r="AC5" s="4"/>
      <c r="AD5" s="15" t="s">
        <v>19</v>
      </c>
      <c r="AE5" s="9" t="s">
        <v>27</v>
      </c>
      <c r="AF5" s="9" t="s">
        <v>192</v>
      </c>
      <c r="AG5" s="13">
        <v>1</v>
      </c>
      <c r="AH5" s="13">
        <v>1</v>
      </c>
      <c r="AI5" s="13">
        <v>0</v>
      </c>
      <c r="AJ5" s="13">
        <v>0</v>
      </c>
      <c r="AK5" s="13">
        <v>0</v>
      </c>
      <c r="AL5" s="13">
        <v>0</v>
      </c>
      <c r="AM5" s="25">
        <f t="shared" si="0"/>
        <v>1</v>
      </c>
      <c r="AN5" s="25">
        <f t="shared" si="1"/>
        <v>1</v>
      </c>
      <c r="AO5" s="25">
        <f t="shared" si="2"/>
        <v>1</v>
      </c>
      <c r="AP5" s="21">
        <v>1</v>
      </c>
      <c r="AQ5" s="21">
        <v>1</v>
      </c>
      <c r="AR5" s="21">
        <f t="shared" si="3"/>
        <v>1</v>
      </c>
    </row>
    <row r="6" spans="1:44" s="2" customFormat="1" ht="15" customHeight="1" x14ac:dyDescent="0.3">
      <c r="A6" s="26">
        <v>44048</v>
      </c>
      <c r="B6" s="26" t="s">
        <v>561</v>
      </c>
      <c r="C6" s="2" t="s">
        <v>522</v>
      </c>
      <c r="D6" s="4" t="s">
        <v>96</v>
      </c>
      <c r="E6" s="4" t="s">
        <v>469</v>
      </c>
      <c r="F6" s="9" t="s">
        <v>3</v>
      </c>
      <c r="G6" s="27" t="s">
        <v>33</v>
      </c>
      <c r="H6" s="13">
        <v>2</v>
      </c>
      <c r="I6" s="9" t="s">
        <v>533</v>
      </c>
      <c r="J6" s="3" t="s">
        <v>410</v>
      </c>
      <c r="K6" s="38" t="str" cm="1">
        <f t="array" aca="1" ref="K6" ca="1">HYPERLINK(CELL("cím",INDEX(Források!$A:$E,MATCH(Adatok!J6,Források!$A:$A,0),2)),I6)</f>
        <v>Donofre et al., 2017</v>
      </c>
      <c r="L6" s="31" t="s">
        <v>481</v>
      </c>
      <c r="M6" s="25" t="str">
        <f>VLOOKUP($L6,'Forrás kategóriák'!$B$1:$D$36,2,FALSE)</f>
        <v>Szöveg</v>
      </c>
      <c r="N6" s="25">
        <f>VLOOKUP($L6,'Forrás kategóriák'!$B$1:$D$36,3,FALSE)</f>
        <v>1</v>
      </c>
      <c r="O6" s="9" t="s">
        <v>33</v>
      </c>
      <c r="P6" s="4" t="s">
        <v>33</v>
      </c>
      <c r="Q6" s="9"/>
      <c r="R6" s="4"/>
      <c r="S6" s="9"/>
      <c r="T6" s="9"/>
      <c r="U6" s="13">
        <v>0</v>
      </c>
      <c r="V6" s="13">
        <v>0</v>
      </c>
      <c r="AA6" s="13">
        <v>0</v>
      </c>
      <c r="AB6" s="13">
        <v>0</v>
      </c>
      <c r="AC6" s="4"/>
      <c r="AD6" s="15" t="s">
        <v>24</v>
      </c>
      <c r="AE6" s="15" t="s">
        <v>25</v>
      </c>
      <c r="AF6" s="9" t="s">
        <v>192</v>
      </c>
      <c r="AG6" s="13">
        <v>1</v>
      </c>
      <c r="AH6" s="13">
        <v>2</v>
      </c>
      <c r="AI6" s="13">
        <v>0</v>
      </c>
      <c r="AJ6" s="13">
        <v>0</v>
      </c>
      <c r="AK6" s="13">
        <v>0</v>
      </c>
      <c r="AL6" s="13">
        <v>0</v>
      </c>
      <c r="AM6" s="25">
        <f t="shared" si="0"/>
        <v>1</v>
      </c>
      <c r="AN6" s="25">
        <f t="shared" si="1"/>
        <v>2</v>
      </c>
      <c r="AO6" s="25">
        <f t="shared" si="2"/>
        <v>2</v>
      </c>
      <c r="AP6" s="21">
        <v>1</v>
      </c>
      <c r="AQ6" s="21">
        <v>2</v>
      </c>
      <c r="AR6" s="21">
        <v>2</v>
      </c>
    </row>
    <row r="7" spans="1:44" s="2" customFormat="1" ht="15" customHeight="1" x14ac:dyDescent="0.3">
      <c r="A7" s="26">
        <v>44048</v>
      </c>
      <c r="B7" s="26" t="s">
        <v>561</v>
      </c>
      <c r="C7" s="2" t="s">
        <v>522</v>
      </c>
      <c r="D7" s="4" t="s">
        <v>96</v>
      </c>
      <c r="E7" s="4" t="s">
        <v>469</v>
      </c>
      <c r="F7" s="9" t="s">
        <v>3</v>
      </c>
      <c r="G7" s="27" t="s">
        <v>33</v>
      </c>
      <c r="H7" s="13">
        <v>2</v>
      </c>
      <c r="I7" s="9" t="s">
        <v>533</v>
      </c>
      <c r="J7" s="3" t="s">
        <v>410</v>
      </c>
      <c r="K7" s="38" t="str" cm="1">
        <f t="array" aca="1" ref="K7" ca="1">HYPERLINK(CELL("cím",INDEX(Források!$A:$E,MATCH(Adatok!J7,Források!$A:$A,0),2)),I7)</f>
        <v>Donofre et al., 2017</v>
      </c>
      <c r="L7" s="31" t="s">
        <v>481</v>
      </c>
      <c r="M7" s="25" t="str">
        <f>VLOOKUP($L7,'Forrás kategóriák'!$B$1:$D$36,2,FALSE)</f>
        <v>Szöveg</v>
      </c>
      <c r="N7" s="25">
        <f>VLOOKUP($L7,'Forrás kategóriák'!$B$1:$D$36,3,FALSE)</f>
        <v>1</v>
      </c>
      <c r="O7" s="9" t="s">
        <v>33</v>
      </c>
      <c r="P7" s="4" t="s">
        <v>33</v>
      </c>
      <c r="Q7" s="9"/>
      <c r="R7" s="4"/>
      <c r="S7" s="9"/>
      <c r="T7" s="9"/>
      <c r="U7" s="13">
        <v>0</v>
      </c>
      <c r="V7" s="13">
        <v>0</v>
      </c>
      <c r="AA7" s="13">
        <v>0</v>
      </c>
      <c r="AB7" s="13">
        <v>0</v>
      </c>
      <c r="AC7" s="4"/>
      <c r="AD7" s="15" t="s">
        <v>26</v>
      </c>
      <c r="AE7" s="9" t="s">
        <v>27</v>
      </c>
      <c r="AF7" s="9" t="s">
        <v>192</v>
      </c>
      <c r="AG7" s="13">
        <v>1</v>
      </c>
      <c r="AH7" s="13">
        <v>2</v>
      </c>
      <c r="AI7" s="13">
        <v>0</v>
      </c>
      <c r="AJ7" s="13">
        <v>0</v>
      </c>
      <c r="AK7" s="13">
        <v>0</v>
      </c>
      <c r="AL7" s="13">
        <v>0</v>
      </c>
      <c r="AM7" s="25">
        <f t="shared" si="0"/>
        <v>1</v>
      </c>
      <c r="AN7" s="25">
        <f t="shared" si="1"/>
        <v>2</v>
      </c>
      <c r="AO7" s="25">
        <f t="shared" si="2"/>
        <v>2</v>
      </c>
      <c r="AP7" s="21">
        <v>1</v>
      </c>
      <c r="AQ7" s="21">
        <v>2</v>
      </c>
      <c r="AR7" s="21">
        <v>2</v>
      </c>
    </row>
    <row r="8" spans="1:44" s="2" customFormat="1" ht="15" customHeight="1" x14ac:dyDescent="0.3">
      <c r="A8" s="26">
        <v>44048</v>
      </c>
      <c r="B8" s="26" t="s">
        <v>561</v>
      </c>
      <c r="C8" s="2" t="s">
        <v>522</v>
      </c>
      <c r="D8" s="4" t="s">
        <v>96</v>
      </c>
      <c r="E8" s="4" t="s">
        <v>469</v>
      </c>
      <c r="F8" s="9" t="s">
        <v>4</v>
      </c>
      <c r="G8" s="27" t="s">
        <v>33</v>
      </c>
      <c r="H8" s="13">
        <v>3</v>
      </c>
      <c r="I8" s="9" t="s">
        <v>534</v>
      </c>
      <c r="J8" s="3" t="s">
        <v>395</v>
      </c>
      <c r="K8" s="38" t="str" cm="1">
        <f t="array" aca="1" ref="K8" ca="1">HYPERLINK(CELL("cím",INDEX(Források!$A:$E,MATCH(Adatok!J8,Források!$A:$A,0),2)),I8)</f>
        <v>AA, 2018b</v>
      </c>
      <c r="L8" s="31" t="s">
        <v>481</v>
      </c>
      <c r="M8" s="25" t="str">
        <f>VLOOKUP($L8,'Forrás kategóriák'!$B$1:$D$36,2,FALSE)</f>
        <v>Szöveg</v>
      </c>
      <c r="N8" s="25">
        <f>VLOOKUP($L8,'Forrás kategóriák'!$B$1:$D$36,3,FALSE)</f>
        <v>1</v>
      </c>
      <c r="O8" s="9" t="s">
        <v>33</v>
      </c>
      <c r="P8" s="4" t="s">
        <v>33</v>
      </c>
      <c r="Q8" s="9"/>
      <c r="R8" s="4"/>
      <c r="S8" s="9"/>
      <c r="T8" s="9"/>
      <c r="U8" s="13">
        <v>0</v>
      </c>
      <c r="V8" s="13">
        <v>0</v>
      </c>
      <c r="AA8" s="13">
        <v>0</v>
      </c>
      <c r="AB8" s="13">
        <v>0</v>
      </c>
      <c r="AC8" s="4"/>
      <c r="AD8" s="15" t="s">
        <v>26</v>
      </c>
      <c r="AE8" s="9" t="s">
        <v>27</v>
      </c>
      <c r="AF8" s="9" t="s">
        <v>192</v>
      </c>
      <c r="AG8" s="13">
        <v>2</v>
      </c>
      <c r="AH8" s="13">
        <v>2</v>
      </c>
      <c r="AI8" s="13">
        <v>0</v>
      </c>
      <c r="AJ8" s="13">
        <v>0</v>
      </c>
      <c r="AK8" s="13">
        <v>0</v>
      </c>
      <c r="AL8" s="13">
        <v>0</v>
      </c>
      <c r="AM8" s="25">
        <f t="shared" si="0"/>
        <v>2</v>
      </c>
      <c r="AN8" s="25">
        <f t="shared" si="1"/>
        <v>2</v>
      </c>
      <c r="AO8" s="25">
        <f t="shared" si="2"/>
        <v>4</v>
      </c>
      <c r="AP8" s="21">
        <v>2</v>
      </c>
      <c r="AQ8" s="21">
        <v>2</v>
      </c>
      <c r="AR8" s="21">
        <v>4</v>
      </c>
    </row>
    <row r="9" spans="1:44" s="2" customFormat="1" x14ac:dyDescent="0.3">
      <c r="A9" s="26">
        <v>44048</v>
      </c>
      <c r="B9" s="26" t="s">
        <v>561</v>
      </c>
      <c r="C9" s="2" t="s">
        <v>522</v>
      </c>
      <c r="D9" s="4" t="s">
        <v>96</v>
      </c>
      <c r="E9" s="4" t="s">
        <v>469</v>
      </c>
      <c r="F9" s="9" t="s">
        <v>4</v>
      </c>
      <c r="G9" s="27" t="s">
        <v>33</v>
      </c>
      <c r="H9" s="13">
        <v>3</v>
      </c>
      <c r="I9" s="9" t="s">
        <v>534</v>
      </c>
      <c r="J9" s="3" t="s">
        <v>395</v>
      </c>
      <c r="K9" s="38" t="str" cm="1">
        <f t="array" aca="1" ref="K9" ca="1">HYPERLINK(CELL("cím",INDEX(Források!$A:$E,MATCH(Adatok!J9,Források!$A:$A,0),2)),I9)</f>
        <v>AA, 2018b</v>
      </c>
      <c r="L9" s="31" t="s">
        <v>481</v>
      </c>
      <c r="M9" s="25" t="str">
        <f>VLOOKUP($L9,'Forrás kategóriák'!$B$1:$D$36,2,FALSE)</f>
        <v>Szöveg</v>
      </c>
      <c r="N9" s="25">
        <f>VLOOKUP($L9,'Forrás kategóriák'!$B$1:$D$36,3,FALSE)</f>
        <v>1</v>
      </c>
      <c r="O9" s="9" t="s">
        <v>33</v>
      </c>
      <c r="P9" s="4" t="s">
        <v>33</v>
      </c>
      <c r="Q9" s="9"/>
      <c r="R9" s="4"/>
      <c r="S9" s="9"/>
      <c r="T9" s="9"/>
      <c r="U9" s="13">
        <v>0</v>
      </c>
      <c r="V9" s="13">
        <v>0</v>
      </c>
      <c r="AA9" s="13">
        <v>0</v>
      </c>
      <c r="AB9" s="13">
        <v>0</v>
      </c>
      <c r="AC9" s="4"/>
      <c r="AD9" s="15" t="s">
        <v>28</v>
      </c>
      <c r="AE9" s="15" t="s">
        <v>29</v>
      </c>
      <c r="AF9" s="9" t="s">
        <v>192</v>
      </c>
      <c r="AG9" s="13">
        <v>2</v>
      </c>
      <c r="AH9" s="13">
        <v>2</v>
      </c>
      <c r="AI9" s="13">
        <v>0</v>
      </c>
      <c r="AJ9" s="13">
        <v>0</v>
      </c>
      <c r="AK9" s="13">
        <v>0</v>
      </c>
      <c r="AL9" s="13">
        <v>0</v>
      </c>
      <c r="AM9" s="25">
        <f t="shared" si="0"/>
        <v>2</v>
      </c>
      <c r="AN9" s="25">
        <f t="shared" si="1"/>
        <v>2</v>
      </c>
      <c r="AO9" s="25">
        <f t="shared" si="2"/>
        <v>4</v>
      </c>
      <c r="AP9" s="21">
        <v>2</v>
      </c>
      <c r="AQ9" s="21">
        <v>2</v>
      </c>
      <c r="AR9" s="21">
        <v>4</v>
      </c>
    </row>
    <row r="10" spans="1:44" s="2" customFormat="1" ht="15" customHeight="1" x14ac:dyDescent="0.3">
      <c r="A10" s="26">
        <v>44048</v>
      </c>
      <c r="B10" s="26" t="s">
        <v>561</v>
      </c>
      <c r="C10" s="2" t="s">
        <v>522</v>
      </c>
      <c r="D10" s="4" t="s">
        <v>96</v>
      </c>
      <c r="E10" s="4" t="s">
        <v>469</v>
      </c>
      <c r="F10" s="9" t="s">
        <v>3</v>
      </c>
      <c r="G10" s="27" t="s">
        <v>33</v>
      </c>
      <c r="H10" s="13">
        <v>4</v>
      </c>
      <c r="I10" s="9" t="s">
        <v>422</v>
      </c>
      <c r="J10" s="3" t="s">
        <v>423</v>
      </c>
      <c r="K10" s="38" t="str" cm="1">
        <f t="array" aca="1" ref="K10" ca="1">HYPERLINK(CELL("cím",INDEX(Források!$A:$E,MATCH(Adatok!J10,Források!$A:$A,0),2)),I10)</f>
        <v>Shane, 2000</v>
      </c>
      <c r="L10" s="31" t="s">
        <v>481</v>
      </c>
      <c r="M10" s="25" t="str">
        <f>VLOOKUP($L10,'Forrás kategóriák'!$B$1:$D$36,2,FALSE)</f>
        <v>Szöveg</v>
      </c>
      <c r="N10" s="25">
        <f>VLOOKUP($L10,'Forrás kategóriák'!$B$1:$D$36,3,FALSE)</f>
        <v>1</v>
      </c>
      <c r="O10" s="9" t="s">
        <v>33</v>
      </c>
      <c r="P10" s="4" t="s">
        <v>33</v>
      </c>
      <c r="Q10" s="9"/>
      <c r="R10" s="4"/>
      <c r="S10" s="9"/>
      <c r="T10" s="9"/>
      <c r="U10" s="13">
        <v>0</v>
      </c>
      <c r="V10" s="13">
        <v>0</v>
      </c>
      <c r="AA10" s="13">
        <v>0</v>
      </c>
      <c r="AB10" s="13">
        <v>0</v>
      </c>
      <c r="AC10" s="4"/>
      <c r="AD10" s="15" t="s">
        <v>26</v>
      </c>
      <c r="AE10" s="9" t="s">
        <v>27</v>
      </c>
      <c r="AF10" s="9" t="s">
        <v>192</v>
      </c>
      <c r="AG10" s="13">
        <v>1</v>
      </c>
      <c r="AH10" s="13">
        <v>2</v>
      </c>
      <c r="AI10" s="13">
        <v>0</v>
      </c>
      <c r="AJ10" s="13">
        <v>0</v>
      </c>
      <c r="AK10" s="13">
        <v>0</v>
      </c>
      <c r="AL10" s="13">
        <v>0</v>
      </c>
      <c r="AM10" s="25">
        <f t="shared" si="0"/>
        <v>1</v>
      </c>
      <c r="AN10" s="25">
        <f t="shared" si="1"/>
        <v>2</v>
      </c>
      <c r="AO10" s="25">
        <f t="shared" si="2"/>
        <v>2</v>
      </c>
      <c r="AP10" s="21">
        <v>1</v>
      </c>
      <c r="AQ10" s="21">
        <v>2</v>
      </c>
      <c r="AR10" s="21">
        <v>2</v>
      </c>
    </row>
    <row r="11" spans="1:44" s="2" customFormat="1" ht="15" customHeight="1" x14ac:dyDescent="0.3">
      <c r="A11" s="26">
        <v>44048</v>
      </c>
      <c r="B11" s="26" t="s">
        <v>561</v>
      </c>
      <c r="C11" s="2" t="s">
        <v>522</v>
      </c>
      <c r="D11" s="4" t="s">
        <v>96</v>
      </c>
      <c r="E11" s="4" t="s">
        <v>469</v>
      </c>
      <c r="F11" s="9" t="s">
        <v>3</v>
      </c>
      <c r="G11" s="27" t="s">
        <v>33</v>
      </c>
      <c r="H11" s="13">
        <v>4</v>
      </c>
      <c r="I11" s="9" t="s">
        <v>422</v>
      </c>
      <c r="J11" s="3" t="s">
        <v>423</v>
      </c>
      <c r="K11" s="38" t="str" cm="1">
        <f t="array" aca="1" ref="K11" ca="1">HYPERLINK(CELL("cím",INDEX(Források!$A:$E,MATCH(Adatok!J11,Források!$A:$A,0),2)),I11)</f>
        <v>Shane, 2000</v>
      </c>
      <c r="L11" s="31" t="s">
        <v>481</v>
      </c>
      <c r="M11" s="25" t="str">
        <f>VLOOKUP($L11,'Forrás kategóriák'!$B$1:$D$36,2,FALSE)</f>
        <v>Szöveg</v>
      </c>
      <c r="N11" s="25">
        <f>VLOOKUP($L11,'Forrás kategóriák'!$B$1:$D$36,3,FALSE)</f>
        <v>1</v>
      </c>
      <c r="O11" s="9" t="s">
        <v>33</v>
      </c>
      <c r="P11" s="4" t="s">
        <v>33</v>
      </c>
      <c r="Q11" s="9"/>
      <c r="R11" s="4"/>
      <c r="S11" s="9"/>
      <c r="T11" s="9"/>
      <c r="U11" s="13">
        <v>0</v>
      </c>
      <c r="V11" s="13">
        <v>0</v>
      </c>
      <c r="AA11" s="13">
        <v>0</v>
      </c>
      <c r="AB11" s="13">
        <v>0</v>
      </c>
      <c r="AC11" s="4"/>
      <c r="AD11" s="15" t="s">
        <v>26</v>
      </c>
      <c r="AE11" s="9" t="s">
        <v>27</v>
      </c>
      <c r="AF11" s="9" t="s">
        <v>192</v>
      </c>
      <c r="AG11" s="13">
        <v>1</v>
      </c>
      <c r="AH11" s="13">
        <v>2</v>
      </c>
      <c r="AI11" s="13">
        <v>0</v>
      </c>
      <c r="AJ11" s="13">
        <v>0</v>
      </c>
      <c r="AK11" s="13">
        <v>0</v>
      </c>
      <c r="AL11" s="13">
        <v>0</v>
      </c>
      <c r="AM11" s="25">
        <f t="shared" si="0"/>
        <v>1</v>
      </c>
      <c r="AN11" s="25">
        <f t="shared" si="1"/>
        <v>2</v>
      </c>
      <c r="AO11" s="25">
        <f t="shared" si="2"/>
        <v>2</v>
      </c>
      <c r="AP11" s="21">
        <v>1</v>
      </c>
      <c r="AQ11" s="21">
        <v>2</v>
      </c>
      <c r="AR11" s="21">
        <v>2</v>
      </c>
    </row>
    <row r="12" spans="1:44" s="2" customFormat="1" ht="15" customHeight="1" x14ac:dyDescent="0.3">
      <c r="A12" s="26">
        <v>44048</v>
      </c>
      <c r="B12" s="26" t="s">
        <v>561</v>
      </c>
      <c r="C12" s="2" t="s">
        <v>522</v>
      </c>
      <c r="D12" s="4" t="s">
        <v>96</v>
      </c>
      <c r="E12" s="4" t="s">
        <v>469</v>
      </c>
      <c r="F12" s="9" t="s">
        <v>3</v>
      </c>
      <c r="G12" s="27" t="s">
        <v>33</v>
      </c>
      <c r="H12" s="13">
        <v>4</v>
      </c>
      <c r="I12" s="15" t="s">
        <v>567</v>
      </c>
      <c r="J12" s="2" t="s">
        <v>529</v>
      </c>
      <c r="K12" s="38" t="str" cm="1">
        <f t="array" aca="1" ref="K12" ca="1">HYPERLINK(CELL("cím",INDEX(Források!$A:$E,MATCH(Adatok!J12,Források!$A:$A,0),2)),I12)</f>
        <v>87/2012 VM rendelet</v>
      </c>
      <c r="L12" s="30" t="s">
        <v>472</v>
      </c>
      <c r="M12" s="25" t="str">
        <f>VLOOKUP($L12,'Forrás kategóriák'!$B$1:$D$36,2,FALSE)</f>
        <v>Szöveg</v>
      </c>
      <c r="N12" s="25">
        <f>VLOOKUP($L12,'Forrás kategóriák'!$B$1:$D$36,3,FALSE)</f>
        <v>0.01</v>
      </c>
      <c r="O12" s="9" t="s">
        <v>33</v>
      </c>
      <c r="P12" s="4" t="s">
        <v>33</v>
      </c>
      <c r="Q12" s="9"/>
      <c r="R12" s="4"/>
      <c r="S12" s="9"/>
      <c r="T12" s="9"/>
      <c r="U12" s="13">
        <v>0</v>
      </c>
      <c r="V12" s="13">
        <v>0</v>
      </c>
      <c r="AA12" s="13">
        <v>0</v>
      </c>
      <c r="AB12" s="13">
        <v>0</v>
      </c>
      <c r="AC12" s="4"/>
      <c r="AD12" s="15"/>
      <c r="AE12" s="9"/>
      <c r="AF12" s="9"/>
      <c r="AG12" s="13">
        <v>1</v>
      </c>
      <c r="AH12" s="13">
        <v>2</v>
      </c>
      <c r="AI12" s="13">
        <v>0</v>
      </c>
      <c r="AJ12" s="13">
        <v>0</v>
      </c>
      <c r="AK12" s="13">
        <v>0</v>
      </c>
      <c r="AL12" s="13">
        <v>0</v>
      </c>
      <c r="AM12" s="25">
        <f t="shared" si="0"/>
        <v>1</v>
      </c>
      <c r="AN12" s="25">
        <f t="shared" si="1"/>
        <v>2</v>
      </c>
      <c r="AO12" s="25">
        <f t="shared" si="2"/>
        <v>0.02</v>
      </c>
      <c r="AP12" s="21">
        <v>1</v>
      </c>
      <c r="AQ12" s="21">
        <v>2</v>
      </c>
      <c r="AR12" s="21">
        <v>2</v>
      </c>
    </row>
    <row r="13" spans="1:44" s="2" customFormat="1" ht="15" customHeight="1" x14ac:dyDescent="0.3">
      <c r="A13" s="26">
        <v>44048</v>
      </c>
      <c r="B13" s="26" t="s">
        <v>561</v>
      </c>
      <c r="C13" s="2" t="s">
        <v>522</v>
      </c>
      <c r="D13" s="4" t="s">
        <v>96</v>
      </c>
      <c r="E13" s="4" t="s">
        <v>469</v>
      </c>
      <c r="F13" s="9" t="s">
        <v>3</v>
      </c>
      <c r="G13" s="27" t="s">
        <v>33</v>
      </c>
      <c r="H13" s="13">
        <v>4</v>
      </c>
      <c r="I13" s="15" t="s">
        <v>530</v>
      </c>
      <c r="J13" s="15" t="s">
        <v>530</v>
      </c>
      <c r="K13" s="38" t="str" cm="1">
        <f t="array" aca="1" ref="K13" ca="1">HYPERLINK(CELL("cím",INDEX(Források!$A:$E,MATCH(Adatok!J13,Források!$A:$A,0),2)),I13)</f>
        <v>2005/1/EK</v>
      </c>
      <c r="L13" s="30" t="s">
        <v>472</v>
      </c>
      <c r="M13" s="25" t="str">
        <f>VLOOKUP($L13,'Forrás kategóriák'!$B$1:$D$36,2,FALSE)</f>
        <v>Szöveg</v>
      </c>
      <c r="N13" s="25">
        <f>VLOOKUP($L13,'Forrás kategóriák'!$B$1:$D$36,3,FALSE)</f>
        <v>0.01</v>
      </c>
      <c r="O13" s="9" t="s">
        <v>33</v>
      </c>
      <c r="P13" s="4" t="s">
        <v>33</v>
      </c>
      <c r="Q13" s="9"/>
      <c r="R13" s="4"/>
      <c r="S13" s="9"/>
      <c r="T13" s="9"/>
      <c r="U13" s="13">
        <v>0</v>
      </c>
      <c r="V13" s="13">
        <v>0</v>
      </c>
      <c r="AA13" s="13">
        <v>0</v>
      </c>
      <c r="AB13" s="13">
        <v>0</v>
      </c>
      <c r="AC13" s="4"/>
      <c r="AD13" s="15"/>
      <c r="AE13" s="9"/>
      <c r="AF13" s="9"/>
      <c r="AG13" s="13">
        <v>1</v>
      </c>
      <c r="AH13" s="13">
        <v>2</v>
      </c>
      <c r="AI13" s="13">
        <v>0</v>
      </c>
      <c r="AJ13" s="13">
        <v>0</v>
      </c>
      <c r="AK13" s="13">
        <v>0</v>
      </c>
      <c r="AL13" s="13">
        <v>0</v>
      </c>
      <c r="AM13" s="25">
        <f t="shared" si="0"/>
        <v>1</v>
      </c>
      <c r="AN13" s="25">
        <f t="shared" si="1"/>
        <v>2</v>
      </c>
      <c r="AO13" s="25">
        <f t="shared" si="2"/>
        <v>0.02</v>
      </c>
      <c r="AP13" s="21">
        <v>1</v>
      </c>
      <c r="AQ13" s="21">
        <v>2</v>
      </c>
      <c r="AR13" s="21">
        <v>2</v>
      </c>
    </row>
    <row r="14" spans="1:44" s="2" customFormat="1" ht="15" customHeight="1" x14ac:dyDescent="0.3">
      <c r="A14" s="26">
        <v>44048</v>
      </c>
      <c r="B14" s="26" t="s">
        <v>561</v>
      </c>
      <c r="C14" s="2" t="s">
        <v>522</v>
      </c>
      <c r="D14" s="4" t="s">
        <v>96</v>
      </c>
      <c r="E14" s="4" t="s">
        <v>470</v>
      </c>
      <c r="F14" s="9" t="s">
        <v>525</v>
      </c>
      <c r="G14" s="9" t="s">
        <v>526</v>
      </c>
      <c r="H14" s="13" t="s">
        <v>78</v>
      </c>
      <c r="I14" s="15" t="s">
        <v>535</v>
      </c>
      <c r="J14" s="2" t="s">
        <v>168</v>
      </c>
      <c r="K14" s="38" t="str" cm="1">
        <f t="array" aca="1" ref="K14" ca="1">HYPERLINK(CELL("cím",INDEX(Források!$A:$E,MATCH(Adatok!J14,Források!$A:$A,0),2)),I14)</f>
        <v>McDowell et al., 2008</v>
      </c>
      <c r="L14" s="31" t="s">
        <v>454</v>
      </c>
      <c r="M14" s="25" t="str">
        <f>VLOOKUP($L14,'Forrás kategóriák'!$B$1:$D$36,2,FALSE)</f>
        <v>Szám (kockázatbecslés)</v>
      </c>
      <c r="N14" s="25">
        <f>VLOOKUP($L14,'Forrás kategóriák'!$B$1:$D$36,3,FALSE)</f>
        <v>1</v>
      </c>
      <c r="O14" s="15" t="s">
        <v>32</v>
      </c>
      <c r="P14" s="15" t="s">
        <v>174</v>
      </c>
      <c r="R14" s="4"/>
      <c r="S14" s="14"/>
      <c r="T14" s="14"/>
      <c r="U14" s="13">
        <v>0</v>
      </c>
      <c r="V14" s="13">
        <v>0</v>
      </c>
      <c r="W14" s="6" t="s">
        <v>33</v>
      </c>
      <c r="X14" s="6" t="s">
        <v>36</v>
      </c>
      <c r="Y14" s="6"/>
      <c r="Z14" s="6"/>
      <c r="AA14" s="12">
        <v>3</v>
      </c>
      <c r="AB14" s="12">
        <v>2</v>
      </c>
      <c r="AC14" s="12"/>
      <c r="AD14" s="15" t="s">
        <v>30</v>
      </c>
      <c r="AE14" s="15" t="s">
        <v>31</v>
      </c>
      <c r="AF14" s="9"/>
      <c r="AG14" s="12">
        <v>0</v>
      </c>
      <c r="AH14" s="12">
        <v>0</v>
      </c>
      <c r="AI14" s="13">
        <v>0</v>
      </c>
      <c r="AJ14" s="13">
        <v>0</v>
      </c>
      <c r="AK14" s="13">
        <v>0</v>
      </c>
      <c r="AL14" s="13">
        <v>0</v>
      </c>
      <c r="AM14" s="25">
        <f t="shared" si="0"/>
        <v>3</v>
      </c>
      <c r="AN14" s="25">
        <f t="shared" si="1"/>
        <v>2</v>
      </c>
      <c r="AO14" s="25">
        <f t="shared" si="2"/>
        <v>6</v>
      </c>
      <c r="AP14" s="21">
        <v>3</v>
      </c>
      <c r="AQ14" s="21">
        <v>2</v>
      </c>
      <c r="AR14" s="21">
        <v>6</v>
      </c>
    </row>
    <row r="15" spans="1:44" s="2" customFormat="1" ht="15" customHeight="1" x14ac:dyDescent="0.3">
      <c r="A15" s="26">
        <v>44048</v>
      </c>
      <c r="B15" s="26" t="s">
        <v>561</v>
      </c>
      <c r="C15" s="2" t="s">
        <v>522</v>
      </c>
      <c r="D15" s="4" t="s">
        <v>96</v>
      </c>
      <c r="E15" s="4" t="s">
        <v>470</v>
      </c>
      <c r="F15" s="9" t="s">
        <v>525</v>
      </c>
      <c r="G15" s="9" t="s">
        <v>526</v>
      </c>
      <c r="H15" s="13" t="s">
        <v>78</v>
      </c>
      <c r="I15" s="15" t="s">
        <v>535</v>
      </c>
      <c r="J15" s="2" t="s">
        <v>168</v>
      </c>
      <c r="K15" s="38" t="str" cm="1">
        <f t="array" aca="1" ref="K15" ca="1">HYPERLINK(CELL("cím",INDEX(Források!$A:$E,MATCH(Adatok!J15,Források!$A:$A,0),2)),I15)</f>
        <v>McDowell et al., 2008</v>
      </c>
      <c r="L15" s="31" t="s">
        <v>454</v>
      </c>
      <c r="M15" s="25" t="str">
        <f>VLOOKUP($L15,'Forrás kategóriák'!$B$1:$D$36,2,FALSE)</f>
        <v>Szám (kockázatbecslés)</v>
      </c>
      <c r="N15" s="25">
        <f>VLOOKUP($L15,'Forrás kategóriák'!$B$1:$D$36,3,FALSE)</f>
        <v>1</v>
      </c>
      <c r="O15" s="15" t="s">
        <v>32</v>
      </c>
      <c r="P15" s="15" t="s">
        <v>175</v>
      </c>
      <c r="R15" s="4"/>
      <c r="S15" s="14"/>
      <c r="T15" s="15"/>
      <c r="U15" s="13">
        <v>0</v>
      </c>
      <c r="V15" s="13">
        <v>0</v>
      </c>
      <c r="W15" s="6">
        <v>1.39</v>
      </c>
      <c r="X15" s="6" t="s">
        <v>36</v>
      </c>
      <c r="Y15" s="6"/>
      <c r="Z15" s="6"/>
      <c r="AA15" s="12">
        <v>3</v>
      </c>
      <c r="AB15" s="12">
        <v>2</v>
      </c>
      <c r="AC15" s="12"/>
      <c r="AD15" s="15" t="s">
        <v>30</v>
      </c>
      <c r="AE15" s="15" t="s">
        <v>31</v>
      </c>
      <c r="AF15" s="9"/>
      <c r="AG15" s="12">
        <v>0</v>
      </c>
      <c r="AH15" s="12">
        <v>0</v>
      </c>
      <c r="AI15" s="13">
        <v>0</v>
      </c>
      <c r="AJ15" s="13">
        <v>0</v>
      </c>
      <c r="AK15" s="13">
        <v>0</v>
      </c>
      <c r="AL15" s="13">
        <v>0</v>
      </c>
      <c r="AM15" s="25">
        <f t="shared" si="0"/>
        <v>3</v>
      </c>
      <c r="AN15" s="25">
        <f t="shared" si="1"/>
        <v>2</v>
      </c>
      <c r="AO15" s="25">
        <f t="shared" si="2"/>
        <v>6</v>
      </c>
      <c r="AP15" s="21">
        <v>3</v>
      </c>
      <c r="AQ15" s="21">
        <v>2</v>
      </c>
      <c r="AR15" s="21">
        <v>6</v>
      </c>
    </row>
    <row r="16" spans="1:44" s="2" customFormat="1" ht="15" customHeight="1" x14ac:dyDescent="0.3">
      <c r="A16" s="26">
        <v>44048</v>
      </c>
      <c r="B16" s="26" t="s">
        <v>561</v>
      </c>
      <c r="C16" s="2" t="s">
        <v>522</v>
      </c>
      <c r="D16" s="4" t="s">
        <v>96</v>
      </c>
      <c r="E16" s="4" t="s">
        <v>470</v>
      </c>
      <c r="F16" s="9" t="s">
        <v>525</v>
      </c>
      <c r="G16" s="9" t="s">
        <v>526</v>
      </c>
      <c r="H16" s="13" t="s">
        <v>78</v>
      </c>
      <c r="I16" s="15" t="s">
        <v>535</v>
      </c>
      <c r="J16" s="2" t="s">
        <v>168</v>
      </c>
      <c r="K16" s="38" t="str" cm="1">
        <f t="array" aca="1" ref="K16" ca="1">HYPERLINK(CELL("cím",INDEX(Források!$A:$E,MATCH(Adatok!J16,Források!$A:$A,0),2)),I16)</f>
        <v>McDowell et al., 2008</v>
      </c>
      <c r="L16" s="31" t="s">
        <v>454</v>
      </c>
      <c r="M16" s="25" t="str">
        <f>VLOOKUP($L16,'Forrás kategóriák'!$B$1:$D$36,2,FALSE)</f>
        <v>Szám (kockázatbecslés)</v>
      </c>
      <c r="N16" s="25">
        <f>VLOOKUP($L16,'Forrás kategóriák'!$B$1:$D$36,3,FALSE)</f>
        <v>1</v>
      </c>
      <c r="O16" s="15" t="s">
        <v>32</v>
      </c>
      <c r="P16" s="15" t="s">
        <v>176</v>
      </c>
      <c r="R16" s="4"/>
      <c r="S16" s="14"/>
      <c r="T16" s="15"/>
      <c r="U16" s="13">
        <v>0</v>
      </c>
      <c r="V16" s="13">
        <v>0</v>
      </c>
      <c r="W16" s="6">
        <v>2.86</v>
      </c>
      <c r="X16" s="6" t="s">
        <v>36</v>
      </c>
      <c r="Y16" s="6"/>
      <c r="Z16" s="6"/>
      <c r="AA16" s="12">
        <v>3</v>
      </c>
      <c r="AB16" s="12">
        <v>2</v>
      </c>
      <c r="AC16" s="12"/>
      <c r="AD16" s="15" t="s">
        <v>30</v>
      </c>
      <c r="AE16" s="15" t="s">
        <v>31</v>
      </c>
      <c r="AF16" s="9"/>
      <c r="AG16" s="12">
        <v>0</v>
      </c>
      <c r="AH16" s="12">
        <v>0</v>
      </c>
      <c r="AI16" s="13">
        <v>0</v>
      </c>
      <c r="AJ16" s="13">
        <v>0</v>
      </c>
      <c r="AK16" s="13">
        <v>0</v>
      </c>
      <c r="AL16" s="13">
        <v>0</v>
      </c>
      <c r="AM16" s="25">
        <f t="shared" si="0"/>
        <v>3</v>
      </c>
      <c r="AN16" s="25">
        <f t="shared" si="1"/>
        <v>2</v>
      </c>
      <c r="AO16" s="25">
        <f t="shared" si="2"/>
        <v>6</v>
      </c>
      <c r="AP16" s="21">
        <v>3</v>
      </c>
      <c r="AQ16" s="21">
        <v>2</v>
      </c>
      <c r="AR16" s="21">
        <v>6</v>
      </c>
    </row>
    <row r="17" spans="1:44" s="2" customFormat="1" ht="15" customHeight="1" x14ac:dyDescent="0.3">
      <c r="A17" s="26">
        <v>44048</v>
      </c>
      <c r="B17" s="26" t="s">
        <v>561</v>
      </c>
      <c r="C17" s="2" t="s">
        <v>522</v>
      </c>
      <c r="D17" s="4" t="s">
        <v>96</v>
      </c>
      <c r="E17" s="4" t="s">
        <v>470</v>
      </c>
      <c r="F17" s="9" t="s">
        <v>525</v>
      </c>
      <c r="G17" s="9" t="s">
        <v>526</v>
      </c>
      <c r="H17" s="13" t="s">
        <v>78</v>
      </c>
      <c r="I17" s="15" t="s">
        <v>536</v>
      </c>
      <c r="J17" s="3" t="s">
        <v>357</v>
      </c>
      <c r="K17" s="38" t="str" cm="1">
        <f t="array" aca="1" ref="K17" ca="1">HYPERLINK(CELL("cím",INDEX(Források!$A:$E,MATCH(Adatok!J17,Források!$A:$A,0),2)),I17)</f>
        <v>Henry et al., 2011</v>
      </c>
      <c r="L17" s="31" t="s">
        <v>454</v>
      </c>
      <c r="M17" s="25" t="str">
        <f>VLOOKUP($L17,'Forrás kategóriák'!$B$1:$D$36,2,FALSE)</f>
        <v>Szám (kockázatbecslés)</v>
      </c>
      <c r="N17" s="25">
        <f>VLOOKUP($L17,'Forrás kategóriák'!$B$1:$D$36,3,FALSE)</f>
        <v>1</v>
      </c>
      <c r="O17" s="9" t="s">
        <v>110</v>
      </c>
      <c r="P17" s="9" t="s">
        <v>181</v>
      </c>
      <c r="S17" s="14"/>
      <c r="T17" s="15"/>
      <c r="U17" s="13">
        <v>0</v>
      </c>
      <c r="V17" s="13">
        <v>0</v>
      </c>
      <c r="W17" s="6">
        <v>0.27</v>
      </c>
      <c r="X17" s="6" t="s">
        <v>36</v>
      </c>
      <c r="Y17" s="6"/>
      <c r="Z17" s="6"/>
      <c r="AA17" s="12">
        <v>3</v>
      </c>
      <c r="AB17" s="12">
        <v>2</v>
      </c>
      <c r="AC17" s="12"/>
      <c r="AD17" s="15" t="s">
        <v>30</v>
      </c>
      <c r="AE17" s="15" t="s">
        <v>41</v>
      </c>
      <c r="AF17" s="9"/>
      <c r="AG17" s="12">
        <v>0</v>
      </c>
      <c r="AH17" s="12">
        <v>0</v>
      </c>
      <c r="AI17" s="13">
        <v>0</v>
      </c>
      <c r="AJ17" s="13">
        <v>0</v>
      </c>
      <c r="AK17" s="13">
        <v>0</v>
      </c>
      <c r="AL17" s="13">
        <v>0</v>
      </c>
      <c r="AM17" s="25">
        <f t="shared" si="0"/>
        <v>3</v>
      </c>
      <c r="AN17" s="25">
        <f t="shared" si="1"/>
        <v>2</v>
      </c>
      <c r="AO17" s="25">
        <f t="shared" si="2"/>
        <v>6</v>
      </c>
      <c r="AP17" s="21">
        <v>3</v>
      </c>
      <c r="AQ17" s="21">
        <v>2</v>
      </c>
      <c r="AR17" s="21">
        <v>6</v>
      </c>
    </row>
    <row r="18" spans="1:44" s="2" customFormat="1" ht="15" customHeight="1" x14ac:dyDescent="0.3">
      <c r="A18" s="26">
        <v>44048</v>
      </c>
      <c r="B18" s="26" t="s">
        <v>561</v>
      </c>
      <c r="C18" s="2" t="s">
        <v>522</v>
      </c>
      <c r="D18" s="4" t="s">
        <v>96</v>
      </c>
      <c r="E18" s="4" t="s">
        <v>470</v>
      </c>
      <c r="F18" s="9" t="s">
        <v>525</v>
      </c>
      <c r="G18" s="9" t="s">
        <v>526</v>
      </c>
      <c r="H18" s="13" t="s">
        <v>78</v>
      </c>
      <c r="I18" s="15" t="s">
        <v>536</v>
      </c>
      <c r="J18" s="3" t="s">
        <v>357</v>
      </c>
      <c r="K18" s="38" t="str" cm="1">
        <f t="array" aca="1" ref="K18" ca="1">HYPERLINK(CELL("cím",INDEX(Források!$A:$E,MATCH(Adatok!J18,Források!$A:$A,0),2)),I18)</f>
        <v>Henry et al., 2011</v>
      </c>
      <c r="L18" s="31" t="s">
        <v>454</v>
      </c>
      <c r="M18" s="25" t="str">
        <f>VLOOKUP($L18,'Forrás kategóriák'!$B$1:$D$36,2,FALSE)</f>
        <v>Szám (kockázatbecslés)</v>
      </c>
      <c r="N18" s="25">
        <f>VLOOKUP($L18,'Forrás kategóriák'!$B$1:$D$36,3,FALSE)</f>
        <v>1</v>
      </c>
      <c r="O18" s="9" t="s">
        <v>110</v>
      </c>
      <c r="P18" s="9" t="s">
        <v>182</v>
      </c>
      <c r="S18" s="14"/>
      <c r="T18" s="15"/>
      <c r="U18" s="13">
        <v>0</v>
      </c>
      <c r="V18" s="13">
        <v>0</v>
      </c>
      <c r="W18" s="6" t="s">
        <v>33</v>
      </c>
      <c r="X18" s="6" t="s">
        <v>36</v>
      </c>
      <c r="Y18" s="6"/>
      <c r="Z18" s="6"/>
      <c r="AA18" s="12">
        <v>3</v>
      </c>
      <c r="AB18" s="12">
        <v>2</v>
      </c>
      <c r="AC18" s="12"/>
      <c r="AD18" s="15" t="s">
        <v>30</v>
      </c>
      <c r="AE18" s="15" t="s">
        <v>41</v>
      </c>
      <c r="AF18" s="9"/>
      <c r="AG18" s="12">
        <v>0</v>
      </c>
      <c r="AH18" s="12">
        <v>0</v>
      </c>
      <c r="AI18" s="13">
        <v>0</v>
      </c>
      <c r="AJ18" s="13">
        <v>0</v>
      </c>
      <c r="AK18" s="13">
        <v>0</v>
      </c>
      <c r="AL18" s="13">
        <v>0</v>
      </c>
      <c r="AM18" s="25">
        <f t="shared" si="0"/>
        <v>3</v>
      </c>
      <c r="AN18" s="25">
        <f t="shared" si="1"/>
        <v>2</v>
      </c>
      <c r="AO18" s="25">
        <f t="shared" si="2"/>
        <v>6</v>
      </c>
      <c r="AP18" s="21">
        <v>3</v>
      </c>
      <c r="AQ18" s="21">
        <v>2</v>
      </c>
      <c r="AR18" s="21">
        <v>6</v>
      </c>
    </row>
    <row r="19" spans="1:44" s="2" customFormat="1" ht="15" customHeight="1" x14ac:dyDescent="0.3">
      <c r="A19" s="26">
        <v>44048</v>
      </c>
      <c r="B19" s="26" t="s">
        <v>561</v>
      </c>
      <c r="C19" s="2" t="s">
        <v>522</v>
      </c>
      <c r="D19" s="4" t="s">
        <v>96</v>
      </c>
      <c r="E19" s="4" t="s">
        <v>470</v>
      </c>
      <c r="F19" s="9" t="s">
        <v>525</v>
      </c>
      <c r="G19" s="9" t="s">
        <v>526</v>
      </c>
      <c r="H19" s="13" t="s">
        <v>78</v>
      </c>
      <c r="I19" s="15" t="s">
        <v>547</v>
      </c>
      <c r="J19" s="3" t="s">
        <v>382</v>
      </c>
      <c r="K19" s="38" t="str" cm="1">
        <f t="array" aca="1" ref="K19" ca="1">HYPERLINK(CELL("cím",INDEX(Források!$A:$E,MATCH(Adatok!J19,Források!$A:$A,0),2)),I19)</f>
        <v>Evans &amp; Sayer, 2000</v>
      </c>
      <c r="L19" s="31" t="s">
        <v>454</v>
      </c>
      <c r="M19" s="25" t="str">
        <f>VLOOKUP($L19,'Forrás kategóriák'!$B$1:$D$36,2,FALSE)</f>
        <v>Szám (kockázatbecslés)</v>
      </c>
      <c r="N19" s="25">
        <f>VLOOKUP($L19,'Forrás kategóriák'!$B$1:$D$36,3,FALSE)</f>
        <v>1</v>
      </c>
      <c r="O19" s="9" t="s">
        <v>110</v>
      </c>
      <c r="P19" s="9" t="s">
        <v>177</v>
      </c>
      <c r="S19" s="14"/>
      <c r="T19" s="9"/>
      <c r="U19" s="13">
        <v>0</v>
      </c>
      <c r="V19" s="13">
        <v>0</v>
      </c>
      <c r="W19" s="6">
        <v>1</v>
      </c>
      <c r="X19" s="6" t="s">
        <v>36</v>
      </c>
      <c r="Y19" s="6"/>
      <c r="Z19" s="6"/>
      <c r="AA19" s="12">
        <v>3</v>
      </c>
      <c r="AB19" s="12">
        <v>2</v>
      </c>
      <c r="AC19" s="12"/>
      <c r="AD19" s="15" t="s">
        <v>30</v>
      </c>
      <c r="AE19" s="15" t="s">
        <v>43</v>
      </c>
      <c r="AF19" s="9" t="s">
        <v>192</v>
      </c>
      <c r="AG19" s="12">
        <v>0</v>
      </c>
      <c r="AH19" s="12">
        <v>0</v>
      </c>
      <c r="AI19" s="13">
        <v>0</v>
      </c>
      <c r="AJ19" s="13">
        <v>0</v>
      </c>
      <c r="AK19" s="13">
        <v>0</v>
      </c>
      <c r="AL19" s="13">
        <v>0</v>
      </c>
      <c r="AM19" s="25">
        <f t="shared" si="0"/>
        <v>3</v>
      </c>
      <c r="AN19" s="25">
        <f t="shared" si="1"/>
        <v>2</v>
      </c>
      <c r="AO19" s="25">
        <f t="shared" si="2"/>
        <v>6</v>
      </c>
      <c r="AP19" s="21">
        <v>3</v>
      </c>
      <c r="AQ19" s="21">
        <v>2</v>
      </c>
      <c r="AR19" s="21">
        <v>6</v>
      </c>
    </row>
    <row r="20" spans="1:44" s="2" customFormat="1" ht="15" customHeight="1" x14ac:dyDescent="0.3">
      <c r="A20" s="26">
        <v>44048</v>
      </c>
      <c r="B20" s="26" t="s">
        <v>561</v>
      </c>
      <c r="C20" s="2" t="s">
        <v>522</v>
      </c>
      <c r="D20" s="4" t="s">
        <v>96</v>
      </c>
      <c r="E20" s="4" t="s">
        <v>470</v>
      </c>
      <c r="F20" s="9" t="s">
        <v>525</v>
      </c>
      <c r="G20" s="9" t="s">
        <v>526</v>
      </c>
      <c r="H20" s="13" t="s">
        <v>78</v>
      </c>
      <c r="I20" s="15" t="s">
        <v>547</v>
      </c>
      <c r="J20" s="3" t="s">
        <v>382</v>
      </c>
      <c r="K20" s="38" t="str" cm="1">
        <f t="array" aca="1" ref="K20" ca="1">HYPERLINK(CELL("cím",INDEX(Források!$A:$E,MATCH(Adatok!J20,Források!$A:$A,0),2)),I20)</f>
        <v>Evans &amp; Sayer, 2000</v>
      </c>
      <c r="L20" s="31" t="s">
        <v>454</v>
      </c>
      <c r="M20" s="25" t="str">
        <f>VLOOKUP($L20,'Forrás kategóriák'!$B$1:$D$36,2,FALSE)</f>
        <v>Szám (kockázatbecslés)</v>
      </c>
      <c r="N20" s="25">
        <f>VLOOKUP($L20,'Forrás kategóriák'!$B$1:$D$36,3,FALSE)</f>
        <v>1</v>
      </c>
      <c r="O20" s="9" t="s">
        <v>110</v>
      </c>
      <c r="P20" s="9" t="s">
        <v>178</v>
      </c>
      <c r="S20" s="14"/>
      <c r="T20" s="9"/>
      <c r="U20" s="13">
        <v>0</v>
      </c>
      <c r="V20" s="13">
        <v>0</v>
      </c>
      <c r="W20" s="6">
        <v>2.1</v>
      </c>
      <c r="X20" s="6" t="s">
        <v>36</v>
      </c>
      <c r="Y20" s="6"/>
      <c r="Z20" s="6"/>
      <c r="AA20" s="12">
        <v>3</v>
      </c>
      <c r="AB20" s="12">
        <v>2</v>
      </c>
      <c r="AC20" s="12"/>
      <c r="AD20" s="15" t="s">
        <v>30</v>
      </c>
      <c r="AE20" s="15" t="s">
        <v>43</v>
      </c>
      <c r="AF20" s="9" t="s">
        <v>192</v>
      </c>
      <c r="AG20" s="12">
        <v>0</v>
      </c>
      <c r="AH20" s="12">
        <v>0</v>
      </c>
      <c r="AI20" s="13">
        <v>0</v>
      </c>
      <c r="AJ20" s="13">
        <v>0</v>
      </c>
      <c r="AK20" s="13">
        <v>0</v>
      </c>
      <c r="AL20" s="13">
        <v>0</v>
      </c>
      <c r="AM20" s="25">
        <f t="shared" si="0"/>
        <v>3</v>
      </c>
      <c r="AN20" s="25">
        <f t="shared" si="1"/>
        <v>2</v>
      </c>
      <c r="AO20" s="25">
        <f t="shared" si="2"/>
        <v>6</v>
      </c>
      <c r="AP20" s="21">
        <v>3</v>
      </c>
      <c r="AQ20" s="21">
        <v>2</v>
      </c>
      <c r="AR20" s="21">
        <v>6</v>
      </c>
    </row>
    <row r="21" spans="1:44" s="2" customFormat="1" ht="15" customHeight="1" x14ac:dyDescent="0.3">
      <c r="A21" s="26">
        <v>44048</v>
      </c>
      <c r="B21" s="26" t="s">
        <v>561</v>
      </c>
      <c r="C21" s="2" t="s">
        <v>522</v>
      </c>
      <c r="D21" s="4" t="s">
        <v>96</v>
      </c>
      <c r="E21" s="4" t="s">
        <v>470</v>
      </c>
      <c r="F21" s="9" t="s">
        <v>525</v>
      </c>
      <c r="G21" s="9" t="s">
        <v>526</v>
      </c>
      <c r="H21" s="13" t="s">
        <v>78</v>
      </c>
      <c r="I21" s="15" t="s">
        <v>547</v>
      </c>
      <c r="J21" s="3" t="s">
        <v>382</v>
      </c>
      <c r="K21" s="38" t="str" cm="1">
        <f t="array" aca="1" ref="K21" ca="1">HYPERLINK(CELL("cím",INDEX(Források!$A:$E,MATCH(Adatok!J21,Források!$A:$A,0),2)),I21)</f>
        <v>Evans &amp; Sayer, 2000</v>
      </c>
      <c r="L21" s="31" t="s">
        <v>454</v>
      </c>
      <c r="M21" s="25" t="str">
        <f>VLOOKUP($L21,'Forrás kategóriák'!$B$1:$D$36,2,FALSE)</f>
        <v>Szám (kockázatbecslés)</v>
      </c>
      <c r="N21" s="25">
        <f>VLOOKUP($L21,'Forrás kategóriák'!$B$1:$D$36,3,FALSE)</f>
        <v>1</v>
      </c>
      <c r="O21" s="9" t="s">
        <v>110</v>
      </c>
      <c r="P21" s="9" t="s">
        <v>179</v>
      </c>
      <c r="S21" s="14"/>
      <c r="T21" s="9"/>
      <c r="U21" s="13">
        <v>0</v>
      </c>
      <c r="V21" s="13">
        <v>0</v>
      </c>
      <c r="W21" s="6">
        <v>5</v>
      </c>
      <c r="X21" s="6" t="s">
        <v>36</v>
      </c>
      <c r="Y21" s="6"/>
      <c r="Z21" s="6"/>
      <c r="AA21" s="12">
        <v>3</v>
      </c>
      <c r="AB21" s="12">
        <v>2</v>
      </c>
      <c r="AC21" s="12"/>
      <c r="AD21" s="15" t="s">
        <v>30</v>
      </c>
      <c r="AE21" s="15" t="s">
        <v>43</v>
      </c>
      <c r="AF21" s="9" t="s">
        <v>192</v>
      </c>
      <c r="AG21" s="12">
        <v>0</v>
      </c>
      <c r="AH21" s="12">
        <v>0</v>
      </c>
      <c r="AI21" s="13">
        <v>0</v>
      </c>
      <c r="AJ21" s="13">
        <v>0</v>
      </c>
      <c r="AK21" s="13">
        <v>0</v>
      </c>
      <c r="AL21" s="13">
        <v>0</v>
      </c>
      <c r="AM21" s="25">
        <f t="shared" si="0"/>
        <v>3</v>
      </c>
      <c r="AN21" s="25">
        <f t="shared" si="1"/>
        <v>2</v>
      </c>
      <c r="AO21" s="25">
        <f t="shared" si="2"/>
        <v>6</v>
      </c>
      <c r="AP21" s="21">
        <v>3</v>
      </c>
      <c r="AQ21" s="21">
        <v>2</v>
      </c>
      <c r="AR21" s="21">
        <v>6</v>
      </c>
    </row>
    <row r="22" spans="1:44" s="2" customFormat="1" ht="15" customHeight="1" x14ac:dyDescent="0.3">
      <c r="A22" s="26">
        <v>44048</v>
      </c>
      <c r="B22" s="26" t="s">
        <v>561</v>
      </c>
      <c r="C22" s="2" t="s">
        <v>522</v>
      </c>
      <c r="D22" s="4" t="s">
        <v>96</v>
      </c>
      <c r="E22" s="4" t="s">
        <v>470</v>
      </c>
      <c r="F22" s="9" t="s">
        <v>525</v>
      </c>
      <c r="G22" s="9" t="s">
        <v>526</v>
      </c>
      <c r="H22" s="13" t="s">
        <v>78</v>
      </c>
      <c r="I22" s="15" t="s">
        <v>547</v>
      </c>
      <c r="J22" s="3" t="s">
        <v>382</v>
      </c>
      <c r="K22" s="38" t="str" cm="1">
        <f t="array" aca="1" ref="K22" ca="1">HYPERLINK(CELL("cím",INDEX(Források!$A:$E,MATCH(Adatok!J22,Források!$A:$A,0),2)),I22)</f>
        <v>Evans &amp; Sayer, 2000</v>
      </c>
      <c r="L22" s="31" t="s">
        <v>454</v>
      </c>
      <c r="M22" s="25" t="str">
        <f>VLOOKUP($L22,'Forrás kategóriák'!$B$1:$D$36,2,FALSE)</f>
        <v>Szám (kockázatbecslés)</v>
      </c>
      <c r="N22" s="25">
        <f>VLOOKUP($L22,'Forrás kategóriák'!$B$1:$D$36,3,FALSE)</f>
        <v>1</v>
      </c>
      <c r="O22" s="9" t="s">
        <v>110</v>
      </c>
      <c r="P22" s="9" t="s">
        <v>180</v>
      </c>
      <c r="S22" s="14"/>
      <c r="T22" s="9"/>
      <c r="U22" s="13">
        <v>0</v>
      </c>
      <c r="V22" s="13">
        <v>0</v>
      </c>
      <c r="W22" s="6">
        <v>33</v>
      </c>
      <c r="X22" s="6" t="s">
        <v>36</v>
      </c>
      <c r="Y22" s="6"/>
      <c r="Z22" s="6"/>
      <c r="AA22" s="12">
        <v>3</v>
      </c>
      <c r="AB22" s="12">
        <v>2</v>
      </c>
      <c r="AC22" s="12"/>
      <c r="AD22" s="15" t="s">
        <v>30</v>
      </c>
      <c r="AE22" s="15" t="s">
        <v>43</v>
      </c>
      <c r="AF22" s="9" t="s">
        <v>192</v>
      </c>
      <c r="AG22" s="12">
        <v>0</v>
      </c>
      <c r="AH22" s="12">
        <v>0</v>
      </c>
      <c r="AI22" s="13">
        <v>0</v>
      </c>
      <c r="AJ22" s="13">
        <v>0</v>
      </c>
      <c r="AK22" s="13">
        <v>0</v>
      </c>
      <c r="AL22" s="13">
        <v>0</v>
      </c>
      <c r="AM22" s="25">
        <f t="shared" si="0"/>
        <v>3</v>
      </c>
      <c r="AN22" s="25">
        <f t="shared" si="1"/>
        <v>2</v>
      </c>
      <c r="AO22" s="25">
        <f t="shared" si="2"/>
        <v>6</v>
      </c>
      <c r="AP22" s="21">
        <v>3</v>
      </c>
      <c r="AQ22" s="21">
        <v>2</v>
      </c>
      <c r="AR22" s="21">
        <v>6</v>
      </c>
    </row>
    <row r="23" spans="1:44" s="2" customFormat="1" ht="15" customHeight="1" x14ac:dyDescent="0.3">
      <c r="A23" s="26">
        <v>44048</v>
      </c>
      <c r="B23" s="26" t="s">
        <v>561</v>
      </c>
      <c r="C23" s="2" t="s">
        <v>522</v>
      </c>
      <c r="D23" s="4" t="s">
        <v>96</v>
      </c>
      <c r="E23" s="4" t="s">
        <v>470</v>
      </c>
      <c r="F23" s="9" t="s">
        <v>525</v>
      </c>
      <c r="G23" s="9" t="s">
        <v>526</v>
      </c>
      <c r="H23" s="13" t="s">
        <v>78</v>
      </c>
      <c r="I23" s="15" t="s">
        <v>538</v>
      </c>
      <c r="J23" s="3" t="s">
        <v>370</v>
      </c>
      <c r="K23" s="38" t="str" cm="1">
        <f t="array" aca="1" ref="K23" ca="1">HYPERLINK(CELL("cím",INDEX(Források!$A:$E,MATCH(Adatok!J23,Források!$A:$A,0),2)),I23)</f>
        <v>Crotta et al., 2017</v>
      </c>
      <c r="L23" s="31" t="s">
        <v>455</v>
      </c>
      <c r="M23" s="25" t="str">
        <f>VLOOKUP($L23,'Forrás kategóriák'!$B$1:$D$36,2,FALSE)</f>
        <v>Szám (kockázatbecslés)</v>
      </c>
      <c r="N23" s="25">
        <f>VLOOKUP($L23,'Forrás kategóriák'!$B$1:$D$36,3,FALSE)</f>
        <v>1</v>
      </c>
      <c r="O23" s="9" t="s">
        <v>94</v>
      </c>
      <c r="P23" s="9" t="s">
        <v>107</v>
      </c>
      <c r="S23" s="14"/>
      <c r="T23" s="9"/>
      <c r="U23" s="13">
        <v>0</v>
      </c>
      <c r="V23" s="13">
        <v>0</v>
      </c>
      <c r="W23" s="4" t="s">
        <v>95</v>
      </c>
      <c r="X23" s="4" t="s">
        <v>106</v>
      </c>
      <c r="Y23" s="4"/>
      <c r="Z23" s="4"/>
      <c r="AA23" s="12">
        <v>3</v>
      </c>
      <c r="AB23" s="12">
        <v>2</v>
      </c>
      <c r="AC23" s="13"/>
      <c r="AD23" s="15" t="s">
        <v>30</v>
      </c>
      <c r="AE23" s="9" t="s">
        <v>97</v>
      </c>
      <c r="AF23" s="9" t="s">
        <v>192</v>
      </c>
      <c r="AG23" s="12">
        <v>0</v>
      </c>
      <c r="AH23" s="12">
        <v>0</v>
      </c>
      <c r="AI23" s="13">
        <v>0</v>
      </c>
      <c r="AJ23" s="13">
        <v>0</v>
      </c>
      <c r="AK23" s="13">
        <v>0</v>
      </c>
      <c r="AL23" s="13">
        <v>0</v>
      </c>
      <c r="AM23" s="25">
        <f t="shared" si="0"/>
        <v>3</v>
      </c>
      <c r="AN23" s="25">
        <f t="shared" si="1"/>
        <v>2</v>
      </c>
      <c r="AO23" s="25">
        <f t="shared" si="2"/>
        <v>6</v>
      </c>
      <c r="AP23" s="21">
        <v>3</v>
      </c>
      <c r="AQ23" s="21">
        <v>2</v>
      </c>
      <c r="AR23" s="21">
        <v>6</v>
      </c>
    </row>
    <row r="24" spans="1:44" s="2" customFormat="1" ht="15" customHeight="1" x14ac:dyDescent="0.3">
      <c r="A24" s="26">
        <v>44048</v>
      </c>
      <c r="B24" s="26" t="s">
        <v>561</v>
      </c>
      <c r="C24" s="2" t="s">
        <v>522</v>
      </c>
      <c r="D24" s="4" t="s">
        <v>96</v>
      </c>
      <c r="E24" s="4" t="s">
        <v>470</v>
      </c>
      <c r="F24" s="9" t="s">
        <v>525</v>
      </c>
      <c r="G24" s="9" t="s">
        <v>526</v>
      </c>
      <c r="H24" s="13" t="s">
        <v>78</v>
      </c>
      <c r="I24" s="15" t="s">
        <v>538</v>
      </c>
      <c r="J24" s="3" t="s">
        <v>370</v>
      </c>
      <c r="K24" s="38" t="str" cm="1">
        <f t="array" aca="1" ref="K24" ca="1">HYPERLINK(CELL("cím",INDEX(Források!$A:$E,MATCH(Adatok!J24,Források!$A:$A,0),2)),I24)</f>
        <v>Crotta et al., 2017</v>
      </c>
      <c r="L24" s="31" t="s">
        <v>455</v>
      </c>
      <c r="M24" s="25" t="str">
        <f>VLOOKUP($L24,'Forrás kategóriák'!$B$1:$D$36,2,FALSE)</f>
        <v>Szám (kockázatbecslés)</v>
      </c>
      <c r="N24" s="25">
        <f>VLOOKUP($L24,'Forrás kategóriák'!$B$1:$D$36,3,FALSE)</f>
        <v>1</v>
      </c>
      <c r="O24" s="9" t="s">
        <v>94</v>
      </c>
      <c r="P24" s="9" t="s">
        <v>108</v>
      </c>
      <c r="S24" s="9"/>
      <c r="T24" s="9"/>
      <c r="U24" s="13">
        <v>0</v>
      </c>
      <c r="V24" s="13">
        <v>0</v>
      </c>
      <c r="W24" s="4" t="s">
        <v>33</v>
      </c>
      <c r="X24" s="4" t="s">
        <v>106</v>
      </c>
      <c r="Y24" s="4"/>
      <c r="Z24" s="4"/>
      <c r="AA24" s="12">
        <v>3</v>
      </c>
      <c r="AB24" s="12">
        <v>2</v>
      </c>
      <c r="AC24" s="13"/>
      <c r="AD24" s="15" t="s">
        <v>30</v>
      </c>
      <c r="AE24" s="9" t="s">
        <v>97</v>
      </c>
      <c r="AF24" s="9" t="s">
        <v>192</v>
      </c>
      <c r="AG24" s="12">
        <v>0</v>
      </c>
      <c r="AH24" s="12">
        <v>0</v>
      </c>
      <c r="AI24" s="13">
        <v>0</v>
      </c>
      <c r="AJ24" s="13">
        <v>0</v>
      </c>
      <c r="AK24" s="13">
        <v>0</v>
      </c>
      <c r="AL24" s="13">
        <v>0</v>
      </c>
      <c r="AM24" s="25">
        <f t="shared" si="0"/>
        <v>3</v>
      </c>
      <c r="AN24" s="25">
        <f t="shared" si="1"/>
        <v>2</v>
      </c>
      <c r="AO24" s="25">
        <f t="shared" si="2"/>
        <v>6</v>
      </c>
      <c r="AP24" s="21">
        <v>3</v>
      </c>
      <c r="AQ24" s="21">
        <v>2</v>
      </c>
      <c r="AR24" s="21">
        <v>6</v>
      </c>
    </row>
    <row r="25" spans="1:44" s="2" customFormat="1" ht="15" customHeight="1" x14ac:dyDescent="0.3">
      <c r="A25" s="26">
        <v>44048</v>
      </c>
      <c r="B25" s="26" t="s">
        <v>561</v>
      </c>
      <c r="C25" s="2" t="s">
        <v>522</v>
      </c>
      <c r="D25" s="4" t="s">
        <v>96</v>
      </c>
      <c r="E25" s="4" t="s">
        <v>470</v>
      </c>
      <c r="F25" s="9" t="s">
        <v>525</v>
      </c>
      <c r="G25" s="9" t="s">
        <v>526</v>
      </c>
      <c r="H25" s="13" t="s">
        <v>78</v>
      </c>
      <c r="I25" s="15" t="s">
        <v>540</v>
      </c>
      <c r="J25" s="3" t="s">
        <v>368</v>
      </c>
      <c r="K25" s="38" t="str" cm="1">
        <f t="array" aca="1" ref="K25" ca="1">HYPERLINK(CELL("cím",INDEX(Források!$A:$E,MATCH(Adatok!J25,Források!$A:$A,0),2)),I25)</f>
        <v>Ansari-Lari et al., 2011</v>
      </c>
      <c r="L25" s="31" t="s">
        <v>454</v>
      </c>
      <c r="M25" s="25" t="str">
        <f>VLOOKUP($L25,'Forrás kategóriák'!$B$1:$D$36,2,FALSE)</f>
        <v>Szám (kockázatbecslés)</v>
      </c>
      <c r="N25" s="25">
        <f>VLOOKUP($L25,'Forrás kategóriák'!$B$1:$D$36,3,FALSE)</f>
        <v>1</v>
      </c>
      <c r="O25" s="15" t="s">
        <v>37</v>
      </c>
      <c r="P25" s="15" t="s">
        <v>38</v>
      </c>
      <c r="S25" s="15"/>
      <c r="T25" s="15"/>
      <c r="U25" s="13">
        <v>0</v>
      </c>
      <c r="V25" s="13">
        <v>0</v>
      </c>
      <c r="W25" s="6">
        <v>1</v>
      </c>
      <c r="X25" s="6" t="s">
        <v>36</v>
      </c>
      <c r="Y25" s="6"/>
      <c r="Z25" s="6"/>
      <c r="AA25" s="12">
        <v>3</v>
      </c>
      <c r="AB25" s="12">
        <v>2</v>
      </c>
      <c r="AC25" s="12"/>
      <c r="AD25" s="15" t="s">
        <v>30</v>
      </c>
      <c r="AE25" s="15" t="s">
        <v>35</v>
      </c>
      <c r="AF25" s="9" t="s">
        <v>192</v>
      </c>
      <c r="AG25" s="12">
        <v>0</v>
      </c>
      <c r="AH25" s="12">
        <v>0</v>
      </c>
      <c r="AI25" s="13">
        <v>0</v>
      </c>
      <c r="AJ25" s="13">
        <v>0</v>
      </c>
      <c r="AK25" s="13">
        <v>0</v>
      </c>
      <c r="AL25" s="13">
        <v>0</v>
      </c>
      <c r="AM25" s="25">
        <f t="shared" si="0"/>
        <v>3</v>
      </c>
      <c r="AN25" s="25">
        <f t="shared" si="1"/>
        <v>2</v>
      </c>
      <c r="AO25" s="25">
        <f t="shared" si="2"/>
        <v>6</v>
      </c>
      <c r="AP25" s="21">
        <v>3</v>
      </c>
      <c r="AQ25" s="21">
        <v>2</v>
      </c>
      <c r="AR25" s="21">
        <v>6</v>
      </c>
    </row>
    <row r="26" spans="1:44" s="2" customFormat="1" ht="15" customHeight="1" x14ac:dyDescent="0.3">
      <c r="A26" s="26">
        <v>44048</v>
      </c>
      <c r="B26" s="26" t="s">
        <v>561</v>
      </c>
      <c r="C26" s="2" t="s">
        <v>522</v>
      </c>
      <c r="D26" s="4" t="s">
        <v>96</v>
      </c>
      <c r="E26" s="4" t="s">
        <v>470</v>
      </c>
      <c r="F26" s="9" t="s">
        <v>525</v>
      </c>
      <c r="G26" s="9" t="s">
        <v>526</v>
      </c>
      <c r="H26" s="13" t="s">
        <v>78</v>
      </c>
      <c r="I26" s="15" t="s">
        <v>540</v>
      </c>
      <c r="J26" s="3" t="s">
        <v>368</v>
      </c>
      <c r="K26" s="38" t="str" cm="1">
        <f t="array" aca="1" ref="K26" ca="1">HYPERLINK(CELL("cím",INDEX(Források!$A:$E,MATCH(Adatok!J26,Források!$A:$A,0),2)),I26)</f>
        <v>Ansari-Lari et al., 2011</v>
      </c>
      <c r="L26" s="31" t="s">
        <v>454</v>
      </c>
      <c r="M26" s="25" t="str">
        <f>VLOOKUP($L26,'Forrás kategóriák'!$B$1:$D$36,2,FALSE)</f>
        <v>Szám (kockázatbecslés)</v>
      </c>
      <c r="N26" s="25">
        <f>VLOOKUP($L26,'Forrás kategóriák'!$B$1:$D$36,3,FALSE)</f>
        <v>1</v>
      </c>
      <c r="O26" s="15" t="s">
        <v>37</v>
      </c>
      <c r="P26" s="15" t="s">
        <v>39</v>
      </c>
      <c r="S26" s="15"/>
      <c r="T26" s="15"/>
      <c r="U26" s="13">
        <v>0</v>
      </c>
      <c r="V26" s="13">
        <v>0</v>
      </c>
      <c r="W26" s="6">
        <v>0.33</v>
      </c>
      <c r="X26" s="6" t="s">
        <v>36</v>
      </c>
      <c r="Y26" s="6"/>
      <c r="Z26" s="6"/>
      <c r="AA26" s="12">
        <v>3</v>
      </c>
      <c r="AB26" s="12">
        <v>2</v>
      </c>
      <c r="AC26" s="12"/>
      <c r="AD26" s="15" t="s">
        <v>30</v>
      </c>
      <c r="AE26" s="15" t="s">
        <v>35</v>
      </c>
      <c r="AF26" s="9" t="s">
        <v>192</v>
      </c>
      <c r="AG26" s="12">
        <v>0</v>
      </c>
      <c r="AH26" s="12">
        <v>0</v>
      </c>
      <c r="AI26" s="13">
        <v>0</v>
      </c>
      <c r="AJ26" s="13">
        <v>0</v>
      </c>
      <c r="AK26" s="13">
        <v>0</v>
      </c>
      <c r="AL26" s="13">
        <v>0</v>
      </c>
      <c r="AM26" s="25">
        <f t="shared" si="0"/>
        <v>3</v>
      </c>
      <c r="AN26" s="25">
        <f t="shared" si="1"/>
        <v>2</v>
      </c>
      <c r="AO26" s="25">
        <f t="shared" si="2"/>
        <v>6</v>
      </c>
      <c r="AP26" s="21">
        <v>3</v>
      </c>
      <c r="AQ26" s="21">
        <v>2</v>
      </c>
      <c r="AR26" s="21">
        <v>6</v>
      </c>
    </row>
    <row r="27" spans="1:44" s="2" customFormat="1" ht="15" customHeight="1" x14ac:dyDescent="0.3">
      <c r="A27" s="26">
        <v>44048</v>
      </c>
      <c r="B27" s="26" t="s">
        <v>561</v>
      </c>
      <c r="C27" s="2" t="s">
        <v>522</v>
      </c>
      <c r="D27" s="4" t="s">
        <v>96</v>
      </c>
      <c r="E27" s="4" t="s">
        <v>470</v>
      </c>
      <c r="F27" s="9" t="s">
        <v>525</v>
      </c>
      <c r="G27" s="9" t="s">
        <v>526</v>
      </c>
      <c r="H27" s="13" t="s">
        <v>78</v>
      </c>
      <c r="I27" s="15" t="s">
        <v>535</v>
      </c>
      <c r="J27" s="3" t="s">
        <v>168</v>
      </c>
      <c r="K27" s="38" t="str" cm="1">
        <f t="array" aca="1" ref="K27" ca="1">HYPERLINK(CELL("cím",INDEX(Források!$A:$E,MATCH(Adatok!J27,Források!$A:$A,0),2)),I27)</f>
        <v>McDowell et al., 2008</v>
      </c>
      <c r="L27" s="31" t="s">
        <v>454</v>
      </c>
      <c r="M27" s="25" t="str">
        <f>VLOOKUP($L27,'Forrás kategóriák'!$B$1:$D$36,2,FALSE)</f>
        <v>Szám (kockázatbecslés)</v>
      </c>
      <c r="N27" s="25">
        <f>VLOOKUP($L27,'Forrás kategóriák'!$B$1:$D$36,3,FALSE)</f>
        <v>1</v>
      </c>
      <c r="O27" s="9" t="s">
        <v>109</v>
      </c>
      <c r="P27" s="33" t="s">
        <v>183</v>
      </c>
      <c r="S27" s="15"/>
      <c r="T27" s="15"/>
      <c r="U27" s="13">
        <v>0</v>
      </c>
      <c r="V27" s="13">
        <v>0</v>
      </c>
      <c r="W27" s="4">
        <v>1</v>
      </c>
      <c r="X27" s="4" t="s">
        <v>36</v>
      </c>
      <c r="Y27" s="4"/>
      <c r="Z27" s="4"/>
      <c r="AA27" s="12">
        <v>3</v>
      </c>
      <c r="AB27" s="12">
        <v>2</v>
      </c>
      <c r="AC27" s="12"/>
      <c r="AD27" s="15" t="s">
        <v>30</v>
      </c>
      <c r="AE27" s="15" t="s">
        <v>50</v>
      </c>
      <c r="AF27" s="9" t="s">
        <v>192</v>
      </c>
      <c r="AG27" s="12">
        <v>0</v>
      </c>
      <c r="AH27" s="12">
        <v>0</v>
      </c>
      <c r="AI27" s="13">
        <v>0</v>
      </c>
      <c r="AJ27" s="13">
        <v>0</v>
      </c>
      <c r="AK27" s="13">
        <v>0</v>
      </c>
      <c r="AL27" s="13">
        <v>0</v>
      </c>
      <c r="AM27" s="25">
        <f t="shared" si="0"/>
        <v>3</v>
      </c>
      <c r="AN27" s="25">
        <f t="shared" si="1"/>
        <v>2</v>
      </c>
      <c r="AO27" s="25">
        <f t="shared" si="2"/>
        <v>6</v>
      </c>
      <c r="AP27" s="21">
        <v>3</v>
      </c>
      <c r="AQ27" s="21">
        <v>2</v>
      </c>
      <c r="AR27" s="21">
        <v>6</v>
      </c>
    </row>
    <row r="28" spans="1:44" s="2" customFormat="1" ht="15" customHeight="1" x14ac:dyDescent="0.3">
      <c r="A28" s="26">
        <v>44048</v>
      </c>
      <c r="B28" s="26" t="s">
        <v>561</v>
      </c>
      <c r="C28" s="2" t="s">
        <v>522</v>
      </c>
      <c r="D28" s="4" t="s">
        <v>96</v>
      </c>
      <c r="E28" s="4" t="s">
        <v>470</v>
      </c>
      <c r="F28" s="9" t="s">
        <v>525</v>
      </c>
      <c r="G28" s="9" t="s">
        <v>526</v>
      </c>
      <c r="H28" s="13" t="s">
        <v>78</v>
      </c>
      <c r="I28" s="15" t="s">
        <v>535</v>
      </c>
      <c r="J28" s="3" t="s">
        <v>168</v>
      </c>
      <c r="K28" s="38" t="str" cm="1">
        <f t="array" aca="1" ref="K28" ca="1">HYPERLINK(CELL("cím",INDEX(Források!$A:$E,MATCH(Adatok!J28,Források!$A:$A,0),2)),I28)</f>
        <v>McDowell et al., 2008</v>
      </c>
      <c r="L28" s="31" t="s">
        <v>454</v>
      </c>
      <c r="M28" s="25" t="str">
        <f>VLOOKUP($L28,'Forrás kategóriák'!$B$1:$D$36,2,FALSE)</f>
        <v>Szám (kockázatbecslés)</v>
      </c>
      <c r="N28" s="25">
        <f>VLOOKUP($L28,'Forrás kategóriák'!$B$1:$D$36,3,FALSE)</f>
        <v>1</v>
      </c>
      <c r="O28" s="9" t="s">
        <v>109</v>
      </c>
      <c r="P28" s="15" t="s">
        <v>184</v>
      </c>
      <c r="S28" s="15"/>
      <c r="T28" s="9"/>
      <c r="U28" s="13">
        <v>0</v>
      </c>
      <c r="V28" s="13">
        <v>0</v>
      </c>
      <c r="W28" s="4">
        <v>2.4700000000000002</v>
      </c>
      <c r="X28" s="4" t="s">
        <v>36</v>
      </c>
      <c r="Y28" s="4"/>
      <c r="Z28" s="4"/>
      <c r="AA28" s="12">
        <v>3</v>
      </c>
      <c r="AB28" s="12">
        <v>2</v>
      </c>
      <c r="AC28" s="13"/>
      <c r="AD28" s="15" t="s">
        <v>30</v>
      </c>
      <c r="AE28" s="15" t="s">
        <v>50</v>
      </c>
      <c r="AF28" s="9" t="s">
        <v>192</v>
      </c>
      <c r="AG28" s="12">
        <v>0</v>
      </c>
      <c r="AH28" s="12">
        <v>0</v>
      </c>
      <c r="AI28" s="13">
        <v>0</v>
      </c>
      <c r="AJ28" s="13">
        <v>0</v>
      </c>
      <c r="AK28" s="13">
        <v>0</v>
      </c>
      <c r="AL28" s="13">
        <v>0</v>
      </c>
      <c r="AM28" s="25">
        <f t="shared" si="0"/>
        <v>3</v>
      </c>
      <c r="AN28" s="25">
        <f t="shared" si="1"/>
        <v>2</v>
      </c>
      <c r="AO28" s="25">
        <f t="shared" si="2"/>
        <v>6</v>
      </c>
      <c r="AP28" s="21">
        <v>3</v>
      </c>
      <c r="AQ28" s="21">
        <v>2</v>
      </c>
      <c r="AR28" s="21">
        <v>6</v>
      </c>
    </row>
    <row r="29" spans="1:44" s="2" customFormat="1" ht="15" customHeight="1" x14ac:dyDescent="0.3">
      <c r="A29" s="26">
        <v>44048</v>
      </c>
      <c r="B29" s="26" t="s">
        <v>561</v>
      </c>
      <c r="C29" s="2" t="s">
        <v>522</v>
      </c>
      <c r="D29" s="4" t="s">
        <v>96</v>
      </c>
      <c r="E29" s="4" t="s">
        <v>470</v>
      </c>
      <c r="F29" s="9" t="s">
        <v>525</v>
      </c>
      <c r="G29" s="9" t="s">
        <v>526</v>
      </c>
      <c r="H29" s="13" t="s">
        <v>78</v>
      </c>
      <c r="I29" s="15" t="s">
        <v>535</v>
      </c>
      <c r="J29" s="3" t="s">
        <v>168</v>
      </c>
      <c r="K29" s="38" t="str" cm="1">
        <f t="array" aca="1" ref="K29" ca="1">HYPERLINK(CELL("cím",INDEX(Források!$A:$E,MATCH(Adatok!J29,Források!$A:$A,0),2)),I29)</f>
        <v>McDowell et al., 2008</v>
      </c>
      <c r="L29" s="31" t="s">
        <v>454</v>
      </c>
      <c r="M29" s="25" t="str">
        <f>VLOOKUP($L29,'Forrás kategóriák'!$B$1:$D$36,2,FALSE)</f>
        <v>Szám (kockázatbecslés)</v>
      </c>
      <c r="N29" s="25">
        <f>VLOOKUP($L29,'Forrás kategóriák'!$B$1:$D$36,3,FALSE)</f>
        <v>1</v>
      </c>
      <c r="O29" s="9" t="s">
        <v>109</v>
      </c>
      <c r="P29" s="15" t="s">
        <v>185</v>
      </c>
      <c r="S29" s="15"/>
      <c r="T29" s="9"/>
      <c r="U29" s="13">
        <v>0</v>
      </c>
      <c r="V29" s="13">
        <v>0</v>
      </c>
      <c r="W29" s="4">
        <v>3.99</v>
      </c>
      <c r="X29" s="4" t="s">
        <v>36</v>
      </c>
      <c r="Y29" s="4"/>
      <c r="Z29" s="4"/>
      <c r="AA29" s="12">
        <v>3</v>
      </c>
      <c r="AB29" s="12">
        <v>2</v>
      </c>
      <c r="AC29" s="13"/>
      <c r="AD29" s="15" t="s">
        <v>30</v>
      </c>
      <c r="AE29" s="15" t="s">
        <v>50</v>
      </c>
      <c r="AF29" s="9" t="s">
        <v>192</v>
      </c>
      <c r="AG29" s="12">
        <v>0</v>
      </c>
      <c r="AH29" s="12">
        <v>0</v>
      </c>
      <c r="AI29" s="13">
        <v>0</v>
      </c>
      <c r="AJ29" s="13">
        <v>0</v>
      </c>
      <c r="AK29" s="13">
        <v>0</v>
      </c>
      <c r="AL29" s="13">
        <v>0</v>
      </c>
      <c r="AM29" s="25">
        <f t="shared" si="0"/>
        <v>3</v>
      </c>
      <c r="AN29" s="25">
        <f t="shared" si="1"/>
        <v>2</v>
      </c>
      <c r="AO29" s="25">
        <f t="shared" si="2"/>
        <v>6</v>
      </c>
      <c r="AP29" s="21">
        <v>3</v>
      </c>
      <c r="AQ29" s="21">
        <v>2</v>
      </c>
      <c r="AR29" s="21">
        <v>6</v>
      </c>
    </row>
    <row r="30" spans="1:44" s="2" customFormat="1" ht="15" customHeight="1" x14ac:dyDescent="0.3">
      <c r="A30" s="26">
        <v>44048</v>
      </c>
      <c r="B30" s="26" t="s">
        <v>561</v>
      </c>
      <c r="C30" s="2" t="s">
        <v>522</v>
      </c>
      <c r="D30" s="4" t="s">
        <v>96</v>
      </c>
      <c r="E30" s="4" t="s">
        <v>470</v>
      </c>
      <c r="F30" s="9" t="s">
        <v>525</v>
      </c>
      <c r="G30" s="9" t="s">
        <v>526</v>
      </c>
      <c r="H30" s="13" t="s">
        <v>78</v>
      </c>
      <c r="I30" s="15" t="s">
        <v>537</v>
      </c>
      <c r="J30" s="3" t="s">
        <v>207</v>
      </c>
      <c r="K30" s="38" t="str" cm="1">
        <f t="array" aca="1" ref="K30" ca="1">HYPERLINK(CELL("cím",INDEX(Források!$A:$E,MATCH(Adatok!J30,Források!$A:$A,0),2)),I30)</f>
        <v>Borck Høg et al., 2016</v>
      </c>
      <c r="L30" s="31" t="s">
        <v>454</v>
      </c>
      <c r="M30" s="25" t="str">
        <f>VLOOKUP($L30,'Forrás kategóriák'!$B$1:$D$36,2,FALSE)</f>
        <v>Szám (kockázatbecslés)</v>
      </c>
      <c r="N30" s="25">
        <f>VLOOKUP($L30,'Forrás kategóriák'!$B$1:$D$36,3,FALSE)</f>
        <v>1</v>
      </c>
      <c r="O30" s="15" t="s">
        <v>45</v>
      </c>
      <c r="P30" s="15" t="s">
        <v>46</v>
      </c>
      <c r="S30" s="15"/>
      <c r="T30" s="15"/>
      <c r="U30" s="13">
        <v>0</v>
      </c>
      <c r="V30" s="13">
        <v>0</v>
      </c>
      <c r="W30" s="6">
        <v>1</v>
      </c>
      <c r="X30" s="4" t="s">
        <v>36</v>
      </c>
      <c r="Y30" s="4"/>
      <c r="Z30" s="4"/>
      <c r="AA30" s="12">
        <v>3</v>
      </c>
      <c r="AB30" s="12">
        <v>2</v>
      </c>
      <c r="AC30" s="12"/>
      <c r="AD30" s="15" t="s">
        <v>30</v>
      </c>
      <c r="AE30" s="15" t="s">
        <v>45</v>
      </c>
      <c r="AF30" s="9" t="s">
        <v>192</v>
      </c>
      <c r="AG30" s="12">
        <v>0</v>
      </c>
      <c r="AH30" s="12">
        <v>0</v>
      </c>
      <c r="AI30" s="13">
        <v>0</v>
      </c>
      <c r="AJ30" s="13">
        <v>0</v>
      </c>
      <c r="AK30" s="13">
        <v>0</v>
      </c>
      <c r="AL30" s="13">
        <v>0</v>
      </c>
      <c r="AM30" s="25">
        <f t="shared" si="0"/>
        <v>3</v>
      </c>
      <c r="AN30" s="25">
        <f t="shared" si="1"/>
        <v>2</v>
      </c>
      <c r="AO30" s="25">
        <f t="shared" si="2"/>
        <v>6</v>
      </c>
      <c r="AP30" s="21">
        <v>3</v>
      </c>
      <c r="AQ30" s="21">
        <v>2</v>
      </c>
      <c r="AR30" s="21">
        <v>6</v>
      </c>
    </row>
    <row r="31" spans="1:44" s="2" customFormat="1" ht="15" customHeight="1" x14ac:dyDescent="0.3">
      <c r="A31" s="26">
        <v>44048</v>
      </c>
      <c r="B31" s="26" t="s">
        <v>561</v>
      </c>
      <c r="C31" s="2" t="s">
        <v>522</v>
      </c>
      <c r="D31" s="4" t="s">
        <v>96</v>
      </c>
      <c r="E31" s="4" t="s">
        <v>470</v>
      </c>
      <c r="F31" s="9" t="s">
        <v>525</v>
      </c>
      <c r="G31" s="9" t="s">
        <v>526</v>
      </c>
      <c r="H31" s="13" t="s">
        <v>78</v>
      </c>
      <c r="I31" s="15" t="s">
        <v>537</v>
      </c>
      <c r="J31" s="3" t="s">
        <v>207</v>
      </c>
      <c r="K31" s="38" t="str" cm="1">
        <f t="array" aca="1" ref="K31" ca="1">HYPERLINK(CELL("cím",INDEX(Források!$A:$E,MATCH(Adatok!J31,Források!$A:$A,0),2)),I31)</f>
        <v>Borck Høg et al., 2016</v>
      </c>
      <c r="L31" s="31" t="s">
        <v>454</v>
      </c>
      <c r="M31" s="25" t="str">
        <f>VLOOKUP($L31,'Forrás kategóriák'!$B$1:$D$36,2,FALSE)</f>
        <v>Szám (kockázatbecslés)</v>
      </c>
      <c r="N31" s="25">
        <f>VLOOKUP($L31,'Forrás kategóriák'!$B$1:$D$36,3,FALSE)</f>
        <v>1</v>
      </c>
      <c r="O31" s="15" t="s">
        <v>45</v>
      </c>
      <c r="P31" s="15" t="s">
        <v>47</v>
      </c>
      <c r="S31" s="15"/>
      <c r="T31" s="15"/>
      <c r="U31" s="13">
        <v>0</v>
      </c>
      <c r="V31" s="13">
        <v>0</v>
      </c>
      <c r="W31" s="6">
        <v>2.0499999999999998</v>
      </c>
      <c r="X31" s="4" t="s">
        <v>36</v>
      </c>
      <c r="Y31" s="4"/>
      <c r="Z31" s="4"/>
      <c r="AA31" s="12">
        <v>3</v>
      </c>
      <c r="AB31" s="12">
        <v>2</v>
      </c>
      <c r="AC31" s="12"/>
      <c r="AD31" s="15" t="s">
        <v>30</v>
      </c>
      <c r="AE31" s="15" t="s">
        <v>45</v>
      </c>
      <c r="AF31" s="9" t="s">
        <v>192</v>
      </c>
      <c r="AG31" s="12">
        <v>0</v>
      </c>
      <c r="AH31" s="12">
        <v>0</v>
      </c>
      <c r="AI31" s="13">
        <v>0</v>
      </c>
      <c r="AJ31" s="13">
        <v>0</v>
      </c>
      <c r="AK31" s="13">
        <v>0</v>
      </c>
      <c r="AL31" s="13">
        <v>0</v>
      </c>
      <c r="AM31" s="25">
        <f t="shared" si="0"/>
        <v>3</v>
      </c>
      <c r="AN31" s="25">
        <f t="shared" si="1"/>
        <v>2</v>
      </c>
      <c r="AO31" s="25">
        <f t="shared" si="2"/>
        <v>6</v>
      </c>
      <c r="AP31" s="21">
        <v>3</v>
      </c>
      <c r="AQ31" s="21">
        <v>2</v>
      </c>
      <c r="AR31" s="21">
        <v>6</v>
      </c>
    </row>
    <row r="32" spans="1:44" s="2" customFormat="1" ht="15" customHeight="1" x14ac:dyDescent="0.3">
      <c r="A32" s="26">
        <v>44048</v>
      </c>
      <c r="B32" s="26" t="s">
        <v>561</v>
      </c>
      <c r="C32" s="2" t="s">
        <v>522</v>
      </c>
      <c r="D32" s="4" t="s">
        <v>96</v>
      </c>
      <c r="E32" s="4" t="s">
        <v>470</v>
      </c>
      <c r="F32" s="9" t="s">
        <v>525</v>
      </c>
      <c r="G32" s="9" t="s">
        <v>526</v>
      </c>
      <c r="H32" s="13" t="s">
        <v>78</v>
      </c>
      <c r="I32" s="15" t="s">
        <v>537</v>
      </c>
      <c r="J32" s="3" t="s">
        <v>207</v>
      </c>
      <c r="K32" s="38" t="str" cm="1">
        <f t="array" aca="1" ref="K32" ca="1">HYPERLINK(CELL("cím",INDEX(Források!$A:$E,MATCH(Adatok!J32,Források!$A:$A,0),2)),I32)</f>
        <v>Borck Høg et al., 2016</v>
      </c>
      <c r="L32" s="31" t="s">
        <v>454</v>
      </c>
      <c r="M32" s="25" t="str">
        <f>VLOOKUP($L32,'Forrás kategóriák'!$B$1:$D$36,2,FALSE)</f>
        <v>Szám (kockázatbecslés)</v>
      </c>
      <c r="N32" s="25">
        <f>VLOOKUP($L32,'Forrás kategóriák'!$B$1:$D$36,3,FALSE)</f>
        <v>1</v>
      </c>
      <c r="O32" s="15" t="s">
        <v>45</v>
      </c>
      <c r="P32" s="15" t="s">
        <v>48</v>
      </c>
      <c r="S32" s="15"/>
      <c r="T32" s="15"/>
      <c r="U32" s="13">
        <v>0</v>
      </c>
      <c r="V32" s="13">
        <v>0</v>
      </c>
      <c r="W32" s="6">
        <v>2.94</v>
      </c>
      <c r="X32" s="4" t="s">
        <v>36</v>
      </c>
      <c r="Y32" s="4"/>
      <c r="Z32" s="4"/>
      <c r="AA32" s="12">
        <v>3</v>
      </c>
      <c r="AB32" s="12">
        <v>2</v>
      </c>
      <c r="AC32" s="12"/>
      <c r="AD32" s="15" t="s">
        <v>30</v>
      </c>
      <c r="AE32" s="15" t="s">
        <v>45</v>
      </c>
      <c r="AF32" s="9" t="s">
        <v>192</v>
      </c>
      <c r="AG32" s="12">
        <v>0</v>
      </c>
      <c r="AH32" s="12">
        <v>0</v>
      </c>
      <c r="AI32" s="13">
        <v>0</v>
      </c>
      <c r="AJ32" s="13">
        <v>0</v>
      </c>
      <c r="AK32" s="13">
        <v>0</v>
      </c>
      <c r="AL32" s="13">
        <v>0</v>
      </c>
      <c r="AM32" s="25">
        <f t="shared" si="0"/>
        <v>3</v>
      </c>
      <c r="AN32" s="25">
        <f t="shared" si="1"/>
        <v>2</v>
      </c>
      <c r="AO32" s="25">
        <f t="shared" si="2"/>
        <v>6</v>
      </c>
      <c r="AP32" s="21">
        <v>3</v>
      </c>
      <c r="AQ32" s="21">
        <v>2</v>
      </c>
      <c r="AR32" s="21">
        <v>6</v>
      </c>
    </row>
    <row r="33" spans="1:44" s="2" customFormat="1" ht="15" customHeight="1" x14ac:dyDescent="0.3">
      <c r="A33" s="26">
        <v>44048</v>
      </c>
      <c r="B33" s="26" t="s">
        <v>561</v>
      </c>
      <c r="C33" s="2" t="s">
        <v>522</v>
      </c>
      <c r="D33" s="4" t="s">
        <v>96</v>
      </c>
      <c r="E33" s="4" t="s">
        <v>470</v>
      </c>
      <c r="F33" s="9" t="s">
        <v>525</v>
      </c>
      <c r="G33" s="9" t="s">
        <v>526</v>
      </c>
      <c r="H33" s="13" t="s">
        <v>78</v>
      </c>
      <c r="I33" s="15" t="s">
        <v>537</v>
      </c>
      <c r="J33" s="3" t="s">
        <v>207</v>
      </c>
      <c r="K33" s="38" t="str" cm="1">
        <f t="array" aca="1" ref="K33" ca="1">HYPERLINK(CELL("cím",INDEX(Források!$A:$E,MATCH(Adatok!J33,Források!$A:$A,0),2)),I33)</f>
        <v>Borck Høg et al., 2016</v>
      </c>
      <c r="L33" s="31" t="s">
        <v>454</v>
      </c>
      <c r="M33" s="25" t="str">
        <f>VLOOKUP($L33,'Forrás kategóriák'!$B$1:$D$36,2,FALSE)</f>
        <v>Szám (kockázatbecslés)</v>
      </c>
      <c r="N33" s="25">
        <f>VLOOKUP($L33,'Forrás kategóriák'!$B$1:$D$36,3,FALSE)</f>
        <v>1</v>
      </c>
      <c r="O33" s="9" t="s">
        <v>111</v>
      </c>
      <c r="P33" s="15" t="s">
        <v>186</v>
      </c>
      <c r="S33" s="15"/>
      <c r="T33" s="15"/>
      <c r="U33" s="13">
        <v>0</v>
      </c>
      <c r="V33" s="13">
        <v>0</v>
      </c>
      <c r="W33" s="6">
        <v>0.43</v>
      </c>
      <c r="X33" s="4" t="s">
        <v>36</v>
      </c>
      <c r="Y33" s="4"/>
      <c r="Z33" s="4"/>
      <c r="AA33" s="12">
        <v>3</v>
      </c>
      <c r="AB33" s="12">
        <v>2</v>
      </c>
      <c r="AC33" s="12"/>
      <c r="AD33" s="15" t="s">
        <v>30</v>
      </c>
      <c r="AE33" s="15" t="s">
        <v>60</v>
      </c>
      <c r="AF33" s="27" t="s">
        <v>193</v>
      </c>
      <c r="AG33" s="12">
        <v>0</v>
      </c>
      <c r="AH33" s="12">
        <v>0</v>
      </c>
      <c r="AI33" s="13">
        <v>0</v>
      </c>
      <c r="AJ33" s="13">
        <v>0</v>
      </c>
      <c r="AK33" s="13">
        <v>0</v>
      </c>
      <c r="AL33" s="13">
        <v>0</v>
      </c>
      <c r="AM33" s="25">
        <f t="shared" si="0"/>
        <v>3</v>
      </c>
      <c r="AN33" s="25">
        <f t="shared" si="1"/>
        <v>2</v>
      </c>
      <c r="AO33" s="25">
        <f t="shared" si="2"/>
        <v>6</v>
      </c>
      <c r="AP33" s="21">
        <v>3</v>
      </c>
      <c r="AQ33" s="21">
        <v>2</v>
      </c>
      <c r="AR33" s="21">
        <v>6</v>
      </c>
    </row>
    <row r="34" spans="1:44" s="2" customFormat="1" ht="15" customHeight="1" x14ac:dyDescent="0.3">
      <c r="A34" s="26">
        <v>44048</v>
      </c>
      <c r="B34" s="26" t="s">
        <v>561</v>
      </c>
      <c r="C34" s="2" t="s">
        <v>522</v>
      </c>
      <c r="D34" s="4" t="s">
        <v>96</v>
      </c>
      <c r="E34" s="4" t="s">
        <v>470</v>
      </c>
      <c r="F34" s="9" t="s">
        <v>525</v>
      </c>
      <c r="G34" s="9" t="s">
        <v>526</v>
      </c>
      <c r="H34" s="13" t="s">
        <v>78</v>
      </c>
      <c r="I34" s="15" t="s">
        <v>537</v>
      </c>
      <c r="J34" s="3" t="s">
        <v>207</v>
      </c>
      <c r="K34" s="38" t="str" cm="1">
        <f t="array" aca="1" ref="K34" ca="1">HYPERLINK(CELL("cím",INDEX(Források!$A:$E,MATCH(Adatok!J34,Források!$A:$A,0),2)),I34)</f>
        <v>Borck Høg et al., 2016</v>
      </c>
      <c r="L34" s="31" t="s">
        <v>454</v>
      </c>
      <c r="M34" s="25" t="str">
        <f>VLOOKUP($L34,'Forrás kategóriák'!$B$1:$D$36,2,FALSE)</f>
        <v>Szám (kockázatbecslés)</v>
      </c>
      <c r="N34" s="25">
        <f>VLOOKUP($L34,'Forrás kategóriák'!$B$1:$D$36,3,FALSE)</f>
        <v>1</v>
      </c>
      <c r="O34" s="9" t="s">
        <v>111</v>
      </c>
      <c r="P34" s="34" t="s">
        <v>187</v>
      </c>
      <c r="S34" s="15"/>
      <c r="T34" s="15"/>
      <c r="U34" s="13">
        <v>0</v>
      </c>
      <c r="V34" s="13">
        <v>0</v>
      </c>
      <c r="W34" s="6">
        <v>0.18</v>
      </c>
      <c r="X34" s="4" t="s">
        <v>36</v>
      </c>
      <c r="Y34" s="4"/>
      <c r="Z34" s="4"/>
      <c r="AA34" s="12">
        <v>3</v>
      </c>
      <c r="AB34" s="12">
        <v>2</v>
      </c>
      <c r="AC34" s="12"/>
      <c r="AD34" s="15" t="s">
        <v>30</v>
      </c>
      <c r="AE34" s="15" t="s">
        <v>60</v>
      </c>
      <c r="AF34" s="27" t="s">
        <v>193</v>
      </c>
      <c r="AG34" s="12">
        <v>0</v>
      </c>
      <c r="AH34" s="12">
        <v>0</v>
      </c>
      <c r="AI34" s="13">
        <v>0</v>
      </c>
      <c r="AJ34" s="13">
        <v>0</v>
      </c>
      <c r="AK34" s="13">
        <v>0</v>
      </c>
      <c r="AL34" s="13">
        <v>0</v>
      </c>
      <c r="AM34" s="25">
        <f t="shared" si="0"/>
        <v>3</v>
      </c>
      <c r="AN34" s="25">
        <f t="shared" si="1"/>
        <v>2</v>
      </c>
      <c r="AO34" s="25">
        <f t="shared" si="2"/>
        <v>6</v>
      </c>
      <c r="AP34" s="21">
        <v>3</v>
      </c>
      <c r="AQ34" s="21">
        <v>2</v>
      </c>
      <c r="AR34" s="21">
        <v>6</v>
      </c>
    </row>
    <row r="35" spans="1:44" s="2" customFormat="1" ht="15" customHeight="1" x14ac:dyDescent="0.3">
      <c r="A35" s="26">
        <v>44048</v>
      </c>
      <c r="B35" s="26" t="s">
        <v>561</v>
      </c>
      <c r="C35" s="2" t="s">
        <v>522</v>
      </c>
      <c r="D35" s="4" t="s">
        <v>96</v>
      </c>
      <c r="E35" s="4" t="s">
        <v>470</v>
      </c>
      <c r="F35" s="9" t="s">
        <v>525</v>
      </c>
      <c r="G35" s="9" t="s">
        <v>526</v>
      </c>
      <c r="H35" s="13" t="s">
        <v>78</v>
      </c>
      <c r="I35" s="15" t="s">
        <v>537</v>
      </c>
      <c r="J35" s="3" t="s">
        <v>207</v>
      </c>
      <c r="K35" s="38" t="str" cm="1">
        <f t="array" aca="1" ref="K35" ca="1">HYPERLINK(CELL("cím",INDEX(Források!$A:$E,MATCH(Adatok!J35,Források!$A:$A,0),2)),I35)</f>
        <v>Borck Høg et al., 2016</v>
      </c>
      <c r="L35" s="31" t="s">
        <v>454</v>
      </c>
      <c r="M35" s="25" t="str">
        <f>VLOOKUP($L35,'Forrás kategóriák'!$B$1:$D$36,2,FALSE)</f>
        <v>Szám (kockázatbecslés)</v>
      </c>
      <c r="N35" s="25">
        <f>VLOOKUP($L35,'Forrás kategóriák'!$B$1:$D$36,3,FALSE)</f>
        <v>1</v>
      </c>
      <c r="O35" s="9" t="s">
        <v>111</v>
      </c>
      <c r="P35" s="34" t="s">
        <v>188</v>
      </c>
      <c r="S35" s="15"/>
      <c r="T35" s="15"/>
      <c r="U35" s="13">
        <v>0</v>
      </c>
      <c r="V35" s="13">
        <v>0</v>
      </c>
      <c r="W35" s="6">
        <v>0.27</v>
      </c>
      <c r="X35" s="4" t="s">
        <v>36</v>
      </c>
      <c r="Y35" s="4"/>
      <c r="Z35" s="4"/>
      <c r="AA35" s="12">
        <v>3</v>
      </c>
      <c r="AB35" s="12">
        <v>2</v>
      </c>
      <c r="AC35" s="12"/>
      <c r="AD35" s="15" t="s">
        <v>30</v>
      </c>
      <c r="AE35" s="15" t="s">
        <v>60</v>
      </c>
      <c r="AF35" s="27" t="s">
        <v>193</v>
      </c>
      <c r="AG35" s="12">
        <v>0</v>
      </c>
      <c r="AH35" s="12">
        <v>0</v>
      </c>
      <c r="AI35" s="13">
        <v>0</v>
      </c>
      <c r="AJ35" s="13">
        <v>0</v>
      </c>
      <c r="AK35" s="13">
        <v>0</v>
      </c>
      <c r="AL35" s="13">
        <v>0</v>
      </c>
      <c r="AM35" s="25">
        <f t="shared" si="0"/>
        <v>3</v>
      </c>
      <c r="AN35" s="25">
        <f t="shared" si="1"/>
        <v>2</v>
      </c>
      <c r="AO35" s="25">
        <f t="shared" si="2"/>
        <v>6</v>
      </c>
      <c r="AP35" s="21">
        <v>3</v>
      </c>
      <c r="AQ35" s="21">
        <v>2</v>
      </c>
      <c r="AR35" s="21">
        <v>6</v>
      </c>
    </row>
    <row r="36" spans="1:44" s="2" customFormat="1" ht="15" customHeight="1" x14ac:dyDescent="0.3">
      <c r="A36" s="26">
        <v>44048</v>
      </c>
      <c r="B36" s="26" t="s">
        <v>561</v>
      </c>
      <c r="C36" s="2" t="s">
        <v>522</v>
      </c>
      <c r="D36" s="4" t="s">
        <v>96</v>
      </c>
      <c r="E36" s="4" t="s">
        <v>470</v>
      </c>
      <c r="F36" s="9" t="s">
        <v>525</v>
      </c>
      <c r="G36" s="9" t="s">
        <v>526</v>
      </c>
      <c r="H36" s="13" t="s">
        <v>78</v>
      </c>
      <c r="I36" s="15" t="s">
        <v>537</v>
      </c>
      <c r="J36" s="3" t="s">
        <v>207</v>
      </c>
      <c r="K36" s="38" t="str" cm="1">
        <f t="array" aca="1" ref="K36" ca="1">HYPERLINK(CELL("cím",INDEX(Források!$A:$E,MATCH(Adatok!J36,Források!$A:$A,0),2)),I36)</f>
        <v>Borck Høg et al., 2016</v>
      </c>
      <c r="L36" s="31" t="s">
        <v>454</v>
      </c>
      <c r="M36" s="25" t="str">
        <f>VLOOKUP($L36,'Forrás kategóriák'!$B$1:$D$36,2,FALSE)</f>
        <v>Szám (kockázatbecslés)</v>
      </c>
      <c r="N36" s="25">
        <f>VLOOKUP($L36,'Forrás kategóriák'!$B$1:$D$36,3,FALSE)</f>
        <v>1</v>
      </c>
      <c r="O36" s="9" t="s">
        <v>111</v>
      </c>
      <c r="P36" s="34" t="s">
        <v>189</v>
      </c>
      <c r="S36" s="15"/>
      <c r="T36" s="15"/>
      <c r="U36" s="13">
        <v>0</v>
      </c>
      <c r="V36" s="13">
        <v>0</v>
      </c>
      <c r="W36" s="6">
        <v>0.82</v>
      </c>
      <c r="X36" s="4" t="s">
        <v>36</v>
      </c>
      <c r="Y36" s="4"/>
      <c r="Z36" s="4"/>
      <c r="AA36" s="12">
        <v>3</v>
      </c>
      <c r="AB36" s="12">
        <v>2</v>
      </c>
      <c r="AC36" s="12"/>
      <c r="AD36" s="15" t="s">
        <v>30</v>
      </c>
      <c r="AE36" s="15" t="s">
        <v>60</v>
      </c>
      <c r="AF36" s="27" t="s">
        <v>193</v>
      </c>
      <c r="AG36" s="12">
        <v>0</v>
      </c>
      <c r="AH36" s="12">
        <v>0</v>
      </c>
      <c r="AI36" s="13">
        <v>0</v>
      </c>
      <c r="AJ36" s="13">
        <v>0</v>
      </c>
      <c r="AK36" s="13">
        <v>0</v>
      </c>
      <c r="AL36" s="13">
        <v>0</v>
      </c>
      <c r="AM36" s="25">
        <f t="shared" si="0"/>
        <v>3</v>
      </c>
      <c r="AN36" s="25">
        <f t="shared" si="1"/>
        <v>2</v>
      </c>
      <c r="AO36" s="25">
        <f t="shared" si="2"/>
        <v>6</v>
      </c>
      <c r="AP36" s="21">
        <v>3</v>
      </c>
      <c r="AQ36" s="21">
        <v>2</v>
      </c>
      <c r="AR36" s="21">
        <v>6</v>
      </c>
    </row>
    <row r="37" spans="1:44" s="2" customFormat="1" ht="15" customHeight="1" x14ac:dyDescent="0.3">
      <c r="A37" s="26">
        <v>44048</v>
      </c>
      <c r="B37" s="26" t="s">
        <v>561</v>
      </c>
      <c r="C37" s="2" t="s">
        <v>522</v>
      </c>
      <c r="D37" s="4" t="s">
        <v>96</v>
      </c>
      <c r="E37" s="4" t="s">
        <v>470</v>
      </c>
      <c r="F37" s="9" t="s">
        <v>525</v>
      </c>
      <c r="G37" s="9" t="s">
        <v>526</v>
      </c>
      <c r="H37" s="13" t="s">
        <v>78</v>
      </c>
      <c r="I37" s="15" t="s">
        <v>537</v>
      </c>
      <c r="J37" s="3" t="s">
        <v>207</v>
      </c>
      <c r="K37" s="38" t="str" cm="1">
        <f t="array" aca="1" ref="K37" ca="1">HYPERLINK(CELL("cím",INDEX(Források!$A:$E,MATCH(Adatok!J37,Források!$A:$A,0),2)),I37)</f>
        <v>Borck Høg et al., 2016</v>
      </c>
      <c r="L37" s="31" t="s">
        <v>454</v>
      </c>
      <c r="M37" s="25" t="str">
        <f>VLOOKUP($L37,'Forrás kategóriák'!$B$1:$D$36,2,FALSE)</f>
        <v>Szám (kockázatbecslés)</v>
      </c>
      <c r="N37" s="25">
        <f>VLOOKUP($L37,'Forrás kategóriák'!$B$1:$D$36,3,FALSE)</f>
        <v>1</v>
      </c>
      <c r="O37" s="9" t="s">
        <v>111</v>
      </c>
      <c r="P37" s="34" t="s">
        <v>190</v>
      </c>
      <c r="S37" s="15"/>
      <c r="T37" s="15"/>
      <c r="U37" s="13">
        <v>0</v>
      </c>
      <c r="V37" s="13">
        <v>0</v>
      </c>
      <c r="W37" s="6" t="s">
        <v>33</v>
      </c>
      <c r="X37" s="4" t="s">
        <v>36</v>
      </c>
      <c r="Y37" s="4"/>
      <c r="Z37" s="4"/>
      <c r="AA37" s="12">
        <v>3</v>
      </c>
      <c r="AB37" s="12">
        <v>2</v>
      </c>
      <c r="AC37" s="12"/>
      <c r="AD37" s="15" t="s">
        <v>30</v>
      </c>
      <c r="AE37" s="15" t="s">
        <v>60</v>
      </c>
      <c r="AF37" s="27" t="s">
        <v>193</v>
      </c>
      <c r="AG37" s="12">
        <v>0</v>
      </c>
      <c r="AH37" s="12">
        <v>0</v>
      </c>
      <c r="AI37" s="13">
        <v>0</v>
      </c>
      <c r="AJ37" s="13">
        <v>0</v>
      </c>
      <c r="AK37" s="13">
        <v>0</v>
      </c>
      <c r="AL37" s="13">
        <v>0</v>
      </c>
      <c r="AM37" s="25">
        <f t="shared" si="0"/>
        <v>3</v>
      </c>
      <c r="AN37" s="25">
        <f t="shared" si="1"/>
        <v>2</v>
      </c>
      <c r="AO37" s="25">
        <f t="shared" si="2"/>
        <v>6</v>
      </c>
      <c r="AP37" s="21">
        <v>3</v>
      </c>
      <c r="AQ37" s="21">
        <v>2</v>
      </c>
      <c r="AR37" s="21">
        <v>6</v>
      </c>
    </row>
    <row r="38" spans="1:44" s="2" customFormat="1" ht="15" customHeight="1" x14ac:dyDescent="0.3">
      <c r="A38" s="26">
        <v>44048</v>
      </c>
      <c r="B38" s="26" t="s">
        <v>561</v>
      </c>
      <c r="C38" s="2" t="s">
        <v>522</v>
      </c>
      <c r="D38" s="4" t="s">
        <v>96</v>
      </c>
      <c r="E38" s="4" t="s">
        <v>470</v>
      </c>
      <c r="F38" s="9" t="s">
        <v>525</v>
      </c>
      <c r="G38" s="9" t="s">
        <v>5</v>
      </c>
      <c r="H38" s="13" t="s">
        <v>79</v>
      </c>
      <c r="I38" s="15" t="s">
        <v>539</v>
      </c>
      <c r="J38" s="3" t="s">
        <v>196</v>
      </c>
      <c r="K38" s="38" t="str" cm="1">
        <f t="array" aca="1" ref="K38" ca="1">HYPERLINK(CELL("cím",INDEX(Források!$A:$E,MATCH(Adatok!J38,Források!$A:$A,0),2)),I38)</f>
        <v>Torralbo et al., 2014</v>
      </c>
      <c r="L38" s="31" t="s">
        <v>454</v>
      </c>
      <c r="M38" s="25" t="str">
        <f>VLOOKUP($L38,'Forrás kategóriák'!$B$1:$D$36,2,FALSE)</f>
        <v>Szám (kockázatbecslés)</v>
      </c>
      <c r="N38" s="25">
        <f>VLOOKUP($L38,'Forrás kategóriák'!$B$1:$D$36,3,FALSE)</f>
        <v>1</v>
      </c>
      <c r="O38" s="9" t="s">
        <v>5</v>
      </c>
      <c r="P38" s="9" t="s">
        <v>107</v>
      </c>
      <c r="R38" s="6"/>
      <c r="S38" s="15"/>
      <c r="T38" s="15"/>
      <c r="U38" s="13">
        <v>0</v>
      </c>
      <c r="V38" s="13">
        <v>0</v>
      </c>
      <c r="W38" s="6">
        <v>4.49</v>
      </c>
      <c r="X38" s="4" t="s">
        <v>36</v>
      </c>
      <c r="Y38" s="4"/>
      <c r="Z38" s="4"/>
      <c r="AA38" s="12">
        <v>3</v>
      </c>
      <c r="AB38" s="12">
        <v>3</v>
      </c>
      <c r="AC38" s="12"/>
      <c r="AD38" s="15" t="s">
        <v>30</v>
      </c>
      <c r="AE38" s="15" t="s">
        <v>51</v>
      </c>
      <c r="AF38" s="9" t="s">
        <v>192</v>
      </c>
      <c r="AG38" s="12">
        <v>0</v>
      </c>
      <c r="AH38" s="12">
        <v>0</v>
      </c>
      <c r="AI38" s="13">
        <v>0</v>
      </c>
      <c r="AJ38" s="13">
        <v>0</v>
      </c>
      <c r="AK38" s="13">
        <v>0</v>
      </c>
      <c r="AL38" s="13">
        <v>0</v>
      </c>
      <c r="AM38" s="25">
        <f t="shared" si="0"/>
        <v>3</v>
      </c>
      <c r="AN38" s="25">
        <f t="shared" si="1"/>
        <v>3</v>
      </c>
      <c r="AO38" s="25">
        <f t="shared" si="2"/>
        <v>9</v>
      </c>
      <c r="AP38" s="21">
        <v>3</v>
      </c>
      <c r="AQ38" s="21">
        <v>3</v>
      </c>
      <c r="AR38" s="21">
        <v>9</v>
      </c>
    </row>
    <row r="39" spans="1:44" s="2" customFormat="1" ht="15" customHeight="1" x14ac:dyDescent="0.3">
      <c r="A39" s="26">
        <v>44048</v>
      </c>
      <c r="B39" s="26" t="s">
        <v>561</v>
      </c>
      <c r="C39" s="2" t="s">
        <v>522</v>
      </c>
      <c r="D39" s="4" t="s">
        <v>96</v>
      </c>
      <c r="E39" s="4" t="s">
        <v>470</v>
      </c>
      <c r="F39" s="9" t="s">
        <v>525</v>
      </c>
      <c r="G39" s="9" t="s">
        <v>5</v>
      </c>
      <c r="H39" s="13" t="s">
        <v>79</v>
      </c>
      <c r="I39" s="15" t="s">
        <v>539</v>
      </c>
      <c r="J39" s="3" t="s">
        <v>196</v>
      </c>
      <c r="K39" s="38" t="str" cm="1">
        <f t="array" aca="1" ref="K39" ca="1">HYPERLINK(CELL("cím",INDEX(Források!$A:$E,MATCH(Adatok!J39,Források!$A:$A,0),2)),I39)</f>
        <v>Torralbo et al., 2014</v>
      </c>
      <c r="L39" s="31" t="s">
        <v>454</v>
      </c>
      <c r="M39" s="25" t="str">
        <f>VLOOKUP($L39,'Forrás kategóriák'!$B$1:$D$36,2,FALSE)</f>
        <v>Szám (kockázatbecslés)</v>
      </c>
      <c r="N39" s="25">
        <f>VLOOKUP($L39,'Forrás kategóriák'!$B$1:$D$36,3,FALSE)</f>
        <v>1</v>
      </c>
      <c r="O39" s="9" t="s">
        <v>5</v>
      </c>
      <c r="P39" s="9" t="s">
        <v>108</v>
      </c>
      <c r="S39" s="15"/>
      <c r="T39" s="15"/>
      <c r="U39" s="13">
        <v>0</v>
      </c>
      <c r="V39" s="13">
        <v>0</v>
      </c>
      <c r="W39" s="6" t="s">
        <v>33</v>
      </c>
      <c r="X39" s="4" t="s">
        <v>36</v>
      </c>
      <c r="Y39" s="4"/>
      <c r="Z39" s="4"/>
      <c r="AA39" s="12">
        <v>3</v>
      </c>
      <c r="AB39" s="12">
        <v>3</v>
      </c>
      <c r="AC39" s="12"/>
      <c r="AD39" s="15" t="s">
        <v>30</v>
      </c>
      <c r="AE39" s="15" t="s">
        <v>51</v>
      </c>
      <c r="AF39" s="9" t="s">
        <v>192</v>
      </c>
      <c r="AG39" s="12">
        <v>0</v>
      </c>
      <c r="AH39" s="12">
        <v>0</v>
      </c>
      <c r="AI39" s="13">
        <v>0</v>
      </c>
      <c r="AJ39" s="13">
        <v>0</v>
      </c>
      <c r="AK39" s="13">
        <v>0</v>
      </c>
      <c r="AL39" s="13">
        <v>0</v>
      </c>
      <c r="AM39" s="25">
        <f t="shared" si="0"/>
        <v>3</v>
      </c>
      <c r="AN39" s="25">
        <f t="shared" si="1"/>
        <v>3</v>
      </c>
      <c r="AO39" s="25">
        <f t="shared" si="2"/>
        <v>9</v>
      </c>
      <c r="AP39" s="21">
        <v>3</v>
      </c>
      <c r="AQ39" s="21">
        <v>3</v>
      </c>
      <c r="AR39" s="21">
        <v>9</v>
      </c>
    </row>
    <row r="40" spans="1:44" s="2" customFormat="1" ht="15" customHeight="1" x14ac:dyDescent="0.3">
      <c r="A40" s="26">
        <v>44048</v>
      </c>
      <c r="B40" s="26" t="s">
        <v>561</v>
      </c>
      <c r="C40" s="2" t="s">
        <v>522</v>
      </c>
      <c r="D40" s="4" t="s">
        <v>96</v>
      </c>
      <c r="E40" s="4" t="s">
        <v>470</v>
      </c>
      <c r="F40" s="9" t="s">
        <v>3</v>
      </c>
      <c r="G40" s="9" t="s">
        <v>33</v>
      </c>
      <c r="H40" s="13">
        <v>6</v>
      </c>
      <c r="I40" s="15" t="s">
        <v>567</v>
      </c>
      <c r="J40" s="2" t="s">
        <v>529</v>
      </c>
      <c r="K40" s="38" t="str" cm="1">
        <f t="array" aca="1" ref="K40" ca="1">HYPERLINK(CELL("cím",INDEX(Források!$A:$E,MATCH(Adatok!J40,Források!$A:$A,0),2)),I40)</f>
        <v>87/2012 VM rendelet</v>
      </c>
      <c r="L40" s="30" t="s">
        <v>472</v>
      </c>
      <c r="M40" s="25" t="str">
        <f>VLOOKUP($L40,'Forrás kategóriák'!$B$1:$D$36,2,FALSE)</f>
        <v>Szöveg</v>
      </c>
      <c r="N40" s="25">
        <f>VLOOKUP($L40,'Forrás kategóriák'!$B$1:$D$36,3,FALSE)</f>
        <v>0.01</v>
      </c>
      <c r="O40" s="9" t="s">
        <v>33</v>
      </c>
      <c r="P40" s="4" t="s">
        <v>33</v>
      </c>
      <c r="Q40" s="9"/>
      <c r="R40" s="6"/>
      <c r="S40" s="15"/>
      <c r="T40" s="15"/>
      <c r="U40" s="13">
        <v>0</v>
      </c>
      <c r="V40" s="13">
        <v>0</v>
      </c>
      <c r="AA40" s="13">
        <v>0</v>
      </c>
      <c r="AB40" s="13">
        <v>0</v>
      </c>
      <c r="AC40" s="12"/>
      <c r="AD40" s="15" t="s">
        <v>26</v>
      </c>
      <c r="AE40" s="9" t="s">
        <v>27</v>
      </c>
      <c r="AF40" s="9" t="s">
        <v>192</v>
      </c>
      <c r="AG40" s="12">
        <v>1</v>
      </c>
      <c r="AH40" s="12">
        <v>2</v>
      </c>
      <c r="AI40" s="13">
        <v>0</v>
      </c>
      <c r="AJ40" s="13">
        <v>0</v>
      </c>
      <c r="AK40" s="13">
        <v>0</v>
      </c>
      <c r="AL40" s="13">
        <v>0</v>
      </c>
      <c r="AM40" s="25">
        <f t="shared" si="0"/>
        <v>1</v>
      </c>
      <c r="AN40" s="25">
        <f t="shared" si="1"/>
        <v>2</v>
      </c>
      <c r="AO40" s="25">
        <f t="shared" si="2"/>
        <v>0.02</v>
      </c>
      <c r="AP40" s="21">
        <v>1</v>
      </c>
      <c r="AQ40" s="21">
        <v>2</v>
      </c>
      <c r="AR40" s="21">
        <v>2</v>
      </c>
    </row>
    <row r="41" spans="1:44" s="2" customFormat="1" ht="15" customHeight="1" x14ac:dyDescent="0.3">
      <c r="A41" s="26">
        <v>44048</v>
      </c>
      <c r="B41" s="26" t="s">
        <v>561</v>
      </c>
      <c r="C41" s="2" t="s">
        <v>522</v>
      </c>
      <c r="D41" s="4" t="s">
        <v>96</v>
      </c>
      <c r="E41" s="4" t="s">
        <v>470</v>
      </c>
      <c r="F41" s="9" t="s">
        <v>3</v>
      </c>
      <c r="G41" s="9" t="s">
        <v>33</v>
      </c>
      <c r="H41" s="13">
        <v>6</v>
      </c>
      <c r="I41" s="15" t="s">
        <v>163</v>
      </c>
      <c r="J41" s="15" t="s">
        <v>530</v>
      </c>
      <c r="K41" s="38" t="str" cm="1">
        <f t="array" aca="1" ref="K41" ca="1">HYPERLINK(CELL("cím",INDEX(Források!$A:$E,MATCH(Adatok!J41,Források!$A:$A,0),2)),I41)</f>
        <v>2005/1/EK rendelet</v>
      </c>
      <c r="L41" s="30" t="s">
        <v>472</v>
      </c>
      <c r="M41" s="25" t="str">
        <f>VLOOKUP($L41,'Forrás kategóriák'!$B$1:$D$36,2,FALSE)</f>
        <v>Szöveg</v>
      </c>
      <c r="N41" s="25">
        <f>VLOOKUP($L41,'Forrás kategóriák'!$B$1:$D$36,3,FALSE)</f>
        <v>0.01</v>
      </c>
      <c r="O41" s="9" t="s">
        <v>33</v>
      </c>
      <c r="P41" s="4" t="s">
        <v>33</v>
      </c>
      <c r="Q41" s="9"/>
      <c r="R41" s="6"/>
      <c r="S41" s="15"/>
      <c r="T41" s="15"/>
      <c r="U41" s="13">
        <v>0</v>
      </c>
      <c r="V41" s="13">
        <v>0</v>
      </c>
      <c r="AA41" s="13">
        <v>0</v>
      </c>
      <c r="AB41" s="13">
        <v>0</v>
      </c>
      <c r="AC41" s="12"/>
      <c r="AD41" s="15" t="s">
        <v>26</v>
      </c>
      <c r="AE41" s="9" t="s">
        <v>27</v>
      </c>
      <c r="AF41" s="9" t="s">
        <v>192</v>
      </c>
      <c r="AG41" s="12">
        <v>1</v>
      </c>
      <c r="AH41" s="12">
        <v>2</v>
      </c>
      <c r="AI41" s="13">
        <v>0</v>
      </c>
      <c r="AJ41" s="13">
        <v>0</v>
      </c>
      <c r="AK41" s="13">
        <v>0</v>
      </c>
      <c r="AL41" s="13">
        <v>0</v>
      </c>
      <c r="AM41" s="25">
        <f t="shared" si="0"/>
        <v>1</v>
      </c>
      <c r="AN41" s="25">
        <f t="shared" si="1"/>
        <v>2</v>
      </c>
      <c r="AO41" s="25">
        <f t="shared" si="2"/>
        <v>0.02</v>
      </c>
      <c r="AP41" s="21">
        <v>1</v>
      </c>
      <c r="AQ41" s="21">
        <v>2</v>
      </c>
      <c r="AR41" s="21">
        <v>2</v>
      </c>
    </row>
    <row r="42" spans="1:44" s="2" customFormat="1" ht="15" customHeight="1" x14ac:dyDescent="0.3">
      <c r="A42" s="26">
        <v>44048</v>
      </c>
      <c r="B42" s="26" t="s">
        <v>561</v>
      </c>
      <c r="C42" s="2" t="s">
        <v>522</v>
      </c>
      <c r="D42" s="4" t="s">
        <v>96</v>
      </c>
      <c r="E42" s="4" t="s">
        <v>471</v>
      </c>
      <c r="F42" s="9" t="s">
        <v>103</v>
      </c>
      <c r="G42" s="9" t="s">
        <v>6</v>
      </c>
      <c r="H42" s="13" t="s">
        <v>80</v>
      </c>
      <c r="I42" s="15" t="s">
        <v>549</v>
      </c>
      <c r="J42" s="3" t="s">
        <v>374</v>
      </c>
      <c r="K42" s="38" t="str" cm="1">
        <f t="array" aca="1" ref="K42" ca="1">HYPERLINK(CELL("cím",INDEX(Források!$A:$E,MATCH(Adatok!J42,Források!$A:$A,0),2)),I42)</f>
        <v>Miwa et al., 2003</v>
      </c>
      <c r="L42" s="31" t="s">
        <v>457</v>
      </c>
      <c r="M42" s="25" t="str">
        <f>VLOOKUP($L42,'Forrás kategóriák'!$B$1:$D$36,2,FALSE)</f>
        <v>Szám (mért érték)</v>
      </c>
      <c r="N42" s="25">
        <f>VLOOKUP($L42,'Forrás kategóriák'!$B$1:$D$36,3,FALSE)</f>
        <v>1</v>
      </c>
      <c r="O42" s="15" t="s">
        <v>113</v>
      </c>
      <c r="P42" s="12" t="s">
        <v>121</v>
      </c>
      <c r="Q42" s="15" t="s">
        <v>130</v>
      </c>
      <c r="R42" s="12" t="s">
        <v>53</v>
      </c>
      <c r="S42" s="14"/>
      <c r="T42" s="15"/>
      <c r="U42" s="13">
        <v>3</v>
      </c>
      <c r="V42" s="13">
        <v>2</v>
      </c>
      <c r="AA42" s="13">
        <v>0</v>
      </c>
      <c r="AB42" s="13">
        <v>0</v>
      </c>
      <c r="AC42" s="12"/>
      <c r="AD42" s="15" t="s">
        <v>55</v>
      </c>
      <c r="AE42" s="15" t="s">
        <v>299</v>
      </c>
      <c r="AF42" s="27" t="s">
        <v>192</v>
      </c>
      <c r="AG42" s="12">
        <v>0</v>
      </c>
      <c r="AH42" s="12">
        <v>0</v>
      </c>
      <c r="AI42" s="13">
        <v>0</v>
      </c>
      <c r="AJ42" s="13">
        <v>0</v>
      </c>
      <c r="AK42" s="13">
        <v>0</v>
      </c>
      <c r="AL42" s="13">
        <v>0</v>
      </c>
      <c r="AM42" s="25">
        <f t="shared" si="0"/>
        <v>3</v>
      </c>
      <c r="AN42" s="25">
        <f t="shared" si="1"/>
        <v>2</v>
      </c>
      <c r="AO42" s="25">
        <f t="shared" si="2"/>
        <v>6</v>
      </c>
      <c r="AP42" s="21">
        <v>3</v>
      </c>
      <c r="AQ42" s="21">
        <v>2</v>
      </c>
      <c r="AR42" s="21">
        <v>6</v>
      </c>
    </row>
    <row r="43" spans="1:44" s="2" customFormat="1" ht="15" customHeight="1" x14ac:dyDescent="0.3">
      <c r="A43" s="26">
        <v>44048</v>
      </c>
      <c r="B43" s="26" t="s">
        <v>561</v>
      </c>
      <c r="C43" s="2" t="s">
        <v>522</v>
      </c>
      <c r="D43" s="4" t="s">
        <v>96</v>
      </c>
      <c r="E43" s="4" t="s">
        <v>471</v>
      </c>
      <c r="F43" s="9" t="s">
        <v>103</v>
      </c>
      <c r="G43" s="9" t="s">
        <v>6</v>
      </c>
      <c r="H43" s="13" t="s">
        <v>80</v>
      </c>
      <c r="I43" s="15" t="s">
        <v>549</v>
      </c>
      <c r="J43" s="3" t="s">
        <v>374</v>
      </c>
      <c r="K43" s="38" t="str" cm="1">
        <f t="array" aca="1" ref="K43" ca="1">HYPERLINK(CELL("cím",INDEX(Források!$A:$E,MATCH(Adatok!J43,Források!$A:$A,0),2)),I43)</f>
        <v>Miwa et al., 2003</v>
      </c>
      <c r="L43" s="31" t="s">
        <v>457</v>
      </c>
      <c r="M43" s="25" t="str">
        <f>VLOOKUP($L43,'Forrás kategóriák'!$B$1:$D$36,2,FALSE)</f>
        <v>Szám (mért érték)</v>
      </c>
      <c r="N43" s="25">
        <f>VLOOKUP($L43,'Forrás kategóriák'!$B$1:$D$36,3,FALSE)</f>
        <v>1</v>
      </c>
      <c r="O43" s="15" t="s">
        <v>113</v>
      </c>
      <c r="P43" s="12" t="s">
        <v>121</v>
      </c>
      <c r="Q43" s="15" t="s">
        <v>131</v>
      </c>
      <c r="R43" s="12" t="s">
        <v>53</v>
      </c>
      <c r="S43" s="14"/>
      <c r="T43" s="15"/>
      <c r="U43" s="13">
        <v>3</v>
      </c>
      <c r="V43" s="13">
        <v>2</v>
      </c>
      <c r="AA43" s="13">
        <v>0</v>
      </c>
      <c r="AB43" s="13">
        <v>0</v>
      </c>
      <c r="AC43" s="12"/>
      <c r="AD43" s="15" t="s">
        <v>55</v>
      </c>
      <c r="AE43" s="15" t="s">
        <v>299</v>
      </c>
      <c r="AF43" s="27" t="s">
        <v>192</v>
      </c>
      <c r="AG43" s="12">
        <v>0</v>
      </c>
      <c r="AH43" s="12">
        <v>0</v>
      </c>
      <c r="AI43" s="13">
        <v>0</v>
      </c>
      <c r="AJ43" s="13">
        <v>0</v>
      </c>
      <c r="AK43" s="13">
        <v>0</v>
      </c>
      <c r="AL43" s="13">
        <v>0</v>
      </c>
      <c r="AM43" s="25">
        <f t="shared" si="0"/>
        <v>3</v>
      </c>
      <c r="AN43" s="25">
        <f t="shared" si="1"/>
        <v>2</v>
      </c>
      <c r="AO43" s="25">
        <f t="shared" si="2"/>
        <v>6</v>
      </c>
      <c r="AP43" s="21">
        <v>3</v>
      </c>
      <c r="AQ43" s="21">
        <v>2</v>
      </c>
      <c r="AR43" s="21">
        <v>6</v>
      </c>
    </row>
    <row r="44" spans="1:44" s="2" customFormat="1" ht="15" customHeight="1" x14ac:dyDescent="0.3">
      <c r="A44" s="26">
        <v>44048</v>
      </c>
      <c r="B44" s="26" t="s">
        <v>561</v>
      </c>
      <c r="C44" s="2" t="s">
        <v>522</v>
      </c>
      <c r="D44" s="4" t="s">
        <v>96</v>
      </c>
      <c r="E44" s="4" t="s">
        <v>471</v>
      </c>
      <c r="F44" s="9" t="s">
        <v>103</v>
      </c>
      <c r="G44" s="9" t="s">
        <v>6</v>
      </c>
      <c r="H44" s="13" t="s">
        <v>80</v>
      </c>
      <c r="I44" s="15" t="s">
        <v>549</v>
      </c>
      <c r="J44" s="3" t="s">
        <v>374</v>
      </c>
      <c r="K44" s="38" t="str" cm="1">
        <f t="array" aca="1" ref="K44" ca="1">HYPERLINK(CELL("cím",INDEX(Források!$A:$E,MATCH(Adatok!J44,Források!$A:$A,0),2)),I44)</f>
        <v>Miwa et al., 2003</v>
      </c>
      <c r="L44" s="31" t="s">
        <v>457</v>
      </c>
      <c r="M44" s="25" t="str">
        <f>VLOOKUP($L44,'Forrás kategóriák'!$B$1:$D$36,2,FALSE)</f>
        <v>Szám (mért érték)</v>
      </c>
      <c r="N44" s="25">
        <f>VLOOKUP($L44,'Forrás kategóriák'!$B$1:$D$36,3,FALSE)</f>
        <v>1</v>
      </c>
      <c r="O44" s="15" t="s">
        <v>113</v>
      </c>
      <c r="P44" s="12" t="s">
        <v>121</v>
      </c>
      <c r="Q44" s="15" t="s">
        <v>132</v>
      </c>
      <c r="R44" s="12" t="s">
        <v>53</v>
      </c>
      <c r="S44" s="14"/>
      <c r="T44" s="15"/>
      <c r="U44" s="13">
        <v>3</v>
      </c>
      <c r="V44" s="13">
        <v>2</v>
      </c>
      <c r="AA44" s="13">
        <v>0</v>
      </c>
      <c r="AB44" s="13">
        <v>0</v>
      </c>
      <c r="AC44" s="12"/>
      <c r="AD44" s="15" t="s">
        <v>55</v>
      </c>
      <c r="AE44" s="15" t="s">
        <v>299</v>
      </c>
      <c r="AF44" s="27" t="s">
        <v>192</v>
      </c>
      <c r="AG44" s="12">
        <v>0</v>
      </c>
      <c r="AH44" s="12">
        <v>0</v>
      </c>
      <c r="AI44" s="13">
        <v>0</v>
      </c>
      <c r="AJ44" s="13">
        <v>0</v>
      </c>
      <c r="AK44" s="13">
        <v>0</v>
      </c>
      <c r="AL44" s="13">
        <v>0</v>
      </c>
      <c r="AM44" s="25">
        <f t="shared" si="0"/>
        <v>3</v>
      </c>
      <c r="AN44" s="25">
        <f t="shared" si="1"/>
        <v>2</v>
      </c>
      <c r="AO44" s="25">
        <f t="shared" si="2"/>
        <v>6</v>
      </c>
      <c r="AP44" s="21">
        <v>3</v>
      </c>
      <c r="AQ44" s="21">
        <v>2</v>
      </c>
      <c r="AR44" s="21">
        <v>6</v>
      </c>
    </row>
    <row r="45" spans="1:44" s="2" customFormat="1" ht="15" customHeight="1" x14ac:dyDescent="0.3">
      <c r="A45" s="26">
        <v>44048</v>
      </c>
      <c r="B45" s="26" t="s">
        <v>561</v>
      </c>
      <c r="C45" s="2" t="s">
        <v>522</v>
      </c>
      <c r="D45" s="4" t="s">
        <v>96</v>
      </c>
      <c r="E45" s="4" t="s">
        <v>471</v>
      </c>
      <c r="F45" s="9" t="s">
        <v>103</v>
      </c>
      <c r="G45" s="9" t="s">
        <v>6</v>
      </c>
      <c r="H45" s="13" t="s">
        <v>80</v>
      </c>
      <c r="I45" s="15" t="s">
        <v>549</v>
      </c>
      <c r="J45" s="3" t="s">
        <v>374</v>
      </c>
      <c r="K45" s="38" t="str" cm="1">
        <f t="array" aca="1" ref="K45" ca="1">HYPERLINK(CELL("cím",INDEX(Források!$A:$E,MATCH(Adatok!J45,Források!$A:$A,0),2)),I45)</f>
        <v>Miwa et al., 2003</v>
      </c>
      <c r="L45" s="31" t="s">
        <v>457</v>
      </c>
      <c r="M45" s="25" t="str">
        <f>VLOOKUP($L45,'Forrás kategóriák'!$B$1:$D$36,2,FALSE)</f>
        <v>Szám (mért érték)</v>
      </c>
      <c r="N45" s="25">
        <f>VLOOKUP($L45,'Forrás kategóriák'!$B$1:$D$36,3,FALSE)</f>
        <v>1</v>
      </c>
      <c r="O45" s="15" t="s">
        <v>113</v>
      </c>
      <c r="P45" s="12" t="s">
        <v>122</v>
      </c>
      <c r="Q45" s="15" t="s">
        <v>130</v>
      </c>
      <c r="R45" s="12" t="s">
        <v>53</v>
      </c>
      <c r="S45" s="14"/>
      <c r="T45" s="15"/>
      <c r="U45" s="13">
        <v>3</v>
      </c>
      <c r="V45" s="13">
        <v>2</v>
      </c>
      <c r="AA45" s="13">
        <v>0</v>
      </c>
      <c r="AB45" s="13">
        <v>0</v>
      </c>
      <c r="AC45" s="12"/>
      <c r="AD45" s="15" t="s">
        <v>55</v>
      </c>
      <c r="AE45" s="15" t="s">
        <v>299</v>
      </c>
      <c r="AF45" s="27" t="s">
        <v>192</v>
      </c>
      <c r="AG45" s="12">
        <v>0</v>
      </c>
      <c r="AH45" s="12">
        <v>0</v>
      </c>
      <c r="AI45" s="13">
        <v>0</v>
      </c>
      <c r="AJ45" s="13">
        <v>0</v>
      </c>
      <c r="AK45" s="13">
        <v>0</v>
      </c>
      <c r="AL45" s="13">
        <v>0</v>
      </c>
      <c r="AM45" s="25">
        <f t="shared" si="0"/>
        <v>3</v>
      </c>
      <c r="AN45" s="25">
        <f t="shared" si="1"/>
        <v>2</v>
      </c>
      <c r="AO45" s="25">
        <f t="shared" si="2"/>
        <v>6</v>
      </c>
      <c r="AP45" s="21">
        <v>3</v>
      </c>
      <c r="AQ45" s="21">
        <v>2</v>
      </c>
      <c r="AR45" s="21">
        <v>6</v>
      </c>
    </row>
    <row r="46" spans="1:44" s="2" customFormat="1" ht="15" customHeight="1" x14ac:dyDescent="0.3">
      <c r="A46" s="26">
        <v>44048</v>
      </c>
      <c r="B46" s="26" t="s">
        <v>561</v>
      </c>
      <c r="C46" s="2" t="s">
        <v>522</v>
      </c>
      <c r="D46" s="4" t="s">
        <v>96</v>
      </c>
      <c r="E46" s="4" t="s">
        <v>471</v>
      </c>
      <c r="F46" s="9" t="s">
        <v>103</v>
      </c>
      <c r="G46" s="9" t="s">
        <v>6</v>
      </c>
      <c r="H46" s="13" t="s">
        <v>80</v>
      </c>
      <c r="I46" s="15" t="s">
        <v>549</v>
      </c>
      <c r="J46" s="3" t="s">
        <v>374</v>
      </c>
      <c r="K46" s="38" t="str" cm="1">
        <f t="array" aca="1" ref="K46" ca="1">HYPERLINK(CELL("cím",INDEX(Források!$A:$E,MATCH(Adatok!J46,Források!$A:$A,0),2)),I46)</f>
        <v>Miwa et al., 2003</v>
      </c>
      <c r="L46" s="31" t="s">
        <v>457</v>
      </c>
      <c r="M46" s="25" t="str">
        <f>VLOOKUP($L46,'Forrás kategóriák'!$B$1:$D$36,2,FALSE)</f>
        <v>Szám (mért érték)</v>
      </c>
      <c r="N46" s="25">
        <f>VLOOKUP($L46,'Forrás kategóriák'!$B$1:$D$36,3,FALSE)</f>
        <v>1</v>
      </c>
      <c r="O46" s="15" t="s">
        <v>113</v>
      </c>
      <c r="P46" s="12" t="s">
        <v>122</v>
      </c>
      <c r="Q46" s="15" t="s">
        <v>131</v>
      </c>
      <c r="R46" s="12" t="s">
        <v>53</v>
      </c>
      <c r="S46" s="14"/>
      <c r="T46" s="15"/>
      <c r="U46" s="13">
        <v>3</v>
      </c>
      <c r="V46" s="13">
        <v>2</v>
      </c>
      <c r="AA46" s="13">
        <v>0</v>
      </c>
      <c r="AB46" s="13">
        <v>0</v>
      </c>
      <c r="AC46" s="12"/>
      <c r="AD46" s="15" t="s">
        <v>55</v>
      </c>
      <c r="AE46" s="15" t="s">
        <v>299</v>
      </c>
      <c r="AF46" s="27" t="s">
        <v>192</v>
      </c>
      <c r="AG46" s="12">
        <v>0</v>
      </c>
      <c r="AH46" s="12">
        <v>0</v>
      </c>
      <c r="AI46" s="13">
        <v>0</v>
      </c>
      <c r="AJ46" s="13">
        <v>0</v>
      </c>
      <c r="AK46" s="13">
        <v>0</v>
      </c>
      <c r="AL46" s="13">
        <v>0</v>
      </c>
      <c r="AM46" s="25">
        <f t="shared" si="0"/>
        <v>3</v>
      </c>
      <c r="AN46" s="25">
        <f t="shared" si="1"/>
        <v>2</v>
      </c>
      <c r="AO46" s="25">
        <f t="shared" si="2"/>
        <v>6</v>
      </c>
      <c r="AP46" s="21">
        <v>3</v>
      </c>
      <c r="AQ46" s="21">
        <v>2</v>
      </c>
      <c r="AR46" s="21">
        <v>6</v>
      </c>
    </row>
    <row r="47" spans="1:44" s="2" customFormat="1" ht="15" customHeight="1" x14ac:dyDescent="0.3">
      <c r="A47" s="26">
        <v>44048</v>
      </c>
      <c r="B47" s="26" t="s">
        <v>561</v>
      </c>
      <c r="C47" s="2" t="s">
        <v>606</v>
      </c>
      <c r="D47" s="4" t="s">
        <v>96</v>
      </c>
      <c r="E47" s="4" t="s">
        <v>471</v>
      </c>
      <c r="F47" s="9" t="s">
        <v>103</v>
      </c>
      <c r="G47" s="9" t="s">
        <v>6</v>
      </c>
      <c r="H47" s="13" t="s">
        <v>80</v>
      </c>
      <c r="I47" s="15" t="s">
        <v>549</v>
      </c>
      <c r="J47" s="3" t="s">
        <v>374</v>
      </c>
      <c r="K47" s="38" t="str" cm="1">
        <f t="array" aca="1" ref="K47" ca="1">HYPERLINK(CELL("cím",INDEX(Források!$A:$E,MATCH(Adatok!J47,Források!$A:$A,0),2)),I47)</f>
        <v>Miwa et al., 2003</v>
      </c>
      <c r="L47" s="31" t="s">
        <v>457</v>
      </c>
      <c r="M47" s="25" t="str">
        <f>VLOOKUP($L47,'Forrás kategóriák'!$B$1:$D$36,2,FALSE)</f>
        <v>Szám (mért érték)</v>
      </c>
      <c r="N47" s="25">
        <f>VLOOKUP($L47,'Forrás kategóriák'!$B$1:$D$36,3,FALSE)</f>
        <v>1</v>
      </c>
      <c r="O47" s="15" t="s">
        <v>113</v>
      </c>
      <c r="P47" s="12" t="s">
        <v>122</v>
      </c>
      <c r="Q47" s="15" t="s">
        <v>133</v>
      </c>
      <c r="R47" s="12" t="s">
        <v>53</v>
      </c>
      <c r="S47" s="14"/>
      <c r="T47" s="15"/>
      <c r="U47" s="13">
        <v>3</v>
      </c>
      <c r="V47" s="13">
        <v>2</v>
      </c>
      <c r="AA47" s="13">
        <v>0</v>
      </c>
      <c r="AB47" s="13">
        <v>0</v>
      </c>
      <c r="AC47" s="12"/>
      <c r="AD47" s="15" t="s">
        <v>55</v>
      </c>
      <c r="AE47" s="15" t="s">
        <v>299</v>
      </c>
      <c r="AF47" s="27" t="s">
        <v>192</v>
      </c>
      <c r="AG47" s="12">
        <v>0</v>
      </c>
      <c r="AH47" s="12">
        <v>0</v>
      </c>
      <c r="AI47" s="13">
        <v>0</v>
      </c>
      <c r="AJ47" s="13">
        <v>0</v>
      </c>
      <c r="AK47" s="13">
        <v>0</v>
      </c>
      <c r="AL47" s="13">
        <v>0</v>
      </c>
      <c r="AM47" s="25">
        <f t="shared" si="0"/>
        <v>3</v>
      </c>
      <c r="AN47" s="25">
        <f t="shared" si="1"/>
        <v>2</v>
      </c>
      <c r="AO47" s="25">
        <f t="shared" si="2"/>
        <v>6</v>
      </c>
      <c r="AP47" s="21">
        <v>3</v>
      </c>
      <c r="AQ47" s="21">
        <v>2</v>
      </c>
      <c r="AR47" s="21">
        <v>6</v>
      </c>
    </row>
    <row r="48" spans="1:44" s="2" customFormat="1" ht="15" customHeight="1" x14ac:dyDescent="0.3">
      <c r="A48" s="26">
        <v>44048</v>
      </c>
      <c r="B48" s="26" t="s">
        <v>561</v>
      </c>
      <c r="C48" s="2" t="s">
        <v>606</v>
      </c>
      <c r="D48" s="4" t="s">
        <v>96</v>
      </c>
      <c r="E48" s="4" t="s">
        <v>471</v>
      </c>
      <c r="F48" s="9" t="s">
        <v>103</v>
      </c>
      <c r="G48" s="9" t="s">
        <v>6</v>
      </c>
      <c r="H48" s="13" t="s">
        <v>80</v>
      </c>
      <c r="I48" s="15" t="s">
        <v>549</v>
      </c>
      <c r="J48" s="3" t="s">
        <v>374</v>
      </c>
      <c r="K48" s="38" t="str" cm="1">
        <f t="array" aca="1" ref="K48" ca="1">HYPERLINK(CELL("cím",INDEX(Források!$A:$E,MATCH(Adatok!J48,Források!$A:$A,0),2)),I48)</f>
        <v>Miwa et al., 2003</v>
      </c>
      <c r="L48" s="31" t="s">
        <v>457</v>
      </c>
      <c r="M48" s="25" t="str">
        <f>VLOOKUP($L48,'Forrás kategóriák'!$B$1:$D$36,2,FALSE)</f>
        <v>Szám (mért érték)</v>
      </c>
      <c r="N48" s="25">
        <f>VLOOKUP($L48,'Forrás kategóriák'!$B$1:$D$36,3,FALSE)</f>
        <v>1</v>
      </c>
      <c r="O48" s="15" t="s">
        <v>113</v>
      </c>
      <c r="P48" s="12" t="s">
        <v>123</v>
      </c>
      <c r="Q48" s="15" t="s">
        <v>130</v>
      </c>
      <c r="R48" s="12" t="s">
        <v>54</v>
      </c>
      <c r="S48" s="14"/>
      <c r="T48" s="15"/>
      <c r="U48" s="13">
        <v>3</v>
      </c>
      <c r="V48" s="13">
        <v>2</v>
      </c>
      <c r="AA48" s="13">
        <v>0</v>
      </c>
      <c r="AB48" s="13">
        <v>0</v>
      </c>
      <c r="AC48" s="12"/>
      <c r="AD48" s="15" t="s">
        <v>55</v>
      </c>
      <c r="AE48" s="15" t="s">
        <v>299</v>
      </c>
      <c r="AF48" s="27" t="s">
        <v>192</v>
      </c>
      <c r="AG48" s="12">
        <v>0</v>
      </c>
      <c r="AH48" s="12">
        <v>0</v>
      </c>
      <c r="AI48" s="13">
        <v>0</v>
      </c>
      <c r="AJ48" s="13">
        <v>0</v>
      </c>
      <c r="AK48" s="13">
        <v>0</v>
      </c>
      <c r="AL48" s="13">
        <v>0</v>
      </c>
      <c r="AM48" s="25">
        <f t="shared" si="0"/>
        <v>3</v>
      </c>
      <c r="AN48" s="25">
        <f t="shared" si="1"/>
        <v>2</v>
      </c>
      <c r="AO48" s="25">
        <f t="shared" si="2"/>
        <v>6</v>
      </c>
      <c r="AP48" s="21">
        <v>3</v>
      </c>
      <c r="AQ48" s="21">
        <v>2</v>
      </c>
      <c r="AR48" s="21">
        <v>6</v>
      </c>
    </row>
    <row r="49" spans="1:44" s="2" customFormat="1" ht="15" customHeight="1" x14ac:dyDescent="0.3">
      <c r="A49" s="26">
        <v>44048</v>
      </c>
      <c r="B49" s="26" t="s">
        <v>561</v>
      </c>
      <c r="C49" s="2" t="s">
        <v>606</v>
      </c>
      <c r="D49" s="4" t="s">
        <v>96</v>
      </c>
      <c r="E49" s="4" t="s">
        <v>471</v>
      </c>
      <c r="F49" s="9" t="s">
        <v>103</v>
      </c>
      <c r="G49" s="9" t="s">
        <v>6</v>
      </c>
      <c r="H49" s="13" t="s">
        <v>80</v>
      </c>
      <c r="I49" s="15" t="s">
        <v>549</v>
      </c>
      <c r="J49" s="3" t="s">
        <v>374</v>
      </c>
      <c r="K49" s="38" t="str" cm="1">
        <f t="array" aca="1" ref="K49" ca="1">HYPERLINK(CELL("cím",INDEX(Források!$A:$E,MATCH(Adatok!J49,Források!$A:$A,0),2)),I49)</f>
        <v>Miwa et al., 2003</v>
      </c>
      <c r="L49" s="31" t="s">
        <v>457</v>
      </c>
      <c r="M49" s="25" t="str">
        <f>VLOOKUP($L49,'Forrás kategóriák'!$B$1:$D$36,2,FALSE)</f>
        <v>Szám (mért érték)</v>
      </c>
      <c r="N49" s="25">
        <f>VLOOKUP($L49,'Forrás kategóriák'!$B$1:$D$36,3,FALSE)</f>
        <v>1</v>
      </c>
      <c r="O49" s="15" t="s">
        <v>113</v>
      </c>
      <c r="P49" s="12" t="s">
        <v>123</v>
      </c>
      <c r="Q49" s="15" t="s">
        <v>131</v>
      </c>
      <c r="R49" s="12" t="s">
        <v>54</v>
      </c>
      <c r="S49" s="14"/>
      <c r="T49" s="15"/>
      <c r="U49" s="13">
        <v>3</v>
      </c>
      <c r="V49" s="13">
        <v>2</v>
      </c>
      <c r="AA49" s="13">
        <v>0</v>
      </c>
      <c r="AB49" s="13">
        <v>0</v>
      </c>
      <c r="AC49" s="12"/>
      <c r="AD49" s="15" t="s">
        <v>55</v>
      </c>
      <c r="AE49" s="15" t="s">
        <v>299</v>
      </c>
      <c r="AF49" s="27" t="s">
        <v>192</v>
      </c>
      <c r="AG49" s="12">
        <v>0</v>
      </c>
      <c r="AH49" s="12">
        <v>0</v>
      </c>
      <c r="AI49" s="13">
        <v>0</v>
      </c>
      <c r="AJ49" s="13">
        <v>0</v>
      </c>
      <c r="AK49" s="13">
        <v>0</v>
      </c>
      <c r="AL49" s="13">
        <v>0</v>
      </c>
      <c r="AM49" s="25">
        <f t="shared" si="0"/>
        <v>3</v>
      </c>
      <c r="AN49" s="25">
        <f t="shared" si="1"/>
        <v>2</v>
      </c>
      <c r="AO49" s="25">
        <f t="shared" si="2"/>
        <v>6</v>
      </c>
      <c r="AP49" s="21">
        <v>3</v>
      </c>
      <c r="AQ49" s="21">
        <v>2</v>
      </c>
      <c r="AR49" s="21">
        <v>6</v>
      </c>
    </row>
    <row r="50" spans="1:44" s="2" customFormat="1" ht="15" customHeight="1" x14ac:dyDescent="0.3">
      <c r="A50" s="26">
        <v>44048</v>
      </c>
      <c r="B50" s="26" t="s">
        <v>561</v>
      </c>
      <c r="C50" s="2" t="s">
        <v>606</v>
      </c>
      <c r="D50" s="4" t="s">
        <v>96</v>
      </c>
      <c r="E50" s="4" t="s">
        <v>471</v>
      </c>
      <c r="F50" s="9" t="s">
        <v>103</v>
      </c>
      <c r="G50" s="9" t="s">
        <v>6</v>
      </c>
      <c r="H50" s="13" t="s">
        <v>80</v>
      </c>
      <c r="I50" s="15" t="s">
        <v>549</v>
      </c>
      <c r="J50" s="3" t="s">
        <v>374</v>
      </c>
      <c r="K50" s="38" t="str" cm="1">
        <f t="array" aca="1" ref="K50" ca="1">HYPERLINK(CELL("cím",INDEX(Források!$A:$E,MATCH(Adatok!J50,Források!$A:$A,0),2)),I50)</f>
        <v>Miwa et al., 2003</v>
      </c>
      <c r="L50" s="31" t="s">
        <v>457</v>
      </c>
      <c r="M50" s="25" t="str">
        <f>VLOOKUP($L50,'Forrás kategóriák'!$B$1:$D$36,2,FALSE)</f>
        <v>Szám (mért érték)</v>
      </c>
      <c r="N50" s="25">
        <f>VLOOKUP($L50,'Forrás kategóriák'!$B$1:$D$36,3,FALSE)</f>
        <v>1</v>
      </c>
      <c r="O50" s="15" t="s">
        <v>113</v>
      </c>
      <c r="P50" s="12" t="s">
        <v>123</v>
      </c>
      <c r="Q50" s="15" t="s">
        <v>132</v>
      </c>
      <c r="R50" s="12" t="s">
        <v>54</v>
      </c>
      <c r="S50" s="14"/>
      <c r="T50" s="15"/>
      <c r="U50" s="13">
        <v>3</v>
      </c>
      <c r="V50" s="13">
        <v>2</v>
      </c>
      <c r="AA50" s="13">
        <v>0</v>
      </c>
      <c r="AB50" s="13">
        <v>0</v>
      </c>
      <c r="AC50" s="12"/>
      <c r="AD50" s="15" t="s">
        <v>55</v>
      </c>
      <c r="AE50" s="15" t="s">
        <v>299</v>
      </c>
      <c r="AF50" s="27" t="s">
        <v>192</v>
      </c>
      <c r="AG50" s="12">
        <v>0</v>
      </c>
      <c r="AH50" s="12">
        <v>0</v>
      </c>
      <c r="AI50" s="13">
        <v>0</v>
      </c>
      <c r="AJ50" s="13">
        <v>0</v>
      </c>
      <c r="AK50" s="13">
        <v>0</v>
      </c>
      <c r="AL50" s="13">
        <v>0</v>
      </c>
      <c r="AM50" s="25">
        <f t="shared" si="0"/>
        <v>3</v>
      </c>
      <c r="AN50" s="25">
        <f t="shared" si="1"/>
        <v>2</v>
      </c>
      <c r="AO50" s="25">
        <f t="shared" si="2"/>
        <v>6</v>
      </c>
      <c r="AP50" s="21">
        <v>3</v>
      </c>
      <c r="AQ50" s="21">
        <v>2</v>
      </c>
      <c r="AR50" s="21">
        <v>6</v>
      </c>
    </row>
    <row r="51" spans="1:44" s="2" customFormat="1" ht="15" customHeight="1" x14ac:dyDescent="0.3">
      <c r="A51" s="26">
        <v>44048</v>
      </c>
      <c r="B51" s="26" t="s">
        <v>561</v>
      </c>
      <c r="C51" s="2" t="s">
        <v>606</v>
      </c>
      <c r="D51" s="4" t="s">
        <v>96</v>
      </c>
      <c r="E51" s="4" t="s">
        <v>471</v>
      </c>
      <c r="F51" s="9" t="s">
        <v>103</v>
      </c>
      <c r="G51" s="9" t="s">
        <v>6</v>
      </c>
      <c r="H51" s="13" t="s">
        <v>80</v>
      </c>
      <c r="I51" s="15" t="s">
        <v>549</v>
      </c>
      <c r="J51" s="3" t="s">
        <v>374</v>
      </c>
      <c r="K51" s="38" t="str" cm="1">
        <f t="array" aca="1" ref="K51" ca="1">HYPERLINK(CELL("cím",INDEX(Források!$A:$E,MATCH(Adatok!J51,Források!$A:$A,0),2)),I51)</f>
        <v>Miwa et al., 2003</v>
      </c>
      <c r="L51" s="31" t="s">
        <v>457</v>
      </c>
      <c r="M51" s="25" t="str">
        <f>VLOOKUP($L51,'Forrás kategóriák'!$B$1:$D$36,2,FALSE)</f>
        <v>Szám (mért érték)</v>
      </c>
      <c r="N51" s="25">
        <f>VLOOKUP($L51,'Forrás kategóriák'!$B$1:$D$36,3,FALSE)</f>
        <v>1</v>
      </c>
      <c r="O51" s="15" t="s">
        <v>113</v>
      </c>
      <c r="P51" s="12" t="s">
        <v>124</v>
      </c>
      <c r="Q51" s="15" t="s">
        <v>130</v>
      </c>
      <c r="R51" s="12" t="s">
        <v>53</v>
      </c>
      <c r="S51" s="14"/>
      <c r="T51" s="15"/>
      <c r="U51" s="13">
        <v>3</v>
      </c>
      <c r="V51" s="13">
        <v>2</v>
      </c>
      <c r="AA51" s="13">
        <v>0</v>
      </c>
      <c r="AB51" s="13">
        <v>0</v>
      </c>
      <c r="AC51" s="12"/>
      <c r="AD51" s="15" t="s">
        <v>55</v>
      </c>
      <c r="AE51" s="15" t="s">
        <v>299</v>
      </c>
      <c r="AF51" s="27" t="s">
        <v>192</v>
      </c>
      <c r="AG51" s="12">
        <v>0</v>
      </c>
      <c r="AH51" s="12">
        <v>0</v>
      </c>
      <c r="AI51" s="13">
        <v>0</v>
      </c>
      <c r="AJ51" s="13">
        <v>0</v>
      </c>
      <c r="AK51" s="13">
        <v>0</v>
      </c>
      <c r="AL51" s="13">
        <v>0</v>
      </c>
      <c r="AM51" s="25">
        <f t="shared" si="0"/>
        <v>3</v>
      </c>
      <c r="AN51" s="25">
        <f t="shared" si="1"/>
        <v>2</v>
      </c>
      <c r="AO51" s="25">
        <f t="shared" si="2"/>
        <v>6</v>
      </c>
      <c r="AP51" s="21">
        <v>3</v>
      </c>
      <c r="AQ51" s="21">
        <v>2</v>
      </c>
      <c r="AR51" s="21">
        <v>6</v>
      </c>
    </row>
    <row r="52" spans="1:44" s="2" customFormat="1" ht="15" customHeight="1" x14ac:dyDescent="0.3">
      <c r="A52" s="26">
        <v>44048</v>
      </c>
      <c r="B52" s="26" t="s">
        <v>561</v>
      </c>
      <c r="C52" s="2" t="s">
        <v>606</v>
      </c>
      <c r="D52" s="4" t="s">
        <v>96</v>
      </c>
      <c r="E52" s="4" t="s">
        <v>471</v>
      </c>
      <c r="F52" s="9" t="s">
        <v>103</v>
      </c>
      <c r="G52" s="9" t="s">
        <v>6</v>
      </c>
      <c r="H52" s="13" t="s">
        <v>80</v>
      </c>
      <c r="I52" s="15" t="s">
        <v>549</v>
      </c>
      <c r="J52" s="3" t="s">
        <v>374</v>
      </c>
      <c r="K52" s="38" t="str" cm="1">
        <f t="array" aca="1" ref="K52" ca="1">HYPERLINK(CELL("cím",INDEX(Források!$A:$E,MATCH(Adatok!J52,Források!$A:$A,0),2)),I52)</f>
        <v>Miwa et al., 2003</v>
      </c>
      <c r="L52" s="31" t="s">
        <v>457</v>
      </c>
      <c r="M52" s="25" t="str">
        <f>VLOOKUP($L52,'Forrás kategóriák'!$B$1:$D$36,2,FALSE)</f>
        <v>Szám (mért érték)</v>
      </c>
      <c r="N52" s="25">
        <f>VLOOKUP($L52,'Forrás kategóriák'!$B$1:$D$36,3,FALSE)</f>
        <v>1</v>
      </c>
      <c r="O52" s="15" t="s">
        <v>113</v>
      </c>
      <c r="P52" s="12" t="s">
        <v>124</v>
      </c>
      <c r="Q52" s="15" t="s">
        <v>131</v>
      </c>
      <c r="R52" s="12" t="s">
        <v>54</v>
      </c>
      <c r="S52" s="14"/>
      <c r="T52" s="15"/>
      <c r="U52" s="13">
        <v>3</v>
      </c>
      <c r="V52" s="13">
        <v>2</v>
      </c>
      <c r="AA52" s="13">
        <v>0</v>
      </c>
      <c r="AB52" s="13">
        <v>0</v>
      </c>
      <c r="AC52" s="12"/>
      <c r="AD52" s="15" t="s">
        <v>55</v>
      </c>
      <c r="AE52" s="15" t="s">
        <v>299</v>
      </c>
      <c r="AF52" s="27" t="s">
        <v>192</v>
      </c>
      <c r="AG52" s="12">
        <v>0</v>
      </c>
      <c r="AH52" s="12">
        <v>0</v>
      </c>
      <c r="AI52" s="13">
        <v>0</v>
      </c>
      <c r="AJ52" s="13">
        <v>0</v>
      </c>
      <c r="AK52" s="13">
        <v>0</v>
      </c>
      <c r="AL52" s="13">
        <v>0</v>
      </c>
      <c r="AM52" s="25">
        <f t="shared" si="0"/>
        <v>3</v>
      </c>
      <c r="AN52" s="25">
        <f t="shared" si="1"/>
        <v>2</v>
      </c>
      <c r="AO52" s="25">
        <f t="shared" si="2"/>
        <v>6</v>
      </c>
      <c r="AP52" s="21">
        <v>3</v>
      </c>
      <c r="AQ52" s="21">
        <v>2</v>
      </c>
      <c r="AR52" s="21">
        <v>6</v>
      </c>
    </row>
    <row r="53" spans="1:44" s="2" customFormat="1" ht="15" customHeight="1" x14ac:dyDescent="0.3">
      <c r="A53" s="26">
        <v>44048</v>
      </c>
      <c r="B53" s="26" t="s">
        <v>561</v>
      </c>
      <c r="C53" s="2" t="s">
        <v>606</v>
      </c>
      <c r="D53" s="4" t="s">
        <v>96</v>
      </c>
      <c r="E53" s="4" t="s">
        <v>471</v>
      </c>
      <c r="F53" s="9" t="s">
        <v>103</v>
      </c>
      <c r="G53" s="9" t="s">
        <v>6</v>
      </c>
      <c r="H53" s="13" t="s">
        <v>80</v>
      </c>
      <c r="I53" s="15" t="s">
        <v>549</v>
      </c>
      <c r="J53" s="3" t="s">
        <v>374</v>
      </c>
      <c r="K53" s="38" t="str" cm="1">
        <f t="array" aca="1" ref="K53" ca="1">HYPERLINK(CELL("cím",INDEX(Források!$A:$E,MATCH(Adatok!J53,Források!$A:$A,0),2)),I53)</f>
        <v>Miwa et al., 2003</v>
      </c>
      <c r="L53" s="31" t="s">
        <v>457</v>
      </c>
      <c r="M53" s="25" t="str">
        <f>VLOOKUP($L53,'Forrás kategóriák'!$B$1:$D$36,2,FALSE)</f>
        <v>Szám (mért érték)</v>
      </c>
      <c r="N53" s="25">
        <f>VLOOKUP($L53,'Forrás kategóriák'!$B$1:$D$36,3,FALSE)</f>
        <v>1</v>
      </c>
      <c r="O53" s="15" t="s">
        <v>113</v>
      </c>
      <c r="P53" s="12" t="s">
        <v>124</v>
      </c>
      <c r="Q53" s="15" t="s">
        <v>132</v>
      </c>
      <c r="R53" s="12" t="s">
        <v>54</v>
      </c>
      <c r="S53" s="14"/>
      <c r="T53" s="15"/>
      <c r="U53" s="13">
        <v>3</v>
      </c>
      <c r="V53" s="13">
        <v>2</v>
      </c>
      <c r="AA53" s="13">
        <v>0</v>
      </c>
      <c r="AB53" s="13">
        <v>0</v>
      </c>
      <c r="AC53" s="12"/>
      <c r="AD53" s="15" t="s">
        <v>55</v>
      </c>
      <c r="AE53" s="15" t="s">
        <v>299</v>
      </c>
      <c r="AF53" s="27" t="s">
        <v>192</v>
      </c>
      <c r="AG53" s="12">
        <v>0</v>
      </c>
      <c r="AH53" s="12">
        <v>0</v>
      </c>
      <c r="AI53" s="13">
        <v>0</v>
      </c>
      <c r="AJ53" s="13">
        <v>0</v>
      </c>
      <c r="AK53" s="13">
        <v>0</v>
      </c>
      <c r="AL53" s="13">
        <v>0</v>
      </c>
      <c r="AM53" s="25">
        <f t="shared" si="0"/>
        <v>3</v>
      </c>
      <c r="AN53" s="25">
        <f t="shared" si="1"/>
        <v>2</v>
      </c>
      <c r="AO53" s="25">
        <f t="shared" si="2"/>
        <v>6</v>
      </c>
      <c r="AP53" s="21">
        <v>3</v>
      </c>
      <c r="AQ53" s="21">
        <v>2</v>
      </c>
      <c r="AR53" s="21">
        <v>6</v>
      </c>
    </row>
    <row r="54" spans="1:44" s="2" customFormat="1" ht="15" customHeight="1" x14ac:dyDescent="0.3">
      <c r="A54" s="26">
        <v>44048</v>
      </c>
      <c r="B54" s="26" t="s">
        <v>561</v>
      </c>
      <c r="C54" s="2" t="s">
        <v>606</v>
      </c>
      <c r="D54" s="4" t="s">
        <v>96</v>
      </c>
      <c r="E54" s="4" t="s">
        <v>471</v>
      </c>
      <c r="F54" s="9" t="s">
        <v>103</v>
      </c>
      <c r="G54" s="9" t="s">
        <v>6</v>
      </c>
      <c r="H54" s="13" t="s">
        <v>80</v>
      </c>
      <c r="I54" s="15" t="s">
        <v>549</v>
      </c>
      <c r="J54" s="3" t="s">
        <v>374</v>
      </c>
      <c r="K54" s="38" t="str" cm="1">
        <f t="array" aca="1" ref="K54" ca="1">HYPERLINK(CELL("cím",INDEX(Források!$A:$E,MATCH(Adatok!J54,Források!$A:$A,0),2)),I54)</f>
        <v>Miwa et al., 2003</v>
      </c>
      <c r="L54" s="31" t="s">
        <v>457</v>
      </c>
      <c r="M54" s="25" t="str">
        <f>VLOOKUP($L54,'Forrás kategóriák'!$B$1:$D$36,2,FALSE)</f>
        <v>Szám (mért érték)</v>
      </c>
      <c r="N54" s="25">
        <f>VLOOKUP($L54,'Forrás kategóriák'!$B$1:$D$36,3,FALSE)</f>
        <v>1</v>
      </c>
      <c r="O54" s="15" t="s">
        <v>113</v>
      </c>
      <c r="P54" s="12" t="s">
        <v>125</v>
      </c>
      <c r="Q54" s="15" t="s">
        <v>130</v>
      </c>
      <c r="R54" s="12" t="s">
        <v>53</v>
      </c>
      <c r="S54" s="14"/>
      <c r="T54" s="15"/>
      <c r="U54" s="13">
        <v>3</v>
      </c>
      <c r="V54" s="13">
        <v>2</v>
      </c>
      <c r="AA54" s="13">
        <v>0</v>
      </c>
      <c r="AB54" s="13">
        <v>0</v>
      </c>
      <c r="AC54" s="12"/>
      <c r="AD54" s="15" t="s">
        <v>55</v>
      </c>
      <c r="AE54" s="15" t="s">
        <v>299</v>
      </c>
      <c r="AF54" s="27" t="s">
        <v>192</v>
      </c>
      <c r="AG54" s="12">
        <v>0</v>
      </c>
      <c r="AH54" s="12">
        <v>0</v>
      </c>
      <c r="AI54" s="13">
        <v>0</v>
      </c>
      <c r="AJ54" s="13">
        <v>0</v>
      </c>
      <c r="AK54" s="13">
        <v>0</v>
      </c>
      <c r="AL54" s="13">
        <v>0</v>
      </c>
      <c r="AM54" s="25">
        <f t="shared" si="0"/>
        <v>3</v>
      </c>
      <c r="AN54" s="25">
        <f t="shared" si="1"/>
        <v>2</v>
      </c>
      <c r="AO54" s="25">
        <f t="shared" si="2"/>
        <v>6</v>
      </c>
      <c r="AP54" s="21">
        <v>3</v>
      </c>
      <c r="AQ54" s="21">
        <v>2</v>
      </c>
      <c r="AR54" s="21">
        <v>6</v>
      </c>
    </row>
    <row r="55" spans="1:44" s="2" customFormat="1" ht="15" customHeight="1" x14ac:dyDescent="0.3">
      <c r="A55" s="26">
        <v>44048</v>
      </c>
      <c r="B55" s="26" t="s">
        <v>561</v>
      </c>
      <c r="C55" s="2" t="s">
        <v>606</v>
      </c>
      <c r="D55" s="4" t="s">
        <v>96</v>
      </c>
      <c r="E55" s="4" t="s">
        <v>471</v>
      </c>
      <c r="F55" s="9" t="s">
        <v>103</v>
      </c>
      <c r="G55" s="9" t="s">
        <v>6</v>
      </c>
      <c r="H55" s="13" t="s">
        <v>80</v>
      </c>
      <c r="I55" s="15" t="s">
        <v>549</v>
      </c>
      <c r="J55" s="3" t="s">
        <v>374</v>
      </c>
      <c r="K55" s="38" t="str" cm="1">
        <f t="array" aca="1" ref="K55" ca="1">HYPERLINK(CELL("cím",INDEX(Források!$A:$E,MATCH(Adatok!J55,Források!$A:$A,0),2)),I55)</f>
        <v>Miwa et al., 2003</v>
      </c>
      <c r="L55" s="31" t="s">
        <v>457</v>
      </c>
      <c r="M55" s="25" t="str">
        <f>VLOOKUP($L55,'Forrás kategóriák'!$B$1:$D$36,2,FALSE)</f>
        <v>Szám (mért érték)</v>
      </c>
      <c r="N55" s="25">
        <f>VLOOKUP($L55,'Forrás kategóriák'!$B$1:$D$36,3,FALSE)</f>
        <v>1</v>
      </c>
      <c r="O55" s="15" t="s">
        <v>113</v>
      </c>
      <c r="P55" s="12" t="s">
        <v>125</v>
      </c>
      <c r="Q55" s="15" t="s">
        <v>131</v>
      </c>
      <c r="R55" s="12" t="s">
        <v>54</v>
      </c>
      <c r="S55" s="14"/>
      <c r="T55" s="15"/>
      <c r="U55" s="13">
        <v>3</v>
      </c>
      <c r="V55" s="13">
        <v>2</v>
      </c>
      <c r="AA55" s="13">
        <v>0</v>
      </c>
      <c r="AB55" s="13">
        <v>0</v>
      </c>
      <c r="AC55" s="12"/>
      <c r="AD55" s="15" t="s">
        <v>55</v>
      </c>
      <c r="AE55" s="15" t="s">
        <v>299</v>
      </c>
      <c r="AF55" s="27" t="s">
        <v>192</v>
      </c>
      <c r="AG55" s="12">
        <v>0</v>
      </c>
      <c r="AH55" s="12">
        <v>0</v>
      </c>
      <c r="AI55" s="13">
        <v>0</v>
      </c>
      <c r="AJ55" s="13">
        <v>0</v>
      </c>
      <c r="AK55" s="13">
        <v>0</v>
      </c>
      <c r="AL55" s="13">
        <v>0</v>
      </c>
      <c r="AM55" s="25">
        <f t="shared" si="0"/>
        <v>3</v>
      </c>
      <c r="AN55" s="25">
        <f t="shared" si="1"/>
        <v>2</v>
      </c>
      <c r="AO55" s="25">
        <f t="shared" si="2"/>
        <v>6</v>
      </c>
      <c r="AP55" s="21">
        <v>3</v>
      </c>
      <c r="AQ55" s="21">
        <v>2</v>
      </c>
      <c r="AR55" s="21">
        <v>6</v>
      </c>
    </row>
    <row r="56" spans="1:44" s="2" customFormat="1" ht="15" customHeight="1" x14ac:dyDescent="0.3">
      <c r="A56" s="26">
        <v>44048</v>
      </c>
      <c r="B56" s="26" t="s">
        <v>561</v>
      </c>
      <c r="C56" s="2" t="s">
        <v>606</v>
      </c>
      <c r="D56" s="4" t="s">
        <v>96</v>
      </c>
      <c r="E56" s="4" t="s">
        <v>471</v>
      </c>
      <c r="F56" s="9" t="s">
        <v>103</v>
      </c>
      <c r="G56" s="9" t="s">
        <v>6</v>
      </c>
      <c r="H56" s="13" t="s">
        <v>80</v>
      </c>
      <c r="I56" s="15" t="s">
        <v>549</v>
      </c>
      <c r="J56" s="3" t="s">
        <v>374</v>
      </c>
      <c r="K56" s="38" t="str" cm="1">
        <f t="array" aca="1" ref="K56" ca="1">HYPERLINK(CELL("cím",INDEX(Források!$A:$E,MATCH(Adatok!J56,Források!$A:$A,0),2)),I56)</f>
        <v>Miwa et al., 2003</v>
      </c>
      <c r="L56" s="31" t="s">
        <v>457</v>
      </c>
      <c r="M56" s="25" t="str">
        <f>VLOOKUP($L56,'Forrás kategóriák'!$B$1:$D$36,2,FALSE)</f>
        <v>Szám (mért érték)</v>
      </c>
      <c r="N56" s="25">
        <f>VLOOKUP($L56,'Forrás kategóriák'!$B$1:$D$36,3,FALSE)</f>
        <v>1</v>
      </c>
      <c r="O56" s="15" t="s">
        <v>113</v>
      </c>
      <c r="P56" s="12" t="s">
        <v>125</v>
      </c>
      <c r="Q56" s="15" t="s">
        <v>132</v>
      </c>
      <c r="R56" s="12" t="s">
        <v>54</v>
      </c>
      <c r="S56" s="14"/>
      <c r="T56" s="15"/>
      <c r="U56" s="13">
        <v>3</v>
      </c>
      <c r="V56" s="13">
        <v>2</v>
      </c>
      <c r="AA56" s="13">
        <v>0</v>
      </c>
      <c r="AB56" s="13">
        <v>0</v>
      </c>
      <c r="AC56" s="12"/>
      <c r="AD56" s="15" t="s">
        <v>55</v>
      </c>
      <c r="AE56" s="15" t="s">
        <v>299</v>
      </c>
      <c r="AF56" s="27" t="s">
        <v>192</v>
      </c>
      <c r="AG56" s="12">
        <v>0</v>
      </c>
      <c r="AH56" s="12">
        <v>0</v>
      </c>
      <c r="AI56" s="13">
        <v>0</v>
      </c>
      <c r="AJ56" s="13">
        <v>0</v>
      </c>
      <c r="AK56" s="13">
        <v>0</v>
      </c>
      <c r="AL56" s="13">
        <v>0</v>
      </c>
      <c r="AM56" s="25">
        <f t="shared" si="0"/>
        <v>3</v>
      </c>
      <c r="AN56" s="25">
        <f t="shared" si="1"/>
        <v>2</v>
      </c>
      <c r="AO56" s="25">
        <f t="shared" si="2"/>
        <v>6</v>
      </c>
      <c r="AP56" s="21">
        <v>3</v>
      </c>
      <c r="AQ56" s="21">
        <v>2</v>
      </c>
      <c r="AR56" s="21">
        <v>6</v>
      </c>
    </row>
    <row r="57" spans="1:44" s="2" customFormat="1" ht="15" customHeight="1" x14ac:dyDescent="0.3">
      <c r="A57" s="26">
        <v>44048</v>
      </c>
      <c r="B57" s="26" t="s">
        <v>561</v>
      </c>
      <c r="C57" s="2" t="s">
        <v>606</v>
      </c>
      <c r="D57" s="4" t="s">
        <v>96</v>
      </c>
      <c r="E57" s="4" t="s">
        <v>471</v>
      </c>
      <c r="F57" s="9" t="s">
        <v>103</v>
      </c>
      <c r="G57" s="9" t="s">
        <v>6</v>
      </c>
      <c r="H57" s="13" t="s">
        <v>80</v>
      </c>
      <c r="I57" s="15" t="s">
        <v>549</v>
      </c>
      <c r="J57" s="3" t="s">
        <v>374</v>
      </c>
      <c r="K57" s="38" t="str" cm="1">
        <f t="array" aca="1" ref="K57" ca="1">HYPERLINK(CELL("cím",INDEX(Források!$A:$E,MATCH(Adatok!J57,Források!$A:$A,0),2)),I57)</f>
        <v>Miwa et al., 2003</v>
      </c>
      <c r="L57" s="31" t="s">
        <v>457</v>
      </c>
      <c r="M57" s="25" t="str">
        <f>VLOOKUP($L57,'Forrás kategóriák'!$B$1:$D$36,2,FALSE)</f>
        <v>Szám (mért érték)</v>
      </c>
      <c r="N57" s="25">
        <f>VLOOKUP($L57,'Forrás kategóriák'!$B$1:$D$36,3,FALSE)</f>
        <v>1</v>
      </c>
      <c r="O57" s="15" t="s">
        <v>114</v>
      </c>
      <c r="P57" s="12" t="s">
        <v>126</v>
      </c>
      <c r="Q57" s="15" t="s">
        <v>130</v>
      </c>
      <c r="R57" s="12" t="s">
        <v>53</v>
      </c>
      <c r="S57" s="14"/>
      <c r="T57" s="15"/>
      <c r="U57" s="13">
        <v>3</v>
      </c>
      <c r="V57" s="13">
        <v>2</v>
      </c>
      <c r="AA57" s="13">
        <v>0</v>
      </c>
      <c r="AB57" s="13">
        <v>0</v>
      </c>
      <c r="AC57" s="12"/>
      <c r="AD57" s="15" t="s">
        <v>55</v>
      </c>
      <c r="AE57" s="15" t="s">
        <v>299</v>
      </c>
      <c r="AF57" s="27" t="s">
        <v>192</v>
      </c>
      <c r="AG57" s="12">
        <v>0</v>
      </c>
      <c r="AH57" s="12">
        <v>0</v>
      </c>
      <c r="AI57" s="13">
        <v>0</v>
      </c>
      <c r="AJ57" s="13">
        <v>0</v>
      </c>
      <c r="AK57" s="13">
        <v>0</v>
      </c>
      <c r="AL57" s="13">
        <v>0</v>
      </c>
      <c r="AM57" s="25">
        <f t="shared" si="0"/>
        <v>3</v>
      </c>
      <c r="AN57" s="25">
        <f t="shared" si="1"/>
        <v>2</v>
      </c>
      <c r="AO57" s="25">
        <f t="shared" si="2"/>
        <v>6</v>
      </c>
      <c r="AP57" s="21">
        <v>3</v>
      </c>
      <c r="AQ57" s="21">
        <v>2</v>
      </c>
      <c r="AR57" s="21">
        <v>6</v>
      </c>
    </row>
    <row r="58" spans="1:44" s="2" customFormat="1" ht="15" customHeight="1" x14ac:dyDescent="0.3">
      <c r="A58" s="26">
        <v>44048</v>
      </c>
      <c r="B58" s="26" t="s">
        <v>561</v>
      </c>
      <c r="C58" s="2" t="s">
        <v>606</v>
      </c>
      <c r="D58" s="4" t="s">
        <v>96</v>
      </c>
      <c r="E58" s="4" t="s">
        <v>471</v>
      </c>
      <c r="F58" s="9" t="s">
        <v>103</v>
      </c>
      <c r="G58" s="9" t="s">
        <v>6</v>
      </c>
      <c r="H58" s="13" t="s">
        <v>80</v>
      </c>
      <c r="I58" s="15" t="s">
        <v>549</v>
      </c>
      <c r="J58" s="3" t="s">
        <v>374</v>
      </c>
      <c r="K58" s="38" t="str" cm="1">
        <f t="array" aca="1" ref="K58" ca="1">HYPERLINK(CELL("cím",INDEX(Források!$A:$E,MATCH(Adatok!J58,Források!$A:$A,0),2)),I58)</f>
        <v>Miwa et al., 2003</v>
      </c>
      <c r="L58" s="31" t="s">
        <v>457</v>
      </c>
      <c r="M58" s="25" t="str">
        <f>VLOOKUP($L58,'Forrás kategóriák'!$B$1:$D$36,2,FALSE)</f>
        <v>Szám (mért érték)</v>
      </c>
      <c r="N58" s="25">
        <f>VLOOKUP($L58,'Forrás kategóriák'!$B$1:$D$36,3,FALSE)</f>
        <v>1</v>
      </c>
      <c r="O58" s="15" t="s">
        <v>114</v>
      </c>
      <c r="P58" s="12" t="s">
        <v>126</v>
      </c>
      <c r="Q58" s="15" t="s">
        <v>131</v>
      </c>
      <c r="R58" s="12" t="s">
        <v>53</v>
      </c>
      <c r="S58" s="14"/>
      <c r="T58" s="15"/>
      <c r="U58" s="13">
        <v>3</v>
      </c>
      <c r="V58" s="13">
        <v>2</v>
      </c>
      <c r="AA58" s="13">
        <v>0</v>
      </c>
      <c r="AB58" s="13">
        <v>0</v>
      </c>
      <c r="AC58" s="12"/>
      <c r="AD58" s="15" t="s">
        <v>55</v>
      </c>
      <c r="AE58" s="15" t="s">
        <v>299</v>
      </c>
      <c r="AF58" s="27" t="s">
        <v>192</v>
      </c>
      <c r="AG58" s="12">
        <v>0</v>
      </c>
      <c r="AH58" s="12">
        <v>0</v>
      </c>
      <c r="AI58" s="13">
        <v>0</v>
      </c>
      <c r="AJ58" s="13">
        <v>0</v>
      </c>
      <c r="AK58" s="13">
        <v>0</v>
      </c>
      <c r="AL58" s="13">
        <v>0</v>
      </c>
      <c r="AM58" s="25">
        <f t="shared" si="0"/>
        <v>3</v>
      </c>
      <c r="AN58" s="25">
        <f t="shared" si="1"/>
        <v>2</v>
      </c>
      <c r="AO58" s="25">
        <f t="shared" si="2"/>
        <v>6</v>
      </c>
      <c r="AP58" s="21">
        <v>3</v>
      </c>
      <c r="AQ58" s="21">
        <v>2</v>
      </c>
      <c r="AR58" s="21">
        <v>6</v>
      </c>
    </row>
    <row r="59" spans="1:44" s="2" customFormat="1" ht="15" customHeight="1" x14ac:dyDescent="0.3">
      <c r="A59" s="26">
        <v>44048</v>
      </c>
      <c r="B59" s="26" t="s">
        <v>561</v>
      </c>
      <c r="C59" s="2" t="s">
        <v>606</v>
      </c>
      <c r="D59" s="4" t="s">
        <v>96</v>
      </c>
      <c r="E59" s="4" t="s">
        <v>471</v>
      </c>
      <c r="F59" s="9" t="s">
        <v>103</v>
      </c>
      <c r="G59" s="9" t="s">
        <v>6</v>
      </c>
      <c r="H59" s="13" t="s">
        <v>80</v>
      </c>
      <c r="I59" s="15" t="s">
        <v>549</v>
      </c>
      <c r="J59" s="3" t="s">
        <v>374</v>
      </c>
      <c r="K59" s="38" t="str" cm="1">
        <f t="array" aca="1" ref="K59" ca="1">HYPERLINK(CELL("cím",INDEX(Források!$A:$E,MATCH(Adatok!J59,Források!$A:$A,0),2)),I59)</f>
        <v>Miwa et al., 2003</v>
      </c>
      <c r="L59" s="31" t="s">
        <v>457</v>
      </c>
      <c r="M59" s="25" t="str">
        <f>VLOOKUP($L59,'Forrás kategóriák'!$B$1:$D$36,2,FALSE)</f>
        <v>Szám (mért érték)</v>
      </c>
      <c r="N59" s="25">
        <f>VLOOKUP($L59,'Forrás kategóriák'!$B$1:$D$36,3,FALSE)</f>
        <v>1</v>
      </c>
      <c r="O59" s="15" t="s">
        <v>114</v>
      </c>
      <c r="P59" s="12" t="s">
        <v>126</v>
      </c>
      <c r="Q59" s="15" t="s">
        <v>132</v>
      </c>
      <c r="R59" s="12" t="s">
        <v>53</v>
      </c>
      <c r="S59" s="14"/>
      <c r="T59" s="15"/>
      <c r="U59" s="13">
        <v>3</v>
      </c>
      <c r="V59" s="13">
        <v>2</v>
      </c>
      <c r="AA59" s="13">
        <v>0</v>
      </c>
      <c r="AB59" s="13">
        <v>0</v>
      </c>
      <c r="AC59" s="12"/>
      <c r="AD59" s="15" t="s">
        <v>55</v>
      </c>
      <c r="AE59" s="15" t="s">
        <v>299</v>
      </c>
      <c r="AF59" s="27" t="s">
        <v>192</v>
      </c>
      <c r="AG59" s="12">
        <v>0</v>
      </c>
      <c r="AH59" s="12">
        <v>0</v>
      </c>
      <c r="AI59" s="13">
        <v>0</v>
      </c>
      <c r="AJ59" s="13">
        <v>0</v>
      </c>
      <c r="AK59" s="13">
        <v>0</v>
      </c>
      <c r="AL59" s="13">
        <v>0</v>
      </c>
      <c r="AM59" s="25">
        <f t="shared" si="0"/>
        <v>3</v>
      </c>
      <c r="AN59" s="25">
        <f t="shared" si="1"/>
        <v>2</v>
      </c>
      <c r="AO59" s="25">
        <f t="shared" si="2"/>
        <v>6</v>
      </c>
      <c r="AP59" s="21">
        <v>3</v>
      </c>
      <c r="AQ59" s="21">
        <v>2</v>
      </c>
      <c r="AR59" s="21">
        <v>6</v>
      </c>
    </row>
    <row r="60" spans="1:44" s="2" customFormat="1" ht="15" customHeight="1" x14ac:dyDescent="0.3">
      <c r="A60" s="26">
        <v>44048</v>
      </c>
      <c r="B60" s="26" t="s">
        <v>561</v>
      </c>
      <c r="C60" s="2" t="s">
        <v>606</v>
      </c>
      <c r="D60" s="4" t="s">
        <v>96</v>
      </c>
      <c r="E60" s="4" t="s">
        <v>471</v>
      </c>
      <c r="F60" s="9" t="s">
        <v>103</v>
      </c>
      <c r="G60" s="9" t="s">
        <v>6</v>
      </c>
      <c r="H60" s="13" t="s">
        <v>80</v>
      </c>
      <c r="I60" s="15" t="s">
        <v>549</v>
      </c>
      <c r="J60" s="3" t="s">
        <v>374</v>
      </c>
      <c r="K60" s="38" t="str" cm="1">
        <f t="array" aca="1" ref="K60" ca="1">HYPERLINK(CELL("cím",INDEX(Források!$A:$E,MATCH(Adatok!J60,Források!$A:$A,0),2)),I60)</f>
        <v>Miwa et al., 2003</v>
      </c>
      <c r="L60" s="31" t="s">
        <v>457</v>
      </c>
      <c r="M60" s="25" t="str">
        <f>VLOOKUP($L60,'Forrás kategóriák'!$B$1:$D$36,2,FALSE)</f>
        <v>Szám (mért érték)</v>
      </c>
      <c r="N60" s="25">
        <f>VLOOKUP($L60,'Forrás kategóriák'!$B$1:$D$36,3,FALSE)</f>
        <v>1</v>
      </c>
      <c r="O60" s="15" t="s">
        <v>114</v>
      </c>
      <c r="P60" s="12" t="s">
        <v>127</v>
      </c>
      <c r="Q60" s="15" t="s">
        <v>130</v>
      </c>
      <c r="R60" s="12" t="s">
        <v>54</v>
      </c>
      <c r="S60" s="14"/>
      <c r="T60" s="15"/>
      <c r="U60" s="13">
        <v>3</v>
      </c>
      <c r="V60" s="13">
        <v>2</v>
      </c>
      <c r="AA60" s="13">
        <v>0</v>
      </c>
      <c r="AB60" s="13">
        <v>0</v>
      </c>
      <c r="AC60" s="12"/>
      <c r="AD60" s="15" t="s">
        <v>55</v>
      </c>
      <c r="AE60" s="15" t="s">
        <v>299</v>
      </c>
      <c r="AF60" s="27" t="s">
        <v>192</v>
      </c>
      <c r="AG60" s="12">
        <v>0</v>
      </c>
      <c r="AH60" s="12">
        <v>0</v>
      </c>
      <c r="AI60" s="13">
        <v>0</v>
      </c>
      <c r="AJ60" s="13">
        <v>0</v>
      </c>
      <c r="AK60" s="13">
        <v>0</v>
      </c>
      <c r="AL60" s="13">
        <v>0</v>
      </c>
      <c r="AM60" s="25">
        <f t="shared" si="0"/>
        <v>3</v>
      </c>
      <c r="AN60" s="25">
        <f t="shared" si="1"/>
        <v>2</v>
      </c>
      <c r="AO60" s="25">
        <f t="shared" si="2"/>
        <v>6</v>
      </c>
      <c r="AP60" s="21">
        <v>3</v>
      </c>
      <c r="AQ60" s="21">
        <v>2</v>
      </c>
      <c r="AR60" s="21">
        <v>6</v>
      </c>
    </row>
    <row r="61" spans="1:44" s="2" customFormat="1" ht="15" customHeight="1" x14ac:dyDescent="0.3">
      <c r="A61" s="26">
        <v>44048</v>
      </c>
      <c r="B61" s="26" t="s">
        <v>561</v>
      </c>
      <c r="C61" s="2" t="s">
        <v>606</v>
      </c>
      <c r="D61" s="4" t="s">
        <v>96</v>
      </c>
      <c r="E61" s="4" t="s">
        <v>471</v>
      </c>
      <c r="F61" s="9" t="s">
        <v>103</v>
      </c>
      <c r="G61" s="9" t="s">
        <v>6</v>
      </c>
      <c r="H61" s="13" t="s">
        <v>80</v>
      </c>
      <c r="I61" s="15" t="s">
        <v>549</v>
      </c>
      <c r="J61" s="3" t="s">
        <v>374</v>
      </c>
      <c r="K61" s="38" t="str" cm="1">
        <f t="array" aca="1" ref="K61" ca="1">HYPERLINK(CELL("cím",INDEX(Források!$A:$E,MATCH(Adatok!J61,Források!$A:$A,0),2)),I61)</f>
        <v>Miwa et al., 2003</v>
      </c>
      <c r="L61" s="31" t="s">
        <v>457</v>
      </c>
      <c r="M61" s="25" t="str">
        <f>VLOOKUP($L61,'Forrás kategóriák'!$B$1:$D$36,2,FALSE)</f>
        <v>Szám (mért érték)</v>
      </c>
      <c r="N61" s="25">
        <f>VLOOKUP($L61,'Forrás kategóriák'!$B$1:$D$36,3,FALSE)</f>
        <v>1</v>
      </c>
      <c r="O61" s="15" t="s">
        <v>114</v>
      </c>
      <c r="P61" s="12" t="s">
        <v>127</v>
      </c>
      <c r="Q61" s="15" t="s">
        <v>131</v>
      </c>
      <c r="R61" s="12" t="s">
        <v>54</v>
      </c>
      <c r="S61" s="14"/>
      <c r="T61" s="15"/>
      <c r="U61" s="13">
        <v>3</v>
      </c>
      <c r="V61" s="13">
        <v>2</v>
      </c>
      <c r="AA61" s="13">
        <v>0</v>
      </c>
      <c r="AB61" s="13">
        <v>0</v>
      </c>
      <c r="AC61" s="12"/>
      <c r="AD61" s="15" t="s">
        <v>55</v>
      </c>
      <c r="AE61" s="15" t="s">
        <v>299</v>
      </c>
      <c r="AF61" s="27" t="s">
        <v>192</v>
      </c>
      <c r="AG61" s="12">
        <v>0</v>
      </c>
      <c r="AH61" s="12">
        <v>0</v>
      </c>
      <c r="AI61" s="13">
        <v>0</v>
      </c>
      <c r="AJ61" s="13">
        <v>0</v>
      </c>
      <c r="AK61" s="13">
        <v>0</v>
      </c>
      <c r="AL61" s="13">
        <v>0</v>
      </c>
      <c r="AM61" s="25">
        <f t="shared" si="0"/>
        <v>3</v>
      </c>
      <c r="AN61" s="25">
        <f t="shared" si="1"/>
        <v>2</v>
      </c>
      <c r="AO61" s="25">
        <f t="shared" si="2"/>
        <v>6</v>
      </c>
      <c r="AP61" s="21">
        <v>3</v>
      </c>
      <c r="AQ61" s="21">
        <v>2</v>
      </c>
      <c r="AR61" s="21">
        <v>6</v>
      </c>
    </row>
    <row r="62" spans="1:44" s="2" customFormat="1" ht="15" customHeight="1" x14ac:dyDescent="0.3">
      <c r="A62" s="26">
        <v>44048</v>
      </c>
      <c r="B62" s="26" t="s">
        <v>561</v>
      </c>
      <c r="C62" s="2" t="s">
        <v>606</v>
      </c>
      <c r="D62" s="4" t="s">
        <v>96</v>
      </c>
      <c r="E62" s="4" t="s">
        <v>471</v>
      </c>
      <c r="F62" s="9" t="s">
        <v>103</v>
      </c>
      <c r="G62" s="9" t="s">
        <v>6</v>
      </c>
      <c r="H62" s="13" t="s">
        <v>80</v>
      </c>
      <c r="I62" s="15" t="s">
        <v>549</v>
      </c>
      <c r="J62" s="3" t="s">
        <v>374</v>
      </c>
      <c r="K62" s="38" t="str" cm="1">
        <f t="array" aca="1" ref="K62" ca="1">HYPERLINK(CELL("cím",INDEX(Források!$A:$E,MATCH(Adatok!J62,Források!$A:$A,0),2)),I62)</f>
        <v>Miwa et al., 2003</v>
      </c>
      <c r="L62" s="31" t="s">
        <v>457</v>
      </c>
      <c r="M62" s="25" t="str">
        <f>VLOOKUP($L62,'Forrás kategóriák'!$B$1:$D$36,2,FALSE)</f>
        <v>Szám (mért érték)</v>
      </c>
      <c r="N62" s="25">
        <f>VLOOKUP($L62,'Forrás kategóriák'!$B$1:$D$36,3,FALSE)</f>
        <v>1</v>
      </c>
      <c r="O62" s="15" t="s">
        <v>114</v>
      </c>
      <c r="P62" s="12" t="s">
        <v>127</v>
      </c>
      <c r="Q62" s="15" t="s">
        <v>132</v>
      </c>
      <c r="R62" s="12" t="s">
        <v>54</v>
      </c>
      <c r="S62" s="14"/>
      <c r="T62" s="15"/>
      <c r="U62" s="13">
        <v>3</v>
      </c>
      <c r="V62" s="13">
        <v>2</v>
      </c>
      <c r="AA62" s="13">
        <v>0</v>
      </c>
      <c r="AB62" s="13">
        <v>0</v>
      </c>
      <c r="AC62" s="12"/>
      <c r="AD62" s="15" t="s">
        <v>55</v>
      </c>
      <c r="AE62" s="15" t="s">
        <v>299</v>
      </c>
      <c r="AF62" s="27" t="s">
        <v>192</v>
      </c>
      <c r="AG62" s="12">
        <v>0</v>
      </c>
      <c r="AH62" s="12">
        <v>0</v>
      </c>
      <c r="AI62" s="13">
        <v>0</v>
      </c>
      <c r="AJ62" s="13">
        <v>0</v>
      </c>
      <c r="AK62" s="13">
        <v>0</v>
      </c>
      <c r="AL62" s="13">
        <v>0</v>
      </c>
      <c r="AM62" s="25">
        <f t="shared" si="0"/>
        <v>3</v>
      </c>
      <c r="AN62" s="25">
        <f t="shared" si="1"/>
        <v>2</v>
      </c>
      <c r="AO62" s="25">
        <f t="shared" si="2"/>
        <v>6</v>
      </c>
      <c r="AP62" s="21">
        <v>3</v>
      </c>
      <c r="AQ62" s="21">
        <v>2</v>
      </c>
      <c r="AR62" s="21">
        <v>6</v>
      </c>
    </row>
    <row r="63" spans="1:44" s="2" customFormat="1" ht="15" customHeight="1" x14ac:dyDescent="0.3">
      <c r="A63" s="26">
        <v>44048</v>
      </c>
      <c r="B63" s="26" t="s">
        <v>561</v>
      </c>
      <c r="C63" s="2" t="s">
        <v>606</v>
      </c>
      <c r="D63" s="4" t="s">
        <v>96</v>
      </c>
      <c r="E63" s="4" t="s">
        <v>471</v>
      </c>
      <c r="F63" s="9" t="s">
        <v>103</v>
      </c>
      <c r="G63" s="9" t="s">
        <v>6</v>
      </c>
      <c r="H63" s="13" t="s">
        <v>80</v>
      </c>
      <c r="I63" s="15" t="s">
        <v>549</v>
      </c>
      <c r="J63" s="3" t="s">
        <v>374</v>
      </c>
      <c r="K63" s="38" t="str" cm="1">
        <f t="array" aca="1" ref="K63" ca="1">HYPERLINK(CELL("cím",INDEX(Források!$A:$E,MATCH(Adatok!J63,Források!$A:$A,0),2)),I63)</f>
        <v>Miwa et al., 2003</v>
      </c>
      <c r="L63" s="31" t="s">
        <v>457</v>
      </c>
      <c r="M63" s="25" t="str">
        <f>VLOOKUP($L63,'Forrás kategóriák'!$B$1:$D$36,2,FALSE)</f>
        <v>Szám (mért érték)</v>
      </c>
      <c r="N63" s="25">
        <f>VLOOKUP($L63,'Forrás kategóriák'!$B$1:$D$36,3,FALSE)</f>
        <v>1</v>
      </c>
      <c r="O63" s="15" t="s">
        <v>114</v>
      </c>
      <c r="P63" s="12" t="s">
        <v>128</v>
      </c>
      <c r="Q63" s="15" t="s">
        <v>130</v>
      </c>
      <c r="R63" s="12" t="s">
        <v>53</v>
      </c>
      <c r="S63" s="14"/>
      <c r="T63" s="15"/>
      <c r="U63" s="13">
        <v>3</v>
      </c>
      <c r="V63" s="13">
        <v>2</v>
      </c>
      <c r="AA63" s="13">
        <v>0</v>
      </c>
      <c r="AB63" s="13">
        <v>0</v>
      </c>
      <c r="AC63" s="12"/>
      <c r="AD63" s="15" t="s">
        <v>55</v>
      </c>
      <c r="AE63" s="15" t="s">
        <v>299</v>
      </c>
      <c r="AF63" s="27" t="s">
        <v>192</v>
      </c>
      <c r="AG63" s="12">
        <v>0</v>
      </c>
      <c r="AH63" s="12">
        <v>0</v>
      </c>
      <c r="AI63" s="13">
        <v>0</v>
      </c>
      <c r="AJ63" s="13">
        <v>0</v>
      </c>
      <c r="AK63" s="13">
        <v>0</v>
      </c>
      <c r="AL63" s="13">
        <v>0</v>
      </c>
      <c r="AM63" s="25">
        <f t="shared" si="0"/>
        <v>3</v>
      </c>
      <c r="AN63" s="25">
        <f t="shared" si="1"/>
        <v>2</v>
      </c>
      <c r="AO63" s="25">
        <f t="shared" si="2"/>
        <v>6</v>
      </c>
      <c r="AP63" s="21">
        <v>3</v>
      </c>
      <c r="AQ63" s="21">
        <v>2</v>
      </c>
      <c r="AR63" s="21">
        <v>6</v>
      </c>
    </row>
    <row r="64" spans="1:44" s="2" customFormat="1" ht="15" customHeight="1" x14ac:dyDescent="0.3">
      <c r="A64" s="26">
        <v>44048</v>
      </c>
      <c r="B64" s="26" t="s">
        <v>561</v>
      </c>
      <c r="C64" s="2" t="s">
        <v>606</v>
      </c>
      <c r="D64" s="4" t="s">
        <v>96</v>
      </c>
      <c r="E64" s="4" t="s">
        <v>471</v>
      </c>
      <c r="F64" s="9" t="s">
        <v>103</v>
      </c>
      <c r="G64" s="9" t="s">
        <v>6</v>
      </c>
      <c r="H64" s="13" t="s">
        <v>80</v>
      </c>
      <c r="I64" s="15" t="s">
        <v>549</v>
      </c>
      <c r="J64" s="3" t="s">
        <v>374</v>
      </c>
      <c r="K64" s="38" t="str" cm="1">
        <f t="array" aca="1" ref="K64" ca="1">HYPERLINK(CELL("cím",INDEX(Források!$A:$E,MATCH(Adatok!J64,Források!$A:$A,0),2)),I64)</f>
        <v>Miwa et al., 2003</v>
      </c>
      <c r="L64" s="31" t="s">
        <v>457</v>
      </c>
      <c r="M64" s="25" t="str">
        <f>VLOOKUP($L64,'Forrás kategóriák'!$B$1:$D$36,2,FALSE)</f>
        <v>Szám (mért érték)</v>
      </c>
      <c r="N64" s="25">
        <f>VLOOKUP($L64,'Forrás kategóriák'!$B$1:$D$36,3,FALSE)</f>
        <v>1</v>
      </c>
      <c r="O64" s="15" t="s">
        <v>114</v>
      </c>
      <c r="P64" s="12" t="s">
        <v>128</v>
      </c>
      <c r="Q64" s="15" t="s">
        <v>131</v>
      </c>
      <c r="R64" s="12" t="s">
        <v>54</v>
      </c>
      <c r="S64" s="14"/>
      <c r="T64" s="15"/>
      <c r="U64" s="13">
        <v>3</v>
      </c>
      <c r="V64" s="13">
        <v>2</v>
      </c>
      <c r="AA64" s="13">
        <v>0</v>
      </c>
      <c r="AB64" s="13">
        <v>0</v>
      </c>
      <c r="AC64" s="12"/>
      <c r="AD64" s="15" t="s">
        <v>55</v>
      </c>
      <c r="AE64" s="15" t="s">
        <v>299</v>
      </c>
      <c r="AF64" s="27" t="s">
        <v>192</v>
      </c>
      <c r="AG64" s="12">
        <v>0</v>
      </c>
      <c r="AH64" s="12">
        <v>0</v>
      </c>
      <c r="AI64" s="13">
        <v>0</v>
      </c>
      <c r="AJ64" s="13">
        <v>0</v>
      </c>
      <c r="AK64" s="13">
        <v>0</v>
      </c>
      <c r="AL64" s="13">
        <v>0</v>
      </c>
      <c r="AM64" s="25">
        <f t="shared" si="0"/>
        <v>3</v>
      </c>
      <c r="AN64" s="25">
        <f t="shared" si="1"/>
        <v>2</v>
      </c>
      <c r="AO64" s="25">
        <f t="shared" si="2"/>
        <v>6</v>
      </c>
      <c r="AP64" s="21">
        <v>3</v>
      </c>
      <c r="AQ64" s="21">
        <v>2</v>
      </c>
      <c r="AR64" s="21">
        <v>6</v>
      </c>
    </row>
    <row r="65" spans="1:44" s="2" customFormat="1" ht="15" customHeight="1" x14ac:dyDescent="0.3">
      <c r="A65" s="26">
        <v>44048</v>
      </c>
      <c r="B65" s="26" t="s">
        <v>561</v>
      </c>
      <c r="C65" s="2" t="s">
        <v>606</v>
      </c>
      <c r="D65" s="4" t="s">
        <v>96</v>
      </c>
      <c r="E65" s="4" t="s">
        <v>471</v>
      </c>
      <c r="F65" s="9" t="s">
        <v>103</v>
      </c>
      <c r="G65" s="9" t="s">
        <v>6</v>
      </c>
      <c r="H65" s="13" t="s">
        <v>80</v>
      </c>
      <c r="I65" s="15" t="s">
        <v>549</v>
      </c>
      <c r="J65" s="3" t="s">
        <v>374</v>
      </c>
      <c r="K65" s="38" t="str" cm="1">
        <f t="array" aca="1" ref="K65" ca="1">HYPERLINK(CELL("cím",INDEX(Források!$A:$E,MATCH(Adatok!J65,Források!$A:$A,0),2)),I65)</f>
        <v>Miwa et al., 2003</v>
      </c>
      <c r="L65" s="31" t="s">
        <v>457</v>
      </c>
      <c r="M65" s="25" t="str">
        <f>VLOOKUP($L65,'Forrás kategóriák'!$B$1:$D$36,2,FALSE)</f>
        <v>Szám (mért érték)</v>
      </c>
      <c r="N65" s="25">
        <f>VLOOKUP($L65,'Forrás kategóriák'!$B$1:$D$36,3,FALSE)</f>
        <v>1</v>
      </c>
      <c r="O65" s="15" t="s">
        <v>114</v>
      </c>
      <c r="P65" s="12" t="s">
        <v>128</v>
      </c>
      <c r="Q65" s="15" t="s">
        <v>132</v>
      </c>
      <c r="R65" s="12" t="s">
        <v>54</v>
      </c>
      <c r="S65" s="14"/>
      <c r="T65" s="15"/>
      <c r="U65" s="13">
        <v>3</v>
      </c>
      <c r="V65" s="13">
        <v>2</v>
      </c>
      <c r="AA65" s="13">
        <v>0</v>
      </c>
      <c r="AB65" s="13">
        <v>0</v>
      </c>
      <c r="AC65" s="12"/>
      <c r="AD65" s="15" t="s">
        <v>55</v>
      </c>
      <c r="AE65" s="15" t="s">
        <v>299</v>
      </c>
      <c r="AF65" s="27" t="s">
        <v>192</v>
      </c>
      <c r="AG65" s="12">
        <v>0</v>
      </c>
      <c r="AH65" s="12">
        <v>0</v>
      </c>
      <c r="AI65" s="13">
        <v>0</v>
      </c>
      <c r="AJ65" s="13">
        <v>0</v>
      </c>
      <c r="AK65" s="13">
        <v>0</v>
      </c>
      <c r="AL65" s="13">
        <v>0</v>
      </c>
      <c r="AM65" s="25">
        <f t="shared" si="0"/>
        <v>3</v>
      </c>
      <c r="AN65" s="25">
        <f t="shared" si="1"/>
        <v>2</v>
      </c>
      <c r="AO65" s="25">
        <f t="shared" si="2"/>
        <v>6</v>
      </c>
      <c r="AP65" s="21">
        <v>3</v>
      </c>
      <c r="AQ65" s="21">
        <v>2</v>
      </c>
      <c r="AR65" s="21">
        <v>6</v>
      </c>
    </row>
    <row r="66" spans="1:44" s="2" customFormat="1" ht="15" customHeight="1" x14ac:dyDescent="0.3">
      <c r="A66" s="26">
        <v>44048</v>
      </c>
      <c r="B66" s="26" t="s">
        <v>561</v>
      </c>
      <c r="C66" s="2" t="s">
        <v>606</v>
      </c>
      <c r="D66" s="4" t="s">
        <v>96</v>
      </c>
      <c r="E66" s="4" t="s">
        <v>471</v>
      </c>
      <c r="F66" s="9" t="s">
        <v>103</v>
      </c>
      <c r="G66" s="9" t="s">
        <v>6</v>
      </c>
      <c r="H66" s="13" t="s">
        <v>80</v>
      </c>
      <c r="I66" s="15" t="s">
        <v>549</v>
      </c>
      <c r="J66" s="3" t="s">
        <v>374</v>
      </c>
      <c r="K66" s="38" t="str" cm="1">
        <f t="array" aca="1" ref="K66" ca="1">HYPERLINK(CELL("cím",INDEX(Források!$A:$E,MATCH(Adatok!J66,Források!$A:$A,0),2)),I66)</f>
        <v>Miwa et al., 2003</v>
      </c>
      <c r="L66" s="31" t="s">
        <v>457</v>
      </c>
      <c r="M66" s="25" t="str">
        <f>VLOOKUP($L66,'Forrás kategóriák'!$B$1:$D$36,2,FALSE)</f>
        <v>Szám (mért érték)</v>
      </c>
      <c r="N66" s="25">
        <f>VLOOKUP($L66,'Forrás kategóriák'!$B$1:$D$36,3,FALSE)</f>
        <v>1</v>
      </c>
      <c r="O66" s="15" t="s">
        <v>114</v>
      </c>
      <c r="P66" s="12" t="s">
        <v>129</v>
      </c>
      <c r="Q66" s="15" t="s">
        <v>130</v>
      </c>
      <c r="R66" s="13" t="s">
        <v>53</v>
      </c>
      <c r="S66" s="14"/>
      <c r="T66" s="15"/>
      <c r="U66" s="13">
        <v>3</v>
      </c>
      <c r="V66" s="13">
        <v>2</v>
      </c>
      <c r="AA66" s="13">
        <v>0</v>
      </c>
      <c r="AB66" s="13">
        <v>0</v>
      </c>
      <c r="AC66" s="12"/>
      <c r="AD66" s="15" t="s">
        <v>55</v>
      </c>
      <c r="AE66" s="15" t="s">
        <v>299</v>
      </c>
      <c r="AF66" s="27" t="s">
        <v>192</v>
      </c>
      <c r="AG66" s="12">
        <v>0</v>
      </c>
      <c r="AH66" s="12">
        <v>0</v>
      </c>
      <c r="AI66" s="13">
        <v>0</v>
      </c>
      <c r="AJ66" s="13">
        <v>0</v>
      </c>
      <c r="AK66" s="13">
        <v>0</v>
      </c>
      <c r="AL66" s="13">
        <v>0</v>
      </c>
      <c r="AM66" s="25">
        <f t="shared" si="0"/>
        <v>3</v>
      </c>
      <c r="AN66" s="25">
        <f t="shared" si="1"/>
        <v>2</v>
      </c>
      <c r="AO66" s="25">
        <f t="shared" si="2"/>
        <v>6</v>
      </c>
      <c r="AP66" s="21">
        <v>3</v>
      </c>
      <c r="AQ66" s="21">
        <v>2</v>
      </c>
      <c r="AR66" s="21">
        <v>6</v>
      </c>
    </row>
    <row r="67" spans="1:44" s="2" customFormat="1" ht="15" customHeight="1" x14ac:dyDescent="0.3">
      <c r="A67" s="26">
        <v>44048</v>
      </c>
      <c r="B67" s="26" t="s">
        <v>561</v>
      </c>
      <c r="C67" s="2" t="s">
        <v>606</v>
      </c>
      <c r="D67" s="4" t="s">
        <v>96</v>
      </c>
      <c r="E67" s="4" t="s">
        <v>471</v>
      </c>
      <c r="F67" s="9" t="s">
        <v>103</v>
      </c>
      <c r="G67" s="9" t="s">
        <v>6</v>
      </c>
      <c r="H67" s="13" t="s">
        <v>80</v>
      </c>
      <c r="I67" s="15" t="s">
        <v>549</v>
      </c>
      <c r="J67" s="3" t="s">
        <v>374</v>
      </c>
      <c r="K67" s="38" t="str" cm="1">
        <f t="array" aca="1" ref="K67" ca="1">HYPERLINK(CELL("cím",INDEX(Források!$A:$E,MATCH(Adatok!J67,Források!$A:$A,0),2)),I67)</f>
        <v>Miwa et al., 2003</v>
      </c>
      <c r="L67" s="31" t="s">
        <v>457</v>
      </c>
      <c r="M67" s="25" t="str">
        <f>VLOOKUP($L67,'Forrás kategóriák'!$B$1:$D$36,2,FALSE)</f>
        <v>Szám (mért érték)</v>
      </c>
      <c r="N67" s="25">
        <f>VLOOKUP($L67,'Forrás kategóriák'!$B$1:$D$36,3,FALSE)</f>
        <v>1</v>
      </c>
      <c r="O67" s="15" t="s">
        <v>114</v>
      </c>
      <c r="P67" s="13" t="s">
        <v>129</v>
      </c>
      <c r="Q67" s="15" t="s">
        <v>131</v>
      </c>
      <c r="R67" s="13" t="s">
        <v>54</v>
      </c>
      <c r="S67" s="14"/>
      <c r="T67" s="9"/>
      <c r="U67" s="13">
        <v>3</v>
      </c>
      <c r="V67" s="13">
        <v>2</v>
      </c>
      <c r="AA67" s="13">
        <v>0</v>
      </c>
      <c r="AB67" s="13">
        <v>0</v>
      </c>
      <c r="AC67" s="12"/>
      <c r="AD67" s="15" t="s">
        <v>55</v>
      </c>
      <c r="AE67" s="15" t="s">
        <v>299</v>
      </c>
      <c r="AF67" s="27" t="s">
        <v>192</v>
      </c>
      <c r="AG67" s="12">
        <v>0</v>
      </c>
      <c r="AH67" s="12">
        <v>0</v>
      </c>
      <c r="AI67" s="13">
        <v>0</v>
      </c>
      <c r="AJ67" s="13">
        <v>0</v>
      </c>
      <c r="AK67" s="13">
        <v>0</v>
      </c>
      <c r="AL67" s="13">
        <v>0</v>
      </c>
      <c r="AM67" s="25">
        <f t="shared" ref="AM67:AM130" si="4">SUM(U67,AA67,AG67)</f>
        <v>3</v>
      </c>
      <c r="AN67" s="25">
        <f t="shared" ref="AN67:AN130" si="5">SUM(V67,AB67,AH67)</f>
        <v>2</v>
      </c>
      <c r="AO67" s="25">
        <f t="shared" ref="AO67:AO130" si="6">(MIN($N67*($U67+$AA67+$AG67)*($V67+$AB67+$AH67),80))+AI67+AJ67+AK67+AL67</f>
        <v>6</v>
      </c>
      <c r="AP67" s="21">
        <v>3</v>
      </c>
      <c r="AQ67" s="21">
        <v>2</v>
      </c>
      <c r="AR67" s="21">
        <v>6</v>
      </c>
    </row>
    <row r="68" spans="1:44" s="2" customFormat="1" ht="15" customHeight="1" x14ac:dyDescent="0.3">
      <c r="A68" s="26">
        <v>44048</v>
      </c>
      <c r="B68" s="26" t="s">
        <v>561</v>
      </c>
      <c r="C68" s="2" t="s">
        <v>606</v>
      </c>
      <c r="D68" s="4" t="s">
        <v>96</v>
      </c>
      <c r="E68" s="4" t="s">
        <v>471</v>
      </c>
      <c r="F68" s="9" t="s">
        <v>103</v>
      </c>
      <c r="G68" s="9" t="s">
        <v>6</v>
      </c>
      <c r="H68" s="13" t="s">
        <v>80</v>
      </c>
      <c r="I68" s="15" t="s">
        <v>549</v>
      </c>
      <c r="J68" s="3" t="s">
        <v>374</v>
      </c>
      <c r="K68" s="38" t="str" cm="1">
        <f t="array" aca="1" ref="K68" ca="1">HYPERLINK(CELL("cím",INDEX(Források!$A:$E,MATCH(Adatok!J68,Források!$A:$A,0),2)),I68)</f>
        <v>Miwa et al., 2003</v>
      </c>
      <c r="L68" s="31" t="s">
        <v>457</v>
      </c>
      <c r="M68" s="25" t="str">
        <f>VLOOKUP($L68,'Forrás kategóriák'!$B$1:$D$36,2,FALSE)</f>
        <v>Szám (mért érték)</v>
      </c>
      <c r="N68" s="25">
        <f>VLOOKUP($L68,'Forrás kategóriák'!$B$1:$D$36,3,FALSE)</f>
        <v>1</v>
      </c>
      <c r="O68" s="15" t="s">
        <v>114</v>
      </c>
      <c r="P68" s="13" t="s">
        <v>129</v>
      </c>
      <c r="Q68" s="15" t="s">
        <v>132</v>
      </c>
      <c r="R68" s="13" t="s">
        <v>54</v>
      </c>
      <c r="S68" s="14"/>
      <c r="T68" s="9"/>
      <c r="U68" s="13">
        <v>3</v>
      </c>
      <c r="V68" s="13">
        <v>2</v>
      </c>
      <c r="AA68" s="13">
        <v>0</v>
      </c>
      <c r="AB68" s="13">
        <v>0</v>
      </c>
      <c r="AC68" s="12"/>
      <c r="AD68" s="15" t="s">
        <v>55</v>
      </c>
      <c r="AE68" s="15" t="s">
        <v>299</v>
      </c>
      <c r="AF68" s="9" t="s">
        <v>192</v>
      </c>
      <c r="AG68" s="12">
        <v>0</v>
      </c>
      <c r="AH68" s="12">
        <v>0</v>
      </c>
      <c r="AI68" s="13">
        <v>0</v>
      </c>
      <c r="AJ68" s="13">
        <v>0</v>
      </c>
      <c r="AK68" s="13">
        <v>0</v>
      </c>
      <c r="AL68" s="13">
        <v>0</v>
      </c>
      <c r="AM68" s="25">
        <f t="shared" si="4"/>
        <v>3</v>
      </c>
      <c r="AN68" s="25">
        <f t="shared" si="5"/>
        <v>2</v>
      </c>
      <c r="AO68" s="25">
        <f t="shared" si="6"/>
        <v>6</v>
      </c>
      <c r="AP68" s="21">
        <v>3</v>
      </c>
      <c r="AQ68" s="21">
        <v>2</v>
      </c>
      <c r="AR68" s="21">
        <v>6</v>
      </c>
    </row>
    <row r="69" spans="1:44" s="2" customFormat="1" ht="15" customHeight="1" x14ac:dyDescent="0.3">
      <c r="A69" s="26">
        <v>44048</v>
      </c>
      <c r="B69" s="26" t="s">
        <v>561</v>
      </c>
      <c r="C69" s="2" t="s">
        <v>606</v>
      </c>
      <c r="D69" s="4" t="s">
        <v>96</v>
      </c>
      <c r="E69" s="4" t="s">
        <v>471</v>
      </c>
      <c r="F69" s="9" t="s">
        <v>103</v>
      </c>
      <c r="G69" s="9" t="s">
        <v>7</v>
      </c>
      <c r="H69" s="13" t="s">
        <v>81</v>
      </c>
      <c r="I69" s="15" t="s">
        <v>550</v>
      </c>
      <c r="J69" s="3" t="s">
        <v>390</v>
      </c>
      <c r="K69" s="38" t="str" cm="1">
        <f t="array" aca="1" ref="K69" ca="1">HYPERLINK(CELL("cím",INDEX(Források!$A:$E,MATCH(Adatok!J69,Források!$A:$A,0),2)),I69)</f>
        <v>Seliwiorstow et al., 2016</v>
      </c>
      <c r="L69" s="31" t="s">
        <v>459</v>
      </c>
      <c r="M69" s="25" t="str">
        <f>VLOOKUP($L69,'Forrás kategóriák'!$B$1:$D$36,2,FALSE)</f>
        <v>Szám (mért érték)</v>
      </c>
      <c r="N69" s="25">
        <f>VLOOKUP($L69,'Forrás kategóriák'!$B$1:$D$36,3,FALSE)</f>
        <v>1</v>
      </c>
      <c r="O69" s="9" t="s">
        <v>170</v>
      </c>
      <c r="P69" s="6" t="s">
        <v>56</v>
      </c>
      <c r="Q69" s="15"/>
      <c r="R69" s="6">
        <v>1.82</v>
      </c>
      <c r="S69" s="15" t="s">
        <v>115</v>
      </c>
      <c r="T69" s="15"/>
      <c r="U69" s="13">
        <v>1</v>
      </c>
      <c r="V69" s="13">
        <v>2</v>
      </c>
      <c r="AA69" s="13">
        <v>0</v>
      </c>
      <c r="AB69" s="13">
        <v>0</v>
      </c>
      <c r="AC69" s="12"/>
      <c r="AD69" s="15" t="s">
        <v>55</v>
      </c>
      <c r="AE69" s="15" t="s">
        <v>301</v>
      </c>
      <c r="AF69" s="9" t="s">
        <v>192</v>
      </c>
      <c r="AG69" s="12">
        <v>0</v>
      </c>
      <c r="AH69" s="12">
        <v>0</v>
      </c>
      <c r="AI69" s="13">
        <v>0</v>
      </c>
      <c r="AJ69" s="13">
        <v>0</v>
      </c>
      <c r="AK69" s="13">
        <v>0</v>
      </c>
      <c r="AL69" s="13">
        <v>0</v>
      </c>
      <c r="AM69" s="25">
        <f t="shared" si="4"/>
        <v>1</v>
      </c>
      <c r="AN69" s="25">
        <f t="shared" si="5"/>
        <v>2</v>
      </c>
      <c r="AO69" s="25">
        <f t="shared" si="6"/>
        <v>2</v>
      </c>
      <c r="AP69" s="21">
        <v>1</v>
      </c>
      <c r="AQ69" s="21">
        <v>2</v>
      </c>
      <c r="AR69" s="21">
        <v>2</v>
      </c>
    </row>
    <row r="70" spans="1:44" s="2" customFormat="1" ht="15" customHeight="1" x14ac:dyDescent="0.3">
      <c r="A70" s="26">
        <v>44048</v>
      </c>
      <c r="B70" s="26" t="s">
        <v>561</v>
      </c>
      <c r="C70" s="2" t="s">
        <v>606</v>
      </c>
      <c r="D70" s="4" t="s">
        <v>96</v>
      </c>
      <c r="E70" s="4" t="s">
        <v>471</v>
      </c>
      <c r="F70" s="9" t="s">
        <v>103</v>
      </c>
      <c r="G70" s="9" t="s">
        <v>7</v>
      </c>
      <c r="H70" s="13" t="s">
        <v>81</v>
      </c>
      <c r="I70" s="15" t="s">
        <v>550</v>
      </c>
      <c r="J70" s="3" t="s">
        <v>390</v>
      </c>
      <c r="K70" s="38" t="str" cm="1">
        <f t="array" aca="1" ref="K70" ca="1">HYPERLINK(CELL("cím",INDEX(Források!$A:$E,MATCH(Adatok!J70,Források!$A:$A,0),2)),I70)</f>
        <v>Seliwiorstow et al., 2016</v>
      </c>
      <c r="L70" s="31" t="s">
        <v>459</v>
      </c>
      <c r="M70" s="25" t="str">
        <f>VLOOKUP($L70,'Forrás kategóriák'!$B$1:$D$36,2,FALSE)</f>
        <v>Szám (mért érték)</v>
      </c>
      <c r="N70" s="25">
        <f>VLOOKUP($L70,'Forrás kategóriák'!$B$1:$D$36,3,FALSE)</f>
        <v>1</v>
      </c>
      <c r="O70" s="9" t="s">
        <v>170</v>
      </c>
      <c r="P70" s="6" t="s">
        <v>57</v>
      </c>
      <c r="Q70" s="15"/>
      <c r="R70" s="6" t="s">
        <v>33</v>
      </c>
      <c r="S70" s="15" t="s">
        <v>115</v>
      </c>
      <c r="T70" s="15"/>
      <c r="U70" s="13">
        <v>1</v>
      </c>
      <c r="V70" s="13">
        <v>2</v>
      </c>
      <c r="AA70" s="13">
        <v>0</v>
      </c>
      <c r="AB70" s="13">
        <v>0</v>
      </c>
      <c r="AC70" s="12"/>
      <c r="AD70" s="15" t="s">
        <v>55</v>
      </c>
      <c r="AE70" s="9" t="s">
        <v>27</v>
      </c>
      <c r="AF70" s="9" t="s">
        <v>192</v>
      </c>
      <c r="AG70" s="12">
        <v>0</v>
      </c>
      <c r="AH70" s="12">
        <v>0</v>
      </c>
      <c r="AI70" s="13">
        <v>0</v>
      </c>
      <c r="AJ70" s="13">
        <v>0</v>
      </c>
      <c r="AK70" s="13">
        <v>0</v>
      </c>
      <c r="AL70" s="13">
        <v>0</v>
      </c>
      <c r="AM70" s="25">
        <f t="shared" si="4"/>
        <v>1</v>
      </c>
      <c r="AN70" s="25">
        <f t="shared" si="5"/>
        <v>2</v>
      </c>
      <c r="AO70" s="25">
        <f t="shared" si="6"/>
        <v>2</v>
      </c>
      <c r="AP70" s="21">
        <v>1</v>
      </c>
      <c r="AQ70" s="21">
        <v>2</v>
      </c>
      <c r="AR70" s="21">
        <v>2</v>
      </c>
    </row>
    <row r="71" spans="1:44" s="2" customFormat="1" ht="15" customHeight="1" x14ac:dyDescent="0.3">
      <c r="A71" s="26">
        <v>44048</v>
      </c>
      <c r="B71" s="26" t="s">
        <v>561</v>
      </c>
      <c r="C71" s="2" t="s">
        <v>606</v>
      </c>
      <c r="D71" s="4" t="s">
        <v>96</v>
      </c>
      <c r="E71" s="4" t="s">
        <v>471</v>
      </c>
      <c r="F71" s="9" t="s">
        <v>103</v>
      </c>
      <c r="G71" s="9" t="s">
        <v>8</v>
      </c>
      <c r="H71" s="13" t="s">
        <v>302</v>
      </c>
      <c r="I71" s="15" t="s">
        <v>550</v>
      </c>
      <c r="J71" s="3" t="s">
        <v>390</v>
      </c>
      <c r="K71" s="38" t="str" cm="1">
        <f t="array" aca="1" ref="K71" ca="1">HYPERLINK(CELL("cím",INDEX(Források!$A:$E,MATCH(Adatok!J71,Források!$A:$A,0),2)),I71)</f>
        <v>Seliwiorstow et al., 2016</v>
      </c>
      <c r="L71" s="31" t="s">
        <v>459</v>
      </c>
      <c r="M71" s="25" t="str">
        <f>VLOOKUP($L71,'Forrás kategóriák'!$B$1:$D$36,2,FALSE)</f>
        <v>Szám (mért érték)</v>
      </c>
      <c r="N71" s="25">
        <f>VLOOKUP($L71,'Forrás kategóriák'!$B$1:$D$36,3,FALSE)</f>
        <v>1</v>
      </c>
      <c r="O71" s="9" t="s">
        <v>118</v>
      </c>
      <c r="P71" s="13" t="s">
        <v>134</v>
      </c>
      <c r="Q71" s="15" t="s">
        <v>136</v>
      </c>
      <c r="R71" s="6">
        <v>2.08</v>
      </c>
      <c r="S71" s="15" t="s">
        <v>115</v>
      </c>
      <c r="T71" s="15"/>
      <c r="U71" s="13">
        <v>3</v>
      </c>
      <c r="V71" s="13">
        <v>2</v>
      </c>
      <c r="AA71" s="13">
        <v>0</v>
      </c>
      <c r="AB71" s="13">
        <v>0</v>
      </c>
      <c r="AC71" s="12"/>
      <c r="AD71" s="15" t="s">
        <v>303</v>
      </c>
      <c r="AE71" s="9" t="s">
        <v>304</v>
      </c>
      <c r="AF71" s="27"/>
      <c r="AG71" s="12">
        <v>0</v>
      </c>
      <c r="AH71" s="12">
        <v>0</v>
      </c>
      <c r="AI71" s="13">
        <v>0</v>
      </c>
      <c r="AJ71" s="13">
        <v>0</v>
      </c>
      <c r="AK71" s="13">
        <v>0</v>
      </c>
      <c r="AL71" s="13">
        <v>0</v>
      </c>
      <c r="AM71" s="25">
        <f t="shared" si="4"/>
        <v>3</v>
      </c>
      <c r="AN71" s="25">
        <f t="shared" si="5"/>
        <v>2</v>
      </c>
      <c r="AO71" s="25">
        <f t="shared" si="6"/>
        <v>6</v>
      </c>
      <c r="AP71" s="21">
        <v>3</v>
      </c>
      <c r="AQ71" s="21">
        <v>2</v>
      </c>
      <c r="AR71" s="21">
        <v>6</v>
      </c>
    </row>
    <row r="72" spans="1:44" s="2" customFormat="1" ht="15" customHeight="1" x14ac:dyDescent="0.3">
      <c r="A72" s="26">
        <v>44048</v>
      </c>
      <c r="B72" s="26" t="s">
        <v>561</v>
      </c>
      <c r="C72" s="2" t="s">
        <v>606</v>
      </c>
      <c r="D72" s="4" t="s">
        <v>96</v>
      </c>
      <c r="E72" s="4" t="s">
        <v>471</v>
      </c>
      <c r="F72" s="9" t="s">
        <v>103</v>
      </c>
      <c r="G72" s="9" t="s">
        <v>8</v>
      </c>
      <c r="H72" s="13" t="s">
        <v>302</v>
      </c>
      <c r="I72" s="15" t="s">
        <v>550</v>
      </c>
      <c r="J72" s="3" t="s">
        <v>390</v>
      </c>
      <c r="K72" s="38" t="str" cm="1">
        <f t="array" aca="1" ref="K72" ca="1">HYPERLINK(CELL("cím",INDEX(Források!$A:$E,MATCH(Adatok!J72,Források!$A:$A,0),2)),I72)</f>
        <v>Seliwiorstow et al., 2016</v>
      </c>
      <c r="L72" s="31" t="s">
        <v>459</v>
      </c>
      <c r="M72" s="25" t="str">
        <f>VLOOKUP($L72,'Forrás kategóriák'!$B$1:$D$36,2,FALSE)</f>
        <v>Szám (mért érték)</v>
      </c>
      <c r="N72" s="25">
        <f>VLOOKUP($L72,'Forrás kategóriák'!$B$1:$D$36,3,FALSE)</f>
        <v>1</v>
      </c>
      <c r="O72" s="9" t="s">
        <v>118</v>
      </c>
      <c r="P72" s="13" t="s">
        <v>134</v>
      </c>
      <c r="Q72" s="15" t="s">
        <v>137</v>
      </c>
      <c r="R72" s="6">
        <v>1.1200000000000001</v>
      </c>
      <c r="S72" s="15" t="s">
        <v>115</v>
      </c>
      <c r="T72" s="15"/>
      <c r="U72" s="13">
        <v>3</v>
      </c>
      <c r="V72" s="13">
        <v>2</v>
      </c>
      <c r="AA72" s="13">
        <v>0</v>
      </c>
      <c r="AB72" s="13">
        <v>0</v>
      </c>
      <c r="AC72" s="12"/>
      <c r="AD72" s="15" t="s">
        <v>303</v>
      </c>
      <c r="AE72" s="9" t="s">
        <v>304</v>
      </c>
      <c r="AF72" s="27"/>
      <c r="AG72" s="12">
        <v>0</v>
      </c>
      <c r="AH72" s="12">
        <v>0</v>
      </c>
      <c r="AI72" s="13">
        <v>0</v>
      </c>
      <c r="AJ72" s="13">
        <v>0</v>
      </c>
      <c r="AK72" s="13">
        <v>0</v>
      </c>
      <c r="AL72" s="13">
        <v>0</v>
      </c>
      <c r="AM72" s="25">
        <f t="shared" si="4"/>
        <v>3</v>
      </c>
      <c r="AN72" s="25">
        <f t="shared" si="5"/>
        <v>2</v>
      </c>
      <c r="AO72" s="25">
        <f t="shared" si="6"/>
        <v>6</v>
      </c>
      <c r="AP72" s="21">
        <v>3</v>
      </c>
      <c r="AQ72" s="21">
        <v>2</v>
      </c>
      <c r="AR72" s="21">
        <v>6</v>
      </c>
    </row>
    <row r="73" spans="1:44" s="2" customFormat="1" ht="15" customHeight="1" x14ac:dyDescent="0.3">
      <c r="A73" s="26">
        <v>44048</v>
      </c>
      <c r="B73" s="26" t="s">
        <v>561</v>
      </c>
      <c r="C73" s="2" t="s">
        <v>606</v>
      </c>
      <c r="D73" s="4" t="s">
        <v>96</v>
      </c>
      <c r="E73" s="4" t="s">
        <v>471</v>
      </c>
      <c r="F73" s="9" t="s">
        <v>103</v>
      </c>
      <c r="G73" s="9" t="s">
        <v>8</v>
      </c>
      <c r="H73" s="13" t="s">
        <v>302</v>
      </c>
      <c r="I73" s="15" t="s">
        <v>550</v>
      </c>
      <c r="J73" s="3" t="s">
        <v>390</v>
      </c>
      <c r="K73" s="38" t="str" cm="1">
        <f t="array" aca="1" ref="K73" ca="1">HYPERLINK(CELL("cím",INDEX(Források!$A:$E,MATCH(Adatok!J73,Források!$A:$A,0),2)),I73)</f>
        <v>Seliwiorstow et al., 2016</v>
      </c>
      <c r="L73" s="31" t="s">
        <v>459</v>
      </c>
      <c r="M73" s="25" t="str">
        <f>VLOOKUP($L73,'Forrás kategóriák'!$B$1:$D$36,2,FALSE)</f>
        <v>Szám (mért érték)</v>
      </c>
      <c r="N73" s="25">
        <f>VLOOKUP($L73,'Forrás kategóriák'!$B$1:$D$36,3,FALSE)</f>
        <v>1</v>
      </c>
      <c r="O73" s="9" t="s">
        <v>118</v>
      </c>
      <c r="P73" s="13" t="s">
        <v>135</v>
      </c>
      <c r="Q73" s="15" t="s">
        <v>136</v>
      </c>
      <c r="R73" s="6" t="s">
        <v>33</v>
      </c>
      <c r="S73" s="15" t="s">
        <v>115</v>
      </c>
      <c r="T73" s="15"/>
      <c r="U73" s="13">
        <v>3</v>
      </c>
      <c r="V73" s="13">
        <v>2</v>
      </c>
      <c r="AA73" s="13">
        <v>0</v>
      </c>
      <c r="AB73" s="13">
        <v>0</v>
      </c>
      <c r="AC73" s="12"/>
      <c r="AD73" s="15" t="s">
        <v>303</v>
      </c>
      <c r="AE73" s="9" t="s">
        <v>304</v>
      </c>
      <c r="AF73" s="27"/>
      <c r="AG73" s="12">
        <v>0</v>
      </c>
      <c r="AH73" s="12">
        <v>0</v>
      </c>
      <c r="AI73" s="13">
        <v>0</v>
      </c>
      <c r="AJ73" s="13">
        <v>0</v>
      </c>
      <c r="AK73" s="13">
        <v>0</v>
      </c>
      <c r="AL73" s="13">
        <v>0</v>
      </c>
      <c r="AM73" s="25">
        <f t="shared" si="4"/>
        <v>3</v>
      </c>
      <c r="AN73" s="25">
        <f t="shared" si="5"/>
        <v>2</v>
      </c>
      <c r="AO73" s="25">
        <f t="shared" si="6"/>
        <v>6</v>
      </c>
      <c r="AP73" s="21">
        <v>3</v>
      </c>
      <c r="AQ73" s="21">
        <v>2</v>
      </c>
      <c r="AR73" s="21">
        <v>6</v>
      </c>
    </row>
    <row r="74" spans="1:44" s="2" customFormat="1" ht="15" customHeight="1" x14ac:dyDescent="0.3">
      <c r="A74" s="26">
        <v>44048</v>
      </c>
      <c r="B74" s="26" t="s">
        <v>561</v>
      </c>
      <c r="C74" s="2" t="s">
        <v>606</v>
      </c>
      <c r="D74" s="4" t="s">
        <v>96</v>
      </c>
      <c r="E74" s="4" t="s">
        <v>471</v>
      </c>
      <c r="F74" s="9" t="s">
        <v>103</v>
      </c>
      <c r="G74" s="9" t="s">
        <v>8</v>
      </c>
      <c r="H74" s="13" t="s">
        <v>302</v>
      </c>
      <c r="I74" s="15" t="s">
        <v>550</v>
      </c>
      <c r="J74" s="3" t="s">
        <v>390</v>
      </c>
      <c r="K74" s="38" t="str" cm="1">
        <f t="array" aca="1" ref="K74" ca="1">HYPERLINK(CELL("cím",INDEX(Források!$A:$E,MATCH(Adatok!J74,Források!$A:$A,0),2)),I74)</f>
        <v>Seliwiorstow et al., 2016</v>
      </c>
      <c r="L74" s="31" t="s">
        <v>459</v>
      </c>
      <c r="M74" s="25" t="str">
        <f>VLOOKUP($L74,'Forrás kategóriák'!$B$1:$D$36,2,FALSE)</f>
        <v>Szám (mért érték)</v>
      </c>
      <c r="N74" s="25">
        <f>VLOOKUP($L74,'Forrás kategóriák'!$B$1:$D$36,3,FALSE)</f>
        <v>1</v>
      </c>
      <c r="O74" s="9" t="s">
        <v>118</v>
      </c>
      <c r="P74" s="13" t="s">
        <v>135</v>
      </c>
      <c r="Q74" s="15" t="s">
        <v>137</v>
      </c>
      <c r="R74" s="6" t="s">
        <v>33</v>
      </c>
      <c r="S74" s="15" t="s">
        <v>115</v>
      </c>
      <c r="T74" s="15"/>
      <c r="U74" s="13">
        <v>3</v>
      </c>
      <c r="V74" s="13">
        <v>2</v>
      </c>
      <c r="AA74" s="13">
        <v>0</v>
      </c>
      <c r="AB74" s="13">
        <v>0</v>
      </c>
      <c r="AC74" s="12"/>
      <c r="AD74" s="15" t="s">
        <v>303</v>
      </c>
      <c r="AE74" s="9" t="s">
        <v>304</v>
      </c>
      <c r="AF74" s="27"/>
      <c r="AG74" s="12">
        <v>0</v>
      </c>
      <c r="AH74" s="12">
        <v>0</v>
      </c>
      <c r="AI74" s="13">
        <v>0</v>
      </c>
      <c r="AJ74" s="13">
        <v>0</v>
      </c>
      <c r="AK74" s="13">
        <v>0</v>
      </c>
      <c r="AL74" s="13">
        <v>0</v>
      </c>
      <c r="AM74" s="25">
        <f t="shared" si="4"/>
        <v>3</v>
      </c>
      <c r="AN74" s="25">
        <f t="shared" si="5"/>
        <v>2</v>
      </c>
      <c r="AO74" s="25">
        <f t="shared" si="6"/>
        <v>6</v>
      </c>
      <c r="AP74" s="21">
        <v>3</v>
      </c>
      <c r="AQ74" s="21">
        <v>2</v>
      </c>
      <c r="AR74" s="21">
        <v>6</v>
      </c>
    </row>
    <row r="75" spans="1:44" s="2" customFormat="1" ht="15" customHeight="1" x14ac:dyDescent="0.3">
      <c r="A75" s="26">
        <v>44048</v>
      </c>
      <c r="B75" s="26" t="s">
        <v>561</v>
      </c>
      <c r="C75" s="2" t="s">
        <v>606</v>
      </c>
      <c r="D75" s="4" t="s">
        <v>96</v>
      </c>
      <c r="E75" s="4" t="s">
        <v>471</v>
      </c>
      <c r="F75" s="9" t="s">
        <v>103</v>
      </c>
      <c r="G75" s="9" t="s">
        <v>112</v>
      </c>
      <c r="H75" s="13" t="s">
        <v>82</v>
      </c>
      <c r="I75" s="15" t="s">
        <v>550</v>
      </c>
      <c r="J75" s="3" t="s">
        <v>390</v>
      </c>
      <c r="K75" s="38" t="str" cm="1">
        <f t="array" aca="1" ref="K75" ca="1">HYPERLINK(CELL("cím",INDEX(Források!$A:$E,MATCH(Adatok!J75,Források!$A:$A,0),2)),I75)</f>
        <v>Seliwiorstow et al., 2016</v>
      </c>
      <c r="L75" s="31" t="s">
        <v>481</v>
      </c>
      <c r="M75" s="25" t="str">
        <f>VLOOKUP($L75,'Forrás kategóriák'!$B$1:$D$36,2,FALSE)</f>
        <v>Szöveg</v>
      </c>
      <c r="N75" s="25">
        <f>VLOOKUP($L75,'Forrás kategóriák'!$B$1:$D$36,3,FALSE)</f>
        <v>1</v>
      </c>
      <c r="O75" s="15"/>
      <c r="P75" s="12"/>
      <c r="Q75" s="15"/>
      <c r="R75" s="12"/>
      <c r="S75" s="15"/>
      <c r="T75" s="15"/>
      <c r="U75" s="13">
        <v>0</v>
      </c>
      <c r="V75" s="13">
        <v>0</v>
      </c>
      <c r="AA75" s="13">
        <v>0</v>
      </c>
      <c r="AB75" s="13">
        <v>0</v>
      </c>
      <c r="AC75" s="12"/>
      <c r="AD75" s="15" t="s">
        <v>55</v>
      </c>
      <c r="AE75" s="9" t="s">
        <v>27</v>
      </c>
      <c r="AF75" s="9"/>
      <c r="AG75" s="12">
        <v>1</v>
      </c>
      <c r="AH75" s="12">
        <v>2</v>
      </c>
      <c r="AI75" s="13">
        <v>0</v>
      </c>
      <c r="AJ75" s="13">
        <v>0</v>
      </c>
      <c r="AK75" s="13">
        <v>0</v>
      </c>
      <c r="AL75" s="13">
        <v>0</v>
      </c>
      <c r="AM75" s="25">
        <f t="shared" si="4"/>
        <v>1</v>
      </c>
      <c r="AN75" s="25">
        <f t="shared" si="5"/>
        <v>2</v>
      </c>
      <c r="AO75" s="25">
        <f t="shared" si="6"/>
        <v>2</v>
      </c>
      <c r="AP75" s="21">
        <v>1</v>
      </c>
      <c r="AQ75" s="21">
        <v>2</v>
      </c>
      <c r="AR75" s="21">
        <v>2</v>
      </c>
    </row>
    <row r="76" spans="1:44" s="2" customFormat="1" ht="15" customHeight="1" x14ac:dyDescent="0.3">
      <c r="A76" s="26">
        <v>44048</v>
      </c>
      <c r="B76" s="26" t="s">
        <v>561</v>
      </c>
      <c r="C76" s="2" t="s">
        <v>606</v>
      </c>
      <c r="D76" s="4" t="s">
        <v>96</v>
      </c>
      <c r="E76" s="4" t="s">
        <v>471</v>
      </c>
      <c r="F76" s="9" t="s">
        <v>103</v>
      </c>
      <c r="G76" s="9" t="s">
        <v>9</v>
      </c>
      <c r="H76" s="13" t="s">
        <v>482</v>
      </c>
      <c r="I76" s="15" t="s">
        <v>63</v>
      </c>
      <c r="J76" s="3" t="s">
        <v>419</v>
      </c>
      <c r="K76" s="38" t="str" cm="1">
        <f t="array" aca="1" ref="K76" ca="1">HYPERLINK(CELL("cím",INDEX(Források!$A:$E,MATCH(Adatok!J76,Források!$A:$A,0),2)),I76)</f>
        <v>Oosterom et al.,1983b</v>
      </c>
      <c r="L76" s="31" t="s">
        <v>459</v>
      </c>
      <c r="M76" s="25" t="str">
        <f>VLOOKUP($L76,'Forrás kategóriák'!$B$1:$D$36,2,FALSE)</f>
        <v>Szám (mért érték)</v>
      </c>
      <c r="N76" s="25">
        <f>VLOOKUP($L76,'Forrás kategóriák'!$B$1:$D$36,3,FALSE)</f>
        <v>1</v>
      </c>
      <c r="O76" s="9" t="s">
        <v>61</v>
      </c>
      <c r="P76" s="9">
        <v>1</v>
      </c>
      <c r="Q76" s="15" t="s">
        <v>138</v>
      </c>
      <c r="R76" s="17">
        <v>3.99</v>
      </c>
      <c r="S76" s="9" t="s">
        <v>116</v>
      </c>
      <c r="T76" s="9" t="s">
        <v>71</v>
      </c>
      <c r="U76" s="13">
        <v>2</v>
      </c>
      <c r="V76" s="13">
        <v>2</v>
      </c>
      <c r="AA76" s="13">
        <v>0</v>
      </c>
      <c r="AB76" s="13">
        <v>0</v>
      </c>
      <c r="AC76" s="12"/>
      <c r="AD76" s="15" t="s">
        <v>59</v>
      </c>
      <c r="AE76" s="15" t="s">
        <v>306</v>
      </c>
      <c r="AF76" s="9"/>
      <c r="AG76" s="12">
        <v>0</v>
      </c>
      <c r="AH76" s="12">
        <v>0</v>
      </c>
      <c r="AI76" s="13">
        <v>0</v>
      </c>
      <c r="AJ76" s="13">
        <v>0</v>
      </c>
      <c r="AK76" s="13">
        <v>0</v>
      </c>
      <c r="AL76" s="13">
        <v>0</v>
      </c>
      <c r="AM76" s="25">
        <f t="shared" si="4"/>
        <v>2</v>
      </c>
      <c r="AN76" s="25">
        <f t="shared" si="5"/>
        <v>2</v>
      </c>
      <c r="AO76" s="25">
        <f t="shared" si="6"/>
        <v>4</v>
      </c>
      <c r="AP76" s="21">
        <v>2</v>
      </c>
      <c r="AQ76" s="21">
        <v>2</v>
      </c>
      <c r="AR76" s="21">
        <v>4</v>
      </c>
    </row>
    <row r="77" spans="1:44" s="2" customFormat="1" ht="15" customHeight="1" x14ac:dyDescent="0.3">
      <c r="A77" s="26">
        <v>44048</v>
      </c>
      <c r="B77" s="26" t="s">
        <v>561</v>
      </c>
      <c r="C77" s="2" t="s">
        <v>606</v>
      </c>
      <c r="D77" s="4" t="s">
        <v>96</v>
      </c>
      <c r="E77" s="4" t="s">
        <v>471</v>
      </c>
      <c r="F77" s="9" t="s">
        <v>103</v>
      </c>
      <c r="G77" s="9" t="s">
        <v>9</v>
      </c>
      <c r="H77" s="13" t="s">
        <v>482</v>
      </c>
      <c r="I77" s="15" t="s">
        <v>63</v>
      </c>
      <c r="J77" s="3" t="s">
        <v>419</v>
      </c>
      <c r="K77" s="38" t="str" cm="1">
        <f t="array" aca="1" ref="K77" ca="1">HYPERLINK(CELL("cím",INDEX(Források!$A:$E,MATCH(Adatok!J77,Források!$A:$A,0),2)),I77)</f>
        <v>Oosterom et al.,1983b</v>
      </c>
      <c r="L77" s="31" t="s">
        <v>459</v>
      </c>
      <c r="M77" s="25" t="str">
        <f>VLOOKUP($L77,'Forrás kategóriák'!$B$1:$D$36,2,FALSE)</f>
        <v>Szám (mért érték)</v>
      </c>
      <c r="N77" s="25">
        <f>VLOOKUP($L77,'Forrás kategóriák'!$B$1:$D$36,3,FALSE)</f>
        <v>1</v>
      </c>
      <c r="O77" s="9" t="s">
        <v>61</v>
      </c>
      <c r="P77" s="9">
        <v>1</v>
      </c>
      <c r="Q77" s="15" t="s">
        <v>139</v>
      </c>
      <c r="R77" s="12">
        <v>1.37</v>
      </c>
      <c r="S77" s="9" t="s">
        <v>116</v>
      </c>
      <c r="T77" s="9" t="s">
        <v>71</v>
      </c>
      <c r="U77" s="13">
        <v>2</v>
      </c>
      <c r="V77" s="13">
        <v>2</v>
      </c>
      <c r="AA77" s="13">
        <v>0</v>
      </c>
      <c r="AB77" s="13">
        <v>0</v>
      </c>
      <c r="AC77" s="12"/>
      <c r="AD77" s="15" t="s">
        <v>59</v>
      </c>
      <c r="AE77" s="15" t="s">
        <v>306</v>
      </c>
      <c r="AF77" s="9"/>
      <c r="AG77" s="12">
        <v>0</v>
      </c>
      <c r="AH77" s="12">
        <v>0</v>
      </c>
      <c r="AI77" s="13">
        <v>0</v>
      </c>
      <c r="AJ77" s="13">
        <v>0</v>
      </c>
      <c r="AK77" s="13">
        <v>0</v>
      </c>
      <c r="AL77" s="13">
        <v>0</v>
      </c>
      <c r="AM77" s="25">
        <f t="shared" si="4"/>
        <v>2</v>
      </c>
      <c r="AN77" s="25">
        <f t="shared" si="5"/>
        <v>2</v>
      </c>
      <c r="AO77" s="25">
        <f t="shared" si="6"/>
        <v>4</v>
      </c>
      <c r="AP77" s="21">
        <v>2</v>
      </c>
      <c r="AQ77" s="21">
        <v>2</v>
      </c>
      <c r="AR77" s="21">
        <v>4</v>
      </c>
    </row>
    <row r="78" spans="1:44" s="2" customFormat="1" ht="15" customHeight="1" x14ac:dyDescent="0.3">
      <c r="A78" s="26">
        <v>44048</v>
      </c>
      <c r="B78" s="26" t="s">
        <v>561</v>
      </c>
      <c r="C78" s="2" t="s">
        <v>606</v>
      </c>
      <c r="D78" s="4" t="s">
        <v>96</v>
      </c>
      <c r="E78" s="4" t="s">
        <v>471</v>
      </c>
      <c r="F78" s="9" t="s">
        <v>103</v>
      </c>
      <c r="G78" s="9" t="s">
        <v>9</v>
      </c>
      <c r="H78" s="13" t="s">
        <v>482</v>
      </c>
      <c r="I78" s="15" t="s">
        <v>63</v>
      </c>
      <c r="J78" s="3" t="s">
        <v>419</v>
      </c>
      <c r="K78" s="38" t="str" cm="1">
        <f t="array" aca="1" ref="K78" ca="1">HYPERLINK(CELL("cím",INDEX(Források!$A:$E,MATCH(Adatok!J78,Források!$A:$A,0),2)),I78)</f>
        <v>Oosterom et al.,1983b</v>
      </c>
      <c r="L78" s="31" t="s">
        <v>459</v>
      </c>
      <c r="M78" s="25" t="str">
        <f>VLOOKUP($L78,'Forrás kategóriák'!$B$1:$D$36,2,FALSE)</f>
        <v>Szám (mért érték)</v>
      </c>
      <c r="N78" s="25">
        <f>VLOOKUP($L78,'Forrás kategóriák'!$B$1:$D$36,3,FALSE)</f>
        <v>1</v>
      </c>
      <c r="O78" s="9" t="s">
        <v>61</v>
      </c>
      <c r="P78" s="9">
        <v>2</v>
      </c>
      <c r="Q78" s="15" t="s">
        <v>138</v>
      </c>
      <c r="R78" s="17">
        <v>3.3</v>
      </c>
      <c r="S78" s="9" t="s">
        <v>116</v>
      </c>
      <c r="T78" s="9" t="s">
        <v>71</v>
      </c>
      <c r="U78" s="13">
        <v>2</v>
      </c>
      <c r="V78" s="13">
        <v>2</v>
      </c>
      <c r="AA78" s="13">
        <v>0</v>
      </c>
      <c r="AB78" s="13">
        <v>0</v>
      </c>
      <c r="AC78" s="12"/>
      <c r="AD78" s="15" t="s">
        <v>59</v>
      </c>
      <c r="AE78" s="15" t="s">
        <v>306</v>
      </c>
      <c r="AF78" s="9"/>
      <c r="AG78" s="12">
        <v>0</v>
      </c>
      <c r="AH78" s="12">
        <v>0</v>
      </c>
      <c r="AI78" s="13">
        <v>0</v>
      </c>
      <c r="AJ78" s="13">
        <v>0</v>
      </c>
      <c r="AK78" s="13">
        <v>0</v>
      </c>
      <c r="AL78" s="13">
        <v>0</v>
      </c>
      <c r="AM78" s="25">
        <f t="shared" si="4"/>
        <v>2</v>
      </c>
      <c r="AN78" s="25">
        <f t="shared" si="5"/>
        <v>2</v>
      </c>
      <c r="AO78" s="25">
        <f t="shared" si="6"/>
        <v>4</v>
      </c>
      <c r="AP78" s="21">
        <v>2</v>
      </c>
      <c r="AQ78" s="21">
        <v>2</v>
      </c>
      <c r="AR78" s="21">
        <v>4</v>
      </c>
    </row>
    <row r="79" spans="1:44" s="2" customFormat="1" ht="15" customHeight="1" x14ac:dyDescent="0.3">
      <c r="A79" s="26">
        <v>44048</v>
      </c>
      <c r="B79" s="26" t="s">
        <v>561</v>
      </c>
      <c r="C79" s="2" t="s">
        <v>606</v>
      </c>
      <c r="D79" s="4" t="s">
        <v>96</v>
      </c>
      <c r="E79" s="4" t="s">
        <v>471</v>
      </c>
      <c r="F79" s="9" t="s">
        <v>103</v>
      </c>
      <c r="G79" s="9" t="s">
        <v>9</v>
      </c>
      <c r="H79" s="13" t="s">
        <v>482</v>
      </c>
      <c r="I79" s="15" t="s">
        <v>63</v>
      </c>
      <c r="J79" s="3" t="s">
        <v>419</v>
      </c>
      <c r="K79" s="38" t="str" cm="1">
        <f t="array" aca="1" ref="K79" ca="1">HYPERLINK(CELL("cím",INDEX(Források!$A:$E,MATCH(Adatok!J79,Források!$A:$A,0),2)),I79)</f>
        <v>Oosterom et al.,1983b</v>
      </c>
      <c r="L79" s="31" t="s">
        <v>459</v>
      </c>
      <c r="M79" s="25" t="str">
        <f>VLOOKUP($L79,'Forrás kategóriák'!$B$1:$D$36,2,FALSE)</f>
        <v>Szám (mért érték)</v>
      </c>
      <c r="N79" s="25">
        <f>VLOOKUP($L79,'Forrás kategóriák'!$B$1:$D$36,3,FALSE)</f>
        <v>1</v>
      </c>
      <c r="O79" s="9" t="s">
        <v>61</v>
      </c>
      <c r="P79" s="9">
        <v>2</v>
      </c>
      <c r="Q79" s="15" t="s">
        <v>139</v>
      </c>
      <c r="R79" s="12">
        <v>1.68</v>
      </c>
      <c r="S79" s="9" t="s">
        <v>116</v>
      </c>
      <c r="T79" s="9" t="s">
        <v>71</v>
      </c>
      <c r="U79" s="13">
        <v>2</v>
      </c>
      <c r="V79" s="13">
        <v>2</v>
      </c>
      <c r="AA79" s="13">
        <v>0</v>
      </c>
      <c r="AB79" s="13">
        <v>0</v>
      </c>
      <c r="AC79" s="12"/>
      <c r="AD79" s="15" t="s">
        <v>59</v>
      </c>
      <c r="AE79" s="15" t="s">
        <v>306</v>
      </c>
      <c r="AF79" s="9"/>
      <c r="AG79" s="12">
        <v>0</v>
      </c>
      <c r="AH79" s="12">
        <v>0</v>
      </c>
      <c r="AI79" s="13">
        <v>0</v>
      </c>
      <c r="AJ79" s="13">
        <v>0</v>
      </c>
      <c r="AK79" s="13">
        <v>0</v>
      </c>
      <c r="AL79" s="13">
        <v>0</v>
      </c>
      <c r="AM79" s="25">
        <f t="shared" si="4"/>
        <v>2</v>
      </c>
      <c r="AN79" s="25">
        <f t="shared" si="5"/>
        <v>2</v>
      </c>
      <c r="AO79" s="25">
        <f t="shared" si="6"/>
        <v>4</v>
      </c>
      <c r="AP79" s="21">
        <v>2</v>
      </c>
      <c r="AQ79" s="21">
        <v>2</v>
      </c>
      <c r="AR79" s="21">
        <v>4</v>
      </c>
    </row>
    <row r="80" spans="1:44" s="2" customFormat="1" ht="15" customHeight="1" x14ac:dyDescent="0.3">
      <c r="A80" s="26">
        <v>44048</v>
      </c>
      <c r="B80" s="26" t="s">
        <v>561</v>
      </c>
      <c r="C80" s="2" t="s">
        <v>606</v>
      </c>
      <c r="D80" s="4" t="s">
        <v>96</v>
      </c>
      <c r="E80" s="4" t="s">
        <v>471</v>
      </c>
      <c r="F80" s="9" t="s">
        <v>103</v>
      </c>
      <c r="G80" s="9" t="s">
        <v>9</v>
      </c>
      <c r="H80" s="13" t="s">
        <v>482</v>
      </c>
      <c r="I80" s="15" t="s">
        <v>63</v>
      </c>
      <c r="J80" s="3" t="s">
        <v>419</v>
      </c>
      <c r="K80" s="38" t="str" cm="1">
        <f t="array" aca="1" ref="K80" ca="1">HYPERLINK(CELL("cím",INDEX(Források!$A:$E,MATCH(Adatok!J80,Források!$A:$A,0),2)),I80)</f>
        <v>Oosterom et al.,1983b</v>
      </c>
      <c r="L80" s="31" t="s">
        <v>459</v>
      </c>
      <c r="M80" s="25" t="str">
        <f>VLOOKUP($L80,'Forrás kategóriák'!$B$1:$D$36,2,FALSE)</f>
        <v>Szám (mért érték)</v>
      </c>
      <c r="N80" s="25">
        <f>VLOOKUP($L80,'Forrás kategóriák'!$B$1:$D$36,3,FALSE)</f>
        <v>1</v>
      </c>
      <c r="O80" s="9" t="s">
        <v>61</v>
      </c>
      <c r="P80" s="9">
        <v>3</v>
      </c>
      <c r="Q80" s="15" t="s">
        <v>138</v>
      </c>
      <c r="R80" s="17">
        <v>2.1800000000000002</v>
      </c>
      <c r="S80" s="9" t="s">
        <v>116</v>
      </c>
      <c r="T80" s="9" t="s">
        <v>68</v>
      </c>
      <c r="U80" s="13">
        <v>2</v>
      </c>
      <c r="V80" s="13">
        <v>2</v>
      </c>
      <c r="AA80" s="13">
        <v>0</v>
      </c>
      <c r="AB80" s="13">
        <v>0</v>
      </c>
      <c r="AC80" s="12"/>
      <c r="AD80" s="15" t="s">
        <v>59</v>
      </c>
      <c r="AE80" s="15" t="s">
        <v>306</v>
      </c>
      <c r="AF80" s="9"/>
      <c r="AG80" s="12">
        <v>0</v>
      </c>
      <c r="AH80" s="12">
        <v>0</v>
      </c>
      <c r="AI80" s="13">
        <v>0</v>
      </c>
      <c r="AJ80" s="13">
        <v>0</v>
      </c>
      <c r="AK80" s="13">
        <v>0</v>
      </c>
      <c r="AL80" s="13">
        <v>0</v>
      </c>
      <c r="AM80" s="25">
        <f t="shared" si="4"/>
        <v>2</v>
      </c>
      <c r="AN80" s="25">
        <f t="shared" si="5"/>
        <v>2</v>
      </c>
      <c r="AO80" s="25">
        <f t="shared" si="6"/>
        <v>4</v>
      </c>
      <c r="AP80" s="21">
        <v>2</v>
      </c>
      <c r="AQ80" s="21">
        <v>2</v>
      </c>
      <c r="AR80" s="21">
        <v>4</v>
      </c>
    </row>
    <row r="81" spans="1:44" s="2" customFormat="1" ht="15" customHeight="1" x14ac:dyDescent="0.3">
      <c r="A81" s="26">
        <v>44048</v>
      </c>
      <c r="B81" s="26" t="s">
        <v>561</v>
      </c>
      <c r="C81" s="2" t="s">
        <v>606</v>
      </c>
      <c r="D81" s="4" t="s">
        <v>96</v>
      </c>
      <c r="E81" s="4" t="s">
        <v>471</v>
      </c>
      <c r="F81" s="9" t="s">
        <v>103</v>
      </c>
      <c r="G81" s="9" t="s">
        <v>9</v>
      </c>
      <c r="H81" s="13" t="s">
        <v>482</v>
      </c>
      <c r="I81" s="15" t="s">
        <v>63</v>
      </c>
      <c r="J81" s="3" t="s">
        <v>419</v>
      </c>
      <c r="K81" s="38" t="str" cm="1">
        <f t="array" aca="1" ref="K81" ca="1">HYPERLINK(CELL("cím",INDEX(Források!$A:$E,MATCH(Adatok!J81,Források!$A:$A,0),2)),I81)</f>
        <v>Oosterom et al.,1983b</v>
      </c>
      <c r="L81" s="31" t="s">
        <v>459</v>
      </c>
      <c r="M81" s="25" t="str">
        <f>VLOOKUP($L81,'Forrás kategóriák'!$B$1:$D$36,2,FALSE)</f>
        <v>Szám (mért érték)</v>
      </c>
      <c r="N81" s="25">
        <f>VLOOKUP($L81,'Forrás kategóriák'!$B$1:$D$36,3,FALSE)</f>
        <v>1</v>
      </c>
      <c r="O81" s="9" t="s">
        <v>61</v>
      </c>
      <c r="P81" s="9">
        <v>3</v>
      </c>
      <c r="Q81" s="15" t="s">
        <v>139</v>
      </c>
      <c r="R81" s="12">
        <v>2.4</v>
      </c>
      <c r="S81" s="9" t="s">
        <v>116</v>
      </c>
      <c r="T81" s="9" t="s">
        <v>68</v>
      </c>
      <c r="U81" s="13">
        <v>2</v>
      </c>
      <c r="V81" s="13">
        <v>2</v>
      </c>
      <c r="AA81" s="13">
        <v>0</v>
      </c>
      <c r="AB81" s="13">
        <v>0</v>
      </c>
      <c r="AC81" s="12"/>
      <c r="AD81" s="15" t="s">
        <v>59</v>
      </c>
      <c r="AE81" s="15" t="s">
        <v>306</v>
      </c>
      <c r="AF81" s="9"/>
      <c r="AG81" s="12">
        <v>0</v>
      </c>
      <c r="AH81" s="12">
        <v>0</v>
      </c>
      <c r="AI81" s="13">
        <v>0</v>
      </c>
      <c r="AJ81" s="13">
        <v>0</v>
      </c>
      <c r="AK81" s="13">
        <v>0</v>
      </c>
      <c r="AL81" s="13">
        <v>0</v>
      </c>
      <c r="AM81" s="25">
        <f t="shared" si="4"/>
        <v>2</v>
      </c>
      <c r="AN81" s="25">
        <f t="shared" si="5"/>
        <v>2</v>
      </c>
      <c r="AO81" s="25">
        <f t="shared" si="6"/>
        <v>4</v>
      </c>
      <c r="AP81" s="21">
        <v>2</v>
      </c>
      <c r="AQ81" s="21">
        <v>2</v>
      </c>
      <c r="AR81" s="21">
        <v>4</v>
      </c>
    </row>
    <row r="82" spans="1:44" s="2" customFormat="1" ht="15" customHeight="1" x14ac:dyDescent="0.3">
      <c r="A82" s="26">
        <v>44048</v>
      </c>
      <c r="B82" s="26" t="s">
        <v>561</v>
      </c>
      <c r="C82" s="2" t="s">
        <v>606</v>
      </c>
      <c r="D82" s="4" t="s">
        <v>96</v>
      </c>
      <c r="E82" s="4" t="s">
        <v>471</v>
      </c>
      <c r="F82" s="9" t="s">
        <v>103</v>
      </c>
      <c r="G82" s="9" t="s">
        <v>9</v>
      </c>
      <c r="H82" s="13" t="s">
        <v>482</v>
      </c>
      <c r="I82" s="15" t="s">
        <v>64</v>
      </c>
      <c r="J82" s="3" t="s">
        <v>420</v>
      </c>
      <c r="K82" s="38" t="str" cm="1">
        <f t="array" aca="1" ref="K82" ca="1">HYPERLINK(CELL("cím",INDEX(Források!$A:$E,MATCH(Adatok!J82,Források!$A:$A,0),2)),I82)</f>
        <v>Izat et al., 1988</v>
      </c>
      <c r="L82" s="31" t="s">
        <v>459</v>
      </c>
      <c r="M82" s="25" t="str">
        <f>VLOOKUP($L82,'Forrás kategóriák'!$B$1:$D$36,2,FALSE)</f>
        <v>Szám (mért érték)</v>
      </c>
      <c r="N82" s="25">
        <f>VLOOKUP($L82,'Forrás kategóriák'!$B$1:$D$36,3,FALSE)</f>
        <v>1</v>
      </c>
      <c r="O82" s="9" t="s">
        <v>61</v>
      </c>
      <c r="P82" s="9">
        <v>4</v>
      </c>
      <c r="Q82" s="15" t="s">
        <v>138</v>
      </c>
      <c r="R82" s="17">
        <v>3.74</v>
      </c>
      <c r="S82" s="9" t="s">
        <v>116</v>
      </c>
      <c r="T82" s="9" t="s">
        <v>71</v>
      </c>
      <c r="U82" s="13">
        <v>2</v>
      </c>
      <c r="V82" s="13">
        <v>2</v>
      </c>
      <c r="AA82" s="13">
        <v>0</v>
      </c>
      <c r="AB82" s="13">
        <v>0</v>
      </c>
      <c r="AC82" s="12"/>
      <c r="AD82" s="15" t="s">
        <v>59</v>
      </c>
      <c r="AE82" s="15" t="s">
        <v>306</v>
      </c>
      <c r="AF82" s="9"/>
      <c r="AG82" s="12">
        <v>0</v>
      </c>
      <c r="AH82" s="12">
        <v>0</v>
      </c>
      <c r="AI82" s="13">
        <v>0</v>
      </c>
      <c r="AJ82" s="13">
        <v>0</v>
      </c>
      <c r="AK82" s="13">
        <v>0</v>
      </c>
      <c r="AL82" s="13">
        <v>0</v>
      </c>
      <c r="AM82" s="25">
        <f t="shared" si="4"/>
        <v>2</v>
      </c>
      <c r="AN82" s="25">
        <f t="shared" si="5"/>
        <v>2</v>
      </c>
      <c r="AO82" s="25">
        <f t="shared" si="6"/>
        <v>4</v>
      </c>
      <c r="AP82" s="21">
        <v>2</v>
      </c>
      <c r="AQ82" s="21">
        <v>2</v>
      </c>
      <c r="AR82" s="21">
        <v>4</v>
      </c>
    </row>
    <row r="83" spans="1:44" s="2" customFormat="1" ht="15" customHeight="1" x14ac:dyDescent="0.3">
      <c r="A83" s="26">
        <v>44048</v>
      </c>
      <c r="B83" s="26" t="s">
        <v>561</v>
      </c>
      <c r="C83" s="2" t="s">
        <v>606</v>
      </c>
      <c r="D83" s="4" t="s">
        <v>96</v>
      </c>
      <c r="E83" s="4" t="s">
        <v>471</v>
      </c>
      <c r="F83" s="9" t="s">
        <v>103</v>
      </c>
      <c r="G83" s="9" t="s">
        <v>9</v>
      </c>
      <c r="H83" s="13" t="s">
        <v>482</v>
      </c>
      <c r="I83" s="15" t="s">
        <v>64</v>
      </c>
      <c r="J83" s="3" t="s">
        <v>420</v>
      </c>
      <c r="K83" s="38" t="str" cm="1">
        <f t="array" aca="1" ref="K83" ca="1">HYPERLINK(CELL("cím",INDEX(Források!$A:$E,MATCH(Adatok!J83,Források!$A:$A,0),2)),I83)</f>
        <v>Izat et al., 1988</v>
      </c>
      <c r="L83" s="31" t="s">
        <v>459</v>
      </c>
      <c r="M83" s="25" t="str">
        <f>VLOOKUP($L83,'Forrás kategóriák'!$B$1:$D$36,2,FALSE)</f>
        <v>Szám (mért érték)</v>
      </c>
      <c r="N83" s="25">
        <f>VLOOKUP($L83,'Forrás kategóriák'!$B$1:$D$36,3,FALSE)</f>
        <v>1</v>
      </c>
      <c r="O83" s="9" t="s">
        <v>61</v>
      </c>
      <c r="P83" s="9">
        <v>4</v>
      </c>
      <c r="Q83" s="15" t="s">
        <v>139</v>
      </c>
      <c r="R83" s="12" t="s">
        <v>62</v>
      </c>
      <c r="S83" s="9" t="s">
        <v>116</v>
      </c>
      <c r="T83" s="9" t="s">
        <v>71</v>
      </c>
      <c r="U83" s="13">
        <v>2</v>
      </c>
      <c r="V83" s="13">
        <v>2</v>
      </c>
      <c r="AA83" s="13">
        <v>0</v>
      </c>
      <c r="AB83" s="13">
        <v>0</v>
      </c>
      <c r="AC83" s="12"/>
      <c r="AD83" s="15" t="s">
        <v>59</v>
      </c>
      <c r="AE83" s="15" t="s">
        <v>306</v>
      </c>
      <c r="AF83" s="9"/>
      <c r="AG83" s="12">
        <v>0</v>
      </c>
      <c r="AH83" s="12">
        <v>0</v>
      </c>
      <c r="AI83" s="13">
        <v>0</v>
      </c>
      <c r="AJ83" s="13">
        <v>0</v>
      </c>
      <c r="AK83" s="13">
        <v>0</v>
      </c>
      <c r="AL83" s="13">
        <v>0</v>
      </c>
      <c r="AM83" s="25">
        <f t="shared" si="4"/>
        <v>2</v>
      </c>
      <c r="AN83" s="25">
        <f t="shared" si="5"/>
        <v>2</v>
      </c>
      <c r="AO83" s="25">
        <f t="shared" si="6"/>
        <v>4</v>
      </c>
      <c r="AP83" s="21">
        <v>2</v>
      </c>
      <c r="AQ83" s="21">
        <v>2</v>
      </c>
      <c r="AR83" s="21">
        <v>4</v>
      </c>
    </row>
    <row r="84" spans="1:44" s="2" customFormat="1" ht="15" customHeight="1" x14ac:dyDescent="0.3">
      <c r="A84" s="26">
        <v>44048</v>
      </c>
      <c r="B84" s="26" t="s">
        <v>561</v>
      </c>
      <c r="C84" s="2" t="s">
        <v>606</v>
      </c>
      <c r="D84" s="4" t="s">
        <v>96</v>
      </c>
      <c r="E84" s="4" t="s">
        <v>471</v>
      </c>
      <c r="F84" s="9" t="s">
        <v>103</v>
      </c>
      <c r="G84" s="9" t="s">
        <v>9</v>
      </c>
      <c r="H84" s="13" t="s">
        <v>482</v>
      </c>
      <c r="I84" s="15" t="s">
        <v>64</v>
      </c>
      <c r="J84" s="3" t="s">
        <v>420</v>
      </c>
      <c r="K84" s="38" t="str" cm="1">
        <f t="array" aca="1" ref="K84" ca="1">HYPERLINK(CELL("cím",INDEX(Források!$A:$E,MATCH(Adatok!J84,Források!$A:$A,0),2)),I84)</f>
        <v>Izat et al., 1988</v>
      </c>
      <c r="L84" s="31" t="s">
        <v>459</v>
      </c>
      <c r="M84" s="25" t="str">
        <f>VLOOKUP($L84,'Forrás kategóriák'!$B$1:$D$36,2,FALSE)</f>
        <v>Szám (mért érték)</v>
      </c>
      <c r="N84" s="25">
        <f>VLOOKUP($L84,'Forrás kategóriák'!$B$1:$D$36,3,FALSE)</f>
        <v>1</v>
      </c>
      <c r="O84" s="9" t="s">
        <v>61</v>
      </c>
      <c r="P84" s="9">
        <v>5</v>
      </c>
      <c r="Q84" s="15" t="s">
        <v>138</v>
      </c>
      <c r="R84" s="17">
        <v>3.56</v>
      </c>
      <c r="S84" s="9" t="s">
        <v>116</v>
      </c>
      <c r="T84" s="9" t="s">
        <v>71</v>
      </c>
      <c r="U84" s="13">
        <v>2</v>
      </c>
      <c r="V84" s="13">
        <v>2</v>
      </c>
      <c r="AA84" s="13">
        <v>0</v>
      </c>
      <c r="AB84" s="13">
        <v>0</v>
      </c>
      <c r="AC84" s="12"/>
      <c r="AD84" s="15" t="s">
        <v>59</v>
      </c>
      <c r="AE84" s="15" t="s">
        <v>306</v>
      </c>
      <c r="AF84" s="9"/>
      <c r="AG84" s="12">
        <v>0</v>
      </c>
      <c r="AH84" s="12">
        <v>0</v>
      </c>
      <c r="AI84" s="13">
        <v>0</v>
      </c>
      <c r="AJ84" s="13">
        <v>0</v>
      </c>
      <c r="AK84" s="13">
        <v>0</v>
      </c>
      <c r="AL84" s="13">
        <v>0</v>
      </c>
      <c r="AM84" s="25">
        <f t="shared" si="4"/>
        <v>2</v>
      </c>
      <c r="AN84" s="25">
        <f t="shared" si="5"/>
        <v>2</v>
      </c>
      <c r="AO84" s="25">
        <f t="shared" si="6"/>
        <v>4</v>
      </c>
      <c r="AP84" s="21">
        <v>2</v>
      </c>
      <c r="AQ84" s="21">
        <v>2</v>
      </c>
      <c r="AR84" s="21">
        <v>4</v>
      </c>
    </row>
    <row r="85" spans="1:44" s="2" customFormat="1" ht="15" customHeight="1" x14ac:dyDescent="0.3">
      <c r="A85" s="26">
        <v>44048</v>
      </c>
      <c r="B85" s="26" t="s">
        <v>561</v>
      </c>
      <c r="C85" s="2" t="s">
        <v>606</v>
      </c>
      <c r="D85" s="4" t="s">
        <v>96</v>
      </c>
      <c r="E85" s="4" t="s">
        <v>471</v>
      </c>
      <c r="F85" s="9" t="s">
        <v>103</v>
      </c>
      <c r="G85" s="9" t="s">
        <v>9</v>
      </c>
      <c r="H85" s="13" t="s">
        <v>482</v>
      </c>
      <c r="I85" s="15" t="s">
        <v>64</v>
      </c>
      <c r="J85" s="3" t="s">
        <v>420</v>
      </c>
      <c r="K85" s="38" t="str" cm="1">
        <f t="array" aca="1" ref="K85" ca="1">HYPERLINK(CELL("cím",INDEX(Források!$A:$E,MATCH(Adatok!J85,Források!$A:$A,0),2)),I85)</f>
        <v>Izat et al., 1988</v>
      </c>
      <c r="L85" s="31" t="s">
        <v>459</v>
      </c>
      <c r="M85" s="25" t="str">
        <f>VLOOKUP($L85,'Forrás kategóriák'!$B$1:$D$36,2,FALSE)</f>
        <v>Szám (mért érték)</v>
      </c>
      <c r="N85" s="25">
        <f>VLOOKUP($L85,'Forrás kategóriák'!$B$1:$D$36,3,FALSE)</f>
        <v>1</v>
      </c>
      <c r="O85" s="9" t="s">
        <v>61</v>
      </c>
      <c r="P85" s="9">
        <v>5</v>
      </c>
      <c r="Q85" s="15" t="s">
        <v>139</v>
      </c>
      <c r="R85" s="12">
        <v>1.26</v>
      </c>
      <c r="S85" s="9" t="s">
        <v>116</v>
      </c>
      <c r="T85" s="9" t="s">
        <v>71</v>
      </c>
      <c r="U85" s="13">
        <v>2</v>
      </c>
      <c r="V85" s="13">
        <v>2</v>
      </c>
      <c r="AA85" s="13">
        <v>0</v>
      </c>
      <c r="AB85" s="13">
        <v>0</v>
      </c>
      <c r="AC85" s="12"/>
      <c r="AD85" s="15" t="s">
        <v>59</v>
      </c>
      <c r="AE85" s="15" t="s">
        <v>306</v>
      </c>
      <c r="AF85" s="9"/>
      <c r="AG85" s="12">
        <v>0</v>
      </c>
      <c r="AH85" s="12">
        <v>0</v>
      </c>
      <c r="AI85" s="13">
        <v>0</v>
      </c>
      <c r="AJ85" s="13">
        <v>0</v>
      </c>
      <c r="AK85" s="13">
        <v>0</v>
      </c>
      <c r="AL85" s="13">
        <v>0</v>
      </c>
      <c r="AM85" s="25">
        <f t="shared" si="4"/>
        <v>2</v>
      </c>
      <c r="AN85" s="25">
        <f t="shared" si="5"/>
        <v>2</v>
      </c>
      <c r="AO85" s="25">
        <f t="shared" si="6"/>
        <v>4</v>
      </c>
      <c r="AP85" s="21">
        <v>2</v>
      </c>
      <c r="AQ85" s="21">
        <v>2</v>
      </c>
      <c r="AR85" s="21">
        <v>4</v>
      </c>
    </row>
    <row r="86" spans="1:44" s="2" customFormat="1" ht="15" customHeight="1" x14ac:dyDescent="0.3">
      <c r="A86" s="26">
        <v>44048</v>
      </c>
      <c r="B86" s="26" t="s">
        <v>561</v>
      </c>
      <c r="C86" s="2" t="s">
        <v>606</v>
      </c>
      <c r="D86" s="4" t="s">
        <v>96</v>
      </c>
      <c r="E86" s="4" t="s">
        <v>471</v>
      </c>
      <c r="F86" s="9" t="s">
        <v>103</v>
      </c>
      <c r="G86" s="9" t="s">
        <v>9</v>
      </c>
      <c r="H86" s="13" t="s">
        <v>482</v>
      </c>
      <c r="I86" s="15" t="s">
        <v>64</v>
      </c>
      <c r="J86" s="3" t="s">
        <v>420</v>
      </c>
      <c r="K86" s="38" t="str" cm="1">
        <f t="array" aca="1" ref="K86" ca="1">HYPERLINK(CELL("cím",INDEX(Források!$A:$E,MATCH(Adatok!J86,Források!$A:$A,0),2)),I86)</f>
        <v>Izat et al., 1988</v>
      </c>
      <c r="L86" s="31" t="s">
        <v>459</v>
      </c>
      <c r="M86" s="25" t="str">
        <f>VLOOKUP($L86,'Forrás kategóriák'!$B$1:$D$36,2,FALSE)</f>
        <v>Szám (mért érték)</v>
      </c>
      <c r="N86" s="25">
        <f>VLOOKUP($L86,'Forrás kategóriák'!$B$1:$D$36,3,FALSE)</f>
        <v>1</v>
      </c>
      <c r="O86" s="9" t="s">
        <v>61</v>
      </c>
      <c r="P86" s="9">
        <v>6</v>
      </c>
      <c r="Q86" s="15" t="s">
        <v>138</v>
      </c>
      <c r="R86" s="17">
        <v>3.03</v>
      </c>
      <c r="S86" s="9" t="s">
        <v>116</v>
      </c>
      <c r="T86" s="9" t="s">
        <v>71</v>
      </c>
      <c r="U86" s="13">
        <v>2</v>
      </c>
      <c r="V86" s="13">
        <v>2</v>
      </c>
      <c r="AA86" s="13">
        <v>0</v>
      </c>
      <c r="AB86" s="13">
        <v>0</v>
      </c>
      <c r="AC86" s="12"/>
      <c r="AD86" s="15" t="s">
        <v>59</v>
      </c>
      <c r="AE86" s="15" t="s">
        <v>306</v>
      </c>
      <c r="AF86" s="9"/>
      <c r="AG86" s="12">
        <v>0</v>
      </c>
      <c r="AH86" s="12">
        <v>0</v>
      </c>
      <c r="AI86" s="13">
        <v>0</v>
      </c>
      <c r="AJ86" s="13">
        <v>0</v>
      </c>
      <c r="AK86" s="13">
        <v>0</v>
      </c>
      <c r="AL86" s="13">
        <v>0</v>
      </c>
      <c r="AM86" s="25">
        <f t="shared" si="4"/>
        <v>2</v>
      </c>
      <c r="AN86" s="25">
        <f t="shared" si="5"/>
        <v>2</v>
      </c>
      <c r="AO86" s="25">
        <f t="shared" si="6"/>
        <v>4</v>
      </c>
      <c r="AP86" s="21">
        <v>2</v>
      </c>
      <c r="AQ86" s="21">
        <v>2</v>
      </c>
      <c r="AR86" s="21">
        <v>4</v>
      </c>
    </row>
    <row r="87" spans="1:44" s="2" customFormat="1" ht="15" customHeight="1" x14ac:dyDescent="0.3">
      <c r="A87" s="26">
        <v>44048</v>
      </c>
      <c r="B87" s="26" t="s">
        <v>561</v>
      </c>
      <c r="C87" s="2" t="s">
        <v>606</v>
      </c>
      <c r="D87" s="4" t="s">
        <v>96</v>
      </c>
      <c r="E87" s="4" t="s">
        <v>471</v>
      </c>
      <c r="F87" s="9" t="s">
        <v>103</v>
      </c>
      <c r="G87" s="9" t="s">
        <v>9</v>
      </c>
      <c r="H87" s="13" t="s">
        <v>482</v>
      </c>
      <c r="I87" s="15" t="s">
        <v>64</v>
      </c>
      <c r="J87" s="3" t="s">
        <v>420</v>
      </c>
      <c r="K87" s="38" t="str" cm="1">
        <f t="array" aca="1" ref="K87" ca="1">HYPERLINK(CELL("cím",INDEX(Források!$A:$E,MATCH(Adatok!J87,Források!$A:$A,0),2)),I87)</f>
        <v>Izat et al., 1988</v>
      </c>
      <c r="L87" s="31" t="s">
        <v>459</v>
      </c>
      <c r="M87" s="25" t="str">
        <f>VLOOKUP($L87,'Forrás kategóriák'!$B$1:$D$36,2,FALSE)</f>
        <v>Szám (mért érték)</v>
      </c>
      <c r="N87" s="25">
        <f>VLOOKUP($L87,'Forrás kategóriák'!$B$1:$D$36,3,FALSE)</f>
        <v>1</v>
      </c>
      <c r="O87" s="9" t="s">
        <v>61</v>
      </c>
      <c r="P87" s="9">
        <v>6</v>
      </c>
      <c r="Q87" s="15" t="s">
        <v>139</v>
      </c>
      <c r="R87" s="12">
        <v>1.19</v>
      </c>
      <c r="S87" s="9" t="s">
        <v>116</v>
      </c>
      <c r="T87" s="9" t="s">
        <v>71</v>
      </c>
      <c r="U87" s="13">
        <v>2</v>
      </c>
      <c r="V87" s="13">
        <v>2</v>
      </c>
      <c r="AA87" s="13">
        <v>0</v>
      </c>
      <c r="AB87" s="13">
        <v>0</v>
      </c>
      <c r="AC87" s="12"/>
      <c r="AD87" s="15" t="s">
        <v>59</v>
      </c>
      <c r="AE87" s="15" t="s">
        <v>306</v>
      </c>
      <c r="AF87" s="9"/>
      <c r="AG87" s="12">
        <v>0</v>
      </c>
      <c r="AH87" s="12">
        <v>0</v>
      </c>
      <c r="AI87" s="13">
        <v>0</v>
      </c>
      <c r="AJ87" s="13">
        <v>0</v>
      </c>
      <c r="AK87" s="13">
        <v>0</v>
      </c>
      <c r="AL87" s="13">
        <v>0</v>
      </c>
      <c r="AM87" s="25">
        <f t="shared" si="4"/>
        <v>2</v>
      </c>
      <c r="AN87" s="25">
        <f t="shared" si="5"/>
        <v>2</v>
      </c>
      <c r="AO87" s="25">
        <f t="shared" si="6"/>
        <v>4</v>
      </c>
      <c r="AP87" s="21">
        <v>2</v>
      </c>
      <c r="AQ87" s="21">
        <v>2</v>
      </c>
      <c r="AR87" s="21">
        <v>4</v>
      </c>
    </row>
    <row r="88" spans="1:44" s="2" customFormat="1" ht="15" customHeight="1" x14ac:dyDescent="0.3">
      <c r="A88" s="26">
        <v>44048</v>
      </c>
      <c r="B88" s="26" t="s">
        <v>561</v>
      </c>
      <c r="C88" s="2" t="s">
        <v>606</v>
      </c>
      <c r="D88" s="4" t="s">
        <v>96</v>
      </c>
      <c r="E88" s="4" t="s">
        <v>471</v>
      </c>
      <c r="F88" s="9" t="s">
        <v>103</v>
      </c>
      <c r="G88" s="9" t="s">
        <v>9</v>
      </c>
      <c r="H88" s="13" t="s">
        <v>482</v>
      </c>
      <c r="I88" s="15" t="s">
        <v>541</v>
      </c>
      <c r="J88" s="3" t="s">
        <v>542</v>
      </c>
      <c r="K88" s="38" t="str" cm="1">
        <f t="array" aca="1" ref="K88" ca="1">HYPERLINK(CELL("cím",INDEX(Források!$A:$E,MATCH(Adatok!J88,Források!$A:$A,0),2)),I88)</f>
        <v>Berrang &amp; Dickens, 2000</v>
      </c>
      <c r="L88" s="31" t="s">
        <v>459</v>
      </c>
      <c r="M88" s="25" t="str">
        <f>VLOOKUP($L88,'Forrás kategóriák'!$B$1:$D$36,2,FALSE)</f>
        <v>Szám (mért érték)</v>
      </c>
      <c r="N88" s="25">
        <f>VLOOKUP($L88,'Forrás kategóriák'!$B$1:$D$36,3,FALSE)</f>
        <v>1</v>
      </c>
      <c r="O88" s="9" t="s">
        <v>61</v>
      </c>
      <c r="P88" s="9">
        <v>7</v>
      </c>
      <c r="Q88" s="15" t="s">
        <v>138</v>
      </c>
      <c r="R88" s="17">
        <v>2.9</v>
      </c>
      <c r="S88" s="9" t="s">
        <v>116</v>
      </c>
      <c r="T88" s="9" t="s">
        <v>71</v>
      </c>
      <c r="U88" s="13">
        <v>2</v>
      </c>
      <c r="V88" s="13">
        <v>2</v>
      </c>
      <c r="AA88" s="13">
        <v>0</v>
      </c>
      <c r="AB88" s="13">
        <v>0</v>
      </c>
      <c r="AC88" s="12"/>
      <c r="AD88" s="15" t="s">
        <v>65</v>
      </c>
      <c r="AE88" s="15" t="s">
        <v>73</v>
      </c>
      <c r="AF88" s="9"/>
      <c r="AG88" s="12">
        <v>0</v>
      </c>
      <c r="AH88" s="12">
        <v>0</v>
      </c>
      <c r="AI88" s="13">
        <v>0</v>
      </c>
      <c r="AJ88" s="13">
        <v>0</v>
      </c>
      <c r="AK88" s="13">
        <v>0</v>
      </c>
      <c r="AL88" s="13">
        <v>0</v>
      </c>
      <c r="AM88" s="25">
        <f t="shared" si="4"/>
        <v>2</v>
      </c>
      <c r="AN88" s="25">
        <f t="shared" si="5"/>
        <v>2</v>
      </c>
      <c r="AO88" s="25">
        <f t="shared" si="6"/>
        <v>4</v>
      </c>
      <c r="AP88" s="21">
        <v>2</v>
      </c>
      <c r="AQ88" s="21">
        <v>2</v>
      </c>
      <c r="AR88" s="21">
        <v>4</v>
      </c>
    </row>
    <row r="89" spans="1:44" s="2" customFormat="1" ht="15" customHeight="1" x14ac:dyDescent="0.3">
      <c r="A89" s="26">
        <v>44048</v>
      </c>
      <c r="B89" s="26" t="s">
        <v>561</v>
      </c>
      <c r="C89" s="2" t="s">
        <v>606</v>
      </c>
      <c r="D89" s="4" t="s">
        <v>96</v>
      </c>
      <c r="E89" s="4" t="s">
        <v>471</v>
      </c>
      <c r="F89" s="9" t="s">
        <v>103</v>
      </c>
      <c r="G89" s="9" t="s">
        <v>9</v>
      </c>
      <c r="H89" s="13" t="s">
        <v>482</v>
      </c>
      <c r="I89" s="15" t="s">
        <v>541</v>
      </c>
      <c r="J89" s="3" t="s">
        <v>542</v>
      </c>
      <c r="K89" s="38" t="str" cm="1">
        <f t="array" aca="1" ref="K89" ca="1">HYPERLINK(CELL("cím",INDEX(Források!$A:$E,MATCH(Adatok!J89,Források!$A:$A,0),2)),I89)</f>
        <v>Berrang &amp; Dickens, 2000</v>
      </c>
      <c r="L89" s="31" t="s">
        <v>459</v>
      </c>
      <c r="M89" s="25" t="str">
        <f>VLOOKUP($L89,'Forrás kategóriák'!$B$1:$D$36,2,FALSE)</f>
        <v>Szám (mért érték)</v>
      </c>
      <c r="N89" s="25">
        <f>VLOOKUP($L89,'Forrás kategóriák'!$B$1:$D$36,3,FALSE)</f>
        <v>1</v>
      </c>
      <c r="O89" s="9" t="s">
        <v>61</v>
      </c>
      <c r="P89" s="9">
        <v>7</v>
      </c>
      <c r="Q89" s="15" t="s">
        <v>139</v>
      </c>
      <c r="R89" s="12">
        <v>1</v>
      </c>
      <c r="S89" s="9" t="s">
        <v>116</v>
      </c>
      <c r="T89" s="9" t="s">
        <v>71</v>
      </c>
      <c r="U89" s="13">
        <v>2</v>
      </c>
      <c r="V89" s="13">
        <v>2</v>
      </c>
      <c r="AA89" s="13">
        <v>0</v>
      </c>
      <c r="AB89" s="13">
        <v>0</v>
      </c>
      <c r="AC89" s="12"/>
      <c r="AD89" s="15" t="s">
        <v>65</v>
      </c>
      <c r="AE89" s="15" t="s">
        <v>73</v>
      </c>
      <c r="AF89" s="9"/>
      <c r="AG89" s="12">
        <v>0</v>
      </c>
      <c r="AH89" s="12">
        <v>0</v>
      </c>
      <c r="AI89" s="13">
        <v>0</v>
      </c>
      <c r="AJ89" s="13">
        <v>0</v>
      </c>
      <c r="AK89" s="13">
        <v>0</v>
      </c>
      <c r="AL89" s="13">
        <v>0</v>
      </c>
      <c r="AM89" s="25">
        <f t="shared" si="4"/>
        <v>2</v>
      </c>
      <c r="AN89" s="25">
        <f t="shared" si="5"/>
        <v>2</v>
      </c>
      <c r="AO89" s="25">
        <f t="shared" si="6"/>
        <v>4</v>
      </c>
      <c r="AP89" s="21">
        <v>2</v>
      </c>
      <c r="AQ89" s="21">
        <v>2</v>
      </c>
      <c r="AR89" s="21">
        <v>4</v>
      </c>
    </row>
    <row r="90" spans="1:44" s="2" customFormat="1" ht="15" customHeight="1" x14ac:dyDescent="0.3">
      <c r="A90" s="26">
        <v>44048</v>
      </c>
      <c r="B90" s="26" t="s">
        <v>561</v>
      </c>
      <c r="C90" s="2" t="s">
        <v>606</v>
      </c>
      <c r="D90" s="4" t="s">
        <v>96</v>
      </c>
      <c r="E90" s="4" t="s">
        <v>471</v>
      </c>
      <c r="F90" s="9" t="s">
        <v>103</v>
      </c>
      <c r="G90" s="9" t="s">
        <v>9</v>
      </c>
      <c r="H90" s="13" t="s">
        <v>482</v>
      </c>
      <c r="I90" s="15" t="s">
        <v>541</v>
      </c>
      <c r="J90" s="3" t="s">
        <v>542</v>
      </c>
      <c r="K90" s="38" t="str" cm="1">
        <f t="array" aca="1" ref="K90" ca="1">HYPERLINK(CELL("cím",INDEX(Források!$A:$E,MATCH(Adatok!J90,Források!$A:$A,0),2)),I90)</f>
        <v>Berrang &amp; Dickens, 2000</v>
      </c>
      <c r="L90" s="31" t="s">
        <v>459</v>
      </c>
      <c r="M90" s="25" t="str">
        <f>VLOOKUP($L90,'Forrás kategóriák'!$B$1:$D$36,2,FALSE)</f>
        <v>Szám (mért érték)</v>
      </c>
      <c r="N90" s="25">
        <f>VLOOKUP($L90,'Forrás kategóriák'!$B$1:$D$36,3,FALSE)</f>
        <v>1</v>
      </c>
      <c r="O90" s="9" t="s">
        <v>61</v>
      </c>
      <c r="P90" s="9">
        <v>8</v>
      </c>
      <c r="Q90" s="15" t="s">
        <v>138</v>
      </c>
      <c r="R90" s="17">
        <v>5</v>
      </c>
      <c r="S90" s="9" t="s">
        <v>116</v>
      </c>
      <c r="T90" s="9" t="s">
        <v>71</v>
      </c>
      <c r="U90" s="13">
        <v>2</v>
      </c>
      <c r="V90" s="13">
        <v>2</v>
      </c>
      <c r="AA90" s="13">
        <v>0</v>
      </c>
      <c r="AB90" s="13">
        <v>0</v>
      </c>
      <c r="AC90" s="12"/>
      <c r="AD90" s="15" t="s">
        <v>65</v>
      </c>
      <c r="AE90" s="15" t="s">
        <v>73</v>
      </c>
      <c r="AF90" s="9"/>
      <c r="AG90" s="12">
        <v>0</v>
      </c>
      <c r="AH90" s="12">
        <v>0</v>
      </c>
      <c r="AI90" s="13">
        <v>0</v>
      </c>
      <c r="AJ90" s="13">
        <v>0</v>
      </c>
      <c r="AK90" s="13">
        <v>0</v>
      </c>
      <c r="AL90" s="13">
        <v>0</v>
      </c>
      <c r="AM90" s="25">
        <f t="shared" si="4"/>
        <v>2</v>
      </c>
      <c r="AN90" s="25">
        <f t="shared" si="5"/>
        <v>2</v>
      </c>
      <c r="AO90" s="25">
        <f t="shared" si="6"/>
        <v>4</v>
      </c>
      <c r="AP90" s="21">
        <v>2</v>
      </c>
      <c r="AQ90" s="21">
        <v>2</v>
      </c>
      <c r="AR90" s="21">
        <v>4</v>
      </c>
    </row>
    <row r="91" spans="1:44" s="2" customFormat="1" ht="15" customHeight="1" x14ac:dyDescent="0.3">
      <c r="A91" s="26">
        <v>44048</v>
      </c>
      <c r="B91" s="26" t="s">
        <v>561</v>
      </c>
      <c r="C91" s="2" t="s">
        <v>606</v>
      </c>
      <c r="D91" s="4" t="s">
        <v>96</v>
      </c>
      <c r="E91" s="4" t="s">
        <v>471</v>
      </c>
      <c r="F91" s="9" t="s">
        <v>103</v>
      </c>
      <c r="G91" s="9" t="s">
        <v>9</v>
      </c>
      <c r="H91" s="13" t="s">
        <v>482</v>
      </c>
      <c r="I91" s="15" t="s">
        <v>541</v>
      </c>
      <c r="J91" s="3" t="s">
        <v>542</v>
      </c>
      <c r="K91" s="38" t="str" cm="1">
        <f t="array" aca="1" ref="K91" ca="1">HYPERLINK(CELL("cím",INDEX(Források!$A:$E,MATCH(Adatok!J91,Források!$A:$A,0),2)),I91)</f>
        <v>Berrang &amp; Dickens, 2000</v>
      </c>
      <c r="L91" s="31" t="s">
        <v>459</v>
      </c>
      <c r="M91" s="25" t="str">
        <f>VLOOKUP($L91,'Forrás kategóriák'!$B$1:$D$36,2,FALSE)</f>
        <v>Szám (mért érték)</v>
      </c>
      <c r="N91" s="25">
        <f>VLOOKUP($L91,'Forrás kategóriák'!$B$1:$D$36,3,FALSE)</f>
        <v>1</v>
      </c>
      <c r="O91" s="9" t="s">
        <v>61</v>
      </c>
      <c r="P91" s="9">
        <v>8</v>
      </c>
      <c r="Q91" s="15" t="s">
        <v>139</v>
      </c>
      <c r="R91" s="12">
        <v>2</v>
      </c>
      <c r="S91" s="9" t="s">
        <v>116</v>
      </c>
      <c r="T91" s="9" t="s">
        <v>71</v>
      </c>
      <c r="U91" s="13">
        <v>2</v>
      </c>
      <c r="V91" s="13">
        <v>2</v>
      </c>
      <c r="AA91" s="13">
        <v>0</v>
      </c>
      <c r="AB91" s="13">
        <v>0</v>
      </c>
      <c r="AC91" s="12"/>
      <c r="AD91" s="15" t="s">
        <v>65</v>
      </c>
      <c r="AE91" s="15" t="s">
        <v>73</v>
      </c>
      <c r="AF91" s="9"/>
      <c r="AG91" s="12">
        <v>0</v>
      </c>
      <c r="AH91" s="12">
        <v>0</v>
      </c>
      <c r="AI91" s="13">
        <v>0</v>
      </c>
      <c r="AJ91" s="13">
        <v>0</v>
      </c>
      <c r="AK91" s="13">
        <v>0</v>
      </c>
      <c r="AL91" s="13">
        <v>0</v>
      </c>
      <c r="AM91" s="25">
        <f t="shared" si="4"/>
        <v>2</v>
      </c>
      <c r="AN91" s="25">
        <f t="shared" si="5"/>
        <v>2</v>
      </c>
      <c r="AO91" s="25">
        <f t="shared" si="6"/>
        <v>4</v>
      </c>
      <c r="AP91" s="21">
        <v>2</v>
      </c>
      <c r="AQ91" s="21">
        <v>2</v>
      </c>
      <c r="AR91" s="21">
        <v>4</v>
      </c>
    </row>
    <row r="92" spans="1:44" s="2" customFormat="1" ht="15" customHeight="1" x14ac:dyDescent="0.3">
      <c r="A92" s="26">
        <v>44048</v>
      </c>
      <c r="B92" s="26" t="s">
        <v>561</v>
      </c>
      <c r="C92" s="2" t="s">
        <v>606</v>
      </c>
      <c r="D92" s="4" t="s">
        <v>96</v>
      </c>
      <c r="E92" s="4" t="s">
        <v>471</v>
      </c>
      <c r="F92" s="9" t="s">
        <v>103</v>
      </c>
      <c r="G92" s="9" t="s">
        <v>9</v>
      </c>
      <c r="H92" s="13" t="s">
        <v>482</v>
      </c>
      <c r="I92" s="15" t="s">
        <v>541</v>
      </c>
      <c r="J92" s="3" t="s">
        <v>542</v>
      </c>
      <c r="K92" s="38" t="str" cm="1">
        <f t="array" aca="1" ref="K92" ca="1">HYPERLINK(CELL("cím",INDEX(Források!$A:$E,MATCH(Adatok!J92,Források!$A:$A,0),2)),I92)</f>
        <v>Berrang &amp; Dickens, 2000</v>
      </c>
      <c r="L92" s="31" t="s">
        <v>459</v>
      </c>
      <c r="M92" s="25" t="str">
        <f>VLOOKUP($L92,'Forrás kategóriák'!$B$1:$D$36,2,FALSE)</f>
        <v>Szám (mért érték)</v>
      </c>
      <c r="N92" s="25">
        <f>VLOOKUP($L92,'Forrás kategóriák'!$B$1:$D$36,3,FALSE)</f>
        <v>1</v>
      </c>
      <c r="O92" s="9" t="s">
        <v>61</v>
      </c>
      <c r="P92" s="9">
        <v>9</v>
      </c>
      <c r="Q92" s="15" t="s">
        <v>138</v>
      </c>
      <c r="R92" s="17">
        <v>5</v>
      </c>
      <c r="S92" s="9" t="s">
        <v>116</v>
      </c>
      <c r="T92" s="9" t="s">
        <v>71</v>
      </c>
      <c r="U92" s="13">
        <v>2</v>
      </c>
      <c r="V92" s="13">
        <v>2</v>
      </c>
      <c r="AA92" s="13">
        <v>0</v>
      </c>
      <c r="AB92" s="13">
        <v>0</v>
      </c>
      <c r="AC92" s="12"/>
      <c r="AD92" s="15" t="s">
        <v>65</v>
      </c>
      <c r="AE92" s="15" t="s">
        <v>73</v>
      </c>
      <c r="AF92" s="9"/>
      <c r="AG92" s="12">
        <v>0</v>
      </c>
      <c r="AH92" s="12">
        <v>0</v>
      </c>
      <c r="AI92" s="13">
        <v>0</v>
      </c>
      <c r="AJ92" s="13">
        <v>0</v>
      </c>
      <c r="AK92" s="13">
        <v>0</v>
      </c>
      <c r="AL92" s="13">
        <v>0</v>
      </c>
      <c r="AM92" s="25">
        <f t="shared" si="4"/>
        <v>2</v>
      </c>
      <c r="AN92" s="25">
        <f t="shared" si="5"/>
        <v>2</v>
      </c>
      <c r="AO92" s="25">
        <f t="shared" si="6"/>
        <v>4</v>
      </c>
      <c r="AP92" s="21">
        <v>2</v>
      </c>
      <c r="AQ92" s="21">
        <v>2</v>
      </c>
      <c r="AR92" s="21">
        <v>4</v>
      </c>
    </row>
    <row r="93" spans="1:44" s="2" customFormat="1" ht="15" customHeight="1" x14ac:dyDescent="0.3">
      <c r="A93" s="26">
        <v>44048</v>
      </c>
      <c r="B93" s="26" t="s">
        <v>561</v>
      </c>
      <c r="C93" s="2" t="s">
        <v>606</v>
      </c>
      <c r="D93" s="4" t="s">
        <v>96</v>
      </c>
      <c r="E93" s="4" t="s">
        <v>471</v>
      </c>
      <c r="F93" s="9" t="s">
        <v>103</v>
      </c>
      <c r="G93" s="9" t="s">
        <v>9</v>
      </c>
      <c r="H93" s="13" t="s">
        <v>482</v>
      </c>
      <c r="I93" s="15" t="s">
        <v>541</v>
      </c>
      <c r="J93" s="3" t="s">
        <v>542</v>
      </c>
      <c r="K93" s="38" t="str" cm="1">
        <f t="array" aca="1" ref="K93" ca="1">HYPERLINK(CELL("cím",INDEX(Források!$A:$E,MATCH(Adatok!J93,Források!$A:$A,0),2)),I93)</f>
        <v>Berrang &amp; Dickens, 2000</v>
      </c>
      <c r="L93" s="31" t="s">
        <v>459</v>
      </c>
      <c r="M93" s="25" t="str">
        <f>VLOOKUP($L93,'Forrás kategóriák'!$B$1:$D$36,2,FALSE)</f>
        <v>Szám (mért érték)</v>
      </c>
      <c r="N93" s="25">
        <f>VLOOKUP($L93,'Forrás kategóriák'!$B$1:$D$36,3,FALSE)</f>
        <v>1</v>
      </c>
      <c r="O93" s="9" t="s">
        <v>61</v>
      </c>
      <c r="P93" s="9">
        <v>9</v>
      </c>
      <c r="Q93" s="15" t="s">
        <v>139</v>
      </c>
      <c r="R93" s="12">
        <v>1.7</v>
      </c>
      <c r="S93" s="9" t="s">
        <v>116</v>
      </c>
      <c r="T93" s="9" t="s">
        <v>71</v>
      </c>
      <c r="U93" s="13">
        <v>2</v>
      </c>
      <c r="V93" s="13">
        <v>2</v>
      </c>
      <c r="AA93" s="13">
        <v>0</v>
      </c>
      <c r="AB93" s="13">
        <v>0</v>
      </c>
      <c r="AC93" s="12"/>
      <c r="AD93" s="15" t="s">
        <v>65</v>
      </c>
      <c r="AE93" s="15" t="s">
        <v>73</v>
      </c>
      <c r="AF93" s="9"/>
      <c r="AG93" s="12">
        <v>0</v>
      </c>
      <c r="AH93" s="12">
        <v>0</v>
      </c>
      <c r="AI93" s="13">
        <v>0</v>
      </c>
      <c r="AJ93" s="13">
        <v>0</v>
      </c>
      <c r="AK93" s="13">
        <v>0</v>
      </c>
      <c r="AL93" s="13">
        <v>0</v>
      </c>
      <c r="AM93" s="25">
        <f t="shared" si="4"/>
        <v>2</v>
      </c>
      <c r="AN93" s="25">
        <f t="shared" si="5"/>
        <v>2</v>
      </c>
      <c r="AO93" s="25">
        <f t="shared" si="6"/>
        <v>4</v>
      </c>
      <c r="AP93" s="21">
        <v>2</v>
      </c>
      <c r="AQ93" s="21">
        <v>2</v>
      </c>
      <c r="AR93" s="21">
        <v>4</v>
      </c>
    </row>
    <row r="94" spans="1:44" s="2" customFormat="1" ht="15" customHeight="1" x14ac:dyDescent="0.3">
      <c r="A94" s="26">
        <v>44048</v>
      </c>
      <c r="B94" s="26" t="s">
        <v>561</v>
      </c>
      <c r="C94" s="2" t="s">
        <v>606</v>
      </c>
      <c r="D94" s="4" t="s">
        <v>96</v>
      </c>
      <c r="E94" s="4" t="s">
        <v>471</v>
      </c>
      <c r="F94" s="9" t="s">
        <v>103</v>
      </c>
      <c r="G94" s="9" t="s">
        <v>9</v>
      </c>
      <c r="H94" s="13" t="s">
        <v>482</v>
      </c>
      <c r="I94" s="15" t="s">
        <v>541</v>
      </c>
      <c r="J94" s="3" t="s">
        <v>542</v>
      </c>
      <c r="K94" s="38" t="str" cm="1">
        <f t="array" aca="1" ref="K94" ca="1">HYPERLINK(CELL("cím",INDEX(Források!$A:$E,MATCH(Adatok!J94,Források!$A:$A,0),2)),I94)</f>
        <v>Berrang &amp; Dickens, 2000</v>
      </c>
      <c r="L94" s="31" t="s">
        <v>459</v>
      </c>
      <c r="M94" s="25" t="str">
        <f>VLOOKUP($L94,'Forrás kategóriák'!$B$1:$D$36,2,FALSE)</f>
        <v>Szám (mért érték)</v>
      </c>
      <c r="N94" s="25">
        <f>VLOOKUP($L94,'Forrás kategóriák'!$B$1:$D$36,3,FALSE)</f>
        <v>1</v>
      </c>
      <c r="O94" s="9" t="s">
        <v>61</v>
      </c>
      <c r="P94" s="9">
        <v>10</v>
      </c>
      <c r="Q94" s="15" t="s">
        <v>138</v>
      </c>
      <c r="R94" s="17">
        <v>3.1</v>
      </c>
      <c r="S94" s="9" t="s">
        <v>116</v>
      </c>
      <c r="T94" s="9" t="s">
        <v>71</v>
      </c>
      <c r="U94" s="13">
        <v>2</v>
      </c>
      <c r="V94" s="13">
        <v>2</v>
      </c>
      <c r="AA94" s="13">
        <v>0</v>
      </c>
      <c r="AB94" s="13">
        <v>0</v>
      </c>
      <c r="AC94" s="12"/>
      <c r="AD94" s="15" t="s">
        <v>65</v>
      </c>
      <c r="AE94" s="15" t="s">
        <v>73</v>
      </c>
      <c r="AF94" s="9"/>
      <c r="AG94" s="12">
        <v>0</v>
      </c>
      <c r="AH94" s="12">
        <v>0</v>
      </c>
      <c r="AI94" s="13">
        <v>0</v>
      </c>
      <c r="AJ94" s="13">
        <v>0</v>
      </c>
      <c r="AK94" s="13">
        <v>0</v>
      </c>
      <c r="AL94" s="13">
        <v>0</v>
      </c>
      <c r="AM94" s="25">
        <f t="shared" si="4"/>
        <v>2</v>
      </c>
      <c r="AN94" s="25">
        <f t="shared" si="5"/>
        <v>2</v>
      </c>
      <c r="AO94" s="25">
        <f t="shared" si="6"/>
        <v>4</v>
      </c>
      <c r="AP94" s="21">
        <v>2</v>
      </c>
      <c r="AQ94" s="21">
        <v>2</v>
      </c>
      <c r="AR94" s="21">
        <v>4</v>
      </c>
    </row>
    <row r="95" spans="1:44" s="2" customFormat="1" ht="15" customHeight="1" x14ac:dyDescent="0.3">
      <c r="A95" s="26">
        <v>44048</v>
      </c>
      <c r="B95" s="26" t="s">
        <v>561</v>
      </c>
      <c r="C95" s="2" t="s">
        <v>606</v>
      </c>
      <c r="D95" s="4" t="s">
        <v>96</v>
      </c>
      <c r="E95" s="4" t="s">
        <v>471</v>
      </c>
      <c r="F95" s="9" t="s">
        <v>103</v>
      </c>
      <c r="G95" s="9" t="s">
        <v>9</v>
      </c>
      <c r="H95" s="13" t="s">
        <v>482</v>
      </c>
      <c r="I95" s="15" t="s">
        <v>541</v>
      </c>
      <c r="J95" s="3" t="s">
        <v>542</v>
      </c>
      <c r="K95" s="38" t="str" cm="1">
        <f t="array" aca="1" ref="K95" ca="1">HYPERLINK(CELL("cím",INDEX(Források!$A:$E,MATCH(Adatok!J95,Források!$A:$A,0),2)),I95)</f>
        <v>Berrang &amp; Dickens, 2000</v>
      </c>
      <c r="L95" s="31" t="s">
        <v>459</v>
      </c>
      <c r="M95" s="25" t="str">
        <f>VLOOKUP($L95,'Forrás kategóriák'!$B$1:$D$36,2,FALSE)</f>
        <v>Szám (mért érték)</v>
      </c>
      <c r="N95" s="25">
        <f>VLOOKUP($L95,'Forrás kategóriák'!$B$1:$D$36,3,FALSE)</f>
        <v>1</v>
      </c>
      <c r="O95" s="9" t="s">
        <v>61</v>
      </c>
      <c r="P95" s="9">
        <v>10</v>
      </c>
      <c r="Q95" s="15" t="s">
        <v>139</v>
      </c>
      <c r="R95" s="12">
        <v>2.4</v>
      </c>
      <c r="S95" s="9" t="s">
        <v>116</v>
      </c>
      <c r="T95" s="9" t="s">
        <v>71</v>
      </c>
      <c r="U95" s="13">
        <v>2</v>
      </c>
      <c r="V95" s="13">
        <v>2</v>
      </c>
      <c r="AA95" s="13">
        <v>0</v>
      </c>
      <c r="AB95" s="13">
        <v>0</v>
      </c>
      <c r="AC95" s="12"/>
      <c r="AD95" s="15" t="s">
        <v>65</v>
      </c>
      <c r="AE95" s="15" t="s">
        <v>73</v>
      </c>
      <c r="AF95" s="9"/>
      <c r="AG95" s="12">
        <v>0</v>
      </c>
      <c r="AH95" s="12">
        <v>0</v>
      </c>
      <c r="AI95" s="13">
        <v>0</v>
      </c>
      <c r="AJ95" s="13">
        <v>0</v>
      </c>
      <c r="AK95" s="13">
        <v>0</v>
      </c>
      <c r="AL95" s="13">
        <v>0</v>
      </c>
      <c r="AM95" s="25">
        <f t="shared" si="4"/>
        <v>2</v>
      </c>
      <c r="AN95" s="25">
        <f t="shared" si="5"/>
        <v>2</v>
      </c>
      <c r="AO95" s="25">
        <f t="shared" si="6"/>
        <v>4</v>
      </c>
      <c r="AP95" s="21">
        <v>2</v>
      </c>
      <c r="AQ95" s="21">
        <v>2</v>
      </c>
      <c r="AR95" s="21">
        <v>4</v>
      </c>
    </row>
    <row r="96" spans="1:44" s="2" customFormat="1" ht="15" customHeight="1" x14ac:dyDescent="0.3">
      <c r="A96" s="26">
        <v>44048</v>
      </c>
      <c r="B96" s="26" t="s">
        <v>561</v>
      </c>
      <c r="C96" s="2" t="s">
        <v>606</v>
      </c>
      <c r="D96" s="4" t="s">
        <v>96</v>
      </c>
      <c r="E96" s="4" t="s">
        <v>471</v>
      </c>
      <c r="F96" s="9" t="s">
        <v>103</v>
      </c>
      <c r="G96" s="9" t="s">
        <v>9</v>
      </c>
      <c r="H96" s="13" t="s">
        <v>482</v>
      </c>
      <c r="I96" s="15" t="s">
        <v>541</v>
      </c>
      <c r="J96" s="3" t="s">
        <v>542</v>
      </c>
      <c r="K96" s="38" t="str" cm="1">
        <f t="array" aca="1" ref="K96" ca="1">HYPERLINK(CELL("cím",INDEX(Források!$A:$E,MATCH(Adatok!J96,Források!$A:$A,0),2)),I96)</f>
        <v>Berrang &amp; Dickens, 2000</v>
      </c>
      <c r="L96" s="31" t="s">
        <v>459</v>
      </c>
      <c r="M96" s="25" t="str">
        <f>VLOOKUP($L96,'Forrás kategóriák'!$B$1:$D$36,2,FALSE)</f>
        <v>Szám (mért érték)</v>
      </c>
      <c r="N96" s="25">
        <f>VLOOKUP($L96,'Forrás kategóriák'!$B$1:$D$36,3,FALSE)</f>
        <v>1</v>
      </c>
      <c r="O96" s="9" t="s">
        <v>61</v>
      </c>
      <c r="P96" s="9">
        <v>11</v>
      </c>
      <c r="Q96" s="15" t="s">
        <v>138</v>
      </c>
      <c r="R96" s="17">
        <v>5.8</v>
      </c>
      <c r="S96" s="9" t="s">
        <v>116</v>
      </c>
      <c r="T96" s="9" t="s">
        <v>71</v>
      </c>
      <c r="U96" s="13">
        <v>2</v>
      </c>
      <c r="V96" s="13">
        <v>2</v>
      </c>
      <c r="AA96" s="13">
        <v>0</v>
      </c>
      <c r="AB96" s="13">
        <v>0</v>
      </c>
      <c r="AC96" s="12"/>
      <c r="AD96" s="15" t="s">
        <v>65</v>
      </c>
      <c r="AE96" s="15" t="s">
        <v>73</v>
      </c>
      <c r="AF96" s="9"/>
      <c r="AG96" s="12">
        <v>0</v>
      </c>
      <c r="AH96" s="12">
        <v>0</v>
      </c>
      <c r="AI96" s="13">
        <v>0</v>
      </c>
      <c r="AJ96" s="13">
        <v>0</v>
      </c>
      <c r="AK96" s="13">
        <v>0</v>
      </c>
      <c r="AL96" s="13">
        <v>0</v>
      </c>
      <c r="AM96" s="25">
        <f t="shared" si="4"/>
        <v>2</v>
      </c>
      <c r="AN96" s="25">
        <f t="shared" si="5"/>
        <v>2</v>
      </c>
      <c r="AO96" s="25">
        <f t="shared" si="6"/>
        <v>4</v>
      </c>
      <c r="AP96" s="21">
        <v>2</v>
      </c>
      <c r="AQ96" s="21">
        <v>2</v>
      </c>
      <c r="AR96" s="21">
        <v>4</v>
      </c>
    </row>
    <row r="97" spans="1:44" s="2" customFormat="1" ht="15" customHeight="1" x14ac:dyDescent="0.3">
      <c r="A97" s="26">
        <v>44048</v>
      </c>
      <c r="B97" s="26" t="s">
        <v>561</v>
      </c>
      <c r="C97" s="2" t="s">
        <v>606</v>
      </c>
      <c r="D97" s="4" t="s">
        <v>96</v>
      </c>
      <c r="E97" s="4" t="s">
        <v>471</v>
      </c>
      <c r="F97" s="9" t="s">
        <v>103</v>
      </c>
      <c r="G97" s="9" t="s">
        <v>9</v>
      </c>
      <c r="H97" s="13" t="s">
        <v>482</v>
      </c>
      <c r="I97" s="15" t="s">
        <v>541</v>
      </c>
      <c r="J97" s="3" t="s">
        <v>542</v>
      </c>
      <c r="K97" s="38" t="str" cm="1">
        <f t="array" aca="1" ref="K97" ca="1">HYPERLINK(CELL("cím",INDEX(Források!$A:$E,MATCH(Adatok!J97,Források!$A:$A,0),2)),I97)</f>
        <v>Berrang &amp; Dickens, 2000</v>
      </c>
      <c r="L97" s="31" t="s">
        <v>459</v>
      </c>
      <c r="M97" s="25" t="str">
        <f>VLOOKUP($L97,'Forrás kategóriák'!$B$1:$D$36,2,FALSE)</f>
        <v>Szám (mért érték)</v>
      </c>
      <c r="N97" s="25">
        <f>VLOOKUP($L97,'Forrás kategóriák'!$B$1:$D$36,3,FALSE)</f>
        <v>1</v>
      </c>
      <c r="O97" s="9" t="s">
        <v>61</v>
      </c>
      <c r="P97" s="9">
        <v>11</v>
      </c>
      <c r="Q97" s="15" t="s">
        <v>139</v>
      </c>
      <c r="R97" s="12">
        <v>2.4</v>
      </c>
      <c r="S97" s="9" t="s">
        <v>116</v>
      </c>
      <c r="T97" s="9" t="s">
        <v>71</v>
      </c>
      <c r="U97" s="13">
        <v>2</v>
      </c>
      <c r="V97" s="13">
        <v>2</v>
      </c>
      <c r="AA97" s="13">
        <v>0</v>
      </c>
      <c r="AB97" s="13">
        <v>0</v>
      </c>
      <c r="AC97" s="12"/>
      <c r="AD97" s="15" t="s">
        <v>65</v>
      </c>
      <c r="AE97" s="15" t="s">
        <v>73</v>
      </c>
      <c r="AF97" s="9"/>
      <c r="AG97" s="12">
        <v>0</v>
      </c>
      <c r="AH97" s="12">
        <v>0</v>
      </c>
      <c r="AI97" s="13">
        <v>0</v>
      </c>
      <c r="AJ97" s="13">
        <v>0</v>
      </c>
      <c r="AK97" s="13">
        <v>0</v>
      </c>
      <c r="AL97" s="13">
        <v>0</v>
      </c>
      <c r="AM97" s="25">
        <f t="shared" si="4"/>
        <v>2</v>
      </c>
      <c r="AN97" s="25">
        <f t="shared" si="5"/>
        <v>2</v>
      </c>
      <c r="AO97" s="25">
        <f t="shared" si="6"/>
        <v>4</v>
      </c>
      <c r="AP97" s="21">
        <v>2</v>
      </c>
      <c r="AQ97" s="21">
        <v>2</v>
      </c>
      <c r="AR97" s="21">
        <v>4</v>
      </c>
    </row>
    <row r="98" spans="1:44" s="2" customFormat="1" ht="15" customHeight="1" x14ac:dyDescent="0.3">
      <c r="A98" s="26">
        <v>44048</v>
      </c>
      <c r="B98" s="26" t="s">
        <v>561</v>
      </c>
      <c r="C98" s="2" t="s">
        <v>606</v>
      </c>
      <c r="D98" s="4" t="s">
        <v>96</v>
      </c>
      <c r="E98" s="4" t="s">
        <v>471</v>
      </c>
      <c r="F98" s="9" t="s">
        <v>103</v>
      </c>
      <c r="G98" s="9" t="s">
        <v>9</v>
      </c>
      <c r="H98" s="13" t="s">
        <v>482</v>
      </c>
      <c r="I98" s="15" t="s">
        <v>541</v>
      </c>
      <c r="J98" s="3" t="s">
        <v>542</v>
      </c>
      <c r="K98" s="38" t="str" cm="1">
        <f t="array" aca="1" ref="K98" ca="1">HYPERLINK(CELL("cím",INDEX(Források!$A:$E,MATCH(Adatok!J98,Források!$A:$A,0),2)),I98)</f>
        <v>Berrang &amp; Dickens, 2000</v>
      </c>
      <c r="L98" s="31" t="s">
        <v>459</v>
      </c>
      <c r="M98" s="25" t="str">
        <f>VLOOKUP($L98,'Forrás kategóriák'!$B$1:$D$36,2,FALSE)</f>
        <v>Szám (mért érték)</v>
      </c>
      <c r="N98" s="25">
        <f>VLOOKUP($L98,'Forrás kategóriák'!$B$1:$D$36,3,FALSE)</f>
        <v>1</v>
      </c>
      <c r="O98" s="9" t="s">
        <v>61</v>
      </c>
      <c r="P98" s="9">
        <v>12</v>
      </c>
      <c r="Q98" s="15" t="s">
        <v>138</v>
      </c>
      <c r="R98" s="17">
        <v>4.5999999999999996</v>
      </c>
      <c r="S98" s="9" t="s">
        <v>116</v>
      </c>
      <c r="T98" s="9" t="s">
        <v>71</v>
      </c>
      <c r="U98" s="13">
        <v>2</v>
      </c>
      <c r="V98" s="13">
        <v>2</v>
      </c>
      <c r="AA98" s="13">
        <v>0</v>
      </c>
      <c r="AB98" s="13">
        <v>0</v>
      </c>
      <c r="AC98" s="12"/>
      <c r="AD98" s="15" t="s">
        <v>65</v>
      </c>
      <c r="AE98" s="15" t="s">
        <v>73</v>
      </c>
      <c r="AF98" s="9"/>
      <c r="AG98" s="12">
        <v>0</v>
      </c>
      <c r="AH98" s="12">
        <v>0</v>
      </c>
      <c r="AI98" s="13">
        <v>0</v>
      </c>
      <c r="AJ98" s="13">
        <v>0</v>
      </c>
      <c r="AK98" s="13">
        <v>0</v>
      </c>
      <c r="AL98" s="13">
        <v>0</v>
      </c>
      <c r="AM98" s="25">
        <f t="shared" si="4"/>
        <v>2</v>
      </c>
      <c r="AN98" s="25">
        <f t="shared" si="5"/>
        <v>2</v>
      </c>
      <c r="AO98" s="25">
        <f t="shared" si="6"/>
        <v>4</v>
      </c>
      <c r="AP98" s="21">
        <v>2</v>
      </c>
      <c r="AQ98" s="21">
        <v>2</v>
      </c>
      <c r="AR98" s="21">
        <v>4</v>
      </c>
    </row>
    <row r="99" spans="1:44" s="2" customFormat="1" ht="15" customHeight="1" x14ac:dyDescent="0.3">
      <c r="A99" s="26">
        <v>44048</v>
      </c>
      <c r="B99" s="26" t="s">
        <v>561</v>
      </c>
      <c r="C99" s="2" t="s">
        <v>606</v>
      </c>
      <c r="D99" s="4" t="s">
        <v>96</v>
      </c>
      <c r="E99" s="4" t="s">
        <v>471</v>
      </c>
      <c r="F99" s="9" t="s">
        <v>103</v>
      </c>
      <c r="G99" s="9" t="s">
        <v>9</v>
      </c>
      <c r="H99" s="13" t="s">
        <v>482</v>
      </c>
      <c r="I99" s="15" t="s">
        <v>541</v>
      </c>
      <c r="J99" s="3" t="s">
        <v>542</v>
      </c>
      <c r="K99" s="38" t="str" cm="1">
        <f t="array" aca="1" ref="K99" ca="1">HYPERLINK(CELL("cím",INDEX(Források!$A:$E,MATCH(Adatok!J99,Források!$A:$A,0),2)),I99)</f>
        <v>Berrang &amp; Dickens, 2000</v>
      </c>
      <c r="L99" s="31" t="s">
        <v>459</v>
      </c>
      <c r="M99" s="25" t="str">
        <f>VLOOKUP($L99,'Forrás kategóriák'!$B$1:$D$36,2,FALSE)</f>
        <v>Szám (mért érték)</v>
      </c>
      <c r="N99" s="25">
        <f>VLOOKUP($L99,'Forrás kategóriák'!$B$1:$D$36,3,FALSE)</f>
        <v>1</v>
      </c>
      <c r="O99" s="9" t="s">
        <v>61</v>
      </c>
      <c r="P99" s="9">
        <v>12</v>
      </c>
      <c r="Q99" s="15" t="s">
        <v>139</v>
      </c>
      <c r="R99" s="12">
        <v>1.5</v>
      </c>
      <c r="S99" s="9" t="s">
        <v>116</v>
      </c>
      <c r="T99" s="9" t="s">
        <v>71</v>
      </c>
      <c r="U99" s="13">
        <v>2</v>
      </c>
      <c r="V99" s="13">
        <v>2</v>
      </c>
      <c r="AA99" s="13">
        <v>0</v>
      </c>
      <c r="AB99" s="13">
        <v>0</v>
      </c>
      <c r="AC99" s="12"/>
      <c r="AD99" s="15" t="s">
        <v>65</v>
      </c>
      <c r="AE99" s="15" t="s">
        <v>73</v>
      </c>
      <c r="AF99" s="9"/>
      <c r="AG99" s="12">
        <v>0</v>
      </c>
      <c r="AH99" s="12">
        <v>0</v>
      </c>
      <c r="AI99" s="13">
        <v>0</v>
      </c>
      <c r="AJ99" s="13">
        <v>0</v>
      </c>
      <c r="AK99" s="13">
        <v>0</v>
      </c>
      <c r="AL99" s="13">
        <v>0</v>
      </c>
      <c r="AM99" s="25">
        <f t="shared" si="4"/>
        <v>2</v>
      </c>
      <c r="AN99" s="25">
        <f t="shared" si="5"/>
        <v>2</v>
      </c>
      <c r="AO99" s="25">
        <f t="shared" si="6"/>
        <v>4</v>
      </c>
      <c r="AP99" s="21">
        <v>2</v>
      </c>
      <c r="AQ99" s="21">
        <v>2</v>
      </c>
      <c r="AR99" s="21">
        <v>4</v>
      </c>
    </row>
    <row r="100" spans="1:44" s="2" customFormat="1" ht="15" customHeight="1" x14ac:dyDescent="0.3">
      <c r="A100" s="26">
        <v>44048</v>
      </c>
      <c r="B100" s="26" t="s">
        <v>561</v>
      </c>
      <c r="C100" s="2" t="s">
        <v>606</v>
      </c>
      <c r="D100" s="4" t="s">
        <v>96</v>
      </c>
      <c r="E100" s="4" t="s">
        <v>471</v>
      </c>
      <c r="F100" s="9" t="s">
        <v>103</v>
      </c>
      <c r="G100" s="9" t="s">
        <v>9</v>
      </c>
      <c r="H100" s="13" t="s">
        <v>482</v>
      </c>
      <c r="I100" s="15" t="s">
        <v>63</v>
      </c>
      <c r="J100" s="3" t="s">
        <v>419</v>
      </c>
      <c r="K100" s="38" t="str" cm="1">
        <f t="array" aca="1" ref="K100" ca="1">HYPERLINK(CELL("cím",INDEX(Források!$A:$E,MATCH(Adatok!J100,Források!$A:$A,0),2)),I100)</f>
        <v>Oosterom et al.,1983b</v>
      </c>
      <c r="L100" s="31" t="s">
        <v>459</v>
      </c>
      <c r="M100" s="25" t="str">
        <f>VLOOKUP($L100,'Forrás kategóriák'!$B$1:$D$36,2,FALSE)</f>
        <v>Szám (mért érték)</v>
      </c>
      <c r="N100" s="25">
        <f>VLOOKUP($L100,'Forrás kategóriák'!$B$1:$D$36,3,FALSE)</f>
        <v>1</v>
      </c>
      <c r="O100" s="9" t="s">
        <v>61</v>
      </c>
      <c r="P100" s="9">
        <v>13</v>
      </c>
      <c r="Q100" s="15" t="s">
        <v>140</v>
      </c>
      <c r="R100" s="17">
        <v>2.39</v>
      </c>
      <c r="S100" s="9" t="s">
        <v>116</v>
      </c>
      <c r="T100" s="9" t="s">
        <v>71</v>
      </c>
      <c r="U100" s="13">
        <v>2</v>
      </c>
      <c r="V100" s="13">
        <v>2</v>
      </c>
      <c r="AA100" s="13">
        <v>0</v>
      </c>
      <c r="AB100" s="13">
        <v>0</v>
      </c>
      <c r="AC100" s="12"/>
      <c r="AD100" s="15" t="s">
        <v>65</v>
      </c>
      <c r="AE100" s="15" t="s">
        <v>73</v>
      </c>
      <c r="AF100" s="9"/>
      <c r="AG100" s="12">
        <v>0</v>
      </c>
      <c r="AH100" s="12">
        <v>0</v>
      </c>
      <c r="AI100" s="13">
        <v>0</v>
      </c>
      <c r="AJ100" s="13">
        <v>0</v>
      </c>
      <c r="AK100" s="13">
        <v>0</v>
      </c>
      <c r="AL100" s="13">
        <v>0</v>
      </c>
      <c r="AM100" s="25">
        <f t="shared" si="4"/>
        <v>2</v>
      </c>
      <c r="AN100" s="25">
        <f t="shared" si="5"/>
        <v>2</v>
      </c>
      <c r="AO100" s="25">
        <f t="shared" si="6"/>
        <v>4</v>
      </c>
      <c r="AP100" s="21">
        <v>2</v>
      </c>
      <c r="AQ100" s="21">
        <v>2</v>
      </c>
      <c r="AR100" s="21">
        <v>4</v>
      </c>
    </row>
    <row r="101" spans="1:44" s="2" customFormat="1" ht="15" customHeight="1" x14ac:dyDescent="0.3">
      <c r="A101" s="26">
        <v>44048</v>
      </c>
      <c r="B101" s="26" t="s">
        <v>561</v>
      </c>
      <c r="C101" s="2" t="s">
        <v>606</v>
      </c>
      <c r="D101" s="4" t="s">
        <v>96</v>
      </c>
      <c r="E101" s="4" t="s">
        <v>471</v>
      </c>
      <c r="F101" s="9" t="s">
        <v>103</v>
      </c>
      <c r="G101" s="9" t="s">
        <v>9</v>
      </c>
      <c r="H101" s="13" t="s">
        <v>482</v>
      </c>
      <c r="I101" s="15" t="s">
        <v>63</v>
      </c>
      <c r="J101" s="3" t="s">
        <v>419</v>
      </c>
      <c r="K101" s="38" t="str" cm="1">
        <f t="array" aca="1" ref="K101" ca="1">HYPERLINK(CELL("cím",INDEX(Források!$A:$E,MATCH(Adatok!J101,Források!$A:$A,0),2)),I101)</f>
        <v>Oosterom et al.,1983b</v>
      </c>
      <c r="L101" s="31" t="s">
        <v>459</v>
      </c>
      <c r="M101" s="25" t="str">
        <f>VLOOKUP($L101,'Forrás kategóriák'!$B$1:$D$36,2,FALSE)</f>
        <v>Szám (mért érték)</v>
      </c>
      <c r="N101" s="25">
        <f>VLOOKUP($L101,'Forrás kategóriák'!$B$1:$D$36,3,FALSE)</f>
        <v>1</v>
      </c>
      <c r="O101" s="9" t="s">
        <v>61</v>
      </c>
      <c r="P101" s="9">
        <v>13</v>
      </c>
      <c r="Q101" s="15" t="s">
        <v>141</v>
      </c>
      <c r="R101" s="12">
        <v>0.61</v>
      </c>
      <c r="S101" s="9" t="s">
        <v>116</v>
      </c>
      <c r="T101" s="9" t="s">
        <v>71</v>
      </c>
      <c r="U101" s="13">
        <v>2</v>
      </c>
      <c r="V101" s="13">
        <v>2</v>
      </c>
      <c r="AA101" s="13">
        <v>0</v>
      </c>
      <c r="AB101" s="13">
        <v>0</v>
      </c>
      <c r="AC101" s="12"/>
      <c r="AD101" s="15" t="s">
        <v>65</v>
      </c>
      <c r="AE101" s="15" t="s">
        <v>73</v>
      </c>
      <c r="AF101" s="9"/>
      <c r="AG101" s="12">
        <v>0</v>
      </c>
      <c r="AH101" s="12">
        <v>0</v>
      </c>
      <c r="AI101" s="13">
        <v>0</v>
      </c>
      <c r="AJ101" s="13">
        <v>0</v>
      </c>
      <c r="AK101" s="13">
        <v>0</v>
      </c>
      <c r="AL101" s="13">
        <v>0</v>
      </c>
      <c r="AM101" s="25">
        <f t="shared" si="4"/>
        <v>2</v>
      </c>
      <c r="AN101" s="25">
        <f t="shared" si="5"/>
        <v>2</v>
      </c>
      <c r="AO101" s="25">
        <f t="shared" si="6"/>
        <v>4</v>
      </c>
      <c r="AP101" s="21">
        <v>2</v>
      </c>
      <c r="AQ101" s="21">
        <v>2</v>
      </c>
      <c r="AR101" s="21">
        <v>4</v>
      </c>
    </row>
    <row r="102" spans="1:44" s="2" customFormat="1" ht="15" customHeight="1" x14ac:dyDescent="0.3">
      <c r="A102" s="26">
        <v>44048</v>
      </c>
      <c r="B102" s="26" t="s">
        <v>561</v>
      </c>
      <c r="C102" s="2" t="s">
        <v>606</v>
      </c>
      <c r="D102" s="4" t="s">
        <v>96</v>
      </c>
      <c r="E102" s="4" t="s">
        <v>471</v>
      </c>
      <c r="F102" s="9" t="s">
        <v>103</v>
      </c>
      <c r="G102" s="9" t="s">
        <v>9</v>
      </c>
      <c r="H102" s="13" t="s">
        <v>482</v>
      </c>
      <c r="I102" s="15" t="s">
        <v>63</v>
      </c>
      <c r="J102" s="3" t="s">
        <v>419</v>
      </c>
      <c r="K102" s="38" t="str" cm="1">
        <f t="array" aca="1" ref="K102" ca="1">HYPERLINK(CELL("cím",INDEX(Források!$A:$E,MATCH(Adatok!J102,Források!$A:$A,0),2)),I102)</f>
        <v>Oosterom et al.,1983b</v>
      </c>
      <c r="L102" s="31" t="s">
        <v>459</v>
      </c>
      <c r="M102" s="25" t="str">
        <f>VLOOKUP($L102,'Forrás kategóriák'!$B$1:$D$36,2,FALSE)</f>
        <v>Szám (mért érték)</v>
      </c>
      <c r="N102" s="25">
        <f>VLOOKUP($L102,'Forrás kategóriák'!$B$1:$D$36,3,FALSE)</f>
        <v>1</v>
      </c>
      <c r="O102" s="9" t="s">
        <v>61</v>
      </c>
      <c r="P102" s="9">
        <v>14</v>
      </c>
      <c r="Q102" s="15" t="s">
        <v>140</v>
      </c>
      <c r="R102" s="17">
        <v>3.42</v>
      </c>
      <c r="S102" s="9" t="s">
        <v>116</v>
      </c>
      <c r="T102" s="9" t="s">
        <v>71</v>
      </c>
      <c r="U102" s="13">
        <v>2</v>
      </c>
      <c r="V102" s="13">
        <v>2</v>
      </c>
      <c r="AA102" s="13">
        <v>0</v>
      </c>
      <c r="AB102" s="13">
        <v>0</v>
      </c>
      <c r="AC102" s="12"/>
      <c r="AD102" s="15" t="s">
        <v>65</v>
      </c>
      <c r="AE102" s="15" t="s">
        <v>73</v>
      </c>
      <c r="AF102" s="9"/>
      <c r="AG102" s="12">
        <v>0</v>
      </c>
      <c r="AH102" s="12">
        <v>0</v>
      </c>
      <c r="AI102" s="13">
        <v>0</v>
      </c>
      <c r="AJ102" s="13">
        <v>0</v>
      </c>
      <c r="AK102" s="13">
        <v>0</v>
      </c>
      <c r="AL102" s="13">
        <v>0</v>
      </c>
      <c r="AM102" s="25">
        <f t="shared" si="4"/>
        <v>2</v>
      </c>
      <c r="AN102" s="25">
        <f t="shared" si="5"/>
        <v>2</v>
      </c>
      <c r="AO102" s="25">
        <f t="shared" si="6"/>
        <v>4</v>
      </c>
      <c r="AP102" s="21">
        <v>2</v>
      </c>
      <c r="AQ102" s="21">
        <v>2</v>
      </c>
      <c r="AR102" s="21">
        <v>4</v>
      </c>
    </row>
    <row r="103" spans="1:44" s="2" customFormat="1" ht="15" customHeight="1" x14ac:dyDescent="0.3">
      <c r="A103" s="26">
        <v>44048</v>
      </c>
      <c r="B103" s="26" t="s">
        <v>561</v>
      </c>
      <c r="C103" s="2" t="s">
        <v>606</v>
      </c>
      <c r="D103" s="4" t="s">
        <v>96</v>
      </c>
      <c r="E103" s="4" t="s">
        <v>471</v>
      </c>
      <c r="F103" s="9" t="s">
        <v>103</v>
      </c>
      <c r="G103" s="9" t="s">
        <v>9</v>
      </c>
      <c r="H103" s="13" t="s">
        <v>482</v>
      </c>
      <c r="I103" s="15" t="s">
        <v>63</v>
      </c>
      <c r="J103" s="3" t="s">
        <v>419</v>
      </c>
      <c r="K103" s="38" t="str" cm="1">
        <f t="array" aca="1" ref="K103" ca="1">HYPERLINK(CELL("cím",INDEX(Források!$A:$E,MATCH(Adatok!J103,Források!$A:$A,0),2)),I103)</f>
        <v>Oosterom et al.,1983b</v>
      </c>
      <c r="L103" s="31" t="s">
        <v>459</v>
      </c>
      <c r="M103" s="25" t="str">
        <f>VLOOKUP($L103,'Forrás kategóriák'!$B$1:$D$36,2,FALSE)</f>
        <v>Szám (mért érték)</v>
      </c>
      <c r="N103" s="25">
        <f>VLOOKUP($L103,'Forrás kategóriák'!$B$1:$D$36,3,FALSE)</f>
        <v>1</v>
      </c>
      <c r="O103" s="9" t="s">
        <v>61</v>
      </c>
      <c r="P103" s="9">
        <v>14</v>
      </c>
      <c r="Q103" s="15" t="s">
        <v>141</v>
      </c>
      <c r="R103" s="12">
        <v>1.25</v>
      </c>
      <c r="S103" s="9" t="s">
        <v>116</v>
      </c>
      <c r="T103" s="9" t="s">
        <v>71</v>
      </c>
      <c r="U103" s="13">
        <v>2</v>
      </c>
      <c r="V103" s="13">
        <v>2</v>
      </c>
      <c r="AA103" s="13">
        <v>0</v>
      </c>
      <c r="AB103" s="13">
        <v>0</v>
      </c>
      <c r="AC103" s="12"/>
      <c r="AD103" s="15" t="s">
        <v>65</v>
      </c>
      <c r="AE103" s="15" t="s">
        <v>73</v>
      </c>
      <c r="AF103" s="9"/>
      <c r="AG103" s="12">
        <v>0</v>
      </c>
      <c r="AH103" s="12">
        <v>0</v>
      </c>
      <c r="AI103" s="13">
        <v>0</v>
      </c>
      <c r="AJ103" s="13">
        <v>0</v>
      </c>
      <c r="AK103" s="13">
        <v>0</v>
      </c>
      <c r="AL103" s="13">
        <v>0</v>
      </c>
      <c r="AM103" s="25">
        <f t="shared" si="4"/>
        <v>2</v>
      </c>
      <c r="AN103" s="25">
        <f t="shared" si="5"/>
        <v>2</v>
      </c>
      <c r="AO103" s="25">
        <f t="shared" si="6"/>
        <v>4</v>
      </c>
      <c r="AP103" s="21">
        <v>2</v>
      </c>
      <c r="AQ103" s="21">
        <v>2</v>
      </c>
      <c r="AR103" s="21">
        <v>4</v>
      </c>
    </row>
    <row r="104" spans="1:44" s="2" customFormat="1" ht="15" customHeight="1" x14ac:dyDescent="0.3">
      <c r="A104" s="26">
        <v>44048</v>
      </c>
      <c r="B104" s="26" t="s">
        <v>561</v>
      </c>
      <c r="C104" s="2" t="s">
        <v>606</v>
      </c>
      <c r="D104" s="4" t="s">
        <v>96</v>
      </c>
      <c r="E104" s="4" t="s">
        <v>471</v>
      </c>
      <c r="F104" s="9" t="s">
        <v>103</v>
      </c>
      <c r="G104" s="9" t="s">
        <v>9</v>
      </c>
      <c r="H104" s="13" t="s">
        <v>482</v>
      </c>
      <c r="I104" s="15" t="s">
        <v>63</v>
      </c>
      <c r="J104" s="3" t="s">
        <v>419</v>
      </c>
      <c r="K104" s="38" t="str" cm="1">
        <f t="array" aca="1" ref="K104" ca="1">HYPERLINK(CELL("cím",INDEX(Források!$A:$E,MATCH(Adatok!J104,Források!$A:$A,0),2)),I104)</f>
        <v>Oosterom et al.,1983b</v>
      </c>
      <c r="L104" s="31" t="s">
        <v>459</v>
      </c>
      <c r="M104" s="25" t="str">
        <f>VLOOKUP($L104,'Forrás kategóriák'!$B$1:$D$36,2,FALSE)</f>
        <v>Szám (mért érték)</v>
      </c>
      <c r="N104" s="25">
        <f>VLOOKUP($L104,'Forrás kategóriák'!$B$1:$D$36,3,FALSE)</f>
        <v>1</v>
      </c>
      <c r="O104" s="9" t="s">
        <v>61</v>
      </c>
      <c r="P104" s="9">
        <v>15</v>
      </c>
      <c r="Q104" s="15" t="s">
        <v>140</v>
      </c>
      <c r="R104" s="17">
        <v>3.44</v>
      </c>
      <c r="S104" s="9" t="s">
        <v>116</v>
      </c>
      <c r="T104" s="9" t="s">
        <v>71</v>
      </c>
      <c r="U104" s="13">
        <v>2</v>
      </c>
      <c r="V104" s="13">
        <v>2</v>
      </c>
      <c r="AA104" s="13">
        <v>0</v>
      </c>
      <c r="AB104" s="13">
        <v>0</v>
      </c>
      <c r="AC104" s="12"/>
      <c r="AD104" s="15" t="s">
        <v>65</v>
      </c>
      <c r="AE104" s="15" t="s">
        <v>73</v>
      </c>
      <c r="AF104" s="9"/>
      <c r="AG104" s="12">
        <v>0</v>
      </c>
      <c r="AH104" s="12">
        <v>0</v>
      </c>
      <c r="AI104" s="13">
        <v>0</v>
      </c>
      <c r="AJ104" s="13">
        <v>0</v>
      </c>
      <c r="AK104" s="13">
        <v>0</v>
      </c>
      <c r="AL104" s="13">
        <v>0</v>
      </c>
      <c r="AM104" s="25">
        <f t="shared" si="4"/>
        <v>2</v>
      </c>
      <c r="AN104" s="25">
        <f t="shared" si="5"/>
        <v>2</v>
      </c>
      <c r="AO104" s="25">
        <f t="shared" si="6"/>
        <v>4</v>
      </c>
      <c r="AP104" s="21">
        <v>2</v>
      </c>
      <c r="AQ104" s="21">
        <v>2</v>
      </c>
      <c r="AR104" s="21">
        <v>4</v>
      </c>
    </row>
    <row r="105" spans="1:44" s="2" customFormat="1" ht="15" customHeight="1" x14ac:dyDescent="0.3">
      <c r="A105" s="26">
        <v>44048</v>
      </c>
      <c r="B105" s="26" t="s">
        <v>561</v>
      </c>
      <c r="C105" s="2" t="s">
        <v>606</v>
      </c>
      <c r="D105" s="4" t="s">
        <v>96</v>
      </c>
      <c r="E105" s="4" t="s">
        <v>471</v>
      </c>
      <c r="F105" s="9" t="s">
        <v>103</v>
      </c>
      <c r="G105" s="9" t="s">
        <v>9</v>
      </c>
      <c r="H105" s="13" t="s">
        <v>482</v>
      </c>
      <c r="I105" s="15" t="s">
        <v>63</v>
      </c>
      <c r="J105" s="3" t="s">
        <v>419</v>
      </c>
      <c r="K105" s="38" t="str" cm="1">
        <f t="array" aca="1" ref="K105" ca="1">HYPERLINK(CELL("cím",INDEX(Források!$A:$E,MATCH(Adatok!J105,Források!$A:$A,0),2)),I105)</f>
        <v>Oosterom et al.,1983b</v>
      </c>
      <c r="L105" s="31" t="s">
        <v>459</v>
      </c>
      <c r="M105" s="25" t="str">
        <f>VLOOKUP($L105,'Forrás kategóriák'!$B$1:$D$36,2,FALSE)</f>
        <v>Szám (mért érték)</v>
      </c>
      <c r="N105" s="25">
        <f>VLOOKUP($L105,'Forrás kategóriák'!$B$1:$D$36,3,FALSE)</f>
        <v>1</v>
      </c>
      <c r="O105" s="9" t="s">
        <v>61</v>
      </c>
      <c r="P105" s="9">
        <v>15</v>
      </c>
      <c r="Q105" s="15" t="s">
        <v>141</v>
      </c>
      <c r="R105" s="12">
        <v>1.26</v>
      </c>
      <c r="S105" s="9" t="s">
        <v>116</v>
      </c>
      <c r="T105" s="9" t="s">
        <v>71</v>
      </c>
      <c r="U105" s="13">
        <v>2</v>
      </c>
      <c r="V105" s="13">
        <v>2</v>
      </c>
      <c r="AA105" s="13">
        <v>0</v>
      </c>
      <c r="AB105" s="13">
        <v>0</v>
      </c>
      <c r="AC105" s="12"/>
      <c r="AD105" s="15" t="s">
        <v>65</v>
      </c>
      <c r="AE105" s="15" t="s">
        <v>73</v>
      </c>
      <c r="AF105" s="9"/>
      <c r="AG105" s="12">
        <v>0</v>
      </c>
      <c r="AH105" s="12">
        <v>0</v>
      </c>
      <c r="AI105" s="13">
        <v>0</v>
      </c>
      <c r="AJ105" s="13">
        <v>0</v>
      </c>
      <c r="AK105" s="13">
        <v>0</v>
      </c>
      <c r="AL105" s="13">
        <v>0</v>
      </c>
      <c r="AM105" s="25">
        <f t="shared" si="4"/>
        <v>2</v>
      </c>
      <c r="AN105" s="25">
        <f t="shared" si="5"/>
        <v>2</v>
      </c>
      <c r="AO105" s="25">
        <f t="shared" si="6"/>
        <v>4</v>
      </c>
      <c r="AP105" s="21">
        <v>2</v>
      </c>
      <c r="AQ105" s="21">
        <v>2</v>
      </c>
      <c r="AR105" s="21">
        <v>4</v>
      </c>
    </row>
    <row r="106" spans="1:44" s="2" customFormat="1" ht="15" customHeight="1" x14ac:dyDescent="0.3">
      <c r="A106" s="26">
        <v>44048</v>
      </c>
      <c r="B106" s="26" t="s">
        <v>561</v>
      </c>
      <c r="C106" s="2" t="s">
        <v>606</v>
      </c>
      <c r="D106" s="4" t="s">
        <v>96</v>
      </c>
      <c r="E106" s="4" t="s">
        <v>471</v>
      </c>
      <c r="F106" s="9" t="s">
        <v>103</v>
      </c>
      <c r="G106" s="9" t="s">
        <v>9</v>
      </c>
      <c r="H106" s="13" t="s">
        <v>482</v>
      </c>
      <c r="I106" s="15" t="s">
        <v>480</v>
      </c>
      <c r="J106" s="3" t="s">
        <v>343</v>
      </c>
      <c r="K106" s="38" t="str" cm="1">
        <f t="array" aca="1" ref="K106" ca="1">HYPERLINK(CELL("cím",INDEX(Források!$A:$E,MATCH(Adatok!J106,Források!$A:$A,0),2)),I106)</f>
        <v>FAO/WHO 2009</v>
      </c>
      <c r="L106" s="31" t="s">
        <v>459</v>
      </c>
      <c r="M106" s="25" t="str">
        <f>VLOOKUP($L106,'Forrás kategóriák'!$B$1:$D$36,2,FALSE)</f>
        <v>Szám (mért érték)</v>
      </c>
      <c r="N106" s="25">
        <f>VLOOKUP($L106,'Forrás kategóriák'!$B$1:$D$36,3,FALSE)</f>
        <v>1</v>
      </c>
      <c r="O106" s="9" t="s">
        <v>61</v>
      </c>
      <c r="P106" s="9" t="s">
        <v>33</v>
      </c>
      <c r="Q106" s="15" t="s">
        <v>164</v>
      </c>
      <c r="R106" s="12"/>
      <c r="S106" s="9"/>
      <c r="T106" s="9" t="s">
        <v>71</v>
      </c>
      <c r="U106" s="13">
        <v>2</v>
      </c>
      <c r="V106" s="13">
        <v>2</v>
      </c>
      <c r="AA106" s="13">
        <v>0</v>
      </c>
      <c r="AB106" s="13">
        <v>0</v>
      </c>
      <c r="AC106" s="12"/>
      <c r="AD106" s="15" t="s">
        <v>65</v>
      </c>
      <c r="AE106" s="15" t="s">
        <v>306</v>
      </c>
      <c r="AF106" s="9"/>
      <c r="AG106" s="12">
        <v>0</v>
      </c>
      <c r="AH106" s="12">
        <v>0</v>
      </c>
      <c r="AI106" s="13">
        <v>0</v>
      </c>
      <c r="AJ106" s="13">
        <v>0</v>
      </c>
      <c r="AK106" s="13">
        <v>0</v>
      </c>
      <c r="AL106" s="13">
        <v>0</v>
      </c>
      <c r="AM106" s="25">
        <f t="shared" si="4"/>
        <v>2</v>
      </c>
      <c r="AN106" s="25">
        <f t="shared" si="5"/>
        <v>2</v>
      </c>
      <c r="AO106" s="25">
        <f t="shared" si="6"/>
        <v>4</v>
      </c>
      <c r="AP106" s="21">
        <v>2</v>
      </c>
      <c r="AQ106" s="21">
        <v>2</v>
      </c>
      <c r="AR106" s="21">
        <v>4</v>
      </c>
    </row>
    <row r="107" spans="1:44" s="2" customFormat="1" ht="15" customHeight="1" x14ac:dyDescent="0.3">
      <c r="A107" s="26">
        <v>44048</v>
      </c>
      <c r="B107" s="26" t="s">
        <v>561</v>
      </c>
      <c r="C107" s="2" t="s">
        <v>606</v>
      </c>
      <c r="D107" s="4" t="s">
        <v>96</v>
      </c>
      <c r="E107" s="4" t="s">
        <v>471</v>
      </c>
      <c r="F107" s="9" t="s">
        <v>103</v>
      </c>
      <c r="G107" s="9" t="s">
        <v>9</v>
      </c>
      <c r="H107" s="13" t="s">
        <v>482</v>
      </c>
      <c r="I107" s="15" t="s">
        <v>480</v>
      </c>
      <c r="J107" s="3" t="s">
        <v>343</v>
      </c>
      <c r="K107" s="38" t="str" cm="1">
        <f t="array" aca="1" ref="K107" ca="1">HYPERLINK(CELL("cím",INDEX(Források!$A:$E,MATCH(Adatok!J107,Források!$A:$A,0),2)),I107)</f>
        <v>FAO/WHO 2009</v>
      </c>
      <c r="L107" s="31" t="s">
        <v>459</v>
      </c>
      <c r="M107" s="25" t="str">
        <f>VLOOKUP($L107,'Forrás kategóriák'!$B$1:$D$36,2,FALSE)</f>
        <v>Szám (mért érték)</v>
      </c>
      <c r="N107" s="25">
        <f>VLOOKUP($L107,'Forrás kategóriák'!$B$1:$D$36,3,FALSE)</f>
        <v>1</v>
      </c>
      <c r="O107" s="9" t="s">
        <v>61</v>
      </c>
      <c r="P107" s="9" t="s">
        <v>33</v>
      </c>
      <c r="Q107" s="15" t="s">
        <v>165</v>
      </c>
      <c r="R107" s="12"/>
      <c r="S107" s="9"/>
      <c r="T107" s="9" t="s">
        <v>71</v>
      </c>
      <c r="U107" s="13">
        <v>2</v>
      </c>
      <c r="V107" s="13">
        <v>2</v>
      </c>
      <c r="AA107" s="13">
        <v>0</v>
      </c>
      <c r="AB107" s="13">
        <v>0</v>
      </c>
      <c r="AC107" s="12"/>
      <c r="AD107" s="15" t="s">
        <v>65</v>
      </c>
      <c r="AE107" s="15" t="s">
        <v>73</v>
      </c>
      <c r="AF107" s="9"/>
      <c r="AG107" s="12">
        <v>0</v>
      </c>
      <c r="AH107" s="12">
        <v>0</v>
      </c>
      <c r="AI107" s="13">
        <v>0</v>
      </c>
      <c r="AJ107" s="13">
        <v>0</v>
      </c>
      <c r="AK107" s="13">
        <v>0</v>
      </c>
      <c r="AL107" s="13">
        <v>0</v>
      </c>
      <c r="AM107" s="25">
        <f t="shared" si="4"/>
        <v>2</v>
      </c>
      <c r="AN107" s="25">
        <f t="shared" si="5"/>
        <v>2</v>
      </c>
      <c r="AO107" s="25">
        <f t="shared" si="6"/>
        <v>4</v>
      </c>
      <c r="AP107" s="21">
        <v>2</v>
      </c>
      <c r="AQ107" s="21">
        <v>2</v>
      </c>
      <c r="AR107" s="21">
        <v>4</v>
      </c>
    </row>
    <row r="108" spans="1:44" s="2" customFormat="1" ht="15" customHeight="1" x14ac:dyDescent="0.3">
      <c r="A108" s="26">
        <v>44048</v>
      </c>
      <c r="B108" s="26" t="s">
        <v>561</v>
      </c>
      <c r="C108" s="2" t="s">
        <v>606</v>
      </c>
      <c r="D108" s="4" t="s">
        <v>96</v>
      </c>
      <c r="E108" s="4" t="s">
        <v>471</v>
      </c>
      <c r="F108" s="9" t="s">
        <v>103</v>
      </c>
      <c r="G108" s="9" t="s">
        <v>10</v>
      </c>
      <c r="H108" s="13" t="s">
        <v>483</v>
      </c>
      <c r="I108" s="15" t="s">
        <v>480</v>
      </c>
      <c r="J108" s="3" t="s">
        <v>343</v>
      </c>
      <c r="K108" s="38" t="str" cm="1">
        <f t="array" aca="1" ref="K108" ca="1">HYPERLINK(CELL("cím",INDEX(Források!$A:$E,MATCH(Adatok!J108,Források!$A:$A,0),2)),I108)</f>
        <v>FAO/WHO 2009</v>
      </c>
      <c r="L108" s="31" t="s">
        <v>459</v>
      </c>
      <c r="M108" s="25" t="str">
        <f>VLOOKUP($L108,'Forrás kategóriák'!$B$1:$D$36,2,FALSE)</f>
        <v>Szám (mért érték)</v>
      </c>
      <c r="N108" s="25">
        <f>VLOOKUP($L108,'Forrás kategóriák'!$B$1:$D$36,3,FALSE)</f>
        <v>1</v>
      </c>
      <c r="O108" s="9" t="s">
        <v>119</v>
      </c>
      <c r="P108" s="13" t="s">
        <v>148</v>
      </c>
      <c r="Q108" s="9" t="s">
        <v>142</v>
      </c>
      <c r="R108" s="18">
        <v>9</v>
      </c>
      <c r="S108" s="9" t="s">
        <v>117</v>
      </c>
      <c r="T108" s="9" t="s">
        <v>71</v>
      </c>
      <c r="U108" s="13">
        <v>2</v>
      </c>
      <c r="V108" s="13">
        <v>2</v>
      </c>
      <c r="AA108" s="13">
        <v>0</v>
      </c>
      <c r="AB108" s="13">
        <v>0</v>
      </c>
      <c r="AC108" s="12"/>
      <c r="AD108" s="15" t="s">
        <v>65</v>
      </c>
      <c r="AE108" s="15" t="s">
        <v>307</v>
      </c>
      <c r="AF108" s="27"/>
      <c r="AG108" s="12">
        <v>0</v>
      </c>
      <c r="AH108" s="12">
        <v>0</v>
      </c>
      <c r="AI108" s="13">
        <v>0</v>
      </c>
      <c r="AJ108" s="13">
        <v>0</v>
      </c>
      <c r="AK108" s="13">
        <v>0</v>
      </c>
      <c r="AL108" s="13">
        <v>0</v>
      </c>
      <c r="AM108" s="25">
        <f t="shared" si="4"/>
        <v>2</v>
      </c>
      <c r="AN108" s="25">
        <f t="shared" si="5"/>
        <v>2</v>
      </c>
      <c r="AO108" s="25">
        <f t="shared" si="6"/>
        <v>4</v>
      </c>
      <c r="AP108" s="21">
        <v>2</v>
      </c>
      <c r="AQ108" s="21">
        <v>2</v>
      </c>
      <c r="AR108" s="21">
        <v>4</v>
      </c>
    </row>
    <row r="109" spans="1:44" s="2" customFormat="1" ht="15" customHeight="1" x14ac:dyDescent="0.3">
      <c r="A109" s="26">
        <v>44048</v>
      </c>
      <c r="B109" s="26" t="s">
        <v>561</v>
      </c>
      <c r="C109" s="2" t="s">
        <v>606</v>
      </c>
      <c r="D109" s="4" t="s">
        <v>96</v>
      </c>
      <c r="E109" s="4" t="s">
        <v>471</v>
      </c>
      <c r="F109" s="9" t="s">
        <v>103</v>
      </c>
      <c r="G109" s="9" t="s">
        <v>10</v>
      </c>
      <c r="H109" s="13" t="s">
        <v>483</v>
      </c>
      <c r="I109" s="15" t="s">
        <v>480</v>
      </c>
      <c r="J109" s="3" t="s">
        <v>343</v>
      </c>
      <c r="K109" s="38" t="str" cm="1">
        <f t="array" aca="1" ref="K109" ca="1">HYPERLINK(CELL("cím",INDEX(Források!$A:$E,MATCH(Adatok!J109,Források!$A:$A,0),2)),I109)</f>
        <v>FAO/WHO 2009</v>
      </c>
      <c r="L109" s="31" t="s">
        <v>459</v>
      </c>
      <c r="M109" s="25" t="str">
        <f>VLOOKUP($L109,'Forrás kategóriák'!$B$1:$D$36,2,FALSE)</f>
        <v>Szám (mért érték)</v>
      </c>
      <c r="N109" s="25">
        <f>VLOOKUP($L109,'Forrás kategóriák'!$B$1:$D$36,3,FALSE)</f>
        <v>1</v>
      </c>
      <c r="O109" s="9" t="s">
        <v>119</v>
      </c>
      <c r="P109" s="13" t="s">
        <v>148</v>
      </c>
      <c r="Q109" s="9" t="s">
        <v>143</v>
      </c>
      <c r="R109" s="13">
        <v>7.9</v>
      </c>
      <c r="S109" s="9" t="s">
        <v>117</v>
      </c>
      <c r="T109" s="9" t="s">
        <v>71</v>
      </c>
      <c r="U109" s="13">
        <v>2</v>
      </c>
      <c r="V109" s="13">
        <v>2</v>
      </c>
      <c r="AA109" s="13">
        <v>0</v>
      </c>
      <c r="AB109" s="13">
        <v>0</v>
      </c>
      <c r="AC109" s="12"/>
      <c r="AD109" s="15" t="s">
        <v>65</v>
      </c>
      <c r="AE109" s="15" t="s">
        <v>307</v>
      </c>
      <c r="AF109" s="27"/>
      <c r="AG109" s="12">
        <v>0</v>
      </c>
      <c r="AH109" s="12">
        <v>0</v>
      </c>
      <c r="AI109" s="13">
        <v>0</v>
      </c>
      <c r="AJ109" s="13">
        <v>0</v>
      </c>
      <c r="AK109" s="13">
        <v>0</v>
      </c>
      <c r="AL109" s="13">
        <v>0</v>
      </c>
      <c r="AM109" s="25">
        <f t="shared" si="4"/>
        <v>2</v>
      </c>
      <c r="AN109" s="25">
        <f t="shared" si="5"/>
        <v>2</v>
      </c>
      <c r="AO109" s="25">
        <f t="shared" si="6"/>
        <v>4</v>
      </c>
      <c r="AP109" s="21">
        <v>2</v>
      </c>
      <c r="AQ109" s="21">
        <v>2</v>
      </c>
      <c r="AR109" s="21">
        <v>4</v>
      </c>
    </row>
    <row r="110" spans="1:44" s="2" customFormat="1" ht="15" customHeight="1" x14ac:dyDescent="0.3">
      <c r="A110" s="26">
        <v>44048</v>
      </c>
      <c r="B110" s="26" t="s">
        <v>561</v>
      </c>
      <c r="C110" s="2" t="s">
        <v>606</v>
      </c>
      <c r="D110" s="4" t="s">
        <v>96</v>
      </c>
      <c r="E110" s="4" t="s">
        <v>471</v>
      </c>
      <c r="F110" s="9" t="s">
        <v>103</v>
      </c>
      <c r="G110" s="9" t="s">
        <v>10</v>
      </c>
      <c r="H110" s="13" t="s">
        <v>483</v>
      </c>
      <c r="I110" s="15" t="s">
        <v>480</v>
      </c>
      <c r="J110" s="3" t="s">
        <v>343</v>
      </c>
      <c r="K110" s="38" t="str" cm="1">
        <f t="array" aca="1" ref="K110" ca="1">HYPERLINK(CELL("cím",INDEX(Források!$A:$E,MATCH(Adatok!J110,Források!$A:$A,0),2)),I110)</f>
        <v>FAO/WHO 2009</v>
      </c>
      <c r="L110" s="31" t="s">
        <v>459</v>
      </c>
      <c r="M110" s="25" t="str">
        <f>VLOOKUP($L110,'Forrás kategóriák'!$B$1:$D$36,2,FALSE)</f>
        <v>Szám (mért érték)</v>
      </c>
      <c r="N110" s="25">
        <f>VLOOKUP($L110,'Forrás kategóriák'!$B$1:$D$36,3,FALSE)</f>
        <v>1</v>
      </c>
      <c r="O110" s="9" t="s">
        <v>119</v>
      </c>
      <c r="P110" s="13" t="s">
        <v>148</v>
      </c>
      <c r="Q110" s="9" t="s">
        <v>144</v>
      </c>
      <c r="R110" s="12">
        <v>7.9</v>
      </c>
      <c r="S110" s="9" t="s">
        <v>117</v>
      </c>
      <c r="T110" s="9" t="s">
        <v>71</v>
      </c>
      <c r="U110" s="13">
        <v>2</v>
      </c>
      <c r="V110" s="13">
        <v>2</v>
      </c>
      <c r="AA110" s="13">
        <v>0</v>
      </c>
      <c r="AB110" s="13">
        <v>0</v>
      </c>
      <c r="AC110" s="12"/>
      <c r="AD110" s="15" t="s">
        <v>65</v>
      </c>
      <c r="AE110" s="15" t="s">
        <v>307</v>
      </c>
      <c r="AF110" s="27"/>
      <c r="AG110" s="12">
        <v>0</v>
      </c>
      <c r="AH110" s="12">
        <v>0</v>
      </c>
      <c r="AI110" s="13">
        <v>0</v>
      </c>
      <c r="AJ110" s="13">
        <v>0</v>
      </c>
      <c r="AK110" s="13">
        <v>0</v>
      </c>
      <c r="AL110" s="13">
        <v>0</v>
      </c>
      <c r="AM110" s="25">
        <f t="shared" si="4"/>
        <v>2</v>
      </c>
      <c r="AN110" s="25">
        <f t="shared" si="5"/>
        <v>2</v>
      </c>
      <c r="AO110" s="25">
        <f t="shared" si="6"/>
        <v>4</v>
      </c>
      <c r="AP110" s="21">
        <v>2</v>
      </c>
      <c r="AQ110" s="21">
        <v>2</v>
      </c>
      <c r="AR110" s="21">
        <v>4</v>
      </c>
    </row>
    <row r="111" spans="1:44" s="2" customFormat="1" ht="15" customHeight="1" x14ac:dyDescent="0.3">
      <c r="A111" s="26">
        <v>44048</v>
      </c>
      <c r="B111" s="26" t="s">
        <v>561</v>
      </c>
      <c r="C111" s="2" t="s">
        <v>606</v>
      </c>
      <c r="D111" s="4" t="s">
        <v>96</v>
      </c>
      <c r="E111" s="4" t="s">
        <v>471</v>
      </c>
      <c r="F111" s="9" t="s">
        <v>103</v>
      </c>
      <c r="G111" s="9" t="s">
        <v>10</v>
      </c>
      <c r="H111" s="13" t="s">
        <v>483</v>
      </c>
      <c r="I111" s="15" t="s">
        <v>480</v>
      </c>
      <c r="J111" s="3" t="s">
        <v>343</v>
      </c>
      <c r="K111" s="38" t="str" cm="1">
        <f t="array" aca="1" ref="K111" ca="1">HYPERLINK(CELL("cím",INDEX(Források!$A:$E,MATCH(Adatok!J111,Források!$A:$A,0),2)),I111)</f>
        <v>FAO/WHO 2009</v>
      </c>
      <c r="L111" s="31" t="s">
        <v>459</v>
      </c>
      <c r="M111" s="25" t="str">
        <f>VLOOKUP($L111,'Forrás kategóriák'!$B$1:$D$36,2,FALSE)</f>
        <v>Szám (mért érték)</v>
      </c>
      <c r="N111" s="25">
        <f>VLOOKUP($L111,'Forrás kategóriák'!$B$1:$D$36,3,FALSE)</f>
        <v>1</v>
      </c>
      <c r="O111" s="9" t="s">
        <v>119</v>
      </c>
      <c r="P111" s="13">
        <v>1</v>
      </c>
      <c r="Q111" s="9" t="s">
        <v>142</v>
      </c>
      <c r="R111" s="18">
        <v>0</v>
      </c>
      <c r="S111" s="9" t="s">
        <v>117</v>
      </c>
      <c r="T111" s="9" t="s">
        <v>68</v>
      </c>
      <c r="U111" s="13">
        <v>2</v>
      </c>
      <c r="V111" s="13">
        <v>2</v>
      </c>
      <c r="AA111" s="13">
        <v>0</v>
      </c>
      <c r="AB111" s="13">
        <v>0</v>
      </c>
      <c r="AC111" s="13"/>
      <c r="AD111" s="15" t="s">
        <v>65</v>
      </c>
      <c r="AE111" s="15" t="s">
        <v>307</v>
      </c>
      <c r="AF111" s="27"/>
      <c r="AG111" s="12">
        <v>0</v>
      </c>
      <c r="AH111" s="12">
        <v>0</v>
      </c>
      <c r="AI111" s="13">
        <v>0</v>
      </c>
      <c r="AJ111" s="13">
        <v>0</v>
      </c>
      <c r="AK111" s="13">
        <v>0</v>
      </c>
      <c r="AL111" s="13">
        <v>0</v>
      </c>
      <c r="AM111" s="25">
        <f t="shared" si="4"/>
        <v>2</v>
      </c>
      <c r="AN111" s="25">
        <f t="shared" si="5"/>
        <v>2</v>
      </c>
      <c r="AO111" s="25">
        <f t="shared" si="6"/>
        <v>4</v>
      </c>
      <c r="AP111" s="21">
        <v>2</v>
      </c>
      <c r="AQ111" s="21">
        <v>2</v>
      </c>
      <c r="AR111" s="21">
        <v>4</v>
      </c>
    </row>
    <row r="112" spans="1:44" s="2" customFormat="1" ht="15" customHeight="1" x14ac:dyDescent="0.3">
      <c r="A112" s="26">
        <v>44048</v>
      </c>
      <c r="B112" s="26" t="s">
        <v>561</v>
      </c>
      <c r="C112" s="2" t="s">
        <v>606</v>
      </c>
      <c r="D112" s="4" t="s">
        <v>96</v>
      </c>
      <c r="E112" s="4" t="s">
        <v>471</v>
      </c>
      <c r="F112" s="9" t="s">
        <v>103</v>
      </c>
      <c r="G112" s="9" t="s">
        <v>10</v>
      </c>
      <c r="H112" s="13" t="s">
        <v>483</v>
      </c>
      <c r="I112" s="15" t="s">
        <v>480</v>
      </c>
      <c r="J112" s="3" t="s">
        <v>343</v>
      </c>
      <c r="K112" s="38" t="str" cm="1">
        <f t="array" aca="1" ref="K112" ca="1">HYPERLINK(CELL("cím",INDEX(Források!$A:$E,MATCH(Adatok!J112,Források!$A:$A,0),2)),I112)</f>
        <v>FAO/WHO 2009</v>
      </c>
      <c r="L112" s="31" t="s">
        <v>459</v>
      </c>
      <c r="M112" s="25" t="str">
        <f>VLOOKUP($L112,'Forrás kategóriák'!$B$1:$D$36,2,FALSE)</f>
        <v>Szám (mért érték)</v>
      </c>
      <c r="N112" s="25">
        <f>VLOOKUP($L112,'Forrás kategóriák'!$B$1:$D$36,3,FALSE)</f>
        <v>1</v>
      </c>
      <c r="O112" s="9" t="s">
        <v>119</v>
      </c>
      <c r="P112" s="13">
        <v>1</v>
      </c>
      <c r="Q112" s="9" t="s">
        <v>143</v>
      </c>
      <c r="R112" s="13">
        <v>5.9</v>
      </c>
      <c r="S112" s="9" t="s">
        <v>117</v>
      </c>
      <c r="T112" s="9" t="s">
        <v>68</v>
      </c>
      <c r="U112" s="13">
        <v>2</v>
      </c>
      <c r="V112" s="13">
        <v>2</v>
      </c>
      <c r="AA112" s="13">
        <v>0</v>
      </c>
      <c r="AB112" s="13">
        <v>0</v>
      </c>
      <c r="AC112" s="13"/>
      <c r="AD112" s="15" t="s">
        <v>65</v>
      </c>
      <c r="AE112" s="15" t="s">
        <v>307</v>
      </c>
      <c r="AF112" s="27"/>
      <c r="AG112" s="12">
        <v>0</v>
      </c>
      <c r="AH112" s="12">
        <v>0</v>
      </c>
      <c r="AI112" s="13">
        <v>0</v>
      </c>
      <c r="AJ112" s="13">
        <v>0</v>
      </c>
      <c r="AK112" s="13">
        <v>0</v>
      </c>
      <c r="AL112" s="13">
        <v>0</v>
      </c>
      <c r="AM112" s="25">
        <f t="shared" si="4"/>
        <v>2</v>
      </c>
      <c r="AN112" s="25">
        <f t="shared" si="5"/>
        <v>2</v>
      </c>
      <c r="AO112" s="25">
        <f t="shared" si="6"/>
        <v>4</v>
      </c>
      <c r="AP112" s="21">
        <v>2</v>
      </c>
      <c r="AQ112" s="21">
        <v>2</v>
      </c>
      <c r="AR112" s="21">
        <v>4</v>
      </c>
    </row>
    <row r="113" spans="1:44" s="2" customFormat="1" ht="15" customHeight="1" x14ac:dyDescent="0.3">
      <c r="A113" s="26">
        <v>44048</v>
      </c>
      <c r="B113" s="26" t="s">
        <v>561</v>
      </c>
      <c r="C113" s="2" t="s">
        <v>606</v>
      </c>
      <c r="D113" s="4" t="s">
        <v>96</v>
      </c>
      <c r="E113" s="4" t="s">
        <v>471</v>
      </c>
      <c r="F113" s="9" t="s">
        <v>103</v>
      </c>
      <c r="G113" s="9" t="s">
        <v>10</v>
      </c>
      <c r="H113" s="13" t="s">
        <v>483</v>
      </c>
      <c r="I113" s="15" t="s">
        <v>480</v>
      </c>
      <c r="J113" s="3" t="s">
        <v>343</v>
      </c>
      <c r="K113" s="38" t="str" cm="1">
        <f t="array" aca="1" ref="K113" ca="1">HYPERLINK(CELL("cím",INDEX(Források!$A:$E,MATCH(Adatok!J113,Források!$A:$A,0),2)),I113)</f>
        <v>FAO/WHO 2009</v>
      </c>
      <c r="L113" s="31" t="s">
        <v>459</v>
      </c>
      <c r="M113" s="25" t="str">
        <f>VLOOKUP($L113,'Forrás kategóriák'!$B$1:$D$36,2,FALSE)</f>
        <v>Szám (mért érték)</v>
      </c>
      <c r="N113" s="25">
        <f>VLOOKUP($L113,'Forrás kategóriák'!$B$1:$D$36,3,FALSE)</f>
        <v>1</v>
      </c>
      <c r="O113" s="9" t="s">
        <v>119</v>
      </c>
      <c r="P113" s="13">
        <v>1</v>
      </c>
      <c r="Q113" s="9" t="s">
        <v>144</v>
      </c>
      <c r="R113" s="13">
        <v>7.1</v>
      </c>
      <c r="S113" s="9" t="s">
        <v>117</v>
      </c>
      <c r="T113" s="9" t="s">
        <v>68</v>
      </c>
      <c r="U113" s="13">
        <v>2</v>
      </c>
      <c r="V113" s="13">
        <v>2</v>
      </c>
      <c r="AA113" s="13">
        <v>0</v>
      </c>
      <c r="AB113" s="13">
        <v>0</v>
      </c>
      <c r="AC113" s="13"/>
      <c r="AD113" s="15" t="s">
        <v>65</v>
      </c>
      <c r="AE113" s="15" t="s">
        <v>307</v>
      </c>
      <c r="AF113" s="27"/>
      <c r="AG113" s="12">
        <v>0</v>
      </c>
      <c r="AH113" s="12">
        <v>0</v>
      </c>
      <c r="AI113" s="13">
        <v>0</v>
      </c>
      <c r="AJ113" s="13">
        <v>0</v>
      </c>
      <c r="AK113" s="13">
        <v>0</v>
      </c>
      <c r="AL113" s="13">
        <v>0</v>
      </c>
      <c r="AM113" s="25">
        <f t="shared" si="4"/>
        <v>2</v>
      </c>
      <c r="AN113" s="25">
        <f t="shared" si="5"/>
        <v>2</v>
      </c>
      <c r="AO113" s="25">
        <f t="shared" si="6"/>
        <v>4</v>
      </c>
      <c r="AP113" s="21">
        <v>2</v>
      </c>
      <c r="AQ113" s="21">
        <v>2</v>
      </c>
      <c r="AR113" s="21">
        <v>4</v>
      </c>
    </row>
    <row r="114" spans="1:44" s="2" customFormat="1" ht="15" customHeight="1" x14ac:dyDescent="0.3">
      <c r="A114" s="26">
        <v>44048</v>
      </c>
      <c r="B114" s="26" t="s">
        <v>561</v>
      </c>
      <c r="C114" s="2" t="s">
        <v>606</v>
      </c>
      <c r="D114" s="4" t="s">
        <v>96</v>
      </c>
      <c r="E114" s="4" t="s">
        <v>471</v>
      </c>
      <c r="F114" s="9" t="s">
        <v>103</v>
      </c>
      <c r="G114" s="9" t="s">
        <v>10</v>
      </c>
      <c r="H114" s="13" t="s">
        <v>483</v>
      </c>
      <c r="I114" s="15" t="s">
        <v>480</v>
      </c>
      <c r="J114" s="3" t="s">
        <v>343</v>
      </c>
      <c r="K114" s="38" t="str" cm="1">
        <f t="array" aca="1" ref="K114" ca="1">HYPERLINK(CELL("cím",INDEX(Források!$A:$E,MATCH(Adatok!J114,Források!$A:$A,0),2)),I114)</f>
        <v>FAO/WHO 2009</v>
      </c>
      <c r="L114" s="31" t="s">
        <v>459</v>
      </c>
      <c r="M114" s="25" t="str">
        <f>VLOOKUP($L114,'Forrás kategóriák'!$B$1:$D$36,2,FALSE)</f>
        <v>Szám (mért érték)</v>
      </c>
      <c r="N114" s="25">
        <f>VLOOKUP($L114,'Forrás kategóriák'!$B$1:$D$36,3,FALSE)</f>
        <v>1</v>
      </c>
      <c r="O114" s="9" t="s">
        <v>119</v>
      </c>
      <c r="P114" s="13">
        <v>2</v>
      </c>
      <c r="Q114" s="9" t="s">
        <v>142</v>
      </c>
      <c r="R114" s="18">
        <v>0</v>
      </c>
      <c r="S114" s="9" t="s">
        <v>117</v>
      </c>
      <c r="T114" s="9" t="s">
        <v>68</v>
      </c>
      <c r="U114" s="13">
        <v>2</v>
      </c>
      <c r="V114" s="13">
        <v>2</v>
      </c>
      <c r="AA114" s="13">
        <v>0</v>
      </c>
      <c r="AB114" s="13">
        <v>0</v>
      </c>
      <c r="AC114" s="13"/>
      <c r="AD114" s="15" t="s">
        <v>65</v>
      </c>
      <c r="AE114" s="15" t="s">
        <v>307</v>
      </c>
      <c r="AF114" s="27"/>
      <c r="AG114" s="12">
        <v>0</v>
      </c>
      <c r="AH114" s="12">
        <v>0</v>
      </c>
      <c r="AI114" s="13">
        <v>0</v>
      </c>
      <c r="AJ114" s="13">
        <v>0</v>
      </c>
      <c r="AK114" s="13">
        <v>0</v>
      </c>
      <c r="AL114" s="13">
        <v>0</v>
      </c>
      <c r="AM114" s="25">
        <f t="shared" si="4"/>
        <v>2</v>
      </c>
      <c r="AN114" s="25">
        <f t="shared" si="5"/>
        <v>2</v>
      </c>
      <c r="AO114" s="25">
        <f t="shared" si="6"/>
        <v>4</v>
      </c>
      <c r="AP114" s="21">
        <v>2</v>
      </c>
      <c r="AQ114" s="21">
        <v>2</v>
      </c>
      <c r="AR114" s="21">
        <v>4</v>
      </c>
    </row>
    <row r="115" spans="1:44" s="2" customFormat="1" ht="15" customHeight="1" x14ac:dyDescent="0.3">
      <c r="A115" s="26">
        <v>44048</v>
      </c>
      <c r="B115" s="26" t="s">
        <v>561</v>
      </c>
      <c r="C115" s="2" t="s">
        <v>606</v>
      </c>
      <c r="D115" s="4" t="s">
        <v>96</v>
      </c>
      <c r="E115" s="4" t="s">
        <v>471</v>
      </c>
      <c r="F115" s="9" t="s">
        <v>103</v>
      </c>
      <c r="G115" s="9" t="s">
        <v>10</v>
      </c>
      <c r="H115" s="13" t="s">
        <v>483</v>
      </c>
      <c r="I115" s="15" t="s">
        <v>480</v>
      </c>
      <c r="J115" s="3" t="s">
        <v>343</v>
      </c>
      <c r="K115" s="38" t="str" cm="1">
        <f t="array" aca="1" ref="K115" ca="1">HYPERLINK(CELL("cím",INDEX(Források!$A:$E,MATCH(Adatok!J115,Források!$A:$A,0),2)),I115)</f>
        <v>FAO/WHO 2009</v>
      </c>
      <c r="L115" s="31" t="s">
        <v>459</v>
      </c>
      <c r="M115" s="25" t="str">
        <f>VLOOKUP($L115,'Forrás kategóriák'!$B$1:$D$36,2,FALSE)</f>
        <v>Szám (mért érték)</v>
      </c>
      <c r="N115" s="25">
        <f>VLOOKUP($L115,'Forrás kategóriák'!$B$1:$D$36,3,FALSE)</f>
        <v>1</v>
      </c>
      <c r="O115" s="9" t="s">
        <v>119</v>
      </c>
      <c r="P115" s="13">
        <v>2</v>
      </c>
      <c r="Q115" s="9" t="s">
        <v>143</v>
      </c>
      <c r="R115" s="13">
        <v>5.3</v>
      </c>
      <c r="S115" s="9" t="s">
        <v>117</v>
      </c>
      <c r="T115" s="9" t="s">
        <v>68</v>
      </c>
      <c r="U115" s="13">
        <v>2</v>
      </c>
      <c r="V115" s="13">
        <v>2</v>
      </c>
      <c r="AA115" s="13">
        <v>0</v>
      </c>
      <c r="AB115" s="13">
        <v>0</v>
      </c>
      <c r="AC115" s="13"/>
      <c r="AD115" s="15" t="s">
        <v>65</v>
      </c>
      <c r="AE115" s="15" t="s">
        <v>307</v>
      </c>
      <c r="AF115" s="27"/>
      <c r="AG115" s="12">
        <v>0</v>
      </c>
      <c r="AH115" s="12">
        <v>0</v>
      </c>
      <c r="AI115" s="13">
        <v>0</v>
      </c>
      <c r="AJ115" s="13">
        <v>0</v>
      </c>
      <c r="AK115" s="13">
        <v>0</v>
      </c>
      <c r="AL115" s="13">
        <v>0</v>
      </c>
      <c r="AM115" s="25">
        <f t="shared" si="4"/>
        <v>2</v>
      </c>
      <c r="AN115" s="25">
        <f t="shared" si="5"/>
        <v>2</v>
      </c>
      <c r="AO115" s="25">
        <f t="shared" si="6"/>
        <v>4</v>
      </c>
      <c r="AP115" s="21">
        <v>2</v>
      </c>
      <c r="AQ115" s="21">
        <v>2</v>
      </c>
      <c r="AR115" s="21">
        <v>4</v>
      </c>
    </row>
    <row r="116" spans="1:44" s="2" customFormat="1" ht="15" customHeight="1" x14ac:dyDescent="0.3">
      <c r="A116" s="26">
        <v>44048</v>
      </c>
      <c r="B116" s="26" t="s">
        <v>561</v>
      </c>
      <c r="C116" s="2" t="s">
        <v>606</v>
      </c>
      <c r="D116" s="4" t="s">
        <v>96</v>
      </c>
      <c r="E116" s="4" t="s">
        <v>471</v>
      </c>
      <c r="F116" s="9" t="s">
        <v>103</v>
      </c>
      <c r="G116" s="9" t="s">
        <v>10</v>
      </c>
      <c r="H116" s="13" t="s">
        <v>483</v>
      </c>
      <c r="I116" s="15" t="s">
        <v>480</v>
      </c>
      <c r="J116" s="3" t="s">
        <v>343</v>
      </c>
      <c r="K116" s="38" t="str" cm="1">
        <f t="array" aca="1" ref="K116" ca="1">HYPERLINK(CELL("cím",INDEX(Források!$A:$E,MATCH(Adatok!J116,Források!$A:$A,0),2)),I116)</f>
        <v>FAO/WHO 2009</v>
      </c>
      <c r="L116" s="31" t="s">
        <v>459</v>
      </c>
      <c r="M116" s="25" t="str">
        <f>VLOOKUP($L116,'Forrás kategóriák'!$B$1:$D$36,2,FALSE)</f>
        <v>Szám (mért érték)</v>
      </c>
      <c r="N116" s="25">
        <f>VLOOKUP($L116,'Forrás kategóriák'!$B$1:$D$36,3,FALSE)</f>
        <v>1</v>
      </c>
      <c r="O116" s="9" t="s">
        <v>119</v>
      </c>
      <c r="P116" s="13">
        <v>2</v>
      </c>
      <c r="Q116" s="9" t="s">
        <v>144</v>
      </c>
      <c r="R116" s="13">
        <v>6.4</v>
      </c>
      <c r="S116" s="9" t="s">
        <v>117</v>
      </c>
      <c r="T116" s="9" t="s">
        <v>68</v>
      </c>
      <c r="U116" s="13">
        <v>2</v>
      </c>
      <c r="V116" s="13">
        <v>2</v>
      </c>
      <c r="AA116" s="13">
        <v>0</v>
      </c>
      <c r="AB116" s="13">
        <v>0</v>
      </c>
      <c r="AC116" s="13"/>
      <c r="AD116" s="15" t="s">
        <v>65</v>
      </c>
      <c r="AE116" s="15" t="s">
        <v>307</v>
      </c>
      <c r="AF116" s="27"/>
      <c r="AG116" s="12">
        <v>0</v>
      </c>
      <c r="AH116" s="12">
        <v>0</v>
      </c>
      <c r="AI116" s="13">
        <v>0</v>
      </c>
      <c r="AJ116" s="13">
        <v>0</v>
      </c>
      <c r="AK116" s="13">
        <v>0</v>
      </c>
      <c r="AL116" s="13">
        <v>0</v>
      </c>
      <c r="AM116" s="25">
        <f t="shared" si="4"/>
        <v>2</v>
      </c>
      <c r="AN116" s="25">
        <f t="shared" si="5"/>
        <v>2</v>
      </c>
      <c r="AO116" s="25">
        <f t="shared" si="6"/>
        <v>4</v>
      </c>
      <c r="AP116" s="21">
        <v>2</v>
      </c>
      <c r="AQ116" s="21">
        <v>2</v>
      </c>
      <c r="AR116" s="21">
        <v>4</v>
      </c>
    </row>
    <row r="117" spans="1:44" s="2" customFormat="1" ht="15" customHeight="1" x14ac:dyDescent="0.3">
      <c r="A117" s="26">
        <v>44048</v>
      </c>
      <c r="B117" s="26" t="s">
        <v>561</v>
      </c>
      <c r="C117" s="2" t="s">
        <v>606</v>
      </c>
      <c r="D117" s="4" t="s">
        <v>96</v>
      </c>
      <c r="E117" s="4" t="s">
        <v>471</v>
      </c>
      <c r="F117" s="9" t="s">
        <v>103</v>
      </c>
      <c r="G117" s="9" t="s">
        <v>10</v>
      </c>
      <c r="H117" s="13" t="s">
        <v>483</v>
      </c>
      <c r="I117" s="15" t="s">
        <v>480</v>
      </c>
      <c r="J117" s="3" t="s">
        <v>343</v>
      </c>
      <c r="K117" s="38" t="str" cm="1">
        <f t="array" aca="1" ref="K117" ca="1">HYPERLINK(CELL("cím",INDEX(Források!$A:$E,MATCH(Adatok!J117,Források!$A:$A,0),2)),I117)</f>
        <v>FAO/WHO 2009</v>
      </c>
      <c r="L117" s="31" t="s">
        <v>459</v>
      </c>
      <c r="M117" s="25" t="str">
        <f>VLOOKUP($L117,'Forrás kategóriák'!$B$1:$D$36,2,FALSE)</f>
        <v>Szám (mért érték)</v>
      </c>
      <c r="N117" s="25">
        <f>VLOOKUP($L117,'Forrás kategóriák'!$B$1:$D$36,3,FALSE)</f>
        <v>1</v>
      </c>
      <c r="O117" s="9" t="s">
        <v>119</v>
      </c>
      <c r="P117" s="13">
        <v>3</v>
      </c>
      <c r="Q117" s="9" t="s">
        <v>142</v>
      </c>
      <c r="R117" s="18">
        <v>0</v>
      </c>
      <c r="S117" s="9" t="s">
        <v>117</v>
      </c>
      <c r="T117" s="9" t="s">
        <v>68</v>
      </c>
      <c r="U117" s="13">
        <v>2</v>
      </c>
      <c r="V117" s="13">
        <v>2</v>
      </c>
      <c r="AA117" s="13">
        <v>0</v>
      </c>
      <c r="AB117" s="13">
        <v>0</v>
      </c>
      <c r="AC117" s="13"/>
      <c r="AD117" s="15" t="s">
        <v>65</v>
      </c>
      <c r="AE117" s="15" t="s">
        <v>307</v>
      </c>
      <c r="AF117" s="27"/>
      <c r="AG117" s="12">
        <v>0</v>
      </c>
      <c r="AH117" s="12">
        <v>0</v>
      </c>
      <c r="AI117" s="13">
        <v>0</v>
      </c>
      <c r="AJ117" s="13">
        <v>0</v>
      </c>
      <c r="AK117" s="13">
        <v>0</v>
      </c>
      <c r="AL117" s="13">
        <v>0</v>
      </c>
      <c r="AM117" s="25">
        <f t="shared" si="4"/>
        <v>2</v>
      </c>
      <c r="AN117" s="25">
        <f t="shared" si="5"/>
        <v>2</v>
      </c>
      <c r="AO117" s="25">
        <f t="shared" si="6"/>
        <v>4</v>
      </c>
      <c r="AP117" s="21">
        <v>2</v>
      </c>
      <c r="AQ117" s="21">
        <v>2</v>
      </c>
      <c r="AR117" s="21">
        <v>4</v>
      </c>
    </row>
    <row r="118" spans="1:44" s="2" customFormat="1" ht="15" customHeight="1" x14ac:dyDescent="0.3">
      <c r="A118" s="26">
        <v>44048</v>
      </c>
      <c r="B118" s="26" t="s">
        <v>561</v>
      </c>
      <c r="C118" s="2" t="s">
        <v>606</v>
      </c>
      <c r="D118" s="4" t="s">
        <v>96</v>
      </c>
      <c r="E118" s="4" t="s">
        <v>471</v>
      </c>
      <c r="F118" s="9" t="s">
        <v>103</v>
      </c>
      <c r="G118" s="9" t="s">
        <v>10</v>
      </c>
      <c r="H118" s="13" t="s">
        <v>483</v>
      </c>
      <c r="I118" s="15" t="s">
        <v>480</v>
      </c>
      <c r="J118" s="3" t="s">
        <v>343</v>
      </c>
      <c r="K118" s="38" t="str" cm="1">
        <f t="array" aca="1" ref="K118" ca="1">HYPERLINK(CELL("cím",INDEX(Források!$A:$E,MATCH(Adatok!J118,Források!$A:$A,0),2)),I118)</f>
        <v>FAO/WHO 2009</v>
      </c>
      <c r="L118" s="31" t="s">
        <v>459</v>
      </c>
      <c r="M118" s="25" t="str">
        <f>VLOOKUP($L118,'Forrás kategóriák'!$B$1:$D$36,2,FALSE)</f>
        <v>Szám (mért érték)</v>
      </c>
      <c r="N118" s="25">
        <f>VLOOKUP($L118,'Forrás kategóriák'!$B$1:$D$36,3,FALSE)</f>
        <v>1</v>
      </c>
      <c r="O118" s="9" t="s">
        <v>119</v>
      </c>
      <c r="P118" s="13">
        <v>3</v>
      </c>
      <c r="Q118" s="9" t="s">
        <v>143</v>
      </c>
      <c r="R118" s="13">
        <v>5.2</v>
      </c>
      <c r="S118" s="9" t="s">
        <v>117</v>
      </c>
      <c r="T118" s="9" t="s">
        <v>68</v>
      </c>
      <c r="U118" s="13">
        <v>2</v>
      </c>
      <c r="V118" s="13">
        <v>2</v>
      </c>
      <c r="AA118" s="13">
        <v>0</v>
      </c>
      <c r="AB118" s="13">
        <v>0</v>
      </c>
      <c r="AC118" s="13"/>
      <c r="AD118" s="15" t="s">
        <v>65</v>
      </c>
      <c r="AE118" s="15" t="s">
        <v>307</v>
      </c>
      <c r="AF118" s="27"/>
      <c r="AG118" s="12">
        <v>0</v>
      </c>
      <c r="AH118" s="12">
        <v>0</v>
      </c>
      <c r="AI118" s="13">
        <v>0</v>
      </c>
      <c r="AJ118" s="13">
        <v>0</v>
      </c>
      <c r="AK118" s="13">
        <v>0</v>
      </c>
      <c r="AL118" s="13">
        <v>0</v>
      </c>
      <c r="AM118" s="25">
        <f t="shared" si="4"/>
        <v>2</v>
      </c>
      <c r="AN118" s="25">
        <f t="shared" si="5"/>
        <v>2</v>
      </c>
      <c r="AO118" s="25">
        <f t="shared" si="6"/>
        <v>4</v>
      </c>
      <c r="AP118" s="21">
        <v>2</v>
      </c>
      <c r="AQ118" s="21">
        <v>2</v>
      </c>
      <c r="AR118" s="21">
        <v>4</v>
      </c>
    </row>
    <row r="119" spans="1:44" s="2" customFormat="1" ht="15" customHeight="1" x14ac:dyDescent="0.3">
      <c r="A119" s="26">
        <v>44048</v>
      </c>
      <c r="B119" s="26" t="s">
        <v>561</v>
      </c>
      <c r="C119" s="2" t="s">
        <v>606</v>
      </c>
      <c r="D119" s="4" t="s">
        <v>96</v>
      </c>
      <c r="E119" s="4" t="s">
        <v>471</v>
      </c>
      <c r="F119" s="9" t="s">
        <v>103</v>
      </c>
      <c r="G119" s="9" t="s">
        <v>10</v>
      </c>
      <c r="H119" s="13" t="s">
        <v>483</v>
      </c>
      <c r="I119" s="15" t="s">
        <v>480</v>
      </c>
      <c r="J119" s="3" t="s">
        <v>343</v>
      </c>
      <c r="K119" s="38" t="str" cm="1">
        <f t="array" aca="1" ref="K119" ca="1">HYPERLINK(CELL("cím",INDEX(Források!$A:$E,MATCH(Adatok!J119,Források!$A:$A,0),2)),I119)</f>
        <v>FAO/WHO 2009</v>
      </c>
      <c r="L119" s="31" t="s">
        <v>459</v>
      </c>
      <c r="M119" s="25" t="str">
        <f>VLOOKUP($L119,'Forrás kategóriák'!$B$1:$D$36,2,FALSE)</f>
        <v>Szám (mért érték)</v>
      </c>
      <c r="N119" s="25">
        <f>VLOOKUP($L119,'Forrás kategóriák'!$B$1:$D$36,3,FALSE)</f>
        <v>1</v>
      </c>
      <c r="O119" s="9" t="s">
        <v>119</v>
      </c>
      <c r="P119" s="13">
        <v>3</v>
      </c>
      <c r="Q119" s="9" t="s">
        <v>144</v>
      </c>
      <c r="R119" s="13">
        <v>6.3</v>
      </c>
      <c r="S119" s="9" t="s">
        <v>117</v>
      </c>
      <c r="T119" s="9" t="s">
        <v>68</v>
      </c>
      <c r="U119" s="13">
        <v>2</v>
      </c>
      <c r="V119" s="13">
        <v>2</v>
      </c>
      <c r="AA119" s="13">
        <v>0</v>
      </c>
      <c r="AB119" s="13">
        <v>0</v>
      </c>
      <c r="AC119" s="13"/>
      <c r="AD119" s="15" t="s">
        <v>65</v>
      </c>
      <c r="AE119" s="15" t="s">
        <v>307</v>
      </c>
      <c r="AF119" s="27"/>
      <c r="AG119" s="12">
        <v>0</v>
      </c>
      <c r="AH119" s="12">
        <v>0</v>
      </c>
      <c r="AI119" s="13">
        <v>0</v>
      </c>
      <c r="AJ119" s="13">
        <v>0</v>
      </c>
      <c r="AK119" s="13">
        <v>0</v>
      </c>
      <c r="AL119" s="13">
        <v>0</v>
      </c>
      <c r="AM119" s="25">
        <f t="shared" si="4"/>
        <v>2</v>
      </c>
      <c r="AN119" s="25">
        <f t="shared" si="5"/>
        <v>2</v>
      </c>
      <c r="AO119" s="25">
        <f t="shared" si="6"/>
        <v>4</v>
      </c>
      <c r="AP119" s="21">
        <v>2</v>
      </c>
      <c r="AQ119" s="21">
        <v>2</v>
      </c>
      <c r="AR119" s="21">
        <v>4</v>
      </c>
    </row>
    <row r="120" spans="1:44" s="2" customFormat="1" ht="15" customHeight="1" x14ac:dyDescent="0.3">
      <c r="A120" s="26">
        <v>44048</v>
      </c>
      <c r="B120" s="26" t="s">
        <v>561</v>
      </c>
      <c r="C120" s="2" t="s">
        <v>606</v>
      </c>
      <c r="D120" s="4" t="s">
        <v>96</v>
      </c>
      <c r="E120" s="4" t="s">
        <v>471</v>
      </c>
      <c r="F120" s="9" t="s">
        <v>103</v>
      </c>
      <c r="G120" s="9" t="s">
        <v>10</v>
      </c>
      <c r="H120" s="13" t="s">
        <v>483</v>
      </c>
      <c r="I120" s="15" t="s">
        <v>480</v>
      </c>
      <c r="J120" s="3" t="s">
        <v>343</v>
      </c>
      <c r="K120" s="38" t="str" cm="1">
        <f t="array" aca="1" ref="K120" ca="1">HYPERLINK(CELL("cím",INDEX(Források!$A:$E,MATCH(Adatok!J120,Források!$A:$A,0),2)),I120)</f>
        <v>FAO/WHO 2009</v>
      </c>
      <c r="L120" s="31" t="s">
        <v>459</v>
      </c>
      <c r="M120" s="25" t="str">
        <f>VLOOKUP($L120,'Forrás kategóriák'!$B$1:$D$36,2,FALSE)</f>
        <v>Szám (mért érték)</v>
      </c>
      <c r="N120" s="25">
        <f>VLOOKUP($L120,'Forrás kategóriák'!$B$1:$D$36,3,FALSE)</f>
        <v>1</v>
      </c>
      <c r="O120" s="9" t="s">
        <v>119</v>
      </c>
      <c r="P120" s="13">
        <v>4</v>
      </c>
      <c r="Q120" s="9" t="s">
        <v>142</v>
      </c>
      <c r="R120" s="18">
        <v>0</v>
      </c>
      <c r="S120" s="9" t="s">
        <v>117</v>
      </c>
      <c r="T120" s="9" t="s">
        <v>68</v>
      </c>
      <c r="U120" s="13">
        <v>2</v>
      </c>
      <c r="V120" s="13">
        <v>2</v>
      </c>
      <c r="AA120" s="13">
        <v>0</v>
      </c>
      <c r="AB120" s="13">
        <v>0</v>
      </c>
      <c r="AC120" s="13"/>
      <c r="AD120" s="15" t="s">
        <v>65</v>
      </c>
      <c r="AE120" s="15" t="s">
        <v>307</v>
      </c>
      <c r="AF120" s="27"/>
      <c r="AG120" s="12">
        <v>0</v>
      </c>
      <c r="AH120" s="12">
        <v>0</v>
      </c>
      <c r="AI120" s="13">
        <v>0</v>
      </c>
      <c r="AJ120" s="13">
        <v>0</v>
      </c>
      <c r="AK120" s="13">
        <v>0</v>
      </c>
      <c r="AL120" s="13">
        <v>0</v>
      </c>
      <c r="AM120" s="25">
        <f t="shared" si="4"/>
        <v>2</v>
      </c>
      <c r="AN120" s="25">
        <f t="shared" si="5"/>
        <v>2</v>
      </c>
      <c r="AO120" s="25">
        <f t="shared" si="6"/>
        <v>4</v>
      </c>
      <c r="AP120" s="21">
        <v>2</v>
      </c>
      <c r="AQ120" s="21">
        <v>2</v>
      </c>
      <c r="AR120" s="21">
        <v>4</v>
      </c>
    </row>
    <row r="121" spans="1:44" s="2" customFormat="1" ht="15" customHeight="1" x14ac:dyDescent="0.3">
      <c r="A121" s="26">
        <v>44048</v>
      </c>
      <c r="B121" s="26" t="s">
        <v>561</v>
      </c>
      <c r="C121" s="2" t="s">
        <v>606</v>
      </c>
      <c r="D121" s="4" t="s">
        <v>96</v>
      </c>
      <c r="E121" s="4" t="s">
        <v>471</v>
      </c>
      <c r="F121" s="9" t="s">
        <v>103</v>
      </c>
      <c r="G121" s="9" t="s">
        <v>10</v>
      </c>
      <c r="H121" s="13" t="s">
        <v>483</v>
      </c>
      <c r="I121" s="15" t="s">
        <v>480</v>
      </c>
      <c r="J121" s="3" t="s">
        <v>343</v>
      </c>
      <c r="K121" s="38" t="str" cm="1">
        <f t="array" aca="1" ref="K121" ca="1">HYPERLINK(CELL("cím",INDEX(Források!$A:$E,MATCH(Adatok!J121,Források!$A:$A,0),2)),I121)</f>
        <v>FAO/WHO 2009</v>
      </c>
      <c r="L121" s="31" t="s">
        <v>459</v>
      </c>
      <c r="M121" s="25" t="str">
        <f>VLOOKUP($L121,'Forrás kategóriák'!$B$1:$D$36,2,FALSE)</f>
        <v>Szám (mért érték)</v>
      </c>
      <c r="N121" s="25">
        <f>VLOOKUP($L121,'Forrás kategóriák'!$B$1:$D$36,3,FALSE)</f>
        <v>1</v>
      </c>
      <c r="O121" s="9" t="s">
        <v>119</v>
      </c>
      <c r="P121" s="13">
        <v>4</v>
      </c>
      <c r="Q121" s="9" t="s">
        <v>143</v>
      </c>
      <c r="R121" s="13">
        <v>4.5</v>
      </c>
      <c r="S121" s="9" t="s">
        <v>117</v>
      </c>
      <c r="T121" s="9" t="s">
        <v>68</v>
      </c>
      <c r="U121" s="13">
        <v>2</v>
      </c>
      <c r="V121" s="13">
        <v>2</v>
      </c>
      <c r="AA121" s="13">
        <v>0</v>
      </c>
      <c r="AB121" s="13">
        <v>0</v>
      </c>
      <c r="AC121" s="13"/>
      <c r="AD121" s="15" t="s">
        <v>65</v>
      </c>
      <c r="AE121" s="15" t="s">
        <v>307</v>
      </c>
      <c r="AF121" s="27"/>
      <c r="AG121" s="12">
        <v>0</v>
      </c>
      <c r="AH121" s="12">
        <v>0</v>
      </c>
      <c r="AI121" s="13">
        <v>0</v>
      </c>
      <c r="AJ121" s="13">
        <v>0</v>
      </c>
      <c r="AK121" s="13">
        <v>0</v>
      </c>
      <c r="AL121" s="13">
        <v>0</v>
      </c>
      <c r="AM121" s="25">
        <f t="shared" si="4"/>
        <v>2</v>
      </c>
      <c r="AN121" s="25">
        <f t="shared" si="5"/>
        <v>2</v>
      </c>
      <c r="AO121" s="25">
        <f t="shared" si="6"/>
        <v>4</v>
      </c>
      <c r="AP121" s="21">
        <v>2</v>
      </c>
      <c r="AQ121" s="21">
        <v>2</v>
      </c>
      <c r="AR121" s="21">
        <v>4</v>
      </c>
    </row>
    <row r="122" spans="1:44" s="2" customFormat="1" ht="15" customHeight="1" x14ac:dyDescent="0.3">
      <c r="A122" s="26">
        <v>44048</v>
      </c>
      <c r="B122" s="26" t="s">
        <v>561</v>
      </c>
      <c r="C122" s="2" t="s">
        <v>606</v>
      </c>
      <c r="D122" s="4" t="s">
        <v>96</v>
      </c>
      <c r="E122" s="4" t="s">
        <v>471</v>
      </c>
      <c r="F122" s="9" t="s">
        <v>103</v>
      </c>
      <c r="G122" s="9" t="s">
        <v>10</v>
      </c>
      <c r="H122" s="13" t="s">
        <v>483</v>
      </c>
      <c r="I122" s="15" t="s">
        <v>480</v>
      </c>
      <c r="J122" s="3" t="s">
        <v>343</v>
      </c>
      <c r="K122" s="38" t="str" cm="1">
        <f t="array" aca="1" ref="K122" ca="1">HYPERLINK(CELL("cím",INDEX(Források!$A:$E,MATCH(Adatok!J122,Források!$A:$A,0),2)),I122)</f>
        <v>FAO/WHO 2009</v>
      </c>
      <c r="L122" s="31" t="s">
        <v>459</v>
      </c>
      <c r="M122" s="25" t="str">
        <f>VLOOKUP($L122,'Forrás kategóriák'!$B$1:$D$36,2,FALSE)</f>
        <v>Szám (mért érték)</v>
      </c>
      <c r="N122" s="25">
        <f>VLOOKUP($L122,'Forrás kategóriák'!$B$1:$D$36,3,FALSE)</f>
        <v>1</v>
      </c>
      <c r="O122" s="9" t="s">
        <v>119</v>
      </c>
      <c r="P122" s="13">
        <v>4</v>
      </c>
      <c r="Q122" s="9" t="s">
        <v>144</v>
      </c>
      <c r="R122" s="13">
        <v>5.7</v>
      </c>
      <c r="S122" s="9" t="s">
        <v>117</v>
      </c>
      <c r="T122" s="9" t="s">
        <v>68</v>
      </c>
      <c r="U122" s="13">
        <v>2</v>
      </c>
      <c r="V122" s="13">
        <v>2</v>
      </c>
      <c r="AA122" s="13">
        <v>0</v>
      </c>
      <c r="AB122" s="13">
        <v>0</v>
      </c>
      <c r="AC122" s="13"/>
      <c r="AD122" s="15" t="s">
        <v>65</v>
      </c>
      <c r="AE122" s="15" t="s">
        <v>307</v>
      </c>
      <c r="AF122" s="27"/>
      <c r="AG122" s="12">
        <v>0</v>
      </c>
      <c r="AH122" s="12">
        <v>0</v>
      </c>
      <c r="AI122" s="13">
        <v>0</v>
      </c>
      <c r="AJ122" s="13">
        <v>0</v>
      </c>
      <c r="AK122" s="13">
        <v>0</v>
      </c>
      <c r="AL122" s="13">
        <v>0</v>
      </c>
      <c r="AM122" s="25">
        <f t="shared" si="4"/>
        <v>2</v>
      </c>
      <c r="AN122" s="25">
        <f t="shared" si="5"/>
        <v>2</v>
      </c>
      <c r="AO122" s="25">
        <f t="shared" si="6"/>
        <v>4</v>
      </c>
      <c r="AP122" s="21">
        <v>2</v>
      </c>
      <c r="AQ122" s="21">
        <v>2</v>
      </c>
      <c r="AR122" s="21">
        <v>4</v>
      </c>
    </row>
    <row r="123" spans="1:44" s="2" customFormat="1" ht="15" customHeight="1" x14ac:dyDescent="0.3">
      <c r="A123" s="26">
        <v>44048</v>
      </c>
      <c r="B123" s="26" t="s">
        <v>561</v>
      </c>
      <c r="C123" s="2" t="s">
        <v>606</v>
      </c>
      <c r="D123" s="4" t="s">
        <v>96</v>
      </c>
      <c r="E123" s="4" t="s">
        <v>471</v>
      </c>
      <c r="F123" s="9" t="s">
        <v>103</v>
      </c>
      <c r="G123" s="9" t="s">
        <v>10</v>
      </c>
      <c r="H123" s="13" t="s">
        <v>483</v>
      </c>
      <c r="I123" s="15" t="s">
        <v>480</v>
      </c>
      <c r="J123" s="3" t="s">
        <v>343</v>
      </c>
      <c r="K123" s="38" t="str" cm="1">
        <f t="array" aca="1" ref="K123" ca="1">HYPERLINK(CELL("cím",INDEX(Források!$A:$E,MATCH(Adatok!J123,Források!$A:$A,0),2)),I123)</f>
        <v>FAO/WHO 2009</v>
      </c>
      <c r="L123" s="31" t="s">
        <v>459</v>
      </c>
      <c r="M123" s="25" t="str">
        <f>VLOOKUP($L123,'Forrás kategóriák'!$B$1:$D$36,2,FALSE)</f>
        <v>Szám (mért érték)</v>
      </c>
      <c r="N123" s="25">
        <f>VLOOKUP($L123,'Forrás kategóriák'!$B$1:$D$36,3,FALSE)</f>
        <v>1</v>
      </c>
      <c r="O123" s="9" t="s">
        <v>119</v>
      </c>
      <c r="P123" s="13">
        <v>5</v>
      </c>
      <c r="Q123" s="9" t="s">
        <v>142</v>
      </c>
      <c r="R123" s="18">
        <v>0</v>
      </c>
      <c r="S123" s="9" t="s">
        <v>117</v>
      </c>
      <c r="T123" s="9" t="s">
        <v>68</v>
      </c>
      <c r="U123" s="13">
        <v>2</v>
      </c>
      <c r="V123" s="13">
        <v>2</v>
      </c>
      <c r="AA123" s="13">
        <v>0</v>
      </c>
      <c r="AB123" s="13">
        <v>0</v>
      </c>
      <c r="AC123" s="13"/>
      <c r="AD123" s="15" t="s">
        <v>65</v>
      </c>
      <c r="AE123" s="15" t="s">
        <v>307</v>
      </c>
      <c r="AF123" s="27"/>
      <c r="AG123" s="12">
        <v>0</v>
      </c>
      <c r="AH123" s="12">
        <v>0</v>
      </c>
      <c r="AI123" s="13">
        <v>0</v>
      </c>
      <c r="AJ123" s="13">
        <v>0</v>
      </c>
      <c r="AK123" s="13">
        <v>0</v>
      </c>
      <c r="AL123" s="13">
        <v>0</v>
      </c>
      <c r="AM123" s="25">
        <f t="shared" si="4"/>
        <v>2</v>
      </c>
      <c r="AN123" s="25">
        <f t="shared" si="5"/>
        <v>2</v>
      </c>
      <c r="AO123" s="25">
        <f t="shared" si="6"/>
        <v>4</v>
      </c>
      <c r="AP123" s="21">
        <v>2</v>
      </c>
      <c r="AQ123" s="21">
        <v>2</v>
      </c>
      <c r="AR123" s="21">
        <v>4</v>
      </c>
    </row>
    <row r="124" spans="1:44" s="2" customFormat="1" ht="15" customHeight="1" x14ac:dyDescent="0.3">
      <c r="A124" s="26">
        <v>44048</v>
      </c>
      <c r="B124" s="26" t="s">
        <v>561</v>
      </c>
      <c r="C124" s="2" t="s">
        <v>606</v>
      </c>
      <c r="D124" s="4" t="s">
        <v>96</v>
      </c>
      <c r="E124" s="4" t="s">
        <v>471</v>
      </c>
      <c r="F124" s="9" t="s">
        <v>103</v>
      </c>
      <c r="G124" s="9" t="s">
        <v>10</v>
      </c>
      <c r="H124" s="13" t="s">
        <v>483</v>
      </c>
      <c r="I124" s="15" t="s">
        <v>480</v>
      </c>
      <c r="J124" s="3" t="s">
        <v>343</v>
      </c>
      <c r="K124" s="38" t="str" cm="1">
        <f t="array" aca="1" ref="K124" ca="1">HYPERLINK(CELL("cím",INDEX(Források!$A:$E,MATCH(Adatok!J124,Források!$A:$A,0),2)),I124)</f>
        <v>FAO/WHO 2009</v>
      </c>
      <c r="L124" s="31" t="s">
        <v>459</v>
      </c>
      <c r="M124" s="25" t="str">
        <f>VLOOKUP($L124,'Forrás kategóriák'!$B$1:$D$36,2,FALSE)</f>
        <v>Szám (mért érték)</v>
      </c>
      <c r="N124" s="25">
        <f>VLOOKUP($L124,'Forrás kategóriák'!$B$1:$D$36,3,FALSE)</f>
        <v>1</v>
      </c>
      <c r="O124" s="9" t="s">
        <v>119</v>
      </c>
      <c r="P124" s="13">
        <v>5</v>
      </c>
      <c r="Q124" s="9" t="s">
        <v>143</v>
      </c>
      <c r="R124" s="13">
        <v>4.8</v>
      </c>
      <c r="S124" s="9" t="s">
        <v>117</v>
      </c>
      <c r="T124" s="9" t="s">
        <v>68</v>
      </c>
      <c r="U124" s="13">
        <v>2</v>
      </c>
      <c r="V124" s="13">
        <v>2</v>
      </c>
      <c r="AA124" s="13">
        <v>0</v>
      </c>
      <c r="AB124" s="13">
        <v>0</v>
      </c>
      <c r="AC124" s="13"/>
      <c r="AD124" s="15" t="s">
        <v>65</v>
      </c>
      <c r="AE124" s="15" t="s">
        <v>307</v>
      </c>
      <c r="AF124" s="27"/>
      <c r="AG124" s="12">
        <v>0</v>
      </c>
      <c r="AH124" s="12">
        <v>0</v>
      </c>
      <c r="AI124" s="13">
        <v>0</v>
      </c>
      <c r="AJ124" s="13">
        <v>0</v>
      </c>
      <c r="AK124" s="13">
        <v>0</v>
      </c>
      <c r="AL124" s="13">
        <v>0</v>
      </c>
      <c r="AM124" s="25">
        <f t="shared" si="4"/>
        <v>2</v>
      </c>
      <c r="AN124" s="25">
        <f t="shared" si="5"/>
        <v>2</v>
      </c>
      <c r="AO124" s="25">
        <f t="shared" si="6"/>
        <v>4</v>
      </c>
      <c r="AP124" s="21">
        <v>2</v>
      </c>
      <c r="AQ124" s="21">
        <v>2</v>
      </c>
      <c r="AR124" s="21">
        <v>4</v>
      </c>
    </row>
    <row r="125" spans="1:44" s="2" customFormat="1" ht="15" customHeight="1" x14ac:dyDescent="0.3">
      <c r="A125" s="26">
        <v>44048</v>
      </c>
      <c r="B125" s="26" t="s">
        <v>561</v>
      </c>
      <c r="C125" s="2" t="s">
        <v>606</v>
      </c>
      <c r="D125" s="4" t="s">
        <v>96</v>
      </c>
      <c r="E125" s="4" t="s">
        <v>471</v>
      </c>
      <c r="F125" s="9" t="s">
        <v>103</v>
      </c>
      <c r="G125" s="9" t="s">
        <v>10</v>
      </c>
      <c r="H125" s="13" t="s">
        <v>483</v>
      </c>
      <c r="I125" s="15" t="s">
        <v>480</v>
      </c>
      <c r="J125" s="3" t="s">
        <v>343</v>
      </c>
      <c r="K125" s="38" t="str" cm="1">
        <f t="array" aca="1" ref="K125" ca="1">HYPERLINK(CELL("cím",INDEX(Források!$A:$E,MATCH(Adatok!J125,Források!$A:$A,0),2)),I125)</f>
        <v>FAO/WHO 2009</v>
      </c>
      <c r="L125" s="31" t="s">
        <v>459</v>
      </c>
      <c r="M125" s="25" t="str">
        <f>VLOOKUP($L125,'Forrás kategóriák'!$B$1:$D$36,2,FALSE)</f>
        <v>Szám (mért érték)</v>
      </c>
      <c r="N125" s="25">
        <f>VLOOKUP($L125,'Forrás kategóriák'!$B$1:$D$36,3,FALSE)</f>
        <v>1</v>
      </c>
      <c r="O125" s="9" t="s">
        <v>119</v>
      </c>
      <c r="P125" s="13">
        <v>5</v>
      </c>
      <c r="Q125" s="9" t="s">
        <v>144</v>
      </c>
      <c r="R125" s="13">
        <v>5.9</v>
      </c>
      <c r="S125" s="9" t="s">
        <v>117</v>
      </c>
      <c r="T125" s="9" t="s">
        <v>68</v>
      </c>
      <c r="U125" s="13">
        <v>2</v>
      </c>
      <c r="V125" s="13">
        <v>2</v>
      </c>
      <c r="AA125" s="13">
        <v>0</v>
      </c>
      <c r="AB125" s="13">
        <v>0</v>
      </c>
      <c r="AC125" s="13"/>
      <c r="AD125" s="15" t="s">
        <v>65</v>
      </c>
      <c r="AE125" s="15" t="s">
        <v>307</v>
      </c>
      <c r="AF125" s="27"/>
      <c r="AG125" s="12">
        <v>0</v>
      </c>
      <c r="AH125" s="12">
        <v>0</v>
      </c>
      <c r="AI125" s="13">
        <v>0</v>
      </c>
      <c r="AJ125" s="13">
        <v>0</v>
      </c>
      <c r="AK125" s="13">
        <v>0</v>
      </c>
      <c r="AL125" s="13">
        <v>0</v>
      </c>
      <c r="AM125" s="25">
        <f t="shared" si="4"/>
        <v>2</v>
      </c>
      <c r="AN125" s="25">
        <f t="shared" si="5"/>
        <v>2</v>
      </c>
      <c r="AO125" s="25">
        <f t="shared" si="6"/>
        <v>4</v>
      </c>
      <c r="AP125" s="21">
        <v>2</v>
      </c>
      <c r="AQ125" s="21">
        <v>2</v>
      </c>
      <c r="AR125" s="21">
        <v>4</v>
      </c>
    </row>
    <row r="126" spans="1:44" s="2" customFormat="1" ht="15" customHeight="1" x14ac:dyDescent="0.3">
      <c r="A126" s="26">
        <v>44048</v>
      </c>
      <c r="B126" s="26" t="s">
        <v>561</v>
      </c>
      <c r="C126" s="2" t="s">
        <v>606</v>
      </c>
      <c r="D126" s="4" t="s">
        <v>96</v>
      </c>
      <c r="E126" s="4" t="s">
        <v>471</v>
      </c>
      <c r="F126" s="9" t="s">
        <v>103</v>
      </c>
      <c r="G126" s="9" t="s">
        <v>10</v>
      </c>
      <c r="H126" s="13" t="s">
        <v>483</v>
      </c>
      <c r="I126" s="15" t="s">
        <v>480</v>
      </c>
      <c r="J126" s="3" t="s">
        <v>343</v>
      </c>
      <c r="K126" s="38" t="str" cm="1">
        <f t="array" aca="1" ref="K126" ca="1">HYPERLINK(CELL("cím",INDEX(Források!$A:$E,MATCH(Adatok!J126,Források!$A:$A,0),2)),I126)</f>
        <v>FAO/WHO 2009</v>
      </c>
      <c r="L126" s="31" t="s">
        <v>459</v>
      </c>
      <c r="M126" s="25" t="str">
        <f>VLOOKUP($L126,'Forrás kategóriák'!$B$1:$D$36,2,FALSE)</f>
        <v>Szám (mért érték)</v>
      </c>
      <c r="N126" s="25">
        <f>VLOOKUP($L126,'Forrás kategóriák'!$B$1:$D$36,3,FALSE)</f>
        <v>1</v>
      </c>
      <c r="O126" s="9" t="s">
        <v>119</v>
      </c>
      <c r="P126" s="13">
        <v>6</v>
      </c>
      <c r="Q126" s="9" t="s">
        <v>142</v>
      </c>
      <c r="R126" s="18">
        <v>0</v>
      </c>
      <c r="S126" s="9" t="s">
        <v>117</v>
      </c>
      <c r="T126" s="9" t="s">
        <v>68</v>
      </c>
      <c r="U126" s="13">
        <v>2</v>
      </c>
      <c r="V126" s="13">
        <v>2</v>
      </c>
      <c r="AA126" s="13">
        <v>0</v>
      </c>
      <c r="AB126" s="13">
        <v>0</v>
      </c>
      <c r="AC126" s="13"/>
      <c r="AD126" s="15" t="s">
        <v>65</v>
      </c>
      <c r="AE126" s="15" t="s">
        <v>307</v>
      </c>
      <c r="AF126" s="27"/>
      <c r="AG126" s="12">
        <v>0</v>
      </c>
      <c r="AH126" s="12">
        <v>0</v>
      </c>
      <c r="AI126" s="13">
        <v>0</v>
      </c>
      <c r="AJ126" s="13">
        <v>0</v>
      </c>
      <c r="AK126" s="13">
        <v>0</v>
      </c>
      <c r="AL126" s="13">
        <v>0</v>
      </c>
      <c r="AM126" s="25">
        <f t="shared" si="4"/>
        <v>2</v>
      </c>
      <c r="AN126" s="25">
        <f t="shared" si="5"/>
        <v>2</v>
      </c>
      <c r="AO126" s="25">
        <f t="shared" si="6"/>
        <v>4</v>
      </c>
      <c r="AP126" s="21">
        <v>2</v>
      </c>
      <c r="AQ126" s="21">
        <v>2</v>
      </c>
      <c r="AR126" s="21">
        <v>4</v>
      </c>
    </row>
    <row r="127" spans="1:44" s="2" customFormat="1" ht="15" customHeight="1" x14ac:dyDescent="0.3">
      <c r="A127" s="26">
        <v>44048</v>
      </c>
      <c r="B127" s="26" t="s">
        <v>561</v>
      </c>
      <c r="C127" s="2" t="s">
        <v>606</v>
      </c>
      <c r="D127" s="4" t="s">
        <v>96</v>
      </c>
      <c r="E127" s="4" t="s">
        <v>471</v>
      </c>
      <c r="F127" s="9" t="s">
        <v>103</v>
      </c>
      <c r="G127" s="9" t="s">
        <v>10</v>
      </c>
      <c r="H127" s="13" t="s">
        <v>483</v>
      </c>
      <c r="I127" s="15" t="s">
        <v>480</v>
      </c>
      <c r="J127" s="3" t="s">
        <v>343</v>
      </c>
      <c r="K127" s="38" t="str" cm="1">
        <f t="array" aca="1" ref="K127" ca="1">HYPERLINK(CELL("cím",INDEX(Források!$A:$E,MATCH(Adatok!J127,Források!$A:$A,0),2)),I127)</f>
        <v>FAO/WHO 2009</v>
      </c>
      <c r="L127" s="31" t="s">
        <v>459</v>
      </c>
      <c r="M127" s="25" t="str">
        <f>VLOOKUP($L127,'Forrás kategóriák'!$B$1:$D$36,2,FALSE)</f>
        <v>Szám (mért érték)</v>
      </c>
      <c r="N127" s="25">
        <f>VLOOKUP($L127,'Forrás kategóriák'!$B$1:$D$36,3,FALSE)</f>
        <v>1</v>
      </c>
      <c r="O127" s="9" t="s">
        <v>119</v>
      </c>
      <c r="P127" s="13">
        <v>6</v>
      </c>
      <c r="Q127" s="9" t="s">
        <v>143</v>
      </c>
      <c r="R127" s="13">
        <v>4.3</v>
      </c>
      <c r="S127" s="9" t="s">
        <v>117</v>
      </c>
      <c r="T127" s="9" t="s">
        <v>68</v>
      </c>
      <c r="U127" s="13">
        <v>2</v>
      </c>
      <c r="V127" s="13">
        <v>2</v>
      </c>
      <c r="AA127" s="13">
        <v>0</v>
      </c>
      <c r="AB127" s="13">
        <v>0</v>
      </c>
      <c r="AC127" s="13"/>
      <c r="AD127" s="15" t="s">
        <v>65</v>
      </c>
      <c r="AE127" s="15" t="s">
        <v>307</v>
      </c>
      <c r="AF127" s="27"/>
      <c r="AG127" s="12">
        <v>0</v>
      </c>
      <c r="AH127" s="12">
        <v>0</v>
      </c>
      <c r="AI127" s="13">
        <v>0</v>
      </c>
      <c r="AJ127" s="13">
        <v>0</v>
      </c>
      <c r="AK127" s="13">
        <v>0</v>
      </c>
      <c r="AL127" s="13">
        <v>0</v>
      </c>
      <c r="AM127" s="25">
        <f t="shared" si="4"/>
        <v>2</v>
      </c>
      <c r="AN127" s="25">
        <f t="shared" si="5"/>
        <v>2</v>
      </c>
      <c r="AO127" s="25">
        <f t="shared" si="6"/>
        <v>4</v>
      </c>
      <c r="AP127" s="21">
        <v>2</v>
      </c>
      <c r="AQ127" s="21">
        <v>2</v>
      </c>
      <c r="AR127" s="21">
        <v>4</v>
      </c>
    </row>
    <row r="128" spans="1:44" s="2" customFormat="1" ht="15" customHeight="1" x14ac:dyDescent="0.3">
      <c r="A128" s="26">
        <v>44048</v>
      </c>
      <c r="B128" s="26" t="s">
        <v>561</v>
      </c>
      <c r="C128" s="2" t="s">
        <v>606</v>
      </c>
      <c r="D128" s="4" t="s">
        <v>96</v>
      </c>
      <c r="E128" s="4" t="s">
        <v>471</v>
      </c>
      <c r="F128" s="9" t="s">
        <v>103</v>
      </c>
      <c r="G128" s="9" t="s">
        <v>10</v>
      </c>
      <c r="H128" s="13" t="s">
        <v>483</v>
      </c>
      <c r="I128" s="15" t="s">
        <v>480</v>
      </c>
      <c r="J128" s="3" t="s">
        <v>343</v>
      </c>
      <c r="K128" s="38" t="str" cm="1">
        <f t="array" aca="1" ref="K128" ca="1">HYPERLINK(CELL("cím",INDEX(Források!$A:$E,MATCH(Adatok!J128,Források!$A:$A,0),2)),I128)</f>
        <v>FAO/WHO 2009</v>
      </c>
      <c r="L128" s="31" t="s">
        <v>459</v>
      </c>
      <c r="M128" s="25" t="str">
        <f>VLOOKUP($L128,'Forrás kategóriák'!$B$1:$D$36,2,FALSE)</f>
        <v>Szám (mért érték)</v>
      </c>
      <c r="N128" s="25">
        <f>VLOOKUP($L128,'Forrás kategóriák'!$B$1:$D$36,3,FALSE)</f>
        <v>1</v>
      </c>
      <c r="O128" s="9" t="s">
        <v>119</v>
      </c>
      <c r="P128" s="13">
        <v>6</v>
      </c>
      <c r="Q128" s="9" t="s">
        <v>144</v>
      </c>
      <c r="R128" s="13">
        <v>5.5</v>
      </c>
      <c r="S128" s="9" t="s">
        <v>117</v>
      </c>
      <c r="T128" s="9" t="s">
        <v>68</v>
      </c>
      <c r="U128" s="13">
        <v>2</v>
      </c>
      <c r="V128" s="13">
        <v>2</v>
      </c>
      <c r="AA128" s="13">
        <v>0</v>
      </c>
      <c r="AB128" s="13">
        <v>0</v>
      </c>
      <c r="AC128" s="13"/>
      <c r="AD128" s="15" t="s">
        <v>65</v>
      </c>
      <c r="AE128" s="15" t="s">
        <v>307</v>
      </c>
      <c r="AF128" s="27"/>
      <c r="AG128" s="12">
        <v>0</v>
      </c>
      <c r="AH128" s="12">
        <v>0</v>
      </c>
      <c r="AI128" s="13">
        <v>0</v>
      </c>
      <c r="AJ128" s="13">
        <v>0</v>
      </c>
      <c r="AK128" s="13">
        <v>0</v>
      </c>
      <c r="AL128" s="13">
        <v>0</v>
      </c>
      <c r="AM128" s="25">
        <f t="shared" si="4"/>
        <v>2</v>
      </c>
      <c r="AN128" s="25">
        <f t="shared" si="5"/>
        <v>2</v>
      </c>
      <c r="AO128" s="25">
        <f t="shared" si="6"/>
        <v>4</v>
      </c>
      <c r="AP128" s="21">
        <v>2</v>
      </c>
      <c r="AQ128" s="21">
        <v>2</v>
      </c>
      <c r="AR128" s="21">
        <v>4</v>
      </c>
    </row>
    <row r="129" spans="1:44" s="2" customFormat="1" ht="15" customHeight="1" x14ac:dyDescent="0.3">
      <c r="A129" s="26">
        <v>44048</v>
      </c>
      <c r="B129" s="26" t="s">
        <v>561</v>
      </c>
      <c r="C129" s="2" t="s">
        <v>606</v>
      </c>
      <c r="D129" s="4" t="s">
        <v>96</v>
      </c>
      <c r="E129" s="4" t="s">
        <v>471</v>
      </c>
      <c r="F129" s="9" t="s">
        <v>103</v>
      </c>
      <c r="G129" s="9" t="s">
        <v>10</v>
      </c>
      <c r="H129" s="13" t="s">
        <v>483</v>
      </c>
      <c r="I129" s="15" t="s">
        <v>550</v>
      </c>
      <c r="J129" s="3" t="s">
        <v>390</v>
      </c>
      <c r="K129" s="38" t="str" cm="1">
        <f t="array" aca="1" ref="K129" ca="1">HYPERLINK(CELL("cím",INDEX(Források!$A:$E,MATCH(Adatok!J129,Források!$A:$A,0),2)),I129)</f>
        <v>Seliwiorstow et al., 2016</v>
      </c>
      <c r="L129" s="31" t="s">
        <v>481</v>
      </c>
      <c r="M129" s="25" t="str">
        <f>VLOOKUP($L129,'Forrás kategóriák'!$B$1:$D$36,2,FALSE)</f>
        <v>Szöveg</v>
      </c>
      <c r="N129" s="25">
        <f>VLOOKUP($L129,'Forrás kategóriák'!$B$1:$D$36,3,FALSE)</f>
        <v>1</v>
      </c>
      <c r="O129" s="15"/>
      <c r="P129" s="12"/>
      <c r="Q129" s="15"/>
      <c r="R129" s="12"/>
      <c r="S129" s="15"/>
      <c r="T129" s="15"/>
      <c r="U129" s="13">
        <v>0</v>
      </c>
      <c r="V129" s="13">
        <v>0</v>
      </c>
      <c r="AA129" s="13">
        <v>0</v>
      </c>
      <c r="AB129" s="13">
        <v>0</v>
      </c>
      <c r="AC129" s="12"/>
      <c r="AD129" s="15" t="s">
        <v>66</v>
      </c>
      <c r="AE129" s="15" t="s">
        <v>308</v>
      </c>
      <c r="AF129" s="27"/>
      <c r="AG129" s="12">
        <v>2</v>
      </c>
      <c r="AH129" s="12">
        <v>2</v>
      </c>
      <c r="AI129" s="13">
        <v>0</v>
      </c>
      <c r="AJ129" s="13">
        <v>0</v>
      </c>
      <c r="AK129" s="13">
        <v>0</v>
      </c>
      <c r="AL129" s="13">
        <v>0</v>
      </c>
      <c r="AM129" s="25">
        <f t="shared" si="4"/>
        <v>2</v>
      </c>
      <c r="AN129" s="25">
        <f t="shared" si="5"/>
        <v>2</v>
      </c>
      <c r="AO129" s="25">
        <f t="shared" si="6"/>
        <v>4</v>
      </c>
      <c r="AP129" s="21">
        <v>2</v>
      </c>
      <c r="AQ129" s="21">
        <v>2</v>
      </c>
      <c r="AR129" s="21">
        <v>4</v>
      </c>
    </row>
    <row r="130" spans="1:44" s="2" customFormat="1" ht="15" customHeight="1" x14ac:dyDescent="0.3">
      <c r="A130" s="26">
        <v>44048</v>
      </c>
      <c r="B130" s="26" t="s">
        <v>561</v>
      </c>
      <c r="C130" s="2" t="s">
        <v>606</v>
      </c>
      <c r="D130" s="4" t="s">
        <v>96</v>
      </c>
      <c r="E130" s="4" t="s">
        <v>471</v>
      </c>
      <c r="F130" s="9" t="s">
        <v>103</v>
      </c>
      <c r="G130" s="9" t="s">
        <v>10</v>
      </c>
      <c r="H130" s="13" t="s">
        <v>483</v>
      </c>
      <c r="I130" s="15" t="s">
        <v>550</v>
      </c>
      <c r="J130" s="3" t="s">
        <v>390</v>
      </c>
      <c r="K130" s="38" t="str" cm="1">
        <f t="array" aca="1" ref="K130" ca="1">HYPERLINK(CELL("cím",INDEX(Források!$A:$E,MATCH(Adatok!J130,Források!$A:$A,0),2)),I130)</f>
        <v>Seliwiorstow et al., 2016</v>
      </c>
      <c r="L130" s="31" t="s">
        <v>481</v>
      </c>
      <c r="M130" s="25" t="str">
        <f>VLOOKUP($L130,'Forrás kategóriák'!$B$1:$D$36,2,FALSE)</f>
        <v>Szöveg</v>
      </c>
      <c r="N130" s="25">
        <f>VLOOKUP($L130,'Forrás kategóriák'!$B$1:$D$36,3,FALSE)</f>
        <v>1</v>
      </c>
      <c r="O130" s="15"/>
      <c r="P130" s="12"/>
      <c r="Q130" s="15"/>
      <c r="R130" s="12"/>
      <c r="S130" s="15"/>
      <c r="T130" s="15"/>
      <c r="U130" s="13">
        <v>0</v>
      </c>
      <c r="V130" s="13">
        <v>0</v>
      </c>
      <c r="AA130" s="13">
        <v>0</v>
      </c>
      <c r="AB130" s="13">
        <v>0</v>
      </c>
      <c r="AC130" s="12"/>
      <c r="AD130" s="15" t="s">
        <v>66</v>
      </c>
      <c r="AE130" s="15" t="s">
        <v>308</v>
      </c>
      <c r="AF130" s="27"/>
      <c r="AG130" s="12">
        <v>2</v>
      </c>
      <c r="AH130" s="12">
        <v>2</v>
      </c>
      <c r="AI130" s="13">
        <v>0</v>
      </c>
      <c r="AJ130" s="13">
        <v>0</v>
      </c>
      <c r="AK130" s="13">
        <v>0</v>
      </c>
      <c r="AL130" s="13">
        <v>0</v>
      </c>
      <c r="AM130" s="25">
        <f t="shared" si="4"/>
        <v>2</v>
      </c>
      <c r="AN130" s="25">
        <f t="shared" si="5"/>
        <v>2</v>
      </c>
      <c r="AO130" s="25">
        <f t="shared" si="6"/>
        <v>4</v>
      </c>
      <c r="AP130" s="21">
        <v>2</v>
      </c>
      <c r="AQ130" s="21">
        <v>2</v>
      </c>
      <c r="AR130" s="21">
        <v>4</v>
      </c>
    </row>
    <row r="131" spans="1:44" s="2" customFormat="1" ht="15" customHeight="1" x14ac:dyDescent="0.3">
      <c r="A131" s="26">
        <v>44048</v>
      </c>
      <c r="B131" s="26" t="s">
        <v>561</v>
      </c>
      <c r="C131" s="2" t="s">
        <v>606</v>
      </c>
      <c r="D131" s="4" t="s">
        <v>96</v>
      </c>
      <c r="E131" s="4" t="s">
        <v>471</v>
      </c>
      <c r="F131" s="9" t="s">
        <v>103</v>
      </c>
      <c r="G131" s="9" t="s">
        <v>10</v>
      </c>
      <c r="H131" s="13" t="s">
        <v>483</v>
      </c>
      <c r="I131" s="15" t="s">
        <v>550</v>
      </c>
      <c r="J131" s="3" t="s">
        <v>390</v>
      </c>
      <c r="K131" s="38" t="str" cm="1">
        <f t="array" aca="1" ref="K131" ca="1">HYPERLINK(CELL("cím",INDEX(Források!$A:$E,MATCH(Adatok!J131,Források!$A:$A,0),2)),I131)</f>
        <v>Seliwiorstow et al., 2016</v>
      </c>
      <c r="L131" s="31" t="s">
        <v>481</v>
      </c>
      <c r="M131" s="25" t="str">
        <f>VLOOKUP($L131,'Forrás kategóriák'!$B$1:$D$36,2,FALSE)</f>
        <v>Szöveg</v>
      </c>
      <c r="N131" s="25">
        <f>VLOOKUP($L131,'Forrás kategóriák'!$B$1:$D$36,3,FALSE)</f>
        <v>1</v>
      </c>
      <c r="O131" s="15"/>
      <c r="P131" s="12"/>
      <c r="Q131" s="15"/>
      <c r="R131" s="12"/>
      <c r="S131" s="15"/>
      <c r="T131" s="15"/>
      <c r="U131" s="13">
        <v>0</v>
      </c>
      <c r="V131" s="13">
        <v>0</v>
      </c>
      <c r="AA131" s="13">
        <v>0</v>
      </c>
      <c r="AB131" s="13">
        <v>0</v>
      </c>
      <c r="AC131" s="12"/>
      <c r="AD131" s="15" t="s">
        <v>66</v>
      </c>
      <c r="AE131" s="15" t="s">
        <v>308</v>
      </c>
      <c r="AF131" s="27"/>
      <c r="AG131" s="12">
        <v>2</v>
      </c>
      <c r="AH131" s="12">
        <v>2</v>
      </c>
      <c r="AI131" s="13">
        <v>0</v>
      </c>
      <c r="AJ131" s="13">
        <v>0</v>
      </c>
      <c r="AK131" s="13">
        <v>0</v>
      </c>
      <c r="AL131" s="13">
        <v>0</v>
      </c>
      <c r="AM131" s="25">
        <f t="shared" ref="AM131:AM194" si="7">SUM(U131,AA131,AG131)</f>
        <v>2</v>
      </c>
      <c r="AN131" s="25">
        <f t="shared" ref="AN131:AN194" si="8">SUM(V131,AB131,AH131)</f>
        <v>2</v>
      </c>
      <c r="AO131" s="25">
        <f t="shared" ref="AO131:AO194" si="9">(MIN($N131*($U131+$AA131+$AG131)*($V131+$AB131+$AH131),80))+AI131+AJ131+AK131+AL131</f>
        <v>4</v>
      </c>
      <c r="AP131" s="21">
        <v>2</v>
      </c>
      <c r="AQ131" s="21">
        <v>2</v>
      </c>
      <c r="AR131" s="21">
        <v>4</v>
      </c>
    </row>
    <row r="132" spans="1:44" s="2" customFormat="1" ht="15" customHeight="1" x14ac:dyDescent="0.3">
      <c r="A132" s="26">
        <v>44048</v>
      </c>
      <c r="B132" s="26" t="s">
        <v>561</v>
      </c>
      <c r="C132" s="2" t="s">
        <v>606</v>
      </c>
      <c r="D132" s="4" t="s">
        <v>96</v>
      </c>
      <c r="E132" s="4" t="s">
        <v>471</v>
      </c>
      <c r="F132" s="9" t="s">
        <v>103</v>
      </c>
      <c r="G132" s="9" t="s">
        <v>10</v>
      </c>
      <c r="H132" s="13" t="s">
        <v>483</v>
      </c>
      <c r="I132" s="15" t="s">
        <v>550</v>
      </c>
      <c r="J132" s="3" t="s">
        <v>390</v>
      </c>
      <c r="K132" s="38" t="str" cm="1">
        <f t="array" aca="1" ref="K132" ca="1">HYPERLINK(CELL("cím",INDEX(Források!$A:$E,MATCH(Adatok!J132,Források!$A:$A,0),2)),I132)</f>
        <v>Seliwiorstow et al., 2016</v>
      </c>
      <c r="L132" s="31" t="s">
        <v>481</v>
      </c>
      <c r="M132" s="25" t="str">
        <f>VLOOKUP($L132,'Forrás kategóriák'!$B$1:$D$36,2,FALSE)</f>
        <v>Szöveg</v>
      </c>
      <c r="N132" s="25">
        <f>VLOOKUP($L132,'Forrás kategóriák'!$B$1:$D$36,3,FALSE)</f>
        <v>1</v>
      </c>
      <c r="O132" s="15"/>
      <c r="P132" s="12"/>
      <c r="Q132" s="15"/>
      <c r="R132" s="12"/>
      <c r="S132" s="15"/>
      <c r="T132" s="15"/>
      <c r="U132" s="13">
        <v>0</v>
      </c>
      <c r="V132" s="13">
        <v>0</v>
      </c>
      <c r="AA132" s="13">
        <v>0</v>
      </c>
      <c r="AB132" s="13">
        <v>0</v>
      </c>
      <c r="AC132" s="12"/>
      <c r="AD132" s="15" t="s">
        <v>66</v>
      </c>
      <c r="AE132" s="15" t="s">
        <v>308</v>
      </c>
      <c r="AF132" s="27"/>
      <c r="AG132" s="12">
        <v>2</v>
      </c>
      <c r="AH132" s="12">
        <v>2</v>
      </c>
      <c r="AI132" s="13">
        <v>0</v>
      </c>
      <c r="AJ132" s="13">
        <v>0</v>
      </c>
      <c r="AK132" s="13">
        <v>0</v>
      </c>
      <c r="AL132" s="13">
        <v>0</v>
      </c>
      <c r="AM132" s="25">
        <f t="shared" si="7"/>
        <v>2</v>
      </c>
      <c r="AN132" s="25">
        <f t="shared" si="8"/>
        <v>2</v>
      </c>
      <c r="AO132" s="25">
        <f t="shared" si="9"/>
        <v>4</v>
      </c>
      <c r="AP132" s="21">
        <v>2</v>
      </c>
      <c r="AQ132" s="21">
        <v>2</v>
      </c>
      <c r="AR132" s="21">
        <v>4</v>
      </c>
    </row>
    <row r="133" spans="1:44" s="2" customFormat="1" ht="15" customHeight="1" x14ac:dyDescent="0.3">
      <c r="A133" s="26">
        <v>44048</v>
      </c>
      <c r="B133" s="26" t="s">
        <v>561</v>
      </c>
      <c r="C133" s="2" t="s">
        <v>606</v>
      </c>
      <c r="D133" s="4" t="s">
        <v>96</v>
      </c>
      <c r="E133" s="4" t="s">
        <v>471</v>
      </c>
      <c r="F133" s="9" t="s">
        <v>103</v>
      </c>
      <c r="G133" s="9" t="s">
        <v>11</v>
      </c>
      <c r="H133" s="13" t="s">
        <v>484</v>
      </c>
      <c r="I133" s="15" t="s">
        <v>480</v>
      </c>
      <c r="J133" s="3" t="s">
        <v>343</v>
      </c>
      <c r="K133" s="38" t="str" cm="1">
        <f t="array" aca="1" ref="K133" ca="1">HYPERLINK(CELL("cím",INDEX(Források!$A:$E,MATCH(Adatok!J133,Források!$A:$A,0),2)),I133)</f>
        <v>FAO/WHO 2009</v>
      </c>
      <c r="L133" s="31" t="s">
        <v>481</v>
      </c>
      <c r="M133" s="25" t="str">
        <f>VLOOKUP($L133,'Forrás kategóriák'!$B$1:$D$36,2,FALSE)</f>
        <v>Szöveg</v>
      </c>
      <c r="N133" s="25">
        <f>VLOOKUP($L133,'Forrás kategóriák'!$B$1:$D$36,3,FALSE)</f>
        <v>1</v>
      </c>
      <c r="O133" s="15"/>
      <c r="P133" s="12"/>
      <c r="Q133" s="15"/>
      <c r="R133" s="12"/>
      <c r="S133" s="15"/>
      <c r="T133" s="15"/>
      <c r="U133" s="13">
        <v>0</v>
      </c>
      <c r="V133" s="13">
        <v>0</v>
      </c>
      <c r="AA133" s="13">
        <v>0</v>
      </c>
      <c r="AB133" s="13">
        <v>0</v>
      </c>
      <c r="AC133" s="12"/>
      <c r="AD133" s="15" t="s">
        <v>55</v>
      </c>
      <c r="AE133" s="9" t="s">
        <v>27</v>
      </c>
      <c r="AF133" s="9"/>
      <c r="AG133" s="12">
        <v>1</v>
      </c>
      <c r="AH133" s="12">
        <v>2</v>
      </c>
      <c r="AI133" s="13">
        <v>0</v>
      </c>
      <c r="AJ133" s="13">
        <v>0</v>
      </c>
      <c r="AK133" s="13">
        <v>0</v>
      </c>
      <c r="AL133" s="13">
        <v>0</v>
      </c>
      <c r="AM133" s="25">
        <f t="shared" si="7"/>
        <v>1</v>
      </c>
      <c r="AN133" s="25">
        <f t="shared" si="8"/>
        <v>2</v>
      </c>
      <c r="AO133" s="25">
        <f t="shared" si="9"/>
        <v>2</v>
      </c>
      <c r="AP133" s="21">
        <v>1</v>
      </c>
      <c r="AQ133" s="21">
        <v>2</v>
      </c>
      <c r="AR133" s="21">
        <v>2</v>
      </c>
    </row>
    <row r="134" spans="1:44" s="2" customFormat="1" ht="15" customHeight="1" x14ac:dyDescent="0.3">
      <c r="A134" s="26">
        <v>44048</v>
      </c>
      <c r="B134" s="26" t="s">
        <v>561</v>
      </c>
      <c r="C134" s="2" t="s">
        <v>606</v>
      </c>
      <c r="D134" s="4" t="s">
        <v>96</v>
      </c>
      <c r="E134" s="4" t="s">
        <v>471</v>
      </c>
      <c r="F134" s="9" t="s">
        <v>103</v>
      </c>
      <c r="G134" s="9" t="s">
        <v>11</v>
      </c>
      <c r="H134" s="13" t="s">
        <v>484</v>
      </c>
      <c r="I134" s="15" t="s">
        <v>480</v>
      </c>
      <c r="J134" s="3" t="s">
        <v>343</v>
      </c>
      <c r="K134" s="38" t="str" cm="1">
        <f t="array" aca="1" ref="K134" ca="1">HYPERLINK(CELL("cím",INDEX(Források!$A:$E,MATCH(Adatok!J134,Források!$A:$A,0),2)),I134)</f>
        <v>FAO/WHO 2009</v>
      </c>
      <c r="L134" s="31" t="s">
        <v>481</v>
      </c>
      <c r="M134" s="25" t="str">
        <f>VLOOKUP($L134,'Forrás kategóriák'!$B$1:$D$36,2,FALSE)</f>
        <v>Szöveg</v>
      </c>
      <c r="N134" s="25">
        <f>VLOOKUP($L134,'Forrás kategóriák'!$B$1:$D$36,3,FALSE)</f>
        <v>1</v>
      </c>
      <c r="O134" s="15"/>
      <c r="P134" s="12"/>
      <c r="Q134" s="15"/>
      <c r="R134" s="12"/>
      <c r="S134" s="15"/>
      <c r="T134" s="15"/>
      <c r="U134" s="13">
        <v>0</v>
      </c>
      <c r="V134" s="13">
        <v>0</v>
      </c>
      <c r="AA134" s="13">
        <v>0</v>
      </c>
      <c r="AB134" s="13">
        <v>0</v>
      </c>
      <c r="AC134" s="12"/>
      <c r="AD134" s="15" t="s">
        <v>76</v>
      </c>
      <c r="AE134" s="9" t="s">
        <v>77</v>
      </c>
      <c r="AF134" s="9"/>
      <c r="AG134" s="12">
        <v>1</v>
      </c>
      <c r="AH134" s="12">
        <v>2</v>
      </c>
      <c r="AI134" s="13">
        <v>0</v>
      </c>
      <c r="AJ134" s="13">
        <v>0</v>
      </c>
      <c r="AK134" s="13">
        <v>0</v>
      </c>
      <c r="AL134" s="13">
        <v>0</v>
      </c>
      <c r="AM134" s="25">
        <f t="shared" si="7"/>
        <v>1</v>
      </c>
      <c r="AN134" s="25">
        <f t="shared" si="8"/>
        <v>2</v>
      </c>
      <c r="AO134" s="25">
        <f t="shared" si="9"/>
        <v>2</v>
      </c>
      <c r="AP134" s="21">
        <v>1</v>
      </c>
      <c r="AQ134" s="21">
        <v>2</v>
      </c>
      <c r="AR134" s="21">
        <v>2</v>
      </c>
    </row>
    <row r="135" spans="1:44" s="2" customFormat="1" ht="15" customHeight="1" x14ac:dyDescent="0.3">
      <c r="A135" s="26">
        <v>44048</v>
      </c>
      <c r="B135" s="26" t="s">
        <v>561</v>
      </c>
      <c r="C135" s="2" t="s">
        <v>606</v>
      </c>
      <c r="D135" s="4" t="s">
        <v>96</v>
      </c>
      <c r="E135" s="4" t="s">
        <v>471</v>
      </c>
      <c r="F135" s="9" t="s">
        <v>103</v>
      </c>
      <c r="G135" s="9" t="s">
        <v>12</v>
      </c>
      <c r="H135" s="13" t="s">
        <v>83</v>
      </c>
      <c r="I135" s="15" t="s">
        <v>63</v>
      </c>
      <c r="J135" s="3" t="s">
        <v>419</v>
      </c>
      <c r="K135" s="38" t="str" cm="1">
        <f t="array" aca="1" ref="K135" ca="1">HYPERLINK(CELL("cím",INDEX(Források!$A:$E,MATCH(Adatok!J135,Források!$A:$A,0),2)),I135)</f>
        <v>Oosterom et al.,1983b</v>
      </c>
      <c r="L135" s="31" t="s">
        <v>459</v>
      </c>
      <c r="M135" s="25" t="str">
        <f>VLOOKUP($L135,'Forrás kategóriák'!$B$1:$D$36,2,FALSE)</f>
        <v>Szám (mért érték)</v>
      </c>
      <c r="N135" s="25">
        <f>VLOOKUP($L135,'Forrás kategóriák'!$B$1:$D$36,3,FALSE)</f>
        <v>1</v>
      </c>
      <c r="O135" s="14" t="s">
        <v>145</v>
      </c>
      <c r="P135" s="12">
        <v>1</v>
      </c>
      <c r="Q135" s="9" t="s">
        <v>146</v>
      </c>
      <c r="R135" s="12">
        <v>1.99</v>
      </c>
      <c r="S135" s="14" t="s">
        <v>116</v>
      </c>
      <c r="T135" s="15" t="s">
        <v>68</v>
      </c>
      <c r="U135" s="13">
        <v>2</v>
      </c>
      <c r="V135" s="13">
        <v>2</v>
      </c>
      <c r="AA135" s="13">
        <v>0</v>
      </c>
      <c r="AB135" s="13">
        <v>0</v>
      </c>
      <c r="AC135" s="12"/>
      <c r="AD135" s="15" t="s">
        <v>444</v>
      </c>
      <c r="AE135" s="15" t="s">
        <v>445</v>
      </c>
      <c r="AF135" s="14"/>
      <c r="AG135" s="12">
        <v>0</v>
      </c>
      <c r="AH135" s="12">
        <v>0</v>
      </c>
      <c r="AI135" s="13">
        <v>0</v>
      </c>
      <c r="AJ135" s="13">
        <v>0</v>
      </c>
      <c r="AK135" s="13">
        <v>0</v>
      </c>
      <c r="AL135" s="13">
        <v>0</v>
      </c>
      <c r="AM135" s="25">
        <f t="shared" si="7"/>
        <v>2</v>
      </c>
      <c r="AN135" s="25">
        <f t="shared" si="8"/>
        <v>2</v>
      </c>
      <c r="AO135" s="25">
        <f t="shared" si="9"/>
        <v>4</v>
      </c>
      <c r="AP135" s="21">
        <v>2</v>
      </c>
      <c r="AQ135" s="21">
        <v>2</v>
      </c>
      <c r="AR135" s="21">
        <v>4</v>
      </c>
    </row>
    <row r="136" spans="1:44" s="2" customFormat="1" ht="15" customHeight="1" x14ac:dyDescent="0.3">
      <c r="A136" s="26">
        <v>44048</v>
      </c>
      <c r="B136" s="26" t="s">
        <v>561</v>
      </c>
      <c r="C136" s="2" t="s">
        <v>606</v>
      </c>
      <c r="D136" s="4" t="s">
        <v>96</v>
      </c>
      <c r="E136" s="4" t="s">
        <v>471</v>
      </c>
      <c r="F136" s="9" t="s">
        <v>103</v>
      </c>
      <c r="G136" s="9" t="s">
        <v>12</v>
      </c>
      <c r="H136" s="13" t="s">
        <v>83</v>
      </c>
      <c r="I136" s="15" t="s">
        <v>63</v>
      </c>
      <c r="J136" s="3" t="s">
        <v>419</v>
      </c>
      <c r="K136" s="38" t="str" cm="1">
        <f t="array" aca="1" ref="K136" ca="1">HYPERLINK(CELL("cím",INDEX(Források!$A:$E,MATCH(Adatok!J136,Források!$A:$A,0),2)),I136)</f>
        <v>Oosterom et al.,1983b</v>
      </c>
      <c r="L136" s="31" t="s">
        <v>459</v>
      </c>
      <c r="M136" s="25" t="str">
        <f>VLOOKUP($L136,'Forrás kategóriák'!$B$1:$D$36,2,FALSE)</f>
        <v>Szám (mért érték)</v>
      </c>
      <c r="N136" s="25">
        <f>VLOOKUP($L136,'Forrás kategóriák'!$B$1:$D$36,3,FALSE)</f>
        <v>1</v>
      </c>
      <c r="O136" s="14" t="s">
        <v>145</v>
      </c>
      <c r="P136" s="12">
        <v>1</v>
      </c>
      <c r="Q136" s="15" t="s">
        <v>147</v>
      </c>
      <c r="R136" s="12">
        <v>2.44</v>
      </c>
      <c r="S136" s="14" t="s">
        <v>116</v>
      </c>
      <c r="T136" s="15" t="s">
        <v>68</v>
      </c>
      <c r="U136" s="13">
        <v>2</v>
      </c>
      <c r="V136" s="13">
        <v>2</v>
      </c>
      <c r="AA136" s="13">
        <v>0</v>
      </c>
      <c r="AB136" s="13">
        <v>0</v>
      </c>
      <c r="AC136" s="12"/>
      <c r="AD136" s="15" t="s">
        <v>444</v>
      </c>
      <c r="AE136" s="15" t="s">
        <v>445</v>
      </c>
      <c r="AF136" s="14"/>
      <c r="AG136" s="12">
        <v>0</v>
      </c>
      <c r="AH136" s="12">
        <v>0</v>
      </c>
      <c r="AI136" s="13">
        <v>0</v>
      </c>
      <c r="AJ136" s="13">
        <v>0</v>
      </c>
      <c r="AK136" s="13">
        <v>0</v>
      </c>
      <c r="AL136" s="13">
        <v>0</v>
      </c>
      <c r="AM136" s="25">
        <f t="shared" si="7"/>
        <v>2</v>
      </c>
      <c r="AN136" s="25">
        <f t="shared" si="8"/>
        <v>2</v>
      </c>
      <c r="AO136" s="25">
        <f t="shared" si="9"/>
        <v>4</v>
      </c>
      <c r="AP136" s="21">
        <v>2</v>
      </c>
      <c r="AQ136" s="21">
        <v>2</v>
      </c>
      <c r="AR136" s="21">
        <v>4</v>
      </c>
    </row>
    <row r="137" spans="1:44" s="2" customFormat="1" ht="15" customHeight="1" x14ac:dyDescent="0.3">
      <c r="A137" s="26">
        <v>44048</v>
      </c>
      <c r="B137" s="26" t="s">
        <v>561</v>
      </c>
      <c r="C137" s="2" t="s">
        <v>606</v>
      </c>
      <c r="D137" s="4" t="s">
        <v>96</v>
      </c>
      <c r="E137" s="4" t="s">
        <v>471</v>
      </c>
      <c r="F137" s="9" t="s">
        <v>103</v>
      </c>
      <c r="G137" s="9" t="s">
        <v>12</v>
      </c>
      <c r="H137" s="13" t="s">
        <v>83</v>
      </c>
      <c r="I137" s="15" t="s">
        <v>63</v>
      </c>
      <c r="J137" s="3" t="s">
        <v>419</v>
      </c>
      <c r="K137" s="38" t="str" cm="1">
        <f t="array" aca="1" ref="K137" ca="1">HYPERLINK(CELL("cím",INDEX(Források!$A:$E,MATCH(Adatok!J137,Források!$A:$A,0),2)),I137)</f>
        <v>Oosterom et al.,1983b</v>
      </c>
      <c r="L137" s="31" t="s">
        <v>459</v>
      </c>
      <c r="M137" s="25" t="str">
        <f>VLOOKUP($L137,'Forrás kategóriák'!$B$1:$D$36,2,FALSE)</f>
        <v>Szám (mért érték)</v>
      </c>
      <c r="N137" s="25">
        <f>VLOOKUP($L137,'Forrás kategóriák'!$B$1:$D$36,3,FALSE)</f>
        <v>1</v>
      </c>
      <c r="O137" s="14" t="s">
        <v>145</v>
      </c>
      <c r="P137" s="12">
        <v>2</v>
      </c>
      <c r="Q137" s="9" t="s">
        <v>146</v>
      </c>
      <c r="R137" s="12">
        <v>1.07</v>
      </c>
      <c r="S137" s="14" t="s">
        <v>116</v>
      </c>
      <c r="T137" s="15" t="s">
        <v>68</v>
      </c>
      <c r="U137" s="13">
        <v>2</v>
      </c>
      <c r="V137" s="13">
        <v>2</v>
      </c>
      <c r="AA137" s="13">
        <v>0</v>
      </c>
      <c r="AB137" s="13">
        <v>0</v>
      </c>
      <c r="AC137" s="12"/>
      <c r="AD137" s="15" t="s">
        <v>444</v>
      </c>
      <c r="AE137" s="15" t="s">
        <v>445</v>
      </c>
      <c r="AF137" s="14"/>
      <c r="AG137" s="12">
        <v>0</v>
      </c>
      <c r="AH137" s="12">
        <v>0</v>
      </c>
      <c r="AI137" s="13">
        <v>0</v>
      </c>
      <c r="AJ137" s="13">
        <v>0</v>
      </c>
      <c r="AK137" s="13">
        <v>0</v>
      </c>
      <c r="AL137" s="13">
        <v>0</v>
      </c>
      <c r="AM137" s="25">
        <f t="shared" si="7"/>
        <v>2</v>
      </c>
      <c r="AN137" s="25">
        <f t="shared" si="8"/>
        <v>2</v>
      </c>
      <c r="AO137" s="25">
        <f t="shared" si="9"/>
        <v>4</v>
      </c>
      <c r="AP137" s="21">
        <v>2</v>
      </c>
      <c r="AQ137" s="21">
        <v>2</v>
      </c>
      <c r="AR137" s="21">
        <v>4</v>
      </c>
    </row>
    <row r="138" spans="1:44" s="2" customFormat="1" ht="15" customHeight="1" x14ac:dyDescent="0.3">
      <c r="A138" s="26">
        <v>44048</v>
      </c>
      <c r="B138" s="26" t="s">
        <v>561</v>
      </c>
      <c r="C138" s="2" t="s">
        <v>606</v>
      </c>
      <c r="D138" s="4" t="s">
        <v>96</v>
      </c>
      <c r="E138" s="4" t="s">
        <v>471</v>
      </c>
      <c r="F138" s="9" t="s">
        <v>103</v>
      </c>
      <c r="G138" s="9" t="s">
        <v>12</v>
      </c>
      <c r="H138" s="13" t="s">
        <v>83</v>
      </c>
      <c r="I138" s="15" t="s">
        <v>63</v>
      </c>
      <c r="J138" s="3" t="s">
        <v>419</v>
      </c>
      <c r="K138" s="38" t="str" cm="1">
        <f t="array" aca="1" ref="K138" ca="1">HYPERLINK(CELL("cím",INDEX(Források!$A:$E,MATCH(Adatok!J138,Források!$A:$A,0),2)),I138)</f>
        <v>Oosterom et al.,1983b</v>
      </c>
      <c r="L138" s="31" t="s">
        <v>459</v>
      </c>
      <c r="M138" s="25" t="str">
        <f>VLOOKUP($L138,'Forrás kategóriák'!$B$1:$D$36,2,FALSE)</f>
        <v>Szám (mért érték)</v>
      </c>
      <c r="N138" s="25">
        <f>VLOOKUP($L138,'Forrás kategóriák'!$B$1:$D$36,3,FALSE)</f>
        <v>1</v>
      </c>
      <c r="O138" s="14" t="s">
        <v>145</v>
      </c>
      <c r="P138" s="12">
        <v>2</v>
      </c>
      <c r="Q138" s="15" t="s">
        <v>147</v>
      </c>
      <c r="R138" s="12">
        <v>2.58</v>
      </c>
      <c r="S138" s="14" t="s">
        <v>116</v>
      </c>
      <c r="T138" s="15" t="s">
        <v>68</v>
      </c>
      <c r="U138" s="13">
        <v>2</v>
      </c>
      <c r="V138" s="13">
        <v>2</v>
      </c>
      <c r="AA138" s="13">
        <v>0</v>
      </c>
      <c r="AB138" s="13">
        <v>0</v>
      </c>
      <c r="AC138" s="12"/>
      <c r="AD138" s="15" t="s">
        <v>444</v>
      </c>
      <c r="AE138" s="15" t="s">
        <v>445</v>
      </c>
      <c r="AF138" s="14"/>
      <c r="AG138" s="12">
        <v>0</v>
      </c>
      <c r="AH138" s="12">
        <v>0</v>
      </c>
      <c r="AI138" s="13">
        <v>0</v>
      </c>
      <c r="AJ138" s="13">
        <v>0</v>
      </c>
      <c r="AK138" s="13">
        <v>0</v>
      </c>
      <c r="AL138" s="13">
        <v>0</v>
      </c>
      <c r="AM138" s="25">
        <f t="shared" si="7"/>
        <v>2</v>
      </c>
      <c r="AN138" s="25">
        <f t="shared" si="8"/>
        <v>2</v>
      </c>
      <c r="AO138" s="25">
        <f t="shared" si="9"/>
        <v>4</v>
      </c>
      <c r="AP138" s="21">
        <v>2</v>
      </c>
      <c r="AQ138" s="21">
        <v>2</v>
      </c>
      <c r="AR138" s="21">
        <v>4</v>
      </c>
    </row>
    <row r="139" spans="1:44" s="2" customFormat="1" ht="15" customHeight="1" x14ac:dyDescent="0.3">
      <c r="A139" s="26">
        <v>44048</v>
      </c>
      <c r="B139" s="26" t="s">
        <v>561</v>
      </c>
      <c r="C139" s="2" t="s">
        <v>606</v>
      </c>
      <c r="D139" s="4" t="s">
        <v>96</v>
      </c>
      <c r="E139" s="4" t="s">
        <v>471</v>
      </c>
      <c r="F139" s="9" t="s">
        <v>103</v>
      </c>
      <c r="G139" s="9" t="s">
        <v>12</v>
      </c>
      <c r="H139" s="13" t="s">
        <v>83</v>
      </c>
      <c r="I139" s="15" t="s">
        <v>63</v>
      </c>
      <c r="J139" s="3" t="s">
        <v>419</v>
      </c>
      <c r="K139" s="38" t="str" cm="1">
        <f t="array" aca="1" ref="K139" ca="1">HYPERLINK(CELL("cím",INDEX(Források!$A:$E,MATCH(Adatok!J139,Források!$A:$A,0),2)),I139)</f>
        <v>Oosterom et al.,1983b</v>
      </c>
      <c r="L139" s="31" t="s">
        <v>459</v>
      </c>
      <c r="M139" s="25" t="str">
        <f>VLOOKUP($L139,'Forrás kategóriák'!$B$1:$D$36,2,FALSE)</f>
        <v>Szám (mért érték)</v>
      </c>
      <c r="N139" s="25">
        <f>VLOOKUP($L139,'Forrás kategóriák'!$B$1:$D$36,3,FALSE)</f>
        <v>1</v>
      </c>
      <c r="O139" s="14" t="s">
        <v>145</v>
      </c>
      <c r="P139" s="12">
        <v>3</v>
      </c>
      <c r="Q139" s="9" t="s">
        <v>146</v>
      </c>
      <c r="R139" s="12">
        <v>2.09</v>
      </c>
      <c r="S139" s="14" t="s">
        <v>116</v>
      </c>
      <c r="T139" s="15" t="s">
        <v>68</v>
      </c>
      <c r="U139" s="13">
        <v>2</v>
      </c>
      <c r="V139" s="13">
        <v>2</v>
      </c>
      <c r="AA139" s="13">
        <v>0</v>
      </c>
      <c r="AB139" s="13">
        <v>0</v>
      </c>
      <c r="AC139" s="12"/>
      <c r="AD139" s="15" t="s">
        <v>444</v>
      </c>
      <c r="AE139" s="15" t="s">
        <v>445</v>
      </c>
      <c r="AF139" s="14"/>
      <c r="AG139" s="12">
        <v>0</v>
      </c>
      <c r="AH139" s="12">
        <v>0</v>
      </c>
      <c r="AI139" s="13">
        <v>0</v>
      </c>
      <c r="AJ139" s="13">
        <v>0</v>
      </c>
      <c r="AK139" s="13">
        <v>0</v>
      </c>
      <c r="AL139" s="13">
        <v>0</v>
      </c>
      <c r="AM139" s="25">
        <f t="shared" si="7"/>
        <v>2</v>
      </c>
      <c r="AN139" s="25">
        <f t="shared" si="8"/>
        <v>2</v>
      </c>
      <c r="AO139" s="25">
        <f t="shared" si="9"/>
        <v>4</v>
      </c>
      <c r="AP139" s="21">
        <v>2</v>
      </c>
      <c r="AQ139" s="21">
        <v>2</v>
      </c>
      <c r="AR139" s="21">
        <v>4</v>
      </c>
    </row>
    <row r="140" spans="1:44" s="2" customFormat="1" ht="15" customHeight="1" x14ac:dyDescent="0.3">
      <c r="A140" s="26">
        <v>44048</v>
      </c>
      <c r="B140" s="26" t="s">
        <v>561</v>
      </c>
      <c r="C140" s="2" t="s">
        <v>606</v>
      </c>
      <c r="D140" s="4" t="s">
        <v>96</v>
      </c>
      <c r="E140" s="4" t="s">
        <v>471</v>
      </c>
      <c r="F140" s="9" t="s">
        <v>103</v>
      </c>
      <c r="G140" s="9" t="s">
        <v>12</v>
      </c>
      <c r="H140" s="13" t="s">
        <v>83</v>
      </c>
      <c r="I140" s="15" t="s">
        <v>63</v>
      </c>
      <c r="J140" s="3" t="s">
        <v>419</v>
      </c>
      <c r="K140" s="38" t="str" cm="1">
        <f t="array" aca="1" ref="K140" ca="1">HYPERLINK(CELL("cím",INDEX(Források!$A:$E,MATCH(Adatok!J140,Források!$A:$A,0),2)),I140)</f>
        <v>Oosterom et al.,1983b</v>
      </c>
      <c r="L140" s="31" t="s">
        <v>459</v>
      </c>
      <c r="M140" s="25" t="str">
        <f>VLOOKUP($L140,'Forrás kategóriák'!$B$1:$D$36,2,FALSE)</f>
        <v>Szám (mért érték)</v>
      </c>
      <c r="N140" s="25">
        <f>VLOOKUP($L140,'Forrás kategóriák'!$B$1:$D$36,3,FALSE)</f>
        <v>1</v>
      </c>
      <c r="O140" s="14" t="s">
        <v>145</v>
      </c>
      <c r="P140" s="12">
        <v>3</v>
      </c>
      <c r="Q140" s="15" t="s">
        <v>147</v>
      </c>
      <c r="R140" s="12">
        <v>2.62</v>
      </c>
      <c r="S140" s="14" t="s">
        <v>116</v>
      </c>
      <c r="T140" s="15" t="s">
        <v>68</v>
      </c>
      <c r="U140" s="13">
        <v>2</v>
      </c>
      <c r="V140" s="13">
        <v>2</v>
      </c>
      <c r="AA140" s="13">
        <v>0</v>
      </c>
      <c r="AB140" s="13">
        <v>0</v>
      </c>
      <c r="AC140" s="12"/>
      <c r="AD140" s="15" t="s">
        <v>444</v>
      </c>
      <c r="AE140" s="15" t="s">
        <v>445</v>
      </c>
      <c r="AF140" s="14"/>
      <c r="AG140" s="12">
        <v>0</v>
      </c>
      <c r="AH140" s="12">
        <v>0</v>
      </c>
      <c r="AI140" s="13">
        <v>0</v>
      </c>
      <c r="AJ140" s="13">
        <v>0</v>
      </c>
      <c r="AK140" s="13">
        <v>0</v>
      </c>
      <c r="AL140" s="13">
        <v>0</v>
      </c>
      <c r="AM140" s="25">
        <f t="shared" si="7"/>
        <v>2</v>
      </c>
      <c r="AN140" s="25">
        <f t="shared" si="8"/>
        <v>2</v>
      </c>
      <c r="AO140" s="25">
        <f t="shared" si="9"/>
        <v>4</v>
      </c>
      <c r="AP140" s="21">
        <v>2</v>
      </c>
      <c r="AQ140" s="21">
        <v>2</v>
      </c>
      <c r="AR140" s="21">
        <v>4</v>
      </c>
    </row>
    <row r="141" spans="1:44" s="2" customFormat="1" ht="15" customHeight="1" x14ac:dyDescent="0.3">
      <c r="A141" s="26">
        <v>44048</v>
      </c>
      <c r="B141" s="26" t="s">
        <v>561</v>
      </c>
      <c r="C141" s="2" t="s">
        <v>606</v>
      </c>
      <c r="D141" s="4" t="s">
        <v>96</v>
      </c>
      <c r="E141" s="4" t="s">
        <v>471</v>
      </c>
      <c r="F141" s="9" t="s">
        <v>103</v>
      </c>
      <c r="G141" s="9" t="s">
        <v>12</v>
      </c>
      <c r="H141" s="13" t="s">
        <v>83</v>
      </c>
      <c r="I141" s="15" t="s">
        <v>63</v>
      </c>
      <c r="J141" s="3" t="s">
        <v>419</v>
      </c>
      <c r="K141" s="38" t="str" cm="1">
        <f t="array" aca="1" ref="K141" ca="1">HYPERLINK(CELL("cím",INDEX(Források!$A:$E,MATCH(Adatok!J141,Források!$A:$A,0),2)),I141)</f>
        <v>Oosterom et al.,1983b</v>
      </c>
      <c r="L141" s="31" t="s">
        <v>459</v>
      </c>
      <c r="M141" s="25" t="str">
        <f>VLOOKUP($L141,'Forrás kategóriák'!$B$1:$D$36,2,FALSE)</f>
        <v>Szám (mért érték)</v>
      </c>
      <c r="N141" s="25">
        <f>VLOOKUP($L141,'Forrás kategóriák'!$B$1:$D$36,3,FALSE)</f>
        <v>1</v>
      </c>
      <c r="O141" s="14" t="s">
        <v>145</v>
      </c>
      <c r="P141" s="12">
        <v>4</v>
      </c>
      <c r="Q141" s="9" t="s">
        <v>146</v>
      </c>
      <c r="R141" s="12">
        <v>2.1800000000000002</v>
      </c>
      <c r="S141" s="14" t="s">
        <v>116</v>
      </c>
      <c r="T141" s="15" t="s">
        <v>68</v>
      </c>
      <c r="U141" s="13">
        <v>2</v>
      </c>
      <c r="V141" s="13">
        <v>2</v>
      </c>
      <c r="AA141" s="13">
        <v>0</v>
      </c>
      <c r="AB141" s="13">
        <v>0</v>
      </c>
      <c r="AC141" s="12"/>
      <c r="AD141" s="15" t="s">
        <v>444</v>
      </c>
      <c r="AE141" s="15" t="s">
        <v>445</v>
      </c>
      <c r="AF141" s="14"/>
      <c r="AG141" s="12">
        <v>0</v>
      </c>
      <c r="AH141" s="12">
        <v>0</v>
      </c>
      <c r="AI141" s="13">
        <v>0</v>
      </c>
      <c r="AJ141" s="13">
        <v>0</v>
      </c>
      <c r="AK141" s="13">
        <v>0</v>
      </c>
      <c r="AL141" s="13">
        <v>0</v>
      </c>
      <c r="AM141" s="25">
        <f t="shared" si="7"/>
        <v>2</v>
      </c>
      <c r="AN141" s="25">
        <f t="shared" si="8"/>
        <v>2</v>
      </c>
      <c r="AO141" s="25">
        <f t="shared" si="9"/>
        <v>4</v>
      </c>
      <c r="AP141" s="21">
        <v>2</v>
      </c>
      <c r="AQ141" s="21">
        <v>2</v>
      </c>
      <c r="AR141" s="21">
        <v>4</v>
      </c>
    </row>
    <row r="142" spans="1:44" s="2" customFormat="1" ht="15" customHeight="1" x14ac:dyDescent="0.3">
      <c r="A142" s="26">
        <v>44048</v>
      </c>
      <c r="B142" s="26" t="s">
        <v>561</v>
      </c>
      <c r="C142" s="2" t="s">
        <v>606</v>
      </c>
      <c r="D142" s="4" t="s">
        <v>96</v>
      </c>
      <c r="E142" s="4" t="s">
        <v>471</v>
      </c>
      <c r="F142" s="9" t="s">
        <v>103</v>
      </c>
      <c r="G142" s="9" t="s">
        <v>12</v>
      </c>
      <c r="H142" s="13" t="s">
        <v>83</v>
      </c>
      <c r="I142" s="15" t="s">
        <v>63</v>
      </c>
      <c r="J142" s="3" t="s">
        <v>419</v>
      </c>
      <c r="K142" s="38" t="str" cm="1">
        <f t="array" aca="1" ref="K142" ca="1">HYPERLINK(CELL("cím",INDEX(Források!$A:$E,MATCH(Adatok!J142,Források!$A:$A,0),2)),I142)</f>
        <v>Oosterom et al.,1983b</v>
      </c>
      <c r="L142" s="31" t="s">
        <v>459</v>
      </c>
      <c r="M142" s="25" t="str">
        <f>VLOOKUP($L142,'Forrás kategóriák'!$B$1:$D$36,2,FALSE)</f>
        <v>Szám (mért érték)</v>
      </c>
      <c r="N142" s="25">
        <f>VLOOKUP($L142,'Forrás kategóriák'!$B$1:$D$36,3,FALSE)</f>
        <v>1</v>
      </c>
      <c r="O142" s="14" t="s">
        <v>145</v>
      </c>
      <c r="P142" s="12">
        <v>4</v>
      </c>
      <c r="Q142" s="15" t="s">
        <v>147</v>
      </c>
      <c r="R142" s="12">
        <v>2.5</v>
      </c>
      <c r="S142" s="14" t="s">
        <v>116</v>
      </c>
      <c r="T142" s="15" t="s">
        <v>68</v>
      </c>
      <c r="U142" s="13">
        <v>2</v>
      </c>
      <c r="V142" s="13">
        <v>2</v>
      </c>
      <c r="AA142" s="13">
        <v>0</v>
      </c>
      <c r="AB142" s="13">
        <v>0</v>
      </c>
      <c r="AC142" s="12"/>
      <c r="AD142" s="15" t="s">
        <v>444</v>
      </c>
      <c r="AE142" s="15" t="s">
        <v>445</v>
      </c>
      <c r="AF142" s="14"/>
      <c r="AG142" s="12">
        <v>0</v>
      </c>
      <c r="AH142" s="12">
        <v>0</v>
      </c>
      <c r="AI142" s="13">
        <v>0</v>
      </c>
      <c r="AJ142" s="13">
        <v>0</v>
      </c>
      <c r="AK142" s="13">
        <v>0</v>
      </c>
      <c r="AL142" s="13">
        <v>0</v>
      </c>
      <c r="AM142" s="25">
        <f t="shared" si="7"/>
        <v>2</v>
      </c>
      <c r="AN142" s="25">
        <f t="shared" si="8"/>
        <v>2</v>
      </c>
      <c r="AO142" s="25">
        <f t="shared" si="9"/>
        <v>4</v>
      </c>
      <c r="AP142" s="21">
        <v>2</v>
      </c>
      <c r="AQ142" s="21">
        <v>2</v>
      </c>
      <c r="AR142" s="21">
        <v>4</v>
      </c>
    </row>
    <row r="143" spans="1:44" s="2" customFormat="1" ht="15" customHeight="1" x14ac:dyDescent="0.3">
      <c r="A143" s="26">
        <v>44048</v>
      </c>
      <c r="B143" s="26" t="s">
        <v>561</v>
      </c>
      <c r="C143" s="2" t="s">
        <v>606</v>
      </c>
      <c r="D143" s="4" t="s">
        <v>96</v>
      </c>
      <c r="E143" s="4" t="s">
        <v>471</v>
      </c>
      <c r="F143" s="9" t="s">
        <v>103</v>
      </c>
      <c r="G143" s="9" t="s">
        <v>12</v>
      </c>
      <c r="H143" s="13" t="s">
        <v>83</v>
      </c>
      <c r="I143" s="15" t="s">
        <v>64</v>
      </c>
      <c r="J143" s="3" t="s">
        <v>420</v>
      </c>
      <c r="K143" s="38" t="str" cm="1">
        <f t="array" aca="1" ref="K143" ca="1">HYPERLINK(CELL("cím",INDEX(Források!$A:$E,MATCH(Adatok!J143,Források!$A:$A,0),2)),I143)</f>
        <v>Izat et al., 1988</v>
      </c>
      <c r="L143" s="31" t="s">
        <v>459</v>
      </c>
      <c r="M143" s="25" t="str">
        <f>VLOOKUP($L143,'Forrás kategóriák'!$B$1:$D$36,2,FALSE)</f>
        <v>Szám (mért érték)</v>
      </c>
      <c r="N143" s="25">
        <f>VLOOKUP($L143,'Forrás kategóriák'!$B$1:$D$36,3,FALSE)</f>
        <v>1</v>
      </c>
      <c r="O143" s="14" t="s">
        <v>145</v>
      </c>
      <c r="P143" s="12">
        <v>5</v>
      </c>
      <c r="Q143" s="9" t="s">
        <v>146</v>
      </c>
      <c r="R143" s="12">
        <v>2.37</v>
      </c>
      <c r="S143" s="14" t="s">
        <v>116</v>
      </c>
      <c r="T143" s="15" t="s">
        <v>68</v>
      </c>
      <c r="U143" s="13">
        <v>2</v>
      </c>
      <c r="V143" s="13">
        <v>2</v>
      </c>
      <c r="AA143" s="13">
        <v>0</v>
      </c>
      <c r="AB143" s="13">
        <v>0</v>
      </c>
      <c r="AC143" s="12"/>
      <c r="AD143" s="15" t="s">
        <v>444</v>
      </c>
      <c r="AE143" s="15" t="s">
        <v>445</v>
      </c>
      <c r="AF143" s="14"/>
      <c r="AG143" s="12">
        <v>0</v>
      </c>
      <c r="AH143" s="12">
        <v>0</v>
      </c>
      <c r="AI143" s="13">
        <v>0</v>
      </c>
      <c r="AJ143" s="13">
        <v>0</v>
      </c>
      <c r="AK143" s="13">
        <v>0</v>
      </c>
      <c r="AL143" s="13">
        <v>0</v>
      </c>
      <c r="AM143" s="25">
        <f t="shared" si="7"/>
        <v>2</v>
      </c>
      <c r="AN143" s="25">
        <f t="shared" si="8"/>
        <v>2</v>
      </c>
      <c r="AO143" s="25">
        <f t="shared" si="9"/>
        <v>4</v>
      </c>
      <c r="AP143" s="21">
        <v>2</v>
      </c>
      <c r="AQ143" s="21">
        <v>2</v>
      </c>
      <c r="AR143" s="21">
        <v>4</v>
      </c>
    </row>
    <row r="144" spans="1:44" s="2" customFormat="1" ht="15" customHeight="1" x14ac:dyDescent="0.3">
      <c r="A144" s="26">
        <v>44048</v>
      </c>
      <c r="B144" s="26" t="s">
        <v>561</v>
      </c>
      <c r="C144" s="2" t="s">
        <v>606</v>
      </c>
      <c r="D144" s="4" t="s">
        <v>96</v>
      </c>
      <c r="E144" s="4" t="s">
        <v>471</v>
      </c>
      <c r="F144" s="9" t="s">
        <v>103</v>
      </c>
      <c r="G144" s="9" t="s">
        <v>12</v>
      </c>
      <c r="H144" s="13" t="s">
        <v>83</v>
      </c>
      <c r="I144" s="15" t="s">
        <v>64</v>
      </c>
      <c r="J144" s="3" t="s">
        <v>420</v>
      </c>
      <c r="K144" s="38" t="str" cm="1">
        <f t="array" aca="1" ref="K144" ca="1">HYPERLINK(CELL("cím",INDEX(Források!$A:$E,MATCH(Adatok!J144,Források!$A:$A,0),2)),I144)</f>
        <v>Izat et al., 1988</v>
      </c>
      <c r="L144" s="31" t="s">
        <v>459</v>
      </c>
      <c r="M144" s="25" t="str">
        <f>VLOOKUP($L144,'Forrás kategóriák'!$B$1:$D$36,2,FALSE)</f>
        <v>Szám (mért érték)</v>
      </c>
      <c r="N144" s="25">
        <f>VLOOKUP($L144,'Forrás kategóriák'!$B$1:$D$36,3,FALSE)</f>
        <v>1</v>
      </c>
      <c r="O144" s="14" t="s">
        <v>145</v>
      </c>
      <c r="P144" s="12">
        <v>5</v>
      </c>
      <c r="Q144" s="15" t="s">
        <v>147</v>
      </c>
      <c r="R144" s="12">
        <v>3.12</v>
      </c>
      <c r="S144" s="14" t="s">
        <v>116</v>
      </c>
      <c r="T144" s="15" t="s">
        <v>68</v>
      </c>
      <c r="U144" s="13">
        <v>2</v>
      </c>
      <c r="V144" s="13">
        <v>2</v>
      </c>
      <c r="AA144" s="13">
        <v>0</v>
      </c>
      <c r="AB144" s="13">
        <v>0</v>
      </c>
      <c r="AC144" s="12"/>
      <c r="AD144" s="15" t="s">
        <v>444</v>
      </c>
      <c r="AE144" s="15" t="s">
        <v>445</v>
      </c>
      <c r="AF144" s="14"/>
      <c r="AG144" s="12">
        <v>0</v>
      </c>
      <c r="AH144" s="12">
        <v>0</v>
      </c>
      <c r="AI144" s="13">
        <v>0</v>
      </c>
      <c r="AJ144" s="13">
        <v>0</v>
      </c>
      <c r="AK144" s="13">
        <v>0</v>
      </c>
      <c r="AL144" s="13">
        <v>0</v>
      </c>
      <c r="AM144" s="25">
        <f t="shared" si="7"/>
        <v>2</v>
      </c>
      <c r="AN144" s="25">
        <f t="shared" si="8"/>
        <v>2</v>
      </c>
      <c r="AO144" s="25">
        <f t="shared" si="9"/>
        <v>4</v>
      </c>
      <c r="AP144" s="21">
        <v>2</v>
      </c>
      <c r="AQ144" s="21">
        <v>2</v>
      </c>
      <c r="AR144" s="21">
        <v>4</v>
      </c>
    </row>
    <row r="145" spans="1:44" s="2" customFormat="1" ht="15" customHeight="1" x14ac:dyDescent="0.3">
      <c r="A145" s="26">
        <v>44048</v>
      </c>
      <c r="B145" s="26" t="s">
        <v>561</v>
      </c>
      <c r="C145" s="2" t="s">
        <v>606</v>
      </c>
      <c r="D145" s="4" t="s">
        <v>96</v>
      </c>
      <c r="E145" s="4" t="s">
        <v>471</v>
      </c>
      <c r="F145" s="9" t="s">
        <v>103</v>
      </c>
      <c r="G145" s="9" t="s">
        <v>12</v>
      </c>
      <c r="H145" s="13" t="s">
        <v>83</v>
      </c>
      <c r="I145" s="15" t="s">
        <v>64</v>
      </c>
      <c r="J145" s="3" t="s">
        <v>420</v>
      </c>
      <c r="K145" s="38" t="str" cm="1">
        <f t="array" aca="1" ref="K145" ca="1">HYPERLINK(CELL("cím",INDEX(Források!$A:$E,MATCH(Adatok!J145,Források!$A:$A,0),2)),I145)</f>
        <v>Izat et al., 1988</v>
      </c>
      <c r="L145" s="31" t="s">
        <v>459</v>
      </c>
      <c r="M145" s="25" t="str">
        <f>VLOOKUP($L145,'Forrás kategóriák'!$B$1:$D$36,2,FALSE)</f>
        <v>Szám (mért érték)</v>
      </c>
      <c r="N145" s="25">
        <f>VLOOKUP($L145,'Forrás kategóriák'!$B$1:$D$36,3,FALSE)</f>
        <v>1</v>
      </c>
      <c r="O145" s="14" t="s">
        <v>145</v>
      </c>
      <c r="P145" s="12">
        <v>6</v>
      </c>
      <c r="Q145" s="9" t="s">
        <v>146</v>
      </c>
      <c r="R145" s="12">
        <v>2.82</v>
      </c>
      <c r="S145" s="14" t="s">
        <v>116</v>
      </c>
      <c r="T145" s="15" t="s">
        <v>68</v>
      </c>
      <c r="U145" s="13">
        <v>2</v>
      </c>
      <c r="V145" s="13">
        <v>2</v>
      </c>
      <c r="AA145" s="13">
        <v>0</v>
      </c>
      <c r="AB145" s="13">
        <v>0</v>
      </c>
      <c r="AC145" s="12"/>
      <c r="AD145" s="15" t="s">
        <v>444</v>
      </c>
      <c r="AE145" s="15" t="s">
        <v>445</v>
      </c>
      <c r="AF145" s="14"/>
      <c r="AG145" s="12">
        <v>0</v>
      </c>
      <c r="AH145" s="12">
        <v>0</v>
      </c>
      <c r="AI145" s="13">
        <v>0</v>
      </c>
      <c r="AJ145" s="13">
        <v>0</v>
      </c>
      <c r="AK145" s="13">
        <v>0</v>
      </c>
      <c r="AL145" s="13">
        <v>0</v>
      </c>
      <c r="AM145" s="25">
        <f t="shared" si="7"/>
        <v>2</v>
      </c>
      <c r="AN145" s="25">
        <f t="shared" si="8"/>
        <v>2</v>
      </c>
      <c r="AO145" s="25">
        <f t="shared" si="9"/>
        <v>4</v>
      </c>
      <c r="AP145" s="21">
        <v>2</v>
      </c>
      <c r="AQ145" s="21">
        <v>2</v>
      </c>
      <c r="AR145" s="21">
        <v>4</v>
      </c>
    </row>
    <row r="146" spans="1:44" s="2" customFormat="1" ht="15" customHeight="1" x14ac:dyDescent="0.3">
      <c r="A146" s="26">
        <v>44048</v>
      </c>
      <c r="B146" s="26" t="s">
        <v>561</v>
      </c>
      <c r="C146" s="2" t="s">
        <v>606</v>
      </c>
      <c r="D146" s="4" t="s">
        <v>96</v>
      </c>
      <c r="E146" s="4" t="s">
        <v>471</v>
      </c>
      <c r="F146" s="9" t="s">
        <v>103</v>
      </c>
      <c r="G146" s="9" t="s">
        <v>12</v>
      </c>
      <c r="H146" s="13" t="s">
        <v>83</v>
      </c>
      <c r="I146" s="15" t="s">
        <v>64</v>
      </c>
      <c r="J146" s="3" t="s">
        <v>420</v>
      </c>
      <c r="K146" s="38" t="str" cm="1">
        <f t="array" aca="1" ref="K146" ca="1">HYPERLINK(CELL("cím",INDEX(Források!$A:$E,MATCH(Adatok!J146,Források!$A:$A,0),2)),I146)</f>
        <v>Izat et al., 1988</v>
      </c>
      <c r="L146" s="31" t="s">
        <v>459</v>
      </c>
      <c r="M146" s="25" t="str">
        <f>VLOOKUP($L146,'Forrás kategóriák'!$B$1:$D$36,2,FALSE)</f>
        <v>Szám (mért érték)</v>
      </c>
      <c r="N146" s="25">
        <f>VLOOKUP($L146,'Forrás kategóriák'!$B$1:$D$36,3,FALSE)</f>
        <v>1</v>
      </c>
      <c r="O146" s="14" t="s">
        <v>145</v>
      </c>
      <c r="P146" s="12">
        <v>6</v>
      </c>
      <c r="Q146" s="15" t="s">
        <v>147</v>
      </c>
      <c r="R146" s="12">
        <v>3.49</v>
      </c>
      <c r="S146" s="14" t="s">
        <v>116</v>
      </c>
      <c r="T146" s="15" t="s">
        <v>68</v>
      </c>
      <c r="U146" s="13">
        <v>2</v>
      </c>
      <c r="V146" s="13">
        <v>2</v>
      </c>
      <c r="AA146" s="13">
        <v>0</v>
      </c>
      <c r="AB146" s="13">
        <v>0</v>
      </c>
      <c r="AC146" s="12"/>
      <c r="AD146" s="15" t="s">
        <v>444</v>
      </c>
      <c r="AE146" s="15" t="s">
        <v>445</v>
      </c>
      <c r="AF146" s="14"/>
      <c r="AG146" s="12">
        <v>0</v>
      </c>
      <c r="AH146" s="12">
        <v>0</v>
      </c>
      <c r="AI146" s="13">
        <v>0</v>
      </c>
      <c r="AJ146" s="13">
        <v>0</v>
      </c>
      <c r="AK146" s="13">
        <v>0</v>
      </c>
      <c r="AL146" s="13">
        <v>0</v>
      </c>
      <c r="AM146" s="25">
        <f t="shared" si="7"/>
        <v>2</v>
      </c>
      <c r="AN146" s="25">
        <f t="shared" si="8"/>
        <v>2</v>
      </c>
      <c r="AO146" s="25">
        <f t="shared" si="9"/>
        <v>4</v>
      </c>
      <c r="AP146" s="21">
        <v>2</v>
      </c>
      <c r="AQ146" s="21">
        <v>2</v>
      </c>
      <c r="AR146" s="21">
        <v>4</v>
      </c>
    </row>
    <row r="147" spans="1:44" s="2" customFormat="1" ht="15" customHeight="1" x14ac:dyDescent="0.3">
      <c r="A147" s="26">
        <v>44048</v>
      </c>
      <c r="B147" s="26" t="s">
        <v>561</v>
      </c>
      <c r="C147" s="2" t="s">
        <v>606</v>
      </c>
      <c r="D147" s="4" t="s">
        <v>96</v>
      </c>
      <c r="E147" s="4" t="s">
        <v>471</v>
      </c>
      <c r="F147" s="9" t="s">
        <v>103</v>
      </c>
      <c r="G147" s="9" t="s">
        <v>12</v>
      </c>
      <c r="H147" s="13" t="s">
        <v>83</v>
      </c>
      <c r="I147" s="15" t="s">
        <v>64</v>
      </c>
      <c r="J147" s="3" t="s">
        <v>420</v>
      </c>
      <c r="K147" s="38" t="str" cm="1">
        <f t="array" aca="1" ref="K147" ca="1">HYPERLINK(CELL("cím",INDEX(Források!$A:$E,MATCH(Adatok!J147,Források!$A:$A,0),2)),I147)</f>
        <v>Izat et al., 1988</v>
      </c>
      <c r="L147" s="31" t="s">
        <v>459</v>
      </c>
      <c r="M147" s="25" t="str">
        <f>VLOOKUP($L147,'Forrás kategóriák'!$B$1:$D$36,2,FALSE)</f>
        <v>Szám (mért érték)</v>
      </c>
      <c r="N147" s="25">
        <f>VLOOKUP($L147,'Forrás kategóriák'!$B$1:$D$36,3,FALSE)</f>
        <v>1</v>
      </c>
      <c r="O147" s="14" t="s">
        <v>145</v>
      </c>
      <c r="P147" s="12">
        <v>7</v>
      </c>
      <c r="Q147" s="9" t="s">
        <v>146</v>
      </c>
      <c r="R147" s="12">
        <v>2.82</v>
      </c>
      <c r="S147" s="14" t="s">
        <v>116</v>
      </c>
      <c r="T147" s="15" t="s">
        <v>68</v>
      </c>
      <c r="U147" s="13">
        <v>2</v>
      </c>
      <c r="V147" s="13">
        <v>2</v>
      </c>
      <c r="AA147" s="13">
        <v>0</v>
      </c>
      <c r="AB147" s="13">
        <v>0</v>
      </c>
      <c r="AC147" s="12"/>
      <c r="AD147" s="15" t="s">
        <v>444</v>
      </c>
      <c r="AE147" s="15" t="s">
        <v>445</v>
      </c>
      <c r="AF147" s="14"/>
      <c r="AG147" s="12">
        <v>0</v>
      </c>
      <c r="AH147" s="12">
        <v>0</v>
      </c>
      <c r="AI147" s="13">
        <v>0</v>
      </c>
      <c r="AJ147" s="13">
        <v>0</v>
      </c>
      <c r="AK147" s="13">
        <v>0</v>
      </c>
      <c r="AL147" s="13">
        <v>0</v>
      </c>
      <c r="AM147" s="25">
        <f t="shared" si="7"/>
        <v>2</v>
      </c>
      <c r="AN147" s="25">
        <f t="shared" si="8"/>
        <v>2</v>
      </c>
      <c r="AO147" s="25">
        <f t="shared" si="9"/>
        <v>4</v>
      </c>
      <c r="AP147" s="21">
        <v>2</v>
      </c>
      <c r="AQ147" s="21">
        <v>2</v>
      </c>
      <c r="AR147" s="21">
        <v>4</v>
      </c>
    </row>
    <row r="148" spans="1:44" s="2" customFormat="1" ht="15" customHeight="1" x14ac:dyDescent="0.3">
      <c r="A148" s="26">
        <v>44048</v>
      </c>
      <c r="B148" s="26" t="s">
        <v>561</v>
      </c>
      <c r="C148" s="2" t="s">
        <v>606</v>
      </c>
      <c r="D148" s="4" t="s">
        <v>96</v>
      </c>
      <c r="E148" s="4" t="s">
        <v>471</v>
      </c>
      <c r="F148" s="9" t="s">
        <v>103</v>
      </c>
      <c r="G148" s="9" t="s">
        <v>12</v>
      </c>
      <c r="H148" s="13" t="s">
        <v>83</v>
      </c>
      <c r="I148" s="15" t="s">
        <v>64</v>
      </c>
      <c r="J148" s="3" t="s">
        <v>420</v>
      </c>
      <c r="K148" s="38" t="str" cm="1">
        <f t="array" aca="1" ref="K148" ca="1">HYPERLINK(CELL("cím",INDEX(Források!$A:$E,MATCH(Adatok!J148,Források!$A:$A,0),2)),I148)</f>
        <v>Izat et al., 1988</v>
      </c>
      <c r="L148" s="31" t="s">
        <v>459</v>
      </c>
      <c r="M148" s="25" t="str">
        <f>VLOOKUP($L148,'Forrás kategóriák'!$B$1:$D$36,2,FALSE)</f>
        <v>Szám (mért érték)</v>
      </c>
      <c r="N148" s="25">
        <f>VLOOKUP($L148,'Forrás kategóriák'!$B$1:$D$36,3,FALSE)</f>
        <v>1</v>
      </c>
      <c r="O148" s="14" t="s">
        <v>145</v>
      </c>
      <c r="P148" s="12">
        <v>7</v>
      </c>
      <c r="Q148" s="15" t="s">
        <v>147</v>
      </c>
      <c r="R148" s="12">
        <v>3.49</v>
      </c>
      <c r="S148" s="14" t="s">
        <v>116</v>
      </c>
      <c r="T148" s="15" t="s">
        <v>68</v>
      </c>
      <c r="U148" s="13">
        <v>2</v>
      </c>
      <c r="V148" s="13">
        <v>2</v>
      </c>
      <c r="AA148" s="13">
        <v>0</v>
      </c>
      <c r="AB148" s="13">
        <v>0</v>
      </c>
      <c r="AC148" s="12"/>
      <c r="AD148" s="15" t="s">
        <v>444</v>
      </c>
      <c r="AE148" s="15" t="s">
        <v>445</v>
      </c>
      <c r="AF148" s="14"/>
      <c r="AG148" s="12">
        <v>0</v>
      </c>
      <c r="AH148" s="12">
        <v>0</v>
      </c>
      <c r="AI148" s="13">
        <v>0</v>
      </c>
      <c r="AJ148" s="13">
        <v>0</v>
      </c>
      <c r="AK148" s="13">
        <v>0</v>
      </c>
      <c r="AL148" s="13">
        <v>0</v>
      </c>
      <c r="AM148" s="25">
        <f t="shared" si="7"/>
        <v>2</v>
      </c>
      <c r="AN148" s="25">
        <f t="shared" si="8"/>
        <v>2</v>
      </c>
      <c r="AO148" s="25">
        <f t="shared" si="9"/>
        <v>4</v>
      </c>
      <c r="AP148" s="21">
        <v>2</v>
      </c>
      <c r="AQ148" s="21">
        <v>2</v>
      </c>
      <c r="AR148" s="21">
        <v>4</v>
      </c>
    </row>
    <row r="149" spans="1:44" s="2" customFormat="1" ht="15" customHeight="1" x14ac:dyDescent="0.3">
      <c r="A149" s="26">
        <v>44048</v>
      </c>
      <c r="B149" s="26" t="s">
        <v>561</v>
      </c>
      <c r="C149" s="2" t="s">
        <v>606</v>
      </c>
      <c r="D149" s="4" t="s">
        <v>96</v>
      </c>
      <c r="E149" s="4" t="s">
        <v>471</v>
      </c>
      <c r="F149" s="9" t="s">
        <v>103</v>
      </c>
      <c r="G149" s="9" t="s">
        <v>12</v>
      </c>
      <c r="H149" s="13" t="s">
        <v>83</v>
      </c>
      <c r="I149" s="15" t="s">
        <v>541</v>
      </c>
      <c r="J149" s="3" t="s">
        <v>542</v>
      </c>
      <c r="K149" s="38" t="str" cm="1">
        <f t="array" aca="1" ref="K149" ca="1">HYPERLINK(CELL("cím",INDEX(Források!$A:$E,MATCH(Adatok!J149,Források!$A:$A,0),2)),I149)</f>
        <v>Berrang &amp; Dickens, 2000</v>
      </c>
      <c r="L149" s="31" t="s">
        <v>459</v>
      </c>
      <c r="M149" s="25" t="str">
        <f>VLOOKUP($L149,'Forrás kategóriák'!$B$1:$D$36,2,FALSE)</f>
        <v>Szám (mért érték)</v>
      </c>
      <c r="N149" s="25">
        <f>VLOOKUP($L149,'Forrás kategóriák'!$B$1:$D$36,3,FALSE)</f>
        <v>1</v>
      </c>
      <c r="O149" s="14" t="s">
        <v>145</v>
      </c>
      <c r="P149" s="12">
        <v>8</v>
      </c>
      <c r="Q149" s="9" t="s">
        <v>146</v>
      </c>
      <c r="R149" s="12">
        <v>3.2</v>
      </c>
      <c r="S149" s="14" t="s">
        <v>116</v>
      </c>
      <c r="T149" s="15" t="s">
        <v>69</v>
      </c>
      <c r="U149" s="13">
        <v>2</v>
      </c>
      <c r="V149" s="13">
        <v>2</v>
      </c>
      <c r="AA149" s="13">
        <v>0</v>
      </c>
      <c r="AB149" s="13">
        <v>0</v>
      </c>
      <c r="AC149" s="12"/>
      <c r="AD149" s="15" t="s">
        <v>444</v>
      </c>
      <c r="AE149" s="15" t="s">
        <v>445</v>
      </c>
      <c r="AF149" s="14"/>
      <c r="AG149" s="12">
        <v>0</v>
      </c>
      <c r="AH149" s="12">
        <v>0</v>
      </c>
      <c r="AI149" s="13">
        <v>0</v>
      </c>
      <c r="AJ149" s="13">
        <v>0</v>
      </c>
      <c r="AK149" s="13">
        <v>0</v>
      </c>
      <c r="AL149" s="13">
        <v>0</v>
      </c>
      <c r="AM149" s="25">
        <f t="shared" si="7"/>
        <v>2</v>
      </c>
      <c r="AN149" s="25">
        <f t="shared" si="8"/>
        <v>2</v>
      </c>
      <c r="AO149" s="25">
        <f t="shared" si="9"/>
        <v>4</v>
      </c>
      <c r="AP149" s="21">
        <v>2</v>
      </c>
      <c r="AQ149" s="21">
        <v>2</v>
      </c>
      <c r="AR149" s="21">
        <v>4</v>
      </c>
    </row>
    <row r="150" spans="1:44" s="2" customFormat="1" ht="15" customHeight="1" x14ac:dyDescent="0.3">
      <c r="A150" s="26">
        <v>44048</v>
      </c>
      <c r="B150" s="26" t="s">
        <v>561</v>
      </c>
      <c r="C150" s="2" t="s">
        <v>606</v>
      </c>
      <c r="D150" s="4" t="s">
        <v>96</v>
      </c>
      <c r="E150" s="4" t="s">
        <v>471</v>
      </c>
      <c r="F150" s="9" t="s">
        <v>103</v>
      </c>
      <c r="G150" s="9" t="s">
        <v>12</v>
      </c>
      <c r="H150" s="13" t="s">
        <v>83</v>
      </c>
      <c r="I150" s="15" t="s">
        <v>541</v>
      </c>
      <c r="J150" s="3" t="s">
        <v>542</v>
      </c>
      <c r="K150" s="38" t="str" cm="1">
        <f t="array" aca="1" ref="K150" ca="1">HYPERLINK(CELL("cím",INDEX(Források!$A:$E,MATCH(Adatok!J150,Források!$A:$A,0),2)),I150)</f>
        <v>Berrang &amp; Dickens, 2000</v>
      </c>
      <c r="L150" s="31" t="s">
        <v>459</v>
      </c>
      <c r="M150" s="25" t="str">
        <f>VLOOKUP($L150,'Forrás kategóriák'!$B$1:$D$36,2,FALSE)</f>
        <v>Szám (mért érték)</v>
      </c>
      <c r="N150" s="25">
        <f>VLOOKUP($L150,'Forrás kategóriák'!$B$1:$D$36,3,FALSE)</f>
        <v>1</v>
      </c>
      <c r="O150" s="14" t="s">
        <v>145</v>
      </c>
      <c r="P150" s="12">
        <v>8</v>
      </c>
      <c r="Q150" s="15" t="s">
        <v>147</v>
      </c>
      <c r="R150" s="12">
        <v>3.2</v>
      </c>
      <c r="S150" s="14" t="s">
        <v>116</v>
      </c>
      <c r="T150" s="15" t="s">
        <v>69</v>
      </c>
      <c r="U150" s="13">
        <v>2</v>
      </c>
      <c r="V150" s="13">
        <v>2</v>
      </c>
      <c r="AA150" s="13">
        <v>0</v>
      </c>
      <c r="AB150" s="13">
        <v>0</v>
      </c>
      <c r="AC150" s="12"/>
      <c r="AD150" s="15" t="s">
        <v>444</v>
      </c>
      <c r="AE150" s="15" t="s">
        <v>445</v>
      </c>
      <c r="AF150" s="14"/>
      <c r="AG150" s="12">
        <v>0</v>
      </c>
      <c r="AH150" s="12">
        <v>0</v>
      </c>
      <c r="AI150" s="13">
        <v>0</v>
      </c>
      <c r="AJ150" s="13">
        <v>0</v>
      </c>
      <c r="AK150" s="13">
        <v>0</v>
      </c>
      <c r="AL150" s="13">
        <v>0</v>
      </c>
      <c r="AM150" s="25">
        <f t="shared" si="7"/>
        <v>2</v>
      </c>
      <c r="AN150" s="25">
        <f t="shared" si="8"/>
        <v>2</v>
      </c>
      <c r="AO150" s="25">
        <f t="shared" si="9"/>
        <v>4</v>
      </c>
      <c r="AP150" s="21">
        <v>2</v>
      </c>
      <c r="AQ150" s="21">
        <v>2</v>
      </c>
      <c r="AR150" s="21">
        <v>4</v>
      </c>
    </row>
    <row r="151" spans="1:44" s="2" customFormat="1" ht="15" customHeight="1" x14ac:dyDescent="0.3">
      <c r="A151" s="26">
        <v>44048</v>
      </c>
      <c r="B151" s="26" t="s">
        <v>561</v>
      </c>
      <c r="C151" s="2" t="s">
        <v>606</v>
      </c>
      <c r="D151" s="4" t="s">
        <v>96</v>
      </c>
      <c r="E151" s="4" t="s">
        <v>471</v>
      </c>
      <c r="F151" s="9" t="s">
        <v>103</v>
      </c>
      <c r="G151" s="9" t="s">
        <v>12</v>
      </c>
      <c r="H151" s="13" t="s">
        <v>83</v>
      </c>
      <c r="I151" s="15" t="s">
        <v>541</v>
      </c>
      <c r="J151" s="3" t="s">
        <v>542</v>
      </c>
      <c r="K151" s="38" t="str" cm="1">
        <f t="array" aca="1" ref="K151" ca="1">HYPERLINK(CELL("cím",INDEX(Források!$A:$E,MATCH(Adatok!J151,Források!$A:$A,0),2)),I151)</f>
        <v>Berrang &amp; Dickens, 2000</v>
      </c>
      <c r="L151" s="31" t="s">
        <v>459</v>
      </c>
      <c r="M151" s="25" t="str">
        <f>VLOOKUP($L151,'Forrás kategóriák'!$B$1:$D$36,2,FALSE)</f>
        <v>Szám (mért érték)</v>
      </c>
      <c r="N151" s="25">
        <f>VLOOKUP($L151,'Forrás kategóriák'!$B$1:$D$36,3,FALSE)</f>
        <v>1</v>
      </c>
      <c r="O151" s="14" t="s">
        <v>145</v>
      </c>
      <c r="P151" s="12">
        <v>9</v>
      </c>
      <c r="Q151" s="9" t="s">
        <v>146</v>
      </c>
      <c r="R151" s="12">
        <v>3.7</v>
      </c>
      <c r="S151" s="14" t="s">
        <v>116</v>
      </c>
      <c r="T151" s="15" t="s">
        <v>69</v>
      </c>
      <c r="U151" s="13">
        <v>2</v>
      </c>
      <c r="V151" s="13">
        <v>2</v>
      </c>
      <c r="AA151" s="13">
        <v>0</v>
      </c>
      <c r="AB151" s="13">
        <v>0</v>
      </c>
      <c r="AC151" s="12"/>
      <c r="AD151" s="15" t="s">
        <v>444</v>
      </c>
      <c r="AE151" s="15" t="s">
        <v>445</v>
      </c>
      <c r="AF151" s="14"/>
      <c r="AG151" s="12">
        <v>0</v>
      </c>
      <c r="AH151" s="12">
        <v>0</v>
      </c>
      <c r="AI151" s="13">
        <v>0</v>
      </c>
      <c r="AJ151" s="13">
        <v>0</v>
      </c>
      <c r="AK151" s="13">
        <v>0</v>
      </c>
      <c r="AL151" s="13">
        <v>0</v>
      </c>
      <c r="AM151" s="25">
        <f t="shared" si="7"/>
        <v>2</v>
      </c>
      <c r="AN151" s="25">
        <f t="shared" si="8"/>
        <v>2</v>
      </c>
      <c r="AO151" s="25">
        <f t="shared" si="9"/>
        <v>4</v>
      </c>
      <c r="AP151" s="21">
        <v>2</v>
      </c>
      <c r="AQ151" s="21">
        <v>2</v>
      </c>
      <c r="AR151" s="21">
        <v>4</v>
      </c>
    </row>
    <row r="152" spans="1:44" s="2" customFormat="1" ht="15" customHeight="1" x14ac:dyDescent="0.3">
      <c r="A152" s="26">
        <v>44048</v>
      </c>
      <c r="B152" s="26" t="s">
        <v>561</v>
      </c>
      <c r="C152" s="2" t="s">
        <v>606</v>
      </c>
      <c r="D152" s="4" t="s">
        <v>96</v>
      </c>
      <c r="E152" s="4" t="s">
        <v>471</v>
      </c>
      <c r="F152" s="9" t="s">
        <v>103</v>
      </c>
      <c r="G152" s="9" t="s">
        <v>12</v>
      </c>
      <c r="H152" s="13" t="s">
        <v>83</v>
      </c>
      <c r="I152" s="15" t="s">
        <v>541</v>
      </c>
      <c r="J152" s="3" t="s">
        <v>542</v>
      </c>
      <c r="K152" s="38" t="str" cm="1">
        <f t="array" aca="1" ref="K152" ca="1">HYPERLINK(CELL("cím",INDEX(Források!$A:$E,MATCH(Adatok!J152,Források!$A:$A,0),2)),I152)</f>
        <v>Berrang &amp; Dickens, 2000</v>
      </c>
      <c r="L152" s="31" t="s">
        <v>459</v>
      </c>
      <c r="M152" s="25" t="str">
        <f>VLOOKUP($L152,'Forrás kategóriák'!$B$1:$D$36,2,FALSE)</f>
        <v>Szám (mért érték)</v>
      </c>
      <c r="N152" s="25">
        <f>VLOOKUP($L152,'Forrás kategóriák'!$B$1:$D$36,3,FALSE)</f>
        <v>1</v>
      </c>
      <c r="O152" s="14" t="s">
        <v>145</v>
      </c>
      <c r="P152" s="12">
        <v>9</v>
      </c>
      <c r="Q152" s="15" t="s">
        <v>147</v>
      </c>
      <c r="R152" s="12">
        <v>3.7</v>
      </c>
      <c r="S152" s="14" t="s">
        <v>116</v>
      </c>
      <c r="T152" s="15" t="s">
        <v>69</v>
      </c>
      <c r="U152" s="13">
        <v>2</v>
      </c>
      <c r="V152" s="13">
        <v>2</v>
      </c>
      <c r="AA152" s="13">
        <v>0</v>
      </c>
      <c r="AB152" s="13">
        <v>0</v>
      </c>
      <c r="AC152" s="12"/>
      <c r="AD152" s="15" t="s">
        <v>444</v>
      </c>
      <c r="AE152" s="15" t="s">
        <v>445</v>
      </c>
      <c r="AF152" s="14"/>
      <c r="AG152" s="12">
        <v>0</v>
      </c>
      <c r="AH152" s="12">
        <v>0</v>
      </c>
      <c r="AI152" s="13">
        <v>0</v>
      </c>
      <c r="AJ152" s="13">
        <v>0</v>
      </c>
      <c r="AK152" s="13">
        <v>0</v>
      </c>
      <c r="AL152" s="13">
        <v>0</v>
      </c>
      <c r="AM152" s="25">
        <f t="shared" si="7"/>
        <v>2</v>
      </c>
      <c r="AN152" s="25">
        <f t="shared" si="8"/>
        <v>2</v>
      </c>
      <c r="AO152" s="25">
        <f t="shared" si="9"/>
        <v>4</v>
      </c>
      <c r="AP152" s="21">
        <v>2</v>
      </c>
      <c r="AQ152" s="21">
        <v>2</v>
      </c>
      <c r="AR152" s="21">
        <v>4</v>
      </c>
    </row>
    <row r="153" spans="1:44" s="2" customFormat="1" ht="15" customHeight="1" x14ac:dyDescent="0.3">
      <c r="A153" s="26">
        <v>44048</v>
      </c>
      <c r="B153" s="26" t="s">
        <v>561</v>
      </c>
      <c r="C153" s="2" t="s">
        <v>606</v>
      </c>
      <c r="D153" s="4" t="s">
        <v>96</v>
      </c>
      <c r="E153" s="4" t="s">
        <v>471</v>
      </c>
      <c r="F153" s="9" t="s">
        <v>103</v>
      </c>
      <c r="G153" s="9" t="s">
        <v>12</v>
      </c>
      <c r="H153" s="13" t="s">
        <v>83</v>
      </c>
      <c r="I153" s="15" t="s">
        <v>541</v>
      </c>
      <c r="J153" s="3" t="s">
        <v>542</v>
      </c>
      <c r="K153" s="38" t="str" cm="1">
        <f t="array" aca="1" ref="K153" ca="1">HYPERLINK(CELL("cím",INDEX(Források!$A:$E,MATCH(Adatok!J153,Források!$A:$A,0),2)),I153)</f>
        <v>Berrang &amp; Dickens, 2000</v>
      </c>
      <c r="L153" s="31" t="s">
        <v>459</v>
      </c>
      <c r="M153" s="25" t="str">
        <f>VLOOKUP($L153,'Forrás kategóriák'!$B$1:$D$36,2,FALSE)</f>
        <v>Szám (mért érték)</v>
      </c>
      <c r="N153" s="25">
        <f>VLOOKUP($L153,'Forrás kategóriák'!$B$1:$D$36,3,FALSE)</f>
        <v>1</v>
      </c>
      <c r="O153" s="14" t="s">
        <v>145</v>
      </c>
      <c r="P153" s="12">
        <v>10</v>
      </c>
      <c r="Q153" s="9" t="s">
        <v>146</v>
      </c>
      <c r="R153" s="12">
        <v>4.5</v>
      </c>
      <c r="S153" s="14" t="s">
        <v>116</v>
      </c>
      <c r="T153" s="15" t="s">
        <v>71</v>
      </c>
      <c r="U153" s="13">
        <v>2</v>
      </c>
      <c r="V153" s="13">
        <v>2</v>
      </c>
      <c r="AA153" s="13">
        <v>0</v>
      </c>
      <c r="AB153" s="13">
        <v>0</v>
      </c>
      <c r="AC153" s="12"/>
      <c r="AD153" s="15" t="s">
        <v>444</v>
      </c>
      <c r="AE153" s="15" t="s">
        <v>445</v>
      </c>
      <c r="AF153" s="14"/>
      <c r="AG153" s="12">
        <v>0</v>
      </c>
      <c r="AH153" s="12">
        <v>0</v>
      </c>
      <c r="AI153" s="13">
        <v>0</v>
      </c>
      <c r="AJ153" s="13">
        <v>0</v>
      </c>
      <c r="AK153" s="13">
        <v>0</v>
      </c>
      <c r="AL153" s="13">
        <v>0</v>
      </c>
      <c r="AM153" s="25">
        <f t="shared" si="7"/>
        <v>2</v>
      </c>
      <c r="AN153" s="25">
        <f t="shared" si="8"/>
        <v>2</v>
      </c>
      <c r="AO153" s="25">
        <f t="shared" si="9"/>
        <v>4</v>
      </c>
      <c r="AP153" s="21">
        <v>2</v>
      </c>
      <c r="AQ153" s="21">
        <v>2</v>
      </c>
      <c r="AR153" s="21">
        <v>4</v>
      </c>
    </row>
    <row r="154" spans="1:44" s="2" customFormat="1" ht="15" customHeight="1" x14ac:dyDescent="0.3">
      <c r="A154" s="26">
        <v>44048</v>
      </c>
      <c r="B154" s="26" t="s">
        <v>561</v>
      </c>
      <c r="C154" s="2" t="s">
        <v>606</v>
      </c>
      <c r="D154" s="4" t="s">
        <v>96</v>
      </c>
      <c r="E154" s="4" t="s">
        <v>471</v>
      </c>
      <c r="F154" s="9" t="s">
        <v>103</v>
      </c>
      <c r="G154" s="9" t="s">
        <v>12</v>
      </c>
      <c r="H154" s="13" t="s">
        <v>83</v>
      </c>
      <c r="I154" s="15" t="s">
        <v>541</v>
      </c>
      <c r="J154" s="3" t="s">
        <v>542</v>
      </c>
      <c r="K154" s="38" t="str" cm="1">
        <f t="array" aca="1" ref="K154" ca="1">HYPERLINK(CELL("cím",INDEX(Források!$A:$E,MATCH(Adatok!J154,Források!$A:$A,0),2)),I154)</f>
        <v>Berrang &amp; Dickens, 2000</v>
      </c>
      <c r="L154" s="31" t="s">
        <v>459</v>
      </c>
      <c r="M154" s="25" t="str">
        <f>VLOOKUP($L154,'Forrás kategóriák'!$B$1:$D$36,2,FALSE)</f>
        <v>Szám (mért érték)</v>
      </c>
      <c r="N154" s="25">
        <f>VLOOKUP($L154,'Forrás kategóriák'!$B$1:$D$36,3,FALSE)</f>
        <v>1</v>
      </c>
      <c r="O154" s="14" t="s">
        <v>145</v>
      </c>
      <c r="P154" s="12">
        <v>10</v>
      </c>
      <c r="Q154" s="15" t="s">
        <v>147</v>
      </c>
      <c r="R154" s="12">
        <v>3.7</v>
      </c>
      <c r="S154" s="14" t="s">
        <v>116</v>
      </c>
      <c r="T154" s="15" t="s">
        <v>71</v>
      </c>
      <c r="U154" s="13">
        <v>2</v>
      </c>
      <c r="V154" s="13">
        <v>2</v>
      </c>
      <c r="AA154" s="13">
        <v>0</v>
      </c>
      <c r="AB154" s="13">
        <v>0</v>
      </c>
      <c r="AC154" s="12"/>
      <c r="AD154" s="15" t="s">
        <v>444</v>
      </c>
      <c r="AE154" s="15" t="s">
        <v>445</v>
      </c>
      <c r="AF154" s="14"/>
      <c r="AG154" s="12">
        <v>0</v>
      </c>
      <c r="AH154" s="12">
        <v>0</v>
      </c>
      <c r="AI154" s="13">
        <v>0</v>
      </c>
      <c r="AJ154" s="13">
        <v>0</v>
      </c>
      <c r="AK154" s="13">
        <v>0</v>
      </c>
      <c r="AL154" s="13">
        <v>0</v>
      </c>
      <c r="AM154" s="25">
        <f t="shared" si="7"/>
        <v>2</v>
      </c>
      <c r="AN154" s="25">
        <f t="shared" si="8"/>
        <v>2</v>
      </c>
      <c r="AO154" s="25">
        <f t="shared" si="9"/>
        <v>4</v>
      </c>
      <c r="AP154" s="21">
        <v>2</v>
      </c>
      <c r="AQ154" s="21">
        <v>2</v>
      </c>
      <c r="AR154" s="21">
        <v>4</v>
      </c>
    </row>
    <row r="155" spans="1:44" s="2" customFormat="1" ht="15" customHeight="1" x14ac:dyDescent="0.3">
      <c r="A155" s="26">
        <v>44048</v>
      </c>
      <c r="B155" s="26" t="s">
        <v>561</v>
      </c>
      <c r="C155" s="2" t="s">
        <v>606</v>
      </c>
      <c r="D155" s="4" t="s">
        <v>96</v>
      </c>
      <c r="E155" s="4" t="s">
        <v>471</v>
      </c>
      <c r="F155" s="9" t="s">
        <v>103</v>
      </c>
      <c r="G155" s="9" t="s">
        <v>12</v>
      </c>
      <c r="H155" s="13" t="s">
        <v>83</v>
      </c>
      <c r="I155" s="15" t="s">
        <v>541</v>
      </c>
      <c r="J155" s="3" t="s">
        <v>542</v>
      </c>
      <c r="K155" s="38" t="str" cm="1">
        <f t="array" aca="1" ref="K155" ca="1">HYPERLINK(CELL("cím",INDEX(Források!$A:$E,MATCH(Adatok!J155,Források!$A:$A,0),2)),I155)</f>
        <v>Berrang &amp; Dickens, 2000</v>
      </c>
      <c r="L155" s="31" t="s">
        <v>459</v>
      </c>
      <c r="M155" s="25" t="str">
        <f>VLOOKUP($L155,'Forrás kategóriák'!$B$1:$D$36,2,FALSE)</f>
        <v>Szám (mért érték)</v>
      </c>
      <c r="N155" s="25">
        <f>VLOOKUP($L155,'Forrás kategóriák'!$B$1:$D$36,3,FALSE)</f>
        <v>1</v>
      </c>
      <c r="O155" s="14" t="s">
        <v>145</v>
      </c>
      <c r="P155" s="12">
        <v>11</v>
      </c>
      <c r="Q155" s="9" t="s">
        <v>146</v>
      </c>
      <c r="R155" s="12">
        <v>3.1</v>
      </c>
      <c r="S155" s="14" t="s">
        <v>116</v>
      </c>
      <c r="T155" s="15" t="s">
        <v>71</v>
      </c>
      <c r="U155" s="13">
        <v>2</v>
      </c>
      <c r="V155" s="13">
        <v>2</v>
      </c>
      <c r="AA155" s="13">
        <v>0</v>
      </c>
      <c r="AB155" s="13">
        <v>0</v>
      </c>
      <c r="AC155" s="12"/>
      <c r="AD155" s="15" t="s">
        <v>444</v>
      </c>
      <c r="AE155" s="15" t="s">
        <v>445</v>
      </c>
      <c r="AF155" s="14"/>
      <c r="AG155" s="12">
        <v>0</v>
      </c>
      <c r="AH155" s="12">
        <v>0</v>
      </c>
      <c r="AI155" s="13">
        <v>0</v>
      </c>
      <c r="AJ155" s="13">
        <v>0</v>
      </c>
      <c r="AK155" s="13">
        <v>0</v>
      </c>
      <c r="AL155" s="13">
        <v>0</v>
      </c>
      <c r="AM155" s="25">
        <f t="shared" si="7"/>
        <v>2</v>
      </c>
      <c r="AN155" s="25">
        <f t="shared" si="8"/>
        <v>2</v>
      </c>
      <c r="AO155" s="25">
        <f t="shared" si="9"/>
        <v>4</v>
      </c>
      <c r="AP155" s="21">
        <v>2</v>
      </c>
      <c r="AQ155" s="21">
        <v>2</v>
      </c>
      <c r="AR155" s="21">
        <v>4</v>
      </c>
    </row>
    <row r="156" spans="1:44" s="2" customFormat="1" ht="15" customHeight="1" x14ac:dyDescent="0.3">
      <c r="A156" s="26">
        <v>44048</v>
      </c>
      <c r="B156" s="26" t="s">
        <v>561</v>
      </c>
      <c r="C156" s="2" t="s">
        <v>606</v>
      </c>
      <c r="D156" s="4" t="s">
        <v>96</v>
      </c>
      <c r="E156" s="4" t="s">
        <v>471</v>
      </c>
      <c r="F156" s="9" t="s">
        <v>103</v>
      </c>
      <c r="G156" s="9" t="s">
        <v>12</v>
      </c>
      <c r="H156" s="13" t="s">
        <v>83</v>
      </c>
      <c r="I156" s="15" t="s">
        <v>541</v>
      </c>
      <c r="J156" s="3" t="s">
        <v>542</v>
      </c>
      <c r="K156" s="38" t="str" cm="1">
        <f t="array" aca="1" ref="K156" ca="1">HYPERLINK(CELL("cím",INDEX(Források!$A:$E,MATCH(Adatok!J156,Források!$A:$A,0),2)),I156)</f>
        <v>Berrang &amp; Dickens, 2000</v>
      </c>
      <c r="L156" s="31" t="s">
        <v>459</v>
      </c>
      <c r="M156" s="25" t="str">
        <f>VLOOKUP($L156,'Forrás kategóriák'!$B$1:$D$36,2,FALSE)</f>
        <v>Szám (mért érték)</v>
      </c>
      <c r="N156" s="25">
        <f>VLOOKUP($L156,'Forrás kategóriák'!$B$1:$D$36,3,FALSE)</f>
        <v>1</v>
      </c>
      <c r="O156" s="14" t="s">
        <v>145</v>
      </c>
      <c r="P156" s="13">
        <v>11</v>
      </c>
      <c r="Q156" s="15" t="s">
        <v>147</v>
      </c>
      <c r="R156" s="12">
        <v>2.5299999999999998</v>
      </c>
      <c r="S156" s="14" t="s">
        <v>116</v>
      </c>
      <c r="T156" s="15" t="s">
        <v>71</v>
      </c>
      <c r="U156" s="13">
        <v>2</v>
      </c>
      <c r="V156" s="13">
        <v>2</v>
      </c>
      <c r="AA156" s="13">
        <v>0</v>
      </c>
      <c r="AB156" s="13">
        <v>0</v>
      </c>
      <c r="AC156" s="12"/>
      <c r="AD156" s="15" t="s">
        <v>444</v>
      </c>
      <c r="AE156" s="15" t="s">
        <v>445</v>
      </c>
      <c r="AF156" s="14"/>
      <c r="AG156" s="12">
        <v>0</v>
      </c>
      <c r="AH156" s="12">
        <v>0</v>
      </c>
      <c r="AI156" s="13">
        <v>0</v>
      </c>
      <c r="AJ156" s="13">
        <v>0</v>
      </c>
      <c r="AK156" s="13">
        <v>0</v>
      </c>
      <c r="AL156" s="13">
        <v>0</v>
      </c>
      <c r="AM156" s="25">
        <f t="shared" si="7"/>
        <v>2</v>
      </c>
      <c r="AN156" s="25">
        <f t="shared" si="8"/>
        <v>2</v>
      </c>
      <c r="AO156" s="25">
        <f t="shared" si="9"/>
        <v>4</v>
      </c>
      <c r="AP156" s="21">
        <v>2</v>
      </c>
      <c r="AQ156" s="21">
        <v>2</v>
      </c>
      <c r="AR156" s="21">
        <v>4</v>
      </c>
    </row>
    <row r="157" spans="1:44" s="2" customFormat="1" ht="15" customHeight="1" x14ac:dyDescent="0.3">
      <c r="A157" s="26">
        <v>44048</v>
      </c>
      <c r="B157" s="26" t="s">
        <v>561</v>
      </c>
      <c r="C157" s="2" t="s">
        <v>606</v>
      </c>
      <c r="D157" s="4" t="s">
        <v>96</v>
      </c>
      <c r="E157" s="4" t="s">
        <v>471</v>
      </c>
      <c r="F157" s="9" t="s">
        <v>103</v>
      </c>
      <c r="G157" s="9" t="s">
        <v>12</v>
      </c>
      <c r="H157" s="13" t="s">
        <v>83</v>
      </c>
      <c r="I157" s="15" t="s">
        <v>541</v>
      </c>
      <c r="J157" s="3" t="s">
        <v>542</v>
      </c>
      <c r="K157" s="38" t="str" cm="1">
        <f t="array" aca="1" ref="K157" ca="1">HYPERLINK(CELL("cím",INDEX(Források!$A:$E,MATCH(Adatok!J157,Források!$A:$A,0),2)),I157)</f>
        <v>Berrang &amp; Dickens, 2000</v>
      </c>
      <c r="L157" s="31" t="s">
        <v>459</v>
      </c>
      <c r="M157" s="25" t="str">
        <f>VLOOKUP($L157,'Forrás kategóriák'!$B$1:$D$36,2,FALSE)</f>
        <v>Szám (mért érték)</v>
      </c>
      <c r="N157" s="25">
        <f>VLOOKUP($L157,'Forrás kategóriák'!$B$1:$D$36,3,FALSE)</f>
        <v>1</v>
      </c>
      <c r="O157" s="14" t="s">
        <v>145</v>
      </c>
      <c r="P157" s="12">
        <v>12</v>
      </c>
      <c r="Q157" s="9" t="s">
        <v>146</v>
      </c>
      <c r="R157" s="12">
        <v>4.0999999999999996</v>
      </c>
      <c r="S157" s="14" t="s">
        <v>116</v>
      </c>
      <c r="T157" s="15" t="s">
        <v>71</v>
      </c>
      <c r="U157" s="13">
        <v>2</v>
      </c>
      <c r="V157" s="13">
        <v>2</v>
      </c>
      <c r="AA157" s="13">
        <v>0</v>
      </c>
      <c r="AB157" s="13">
        <v>0</v>
      </c>
      <c r="AC157" s="12"/>
      <c r="AD157" s="15" t="s">
        <v>444</v>
      </c>
      <c r="AE157" s="15" t="s">
        <v>445</v>
      </c>
      <c r="AF157" s="14"/>
      <c r="AG157" s="12">
        <v>0</v>
      </c>
      <c r="AH157" s="12">
        <v>0</v>
      </c>
      <c r="AI157" s="13">
        <v>0</v>
      </c>
      <c r="AJ157" s="13">
        <v>0</v>
      </c>
      <c r="AK157" s="13">
        <v>0</v>
      </c>
      <c r="AL157" s="13">
        <v>0</v>
      </c>
      <c r="AM157" s="25">
        <f t="shared" si="7"/>
        <v>2</v>
      </c>
      <c r="AN157" s="25">
        <f t="shared" si="8"/>
        <v>2</v>
      </c>
      <c r="AO157" s="25">
        <f t="shared" si="9"/>
        <v>4</v>
      </c>
      <c r="AP157" s="21">
        <v>2</v>
      </c>
      <c r="AQ157" s="21">
        <v>2</v>
      </c>
      <c r="AR157" s="21">
        <v>4</v>
      </c>
    </row>
    <row r="158" spans="1:44" s="2" customFormat="1" ht="15" customHeight="1" x14ac:dyDescent="0.3">
      <c r="A158" s="26">
        <v>44048</v>
      </c>
      <c r="B158" s="26" t="s">
        <v>561</v>
      </c>
      <c r="C158" s="2" t="s">
        <v>606</v>
      </c>
      <c r="D158" s="4" t="s">
        <v>96</v>
      </c>
      <c r="E158" s="4" t="s">
        <v>471</v>
      </c>
      <c r="F158" s="9" t="s">
        <v>103</v>
      </c>
      <c r="G158" s="9" t="s">
        <v>12</v>
      </c>
      <c r="H158" s="13" t="s">
        <v>83</v>
      </c>
      <c r="I158" s="15" t="s">
        <v>541</v>
      </c>
      <c r="J158" s="3" t="s">
        <v>542</v>
      </c>
      <c r="K158" s="38" t="str" cm="1">
        <f t="array" aca="1" ref="K158" ca="1">HYPERLINK(CELL("cím",INDEX(Források!$A:$E,MATCH(Adatok!J158,Források!$A:$A,0),2)),I158)</f>
        <v>Berrang &amp; Dickens, 2000</v>
      </c>
      <c r="L158" s="31" t="s">
        <v>459</v>
      </c>
      <c r="M158" s="25" t="str">
        <f>VLOOKUP($L158,'Forrás kategóriák'!$B$1:$D$36,2,FALSE)</f>
        <v>Szám (mért érték)</v>
      </c>
      <c r="N158" s="25">
        <f>VLOOKUP($L158,'Forrás kategóriák'!$B$1:$D$36,3,FALSE)</f>
        <v>1</v>
      </c>
      <c r="O158" s="14" t="s">
        <v>145</v>
      </c>
      <c r="P158" s="12">
        <v>12</v>
      </c>
      <c r="Q158" s="15" t="s">
        <v>147</v>
      </c>
      <c r="R158" s="12">
        <v>4</v>
      </c>
      <c r="S158" s="14" t="s">
        <v>116</v>
      </c>
      <c r="T158" s="15" t="s">
        <v>71</v>
      </c>
      <c r="U158" s="13">
        <v>2</v>
      </c>
      <c r="V158" s="13">
        <v>2</v>
      </c>
      <c r="AA158" s="13">
        <v>0</v>
      </c>
      <c r="AB158" s="13">
        <v>0</v>
      </c>
      <c r="AC158" s="12"/>
      <c r="AD158" s="15" t="s">
        <v>444</v>
      </c>
      <c r="AE158" s="15" t="s">
        <v>445</v>
      </c>
      <c r="AF158" s="14"/>
      <c r="AG158" s="12">
        <v>0</v>
      </c>
      <c r="AH158" s="12">
        <v>0</v>
      </c>
      <c r="AI158" s="13">
        <v>0</v>
      </c>
      <c r="AJ158" s="13">
        <v>0</v>
      </c>
      <c r="AK158" s="13">
        <v>0</v>
      </c>
      <c r="AL158" s="13">
        <v>0</v>
      </c>
      <c r="AM158" s="25">
        <f t="shared" si="7"/>
        <v>2</v>
      </c>
      <c r="AN158" s="25">
        <f t="shared" si="8"/>
        <v>2</v>
      </c>
      <c r="AO158" s="25">
        <f t="shared" si="9"/>
        <v>4</v>
      </c>
      <c r="AP158" s="21">
        <v>2</v>
      </c>
      <c r="AQ158" s="21">
        <v>2</v>
      </c>
      <c r="AR158" s="21">
        <v>4</v>
      </c>
    </row>
    <row r="159" spans="1:44" s="2" customFormat="1" ht="15" customHeight="1" x14ac:dyDescent="0.3">
      <c r="A159" s="26">
        <v>44048</v>
      </c>
      <c r="B159" s="26" t="s">
        <v>561</v>
      </c>
      <c r="C159" s="2" t="s">
        <v>606</v>
      </c>
      <c r="D159" s="4" t="s">
        <v>96</v>
      </c>
      <c r="E159" s="4" t="s">
        <v>471</v>
      </c>
      <c r="F159" s="9" t="s">
        <v>103</v>
      </c>
      <c r="G159" s="9" t="s">
        <v>12</v>
      </c>
      <c r="H159" s="13" t="s">
        <v>83</v>
      </c>
      <c r="I159" s="15" t="s">
        <v>541</v>
      </c>
      <c r="J159" s="3" t="s">
        <v>542</v>
      </c>
      <c r="K159" s="38" t="str" cm="1">
        <f t="array" aca="1" ref="K159" ca="1">HYPERLINK(CELL("cím",INDEX(Források!$A:$E,MATCH(Adatok!J159,Források!$A:$A,0),2)),I159)</f>
        <v>Berrang &amp; Dickens, 2000</v>
      </c>
      <c r="L159" s="31" t="s">
        <v>459</v>
      </c>
      <c r="M159" s="25" t="str">
        <f>VLOOKUP($L159,'Forrás kategóriák'!$B$1:$D$36,2,FALSE)</f>
        <v>Szám (mért érték)</v>
      </c>
      <c r="N159" s="25">
        <f>VLOOKUP($L159,'Forrás kategóriák'!$B$1:$D$36,3,FALSE)</f>
        <v>1</v>
      </c>
      <c r="O159" s="14" t="s">
        <v>145</v>
      </c>
      <c r="P159" s="12">
        <v>13</v>
      </c>
      <c r="Q159" s="9" t="s">
        <v>146</v>
      </c>
      <c r="R159" s="12" t="s">
        <v>70</v>
      </c>
      <c r="S159" s="14" t="s">
        <v>116</v>
      </c>
      <c r="T159" s="15" t="s">
        <v>71</v>
      </c>
      <c r="U159" s="13">
        <v>2</v>
      </c>
      <c r="V159" s="13">
        <v>2</v>
      </c>
      <c r="AA159" s="13">
        <v>0</v>
      </c>
      <c r="AB159" s="13">
        <v>0</v>
      </c>
      <c r="AC159" s="12"/>
      <c r="AD159" s="15" t="s">
        <v>444</v>
      </c>
      <c r="AE159" s="15" t="s">
        <v>445</v>
      </c>
      <c r="AF159" s="14"/>
      <c r="AG159" s="12">
        <v>0</v>
      </c>
      <c r="AH159" s="12">
        <v>0</v>
      </c>
      <c r="AI159" s="13">
        <v>0</v>
      </c>
      <c r="AJ159" s="13">
        <v>0</v>
      </c>
      <c r="AK159" s="13">
        <v>0</v>
      </c>
      <c r="AL159" s="13">
        <v>0</v>
      </c>
      <c r="AM159" s="25">
        <f t="shared" si="7"/>
        <v>2</v>
      </c>
      <c r="AN159" s="25">
        <f t="shared" si="8"/>
        <v>2</v>
      </c>
      <c r="AO159" s="25">
        <f t="shared" si="9"/>
        <v>4</v>
      </c>
      <c r="AP159" s="21">
        <v>2</v>
      </c>
      <c r="AQ159" s="21">
        <v>2</v>
      </c>
      <c r="AR159" s="21">
        <v>4</v>
      </c>
    </row>
    <row r="160" spans="1:44" s="2" customFormat="1" ht="15" customHeight="1" x14ac:dyDescent="0.3">
      <c r="A160" s="26">
        <v>44048</v>
      </c>
      <c r="B160" s="26" t="s">
        <v>561</v>
      </c>
      <c r="C160" s="2" t="s">
        <v>606</v>
      </c>
      <c r="D160" s="4" t="s">
        <v>96</v>
      </c>
      <c r="E160" s="4" t="s">
        <v>471</v>
      </c>
      <c r="F160" s="9" t="s">
        <v>103</v>
      </c>
      <c r="G160" s="9" t="s">
        <v>12</v>
      </c>
      <c r="H160" s="13" t="s">
        <v>83</v>
      </c>
      <c r="I160" s="15" t="s">
        <v>541</v>
      </c>
      <c r="J160" s="3" t="s">
        <v>542</v>
      </c>
      <c r="K160" s="38" t="str" cm="1">
        <f t="array" aca="1" ref="K160" ca="1">HYPERLINK(CELL("cím",INDEX(Források!$A:$E,MATCH(Adatok!J160,Források!$A:$A,0),2)),I160)</f>
        <v>Berrang &amp; Dickens, 2000</v>
      </c>
      <c r="L160" s="31" t="s">
        <v>459</v>
      </c>
      <c r="M160" s="25" t="str">
        <f>VLOOKUP($L160,'Forrás kategóriák'!$B$1:$D$36,2,FALSE)</f>
        <v>Szám (mért érték)</v>
      </c>
      <c r="N160" s="25">
        <f>VLOOKUP($L160,'Forrás kategóriák'!$B$1:$D$36,3,FALSE)</f>
        <v>1</v>
      </c>
      <c r="O160" s="14" t="s">
        <v>145</v>
      </c>
      <c r="P160" s="12">
        <v>13</v>
      </c>
      <c r="Q160" s="15" t="s">
        <v>147</v>
      </c>
      <c r="R160" s="12">
        <v>1.6</v>
      </c>
      <c r="S160" s="14" t="s">
        <v>116</v>
      </c>
      <c r="T160" s="15" t="s">
        <v>71</v>
      </c>
      <c r="U160" s="13">
        <v>2</v>
      </c>
      <c r="V160" s="13">
        <v>2</v>
      </c>
      <c r="AA160" s="13">
        <v>0</v>
      </c>
      <c r="AB160" s="13">
        <v>0</v>
      </c>
      <c r="AC160" s="12"/>
      <c r="AD160" s="15" t="s">
        <v>444</v>
      </c>
      <c r="AE160" s="15" t="s">
        <v>445</v>
      </c>
      <c r="AF160" s="14"/>
      <c r="AG160" s="12">
        <v>0</v>
      </c>
      <c r="AH160" s="12">
        <v>0</v>
      </c>
      <c r="AI160" s="13">
        <v>0</v>
      </c>
      <c r="AJ160" s="13">
        <v>0</v>
      </c>
      <c r="AK160" s="13">
        <v>0</v>
      </c>
      <c r="AL160" s="13">
        <v>0</v>
      </c>
      <c r="AM160" s="25">
        <f t="shared" si="7"/>
        <v>2</v>
      </c>
      <c r="AN160" s="25">
        <f t="shared" si="8"/>
        <v>2</v>
      </c>
      <c r="AO160" s="25">
        <f t="shared" si="9"/>
        <v>4</v>
      </c>
      <c r="AP160" s="21">
        <v>2</v>
      </c>
      <c r="AQ160" s="21">
        <v>2</v>
      </c>
      <c r="AR160" s="21">
        <v>4</v>
      </c>
    </row>
    <row r="161" spans="1:44" s="2" customFormat="1" ht="15" customHeight="1" x14ac:dyDescent="0.3">
      <c r="A161" s="26">
        <v>44048</v>
      </c>
      <c r="B161" s="26" t="s">
        <v>561</v>
      </c>
      <c r="C161" s="2" t="s">
        <v>606</v>
      </c>
      <c r="D161" s="4" t="s">
        <v>96</v>
      </c>
      <c r="E161" s="4" t="s">
        <v>471</v>
      </c>
      <c r="F161" s="9" t="s">
        <v>103</v>
      </c>
      <c r="G161" s="9" t="s">
        <v>12</v>
      </c>
      <c r="H161" s="13" t="s">
        <v>83</v>
      </c>
      <c r="I161" s="15" t="s">
        <v>72</v>
      </c>
      <c r="J161" s="3" t="s">
        <v>421</v>
      </c>
      <c r="K161" s="38" t="str" cm="1">
        <f t="array" aca="1" ref="K161" ca="1">HYPERLINK(CELL("cím",INDEX(Források!$A:$E,MATCH(Adatok!J161,Források!$A:$A,0),2)),I161)</f>
        <v>Abu-Ruwaida et al., 1994</v>
      </c>
      <c r="L161" s="31" t="s">
        <v>459</v>
      </c>
      <c r="M161" s="25" t="str">
        <f>VLOOKUP($L161,'Forrás kategóriák'!$B$1:$D$36,2,FALSE)</f>
        <v>Szám (mért érték)</v>
      </c>
      <c r="N161" s="25">
        <f>VLOOKUP($L161,'Forrás kategóriák'!$B$1:$D$36,3,FALSE)</f>
        <v>1</v>
      </c>
      <c r="O161" s="14" t="s">
        <v>145</v>
      </c>
      <c r="P161" s="12">
        <v>14</v>
      </c>
      <c r="Q161" s="9" t="s">
        <v>146</v>
      </c>
      <c r="R161" s="12">
        <v>5.75</v>
      </c>
      <c r="S161" s="14" t="s">
        <v>116</v>
      </c>
      <c r="T161" s="15" t="s">
        <v>71</v>
      </c>
      <c r="U161" s="13">
        <v>2</v>
      </c>
      <c r="V161" s="13">
        <v>2</v>
      </c>
      <c r="AA161" s="13">
        <v>0</v>
      </c>
      <c r="AB161" s="13">
        <v>0</v>
      </c>
      <c r="AC161" s="12"/>
      <c r="AD161" s="15" t="s">
        <v>444</v>
      </c>
      <c r="AE161" s="15" t="s">
        <v>445</v>
      </c>
      <c r="AF161" s="14"/>
      <c r="AG161" s="12">
        <v>0</v>
      </c>
      <c r="AH161" s="12">
        <v>0</v>
      </c>
      <c r="AI161" s="13">
        <v>0</v>
      </c>
      <c r="AJ161" s="13">
        <v>0</v>
      </c>
      <c r="AK161" s="13">
        <v>0</v>
      </c>
      <c r="AL161" s="13">
        <v>0</v>
      </c>
      <c r="AM161" s="25">
        <f t="shared" si="7"/>
        <v>2</v>
      </c>
      <c r="AN161" s="25">
        <f t="shared" si="8"/>
        <v>2</v>
      </c>
      <c r="AO161" s="25">
        <f t="shared" si="9"/>
        <v>4</v>
      </c>
      <c r="AP161" s="21">
        <v>2</v>
      </c>
      <c r="AQ161" s="21">
        <v>2</v>
      </c>
      <c r="AR161" s="21">
        <v>4</v>
      </c>
    </row>
    <row r="162" spans="1:44" s="2" customFormat="1" ht="15" customHeight="1" x14ac:dyDescent="0.3">
      <c r="A162" s="26">
        <v>44048</v>
      </c>
      <c r="B162" s="26" t="s">
        <v>561</v>
      </c>
      <c r="C162" s="2" t="s">
        <v>606</v>
      </c>
      <c r="D162" s="4" t="s">
        <v>96</v>
      </c>
      <c r="E162" s="4" t="s">
        <v>471</v>
      </c>
      <c r="F162" s="9" t="s">
        <v>103</v>
      </c>
      <c r="G162" s="9" t="s">
        <v>12</v>
      </c>
      <c r="H162" s="13" t="s">
        <v>83</v>
      </c>
      <c r="I162" s="15" t="s">
        <v>72</v>
      </c>
      <c r="J162" s="3" t="s">
        <v>421</v>
      </c>
      <c r="K162" s="38" t="str" cm="1">
        <f t="array" aca="1" ref="K162" ca="1">HYPERLINK(CELL("cím",INDEX(Források!$A:$E,MATCH(Adatok!J162,Források!$A:$A,0),2)),I162)</f>
        <v>Abu-Ruwaida et al., 1994</v>
      </c>
      <c r="L162" s="31" t="s">
        <v>459</v>
      </c>
      <c r="M162" s="25" t="str">
        <f>VLOOKUP($L162,'Forrás kategóriák'!$B$1:$D$36,2,FALSE)</f>
        <v>Szám (mért érték)</v>
      </c>
      <c r="N162" s="25">
        <f>VLOOKUP($L162,'Forrás kategóriák'!$B$1:$D$36,3,FALSE)</f>
        <v>1</v>
      </c>
      <c r="O162" s="14" t="s">
        <v>145</v>
      </c>
      <c r="P162" s="12">
        <v>14</v>
      </c>
      <c r="Q162" s="15" t="s">
        <v>147</v>
      </c>
      <c r="R162" s="12">
        <v>5.7</v>
      </c>
      <c r="S162" s="14" t="s">
        <v>116</v>
      </c>
      <c r="T162" s="15" t="s">
        <v>71</v>
      </c>
      <c r="U162" s="13">
        <v>2</v>
      </c>
      <c r="V162" s="13">
        <v>2</v>
      </c>
      <c r="AA162" s="13">
        <v>0</v>
      </c>
      <c r="AB162" s="13">
        <v>0</v>
      </c>
      <c r="AC162" s="12"/>
      <c r="AD162" s="15" t="s">
        <v>444</v>
      </c>
      <c r="AE162" s="15" t="s">
        <v>445</v>
      </c>
      <c r="AF162" s="14"/>
      <c r="AG162" s="12">
        <v>0</v>
      </c>
      <c r="AH162" s="12">
        <v>0</v>
      </c>
      <c r="AI162" s="13">
        <v>0</v>
      </c>
      <c r="AJ162" s="13">
        <v>0</v>
      </c>
      <c r="AK162" s="13">
        <v>0</v>
      </c>
      <c r="AL162" s="13">
        <v>0</v>
      </c>
      <c r="AM162" s="25">
        <f t="shared" si="7"/>
        <v>2</v>
      </c>
      <c r="AN162" s="25">
        <f t="shared" si="8"/>
        <v>2</v>
      </c>
      <c r="AO162" s="25">
        <f t="shared" si="9"/>
        <v>4</v>
      </c>
      <c r="AP162" s="21">
        <v>2</v>
      </c>
      <c r="AQ162" s="21">
        <v>2</v>
      </c>
      <c r="AR162" s="21">
        <v>4</v>
      </c>
    </row>
    <row r="163" spans="1:44" s="2" customFormat="1" ht="15" customHeight="1" x14ac:dyDescent="0.3">
      <c r="A163" s="26">
        <v>44048</v>
      </c>
      <c r="B163" s="26" t="s">
        <v>561</v>
      </c>
      <c r="C163" s="2" t="s">
        <v>606</v>
      </c>
      <c r="D163" s="4" t="s">
        <v>96</v>
      </c>
      <c r="E163" s="4" t="s">
        <v>471</v>
      </c>
      <c r="F163" s="9" t="s">
        <v>103</v>
      </c>
      <c r="G163" s="9" t="s">
        <v>12</v>
      </c>
      <c r="H163" s="13" t="s">
        <v>83</v>
      </c>
      <c r="I163" s="15" t="s">
        <v>63</v>
      </c>
      <c r="J163" s="3" t="s">
        <v>419</v>
      </c>
      <c r="K163" s="38" t="str" cm="1">
        <f t="array" aca="1" ref="K163" ca="1">HYPERLINK(CELL("cím",INDEX(Források!$A:$E,MATCH(Adatok!J163,Források!$A:$A,0),2)),I163)</f>
        <v>Oosterom et al.,1983b</v>
      </c>
      <c r="L163" s="31" t="s">
        <v>459</v>
      </c>
      <c r="M163" s="25" t="str">
        <f>VLOOKUP($L163,'Forrás kategóriák'!$B$1:$D$36,2,FALSE)</f>
        <v>Szám (mért érték)</v>
      </c>
      <c r="N163" s="25">
        <f>VLOOKUP($L163,'Forrás kategóriák'!$B$1:$D$36,3,FALSE)</f>
        <v>1</v>
      </c>
      <c r="O163" s="14" t="s">
        <v>145</v>
      </c>
      <c r="P163" s="12">
        <v>15</v>
      </c>
      <c r="Q163" s="9" t="s">
        <v>146</v>
      </c>
      <c r="R163" s="12">
        <v>3.68</v>
      </c>
      <c r="S163" s="14" t="s">
        <v>116</v>
      </c>
      <c r="T163" s="15" t="s">
        <v>71</v>
      </c>
      <c r="U163" s="13">
        <v>2</v>
      </c>
      <c r="V163" s="13">
        <v>2</v>
      </c>
      <c r="AA163" s="13">
        <v>0</v>
      </c>
      <c r="AB163" s="13">
        <v>0</v>
      </c>
      <c r="AC163" s="12"/>
      <c r="AD163" s="15" t="s">
        <v>444</v>
      </c>
      <c r="AE163" s="15" t="s">
        <v>445</v>
      </c>
      <c r="AF163" s="14"/>
      <c r="AG163" s="12">
        <v>0</v>
      </c>
      <c r="AH163" s="12">
        <v>0</v>
      </c>
      <c r="AI163" s="13">
        <v>0</v>
      </c>
      <c r="AJ163" s="13">
        <v>0</v>
      </c>
      <c r="AK163" s="13">
        <v>0</v>
      </c>
      <c r="AL163" s="13">
        <v>0</v>
      </c>
      <c r="AM163" s="25">
        <f t="shared" si="7"/>
        <v>2</v>
      </c>
      <c r="AN163" s="25">
        <f t="shared" si="8"/>
        <v>2</v>
      </c>
      <c r="AO163" s="25">
        <f t="shared" si="9"/>
        <v>4</v>
      </c>
      <c r="AP163" s="21">
        <v>2</v>
      </c>
      <c r="AQ163" s="21">
        <v>2</v>
      </c>
      <c r="AR163" s="21">
        <v>4</v>
      </c>
    </row>
    <row r="164" spans="1:44" s="2" customFormat="1" ht="15" customHeight="1" x14ac:dyDescent="0.3">
      <c r="A164" s="26">
        <v>44048</v>
      </c>
      <c r="B164" s="26" t="s">
        <v>561</v>
      </c>
      <c r="C164" s="2" t="s">
        <v>606</v>
      </c>
      <c r="D164" s="4" t="s">
        <v>96</v>
      </c>
      <c r="E164" s="4" t="s">
        <v>471</v>
      </c>
      <c r="F164" s="9" t="s">
        <v>103</v>
      </c>
      <c r="G164" s="9" t="s">
        <v>12</v>
      </c>
      <c r="H164" s="13" t="s">
        <v>83</v>
      </c>
      <c r="I164" s="15" t="s">
        <v>63</v>
      </c>
      <c r="J164" s="3" t="s">
        <v>419</v>
      </c>
      <c r="K164" s="38" t="str" cm="1">
        <f t="array" aca="1" ref="K164" ca="1">HYPERLINK(CELL("cím",INDEX(Források!$A:$E,MATCH(Adatok!J164,Források!$A:$A,0),2)),I164)</f>
        <v>Oosterom et al.,1983b</v>
      </c>
      <c r="L164" s="31" t="s">
        <v>459</v>
      </c>
      <c r="M164" s="25" t="str">
        <f>VLOOKUP($L164,'Forrás kategóriák'!$B$1:$D$36,2,FALSE)</f>
        <v>Szám (mért érték)</v>
      </c>
      <c r="N164" s="25">
        <f>VLOOKUP($L164,'Forrás kategóriák'!$B$1:$D$36,3,FALSE)</f>
        <v>1</v>
      </c>
      <c r="O164" s="14" t="s">
        <v>145</v>
      </c>
      <c r="P164" s="12">
        <v>15</v>
      </c>
      <c r="Q164" s="15" t="s">
        <v>147</v>
      </c>
      <c r="R164" s="12">
        <v>3.49</v>
      </c>
      <c r="S164" s="14" t="s">
        <v>116</v>
      </c>
      <c r="T164" s="15" t="s">
        <v>71</v>
      </c>
      <c r="U164" s="13">
        <v>2</v>
      </c>
      <c r="V164" s="13">
        <v>2</v>
      </c>
      <c r="AA164" s="13">
        <v>0</v>
      </c>
      <c r="AB164" s="13">
        <v>0</v>
      </c>
      <c r="AC164" s="12"/>
      <c r="AD164" s="15" t="s">
        <v>444</v>
      </c>
      <c r="AE164" s="15" t="s">
        <v>445</v>
      </c>
      <c r="AF164" s="14"/>
      <c r="AG164" s="12">
        <v>0</v>
      </c>
      <c r="AH164" s="12">
        <v>0</v>
      </c>
      <c r="AI164" s="13">
        <v>0</v>
      </c>
      <c r="AJ164" s="13">
        <v>0</v>
      </c>
      <c r="AK164" s="13">
        <v>0</v>
      </c>
      <c r="AL164" s="13">
        <v>0</v>
      </c>
      <c r="AM164" s="25">
        <f t="shared" si="7"/>
        <v>2</v>
      </c>
      <c r="AN164" s="25">
        <f t="shared" si="8"/>
        <v>2</v>
      </c>
      <c r="AO164" s="25">
        <f t="shared" si="9"/>
        <v>4</v>
      </c>
      <c r="AP164" s="21">
        <v>2</v>
      </c>
      <c r="AQ164" s="21">
        <v>2</v>
      </c>
      <c r="AR164" s="21">
        <v>4</v>
      </c>
    </row>
    <row r="165" spans="1:44" s="2" customFormat="1" ht="15" customHeight="1" x14ac:dyDescent="0.3">
      <c r="A165" s="26">
        <v>44048</v>
      </c>
      <c r="B165" s="26" t="s">
        <v>561</v>
      </c>
      <c r="C165" s="2" t="s">
        <v>606</v>
      </c>
      <c r="D165" s="4" t="s">
        <v>96</v>
      </c>
      <c r="E165" s="4" t="s">
        <v>471</v>
      </c>
      <c r="F165" s="9" t="s">
        <v>103</v>
      </c>
      <c r="G165" s="9" t="s">
        <v>12</v>
      </c>
      <c r="H165" s="13" t="s">
        <v>83</v>
      </c>
      <c r="I165" s="15" t="s">
        <v>63</v>
      </c>
      <c r="J165" s="3" t="s">
        <v>419</v>
      </c>
      <c r="K165" s="38" t="str" cm="1">
        <f t="array" aca="1" ref="K165" ca="1">HYPERLINK(CELL("cím",INDEX(Források!$A:$E,MATCH(Adatok!J165,Források!$A:$A,0),2)),I165)</f>
        <v>Oosterom et al.,1983b</v>
      </c>
      <c r="L165" s="31" t="s">
        <v>459</v>
      </c>
      <c r="M165" s="25" t="str">
        <f>VLOOKUP($L165,'Forrás kategóriák'!$B$1:$D$36,2,FALSE)</f>
        <v>Szám (mért érték)</v>
      </c>
      <c r="N165" s="25">
        <f>VLOOKUP($L165,'Forrás kategóriák'!$B$1:$D$36,3,FALSE)</f>
        <v>1</v>
      </c>
      <c r="O165" s="14" t="s">
        <v>145</v>
      </c>
      <c r="P165" s="12">
        <v>16</v>
      </c>
      <c r="Q165" s="9" t="s">
        <v>146</v>
      </c>
      <c r="R165" s="12">
        <v>2.46</v>
      </c>
      <c r="S165" s="14" t="s">
        <v>116</v>
      </c>
      <c r="T165" s="15" t="s">
        <v>71</v>
      </c>
      <c r="U165" s="13">
        <v>2</v>
      </c>
      <c r="V165" s="13">
        <v>2</v>
      </c>
      <c r="AA165" s="13">
        <v>0</v>
      </c>
      <c r="AB165" s="13">
        <v>0</v>
      </c>
      <c r="AC165" s="12"/>
      <c r="AD165" s="15" t="s">
        <v>444</v>
      </c>
      <c r="AE165" s="15" t="s">
        <v>445</v>
      </c>
      <c r="AF165" s="14"/>
      <c r="AG165" s="12">
        <v>0</v>
      </c>
      <c r="AH165" s="12">
        <v>0</v>
      </c>
      <c r="AI165" s="13">
        <v>0</v>
      </c>
      <c r="AJ165" s="13">
        <v>0</v>
      </c>
      <c r="AK165" s="13">
        <v>0</v>
      </c>
      <c r="AL165" s="13">
        <v>0</v>
      </c>
      <c r="AM165" s="25">
        <f t="shared" si="7"/>
        <v>2</v>
      </c>
      <c r="AN165" s="25">
        <f t="shared" si="8"/>
        <v>2</v>
      </c>
      <c r="AO165" s="25">
        <f t="shared" si="9"/>
        <v>4</v>
      </c>
      <c r="AP165" s="21">
        <v>2</v>
      </c>
      <c r="AQ165" s="21">
        <v>2</v>
      </c>
      <c r="AR165" s="21">
        <v>4</v>
      </c>
    </row>
    <row r="166" spans="1:44" s="2" customFormat="1" ht="15" customHeight="1" x14ac:dyDescent="0.3">
      <c r="A166" s="26">
        <v>44048</v>
      </c>
      <c r="B166" s="26" t="s">
        <v>561</v>
      </c>
      <c r="C166" s="2" t="s">
        <v>606</v>
      </c>
      <c r="D166" s="4" t="s">
        <v>96</v>
      </c>
      <c r="E166" s="4" t="s">
        <v>471</v>
      </c>
      <c r="F166" s="9" t="s">
        <v>103</v>
      </c>
      <c r="G166" s="9" t="s">
        <v>12</v>
      </c>
      <c r="H166" s="13" t="s">
        <v>83</v>
      </c>
      <c r="I166" s="15" t="s">
        <v>63</v>
      </c>
      <c r="J166" s="3" t="s">
        <v>419</v>
      </c>
      <c r="K166" s="38" t="str" cm="1">
        <f t="array" aca="1" ref="K166" ca="1">HYPERLINK(CELL("cím",INDEX(Források!$A:$E,MATCH(Adatok!J166,Források!$A:$A,0),2)),I166)</f>
        <v>Oosterom et al.,1983b</v>
      </c>
      <c r="L166" s="31" t="s">
        <v>459</v>
      </c>
      <c r="M166" s="25" t="str">
        <f>VLOOKUP($L166,'Forrás kategóriák'!$B$1:$D$36,2,FALSE)</f>
        <v>Szám (mért érték)</v>
      </c>
      <c r="N166" s="25">
        <f>VLOOKUP($L166,'Forrás kategóriák'!$B$1:$D$36,3,FALSE)</f>
        <v>1</v>
      </c>
      <c r="O166" s="14" t="s">
        <v>145</v>
      </c>
      <c r="P166" s="12">
        <v>16</v>
      </c>
      <c r="Q166" s="15" t="s">
        <v>147</v>
      </c>
      <c r="R166" s="12">
        <v>2.2400000000000002</v>
      </c>
      <c r="S166" s="14" t="s">
        <v>116</v>
      </c>
      <c r="T166" s="15" t="s">
        <v>71</v>
      </c>
      <c r="U166" s="13">
        <v>2</v>
      </c>
      <c r="V166" s="13">
        <v>2</v>
      </c>
      <c r="AA166" s="13">
        <v>0</v>
      </c>
      <c r="AB166" s="13">
        <v>0</v>
      </c>
      <c r="AC166" s="12"/>
      <c r="AD166" s="15" t="s">
        <v>444</v>
      </c>
      <c r="AE166" s="15" t="s">
        <v>445</v>
      </c>
      <c r="AF166" s="14"/>
      <c r="AG166" s="12">
        <v>0</v>
      </c>
      <c r="AH166" s="12">
        <v>0</v>
      </c>
      <c r="AI166" s="13">
        <v>0</v>
      </c>
      <c r="AJ166" s="13">
        <v>0</v>
      </c>
      <c r="AK166" s="13">
        <v>0</v>
      </c>
      <c r="AL166" s="13">
        <v>0</v>
      </c>
      <c r="AM166" s="25">
        <f t="shared" si="7"/>
        <v>2</v>
      </c>
      <c r="AN166" s="25">
        <f t="shared" si="8"/>
        <v>2</v>
      </c>
      <c r="AO166" s="25">
        <f t="shared" si="9"/>
        <v>4</v>
      </c>
      <c r="AP166" s="21">
        <v>2</v>
      </c>
      <c r="AQ166" s="21">
        <v>2</v>
      </c>
      <c r="AR166" s="21">
        <v>4</v>
      </c>
    </row>
    <row r="167" spans="1:44" s="2" customFormat="1" ht="15" customHeight="1" x14ac:dyDescent="0.3">
      <c r="A167" s="26">
        <v>44048</v>
      </c>
      <c r="B167" s="26" t="s">
        <v>561</v>
      </c>
      <c r="C167" s="2" t="s">
        <v>606</v>
      </c>
      <c r="D167" s="4" t="s">
        <v>96</v>
      </c>
      <c r="E167" s="4" t="s">
        <v>471</v>
      </c>
      <c r="F167" s="9" t="s">
        <v>103</v>
      </c>
      <c r="G167" s="9" t="s">
        <v>12</v>
      </c>
      <c r="H167" s="13" t="s">
        <v>83</v>
      </c>
      <c r="I167" s="15" t="s">
        <v>63</v>
      </c>
      <c r="J167" s="3" t="s">
        <v>419</v>
      </c>
      <c r="K167" s="38" t="str" cm="1">
        <f t="array" aca="1" ref="K167" ca="1">HYPERLINK(CELL("cím",INDEX(Források!$A:$E,MATCH(Adatok!J167,Források!$A:$A,0),2)),I167)</f>
        <v>Oosterom et al.,1983b</v>
      </c>
      <c r="L167" s="31" t="s">
        <v>459</v>
      </c>
      <c r="M167" s="25" t="str">
        <f>VLOOKUP($L167,'Forrás kategóriák'!$B$1:$D$36,2,FALSE)</f>
        <v>Szám (mért érték)</v>
      </c>
      <c r="N167" s="25">
        <f>VLOOKUP($L167,'Forrás kategóriák'!$B$1:$D$36,3,FALSE)</f>
        <v>1</v>
      </c>
      <c r="O167" s="14" t="s">
        <v>145</v>
      </c>
      <c r="P167" s="12">
        <v>17</v>
      </c>
      <c r="Q167" s="9" t="s">
        <v>146</v>
      </c>
      <c r="R167" s="12">
        <v>2.85</v>
      </c>
      <c r="S167" s="14" t="s">
        <v>116</v>
      </c>
      <c r="T167" s="15" t="s">
        <v>71</v>
      </c>
      <c r="U167" s="13">
        <v>2</v>
      </c>
      <c r="V167" s="13">
        <v>2</v>
      </c>
      <c r="AA167" s="13">
        <v>0</v>
      </c>
      <c r="AB167" s="13">
        <v>0</v>
      </c>
      <c r="AC167" s="12"/>
      <c r="AD167" s="15" t="s">
        <v>444</v>
      </c>
      <c r="AE167" s="15" t="s">
        <v>445</v>
      </c>
      <c r="AF167" s="14"/>
      <c r="AG167" s="12">
        <v>0</v>
      </c>
      <c r="AH167" s="12">
        <v>0</v>
      </c>
      <c r="AI167" s="13">
        <v>0</v>
      </c>
      <c r="AJ167" s="13">
        <v>0</v>
      </c>
      <c r="AK167" s="13">
        <v>0</v>
      </c>
      <c r="AL167" s="13">
        <v>0</v>
      </c>
      <c r="AM167" s="25">
        <f t="shared" si="7"/>
        <v>2</v>
      </c>
      <c r="AN167" s="25">
        <f t="shared" si="8"/>
        <v>2</v>
      </c>
      <c r="AO167" s="25">
        <f t="shared" si="9"/>
        <v>4</v>
      </c>
      <c r="AP167" s="21">
        <v>2</v>
      </c>
      <c r="AQ167" s="21">
        <v>2</v>
      </c>
      <c r="AR167" s="21">
        <v>4</v>
      </c>
    </row>
    <row r="168" spans="1:44" s="2" customFormat="1" ht="15" customHeight="1" x14ac:dyDescent="0.3">
      <c r="A168" s="26">
        <v>44048</v>
      </c>
      <c r="B168" s="26" t="s">
        <v>561</v>
      </c>
      <c r="C168" s="2" t="s">
        <v>606</v>
      </c>
      <c r="D168" s="4" t="s">
        <v>96</v>
      </c>
      <c r="E168" s="4" t="s">
        <v>471</v>
      </c>
      <c r="F168" s="9" t="s">
        <v>103</v>
      </c>
      <c r="G168" s="9" t="s">
        <v>12</v>
      </c>
      <c r="H168" s="13" t="s">
        <v>83</v>
      </c>
      <c r="I168" s="15" t="s">
        <v>63</v>
      </c>
      <c r="J168" s="3" t="s">
        <v>419</v>
      </c>
      <c r="K168" s="38" t="str" cm="1">
        <f t="array" aca="1" ref="K168" ca="1">HYPERLINK(CELL("cím",INDEX(Források!$A:$E,MATCH(Adatok!J168,Források!$A:$A,0),2)),I168)</f>
        <v>Oosterom et al.,1983b</v>
      </c>
      <c r="L168" s="31" t="s">
        <v>459</v>
      </c>
      <c r="M168" s="25" t="str">
        <f>VLOOKUP($L168,'Forrás kategóriák'!$B$1:$D$36,2,FALSE)</f>
        <v>Szám (mért érték)</v>
      </c>
      <c r="N168" s="25">
        <f>VLOOKUP($L168,'Forrás kategóriák'!$B$1:$D$36,3,FALSE)</f>
        <v>1</v>
      </c>
      <c r="O168" s="14" t="s">
        <v>145</v>
      </c>
      <c r="P168" s="12">
        <v>17</v>
      </c>
      <c r="Q168" s="15" t="s">
        <v>147</v>
      </c>
      <c r="R168" s="12">
        <v>2.6</v>
      </c>
      <c r="S168" s="14" t="s">
        <v>116</v>
      </c>
      <c r="T168" s="15" t="s">
        <v>71</v>
      </c>
      <c r="U168" s="13">
        <v>2</v>
      </c>
      <c r="V168" s="13">
        <v>2</v>
      </c>
      <c r="AA168" s="13">
        <v>0</v>
      </c>
      <c r="AB168" s="13">
        <v>0</v>
      </c>
      <c r="AC168" s="12"/>
      <c r="AD168" s="15" t="s">
        <v>444</v>
      </c>
      <c r="AE168" s="15" t="s">
        <v>445</v>
      </c>
      <c r="AF168" s="14"/>
      <c r="AG168" s="12">
        <v>0</v>
      </c>
      <c r="AH168" s="12">
        <v>0</v>
      </c>
      <c r="AI168" s="13">
        <v>0</v>
      </c>
      <c r="AJ168" s="13">
        <v>0</v>
      </c>
      <c r="AK168" s="13">
        <v>0</v>
      </c>
      <c r="AL168" s="13">
        <v>0</v>
      </c>
      <c r="AM168" s="25">
        <f t="shared" si="7"/>
        <v>2</v>
      </c>
      <c r="AN168" s="25">
        <f t="shared" si="8"/>
        <v>2</v>
      </c>
      <c r="AO168" s="25">
        <f t="shared" si="9"/>
        <v>4</v>
      </c>
      <c r="AP168" s="21">
        <v>2</v>
      </c>
      <c r="AQ168" s="21">
        <v>2</v>
      </c>
      <c r="AR168" s="21">
        <v>4</v>
      </c>
    </row>
    <row r="169" spans="1:44" s="2" customFormat="1" ht="15" customHeight="1" x14ac:dyDescent="0.3">
      <c r="A169" s="26">
        <v>44048</v>
      </c>
      <c r="B169" s="26" t="s">
        <v>561</v>
      </c>
      <c r="C169" s="2" t="s">
        <v>606</v>
      </c>
      <c r="D169" s="4" t="s">
        <v>96</v>
      </c>
      <c r="E169" s="4" t="s">
        <v>471</v>
      </c>
      <c r="F169" s="9" t="s">
        <v>103</v>
      </c>
      <c r="G169" s="9" t="s">
        <v>12</v>
      </c>
      <c r="H169" s="13" t="s">
        <v>83</v>
      </c>
      <c r="I169" s="15" t="s">
        <v>480</v>
      </c>
      <c r="J169" s="3" t="s">
        <v>343</v>
      </c>
      <c r="K169" s="38" t="str" cm="1">
        <f t="array" aca="1" ref="K169" ca="1">HYPERLINK(CELL("cím",INDEX(Források!$A:$E,MATCH(Adatok!J169,Források!$A:$A,0),2)),I169)</f>
        <v>FAO/WHO 2009</v>
      </c>
      <c r="L169" s="31" t="s">
        <v>459</v>
      </c>
      <c r="M169" s="25" t="str">
        <f>VLOOKUP($L169,'Forrás kategóriák'!$B$1:$D$36,2,FALSE)</f>
        <v>Szám (mért érték)</v>
      </c>
      <c r="N169" s="25">
        <f>VLOOKUP($L169,'Forrás kategóriák'!$B$1:$D$36,3,FALSE)</f>
        <v>1</v>
      </c>
      <c r="O169" s="14" t="s">
        <v>145</v>
      </c>
      <c r="P169" s="12" t="s">
        <v>33</v>
      </c>
      <c r="Q169" s="9" t="s">
        <v>146</v>
      </c>
      <c r="R169" s="12"/>
      <c r="S169" s="14"/>
      <c r="T169" s="15" t="s">
        <v>71</v>
      </c>
      <c r="U169" s="13">
        <v>0</v>
      </c>
      <c r="V169" s="13">
        <v>0</v>
      </c>
      <c r="AA169" s="13">
        <v>0</v>
      </c>
      <c r="AB169" s="13">
        <v>0</v>
      </c>
      <c r="AC169" s="12"/>
      <c r="AD169" s="15" t="s">
        <v>444</v>
      </c>
      <c r="AE169" s="15" t="s">
        <v>445</v>
      </c>
      <c r="AF169" s="14"/>
      <c r="AG169" s="12">
        <v>2</v>
      </c>
      <c r="AH169" s="12">
        <v>2</v>
      </c>
      <c r="AI169" s="13">
        <v>0</v>
      </c>
      <c r="AJ169" s="13">
        <v>0</v>
      </c>
      <c r="AK169" s="13">
        <v>0</v>
      </c>
      <c r="AL169" s="13">
        <v>0</v>
      </c>
      <c r="AM169" s="25">
        <f t="shared" si="7"/>
        <v>2</v>
      </c>
      <c r="AN169" s="25">
        <f t="shared" si="8"/>
        <v>2</v>
      </c>
      <c r="AO169" s="25">
        <f t="shared" si="9"/>
        <v>4</v>
      </c>
      <c r="AP169" s="21">
        <v>2</v>
      </c>
      <c r="AQ169" s="21">
        <v>2</v>
      </c>
      <c r="AR169" s="21">
        <v>4</v>
      </c>
    </row>
    <row r="170" spans="1:44" s="2" customFormat="1" ht="15" customHeight="1" x14ac:dyDescent="0.3">
      <c r="A170" s="26">
        <v>44048</v>
      </c>
      <c r="B170" s="26" t="s">
        <v>561</v>
      </c>
      <c r="C170" s="2" t="s">
        <v>606</v>
      </c>
      <c r="D170" s="4" t="s">
        <v>96</v>
      </c>
      <c r="E170" s="4" t="s">
        <v>471</v>
      </c>
      <c r="F170" s="9" t="s">
        <v>103</v>
      </c>
      <c r="G170" s="9" t="s">
        <v>12</v>
      </c>
      <c r="H170" s="13" t="s">
        <v>83</v>
      </c>
      <c r="I170" s="15" t="s">
        <v>480</v>
      </c>
      <c r="J170" s="3" t="s">
        <v>343</v>
      </c>
      <c r="K170" s="38" t="str" cm="1">
        <f t="array" aca="1" ref="K170" ca="1">HYPERLINK(CELL("cím",INDEX(Források!$A:$E,MATCH(Adatok!J170,Források!$A:$A,0),2)),I170)</f>
        <v>FAO/WHO 2009</v>
      </c>
      <c r="L170" s="31" t="s">
        <v>459</v>
      </c>
      <c r="M170" s="25" t="str">
        <f>VLOOKUP($L170,'Forrás kategóriák'!$B$1:$D$36,2,FALSE)</f>
        <v>Szám (mért érték)</v>
      </c>
      <c r="N170" s="25">
        <f>VLOOKUP($L170,'Forrás kategóriák'!$B$1:$D$36,3,FALSE)</f>
        <v>1</v>
      </c>
      <c r="O170" s="14" t="s">
        <v>145</v>
      </c>
      <c r="P170" s="12" t="s">
        <v>33</v>
      </c>
      <c r="Q170" s="15" t="s">
        <v>147</v>
      </c>
      <c r="R170" s="12"/>
      <c r="S170" s="14"/>
      <c r="T170" s="15" t="s">
        <v>71</v>
      </c>
      <c r="U170" s="13">
        <v>0</v>
      </c>
      <c r="V170" s="13">
        <v>0</v>
      </c>
      <c r="AA170" s="13">
        <v>0</v>
      </c>
      <c r="AB170" s="13">
        <v>0</v>
      </c>
      <c r="AC170" s="12"/>
      <c r="AD170" s="15" t="s">
        <v>444</v>
      </c>
      <c r="AE170" s="15" t="s">
        <v>445</v>
      </c>
      <c r="AF170" s="14"/>
      <c r="AG170" s="12">
        <v>2</v>
      </c>
      <c r="AH170" s="12">
        <v>2</v>
      </c>
      <c r="AI170" s="13">
        <v>0</v>
      </c>
      <c r="AJ170" s="13">
        <v>0</v>
      </c>
      <c r="AK170" s="13">
        <v>0</v>
      </c>
      <c r="AL170" s="13">
        <v>0</v>
      </c>
      <c r="AM170" s="25">
        <f t="shared" si="7"/>
        <v>2</v>
      </c>
      <c r="AN170" s="25">
        <f t="shared" si="8"/>
        <v>2</v>
      </c>
      <c r="AO170" s="25">
        <f t="shared" si="9"/>
        <v>4</v>
      </c>
      <c r="AP170" s="21">
        <v>2</v>
      </c>
      <c r="AQ170" s="21">
        <v>2</v>
      </c>
      <c r="AR170" s="21">
        <v>4</v>
      </c>
    </row>
    <row r="171" spans="1:44" s="2" customFormat="1" ht="15" customHeight="1" x14ac:dyDescent="0.3">
      <c r="A171" s="26">
        <v>44048</v>
      </c>
      <c r="B171" s="26" t="s">
        <v>561</v>
      </c>
      <c r="C171" s="2" t="s">
        <v>606</v>
      </c>
      <c r="D171" s="4" t="s">
        <v>96</v>
      </c>
      <c r="E171" s="4" t="s">
        <v>471</v>
      </c>
      <c r="F171" s="9" t="s">
        <v>103</v>
      </c>
      <c r="G171" s="9" t="s">
        <v>16</v>
      </c>
      <c r="H171" s="13" t="s">
        <v>485</v>
      </c>
      <c r="I171" s="9" t="s">
        <v>166</v>
      </c>
      <c r="J171" s="13" t="s">
        <v>166</v>
      </c>
      <c r="K171" s="38" t="str" cm="1">
        <f t="array" aca="1" ref="K171" ca="1">HYPERLINK(CELL("cím",INDEX(Források!$A:$E,MATCH(Adatok!J171,Források!$A:$A,0),2)),I171)</f>
        <v>CAC/GL 78-2011</v>
      </c>
      <c r="L171" s="31" t="s">
        <v>459</v>
      </c>
      <c r="M171" s="25" t="str">
        <f>VLOOKUP($L171,'Forrás kategóriák'!$B$1:$D$36,2,FALSE)</f>
        <v>Szám (mért érték)</v>
      </c>
      <c r="N171" s="25">
        <f>VLOOKUP($L171,'Forrás kategóriák'!$B$1:$D$36,3,FALSE)</f>
        <v>1</v>
      </c>
      <c r="O171" s="14" t="s">
        <v>16</v>
      </c>
      <c r="Q171" s="14" t="s">
        <v>149</v>
      </c>
      <c r="R171" s="19">
        <v>0.5</v>
      </c>
      <c r="S171" s="14" t="s">
        <v>150</v>
      </c>
      <c r="T171" s="32" t="s">
        <v>71</v>
      </c>
      <c r="U171" s="13">
        <v>3</v>
      </c>
      <c r="V171" s="13">
        <v>2</v>
      </c>
      <c r="AA171" s="13">
        <v>0</v>
      </c>
      <c r="AB171" s="13">
        <v>0</v>
      </c>
      <c r="AC171" s="5"/>
      <c r="AD171" s="15" t="s">
        <v>59</v>
      </c>
      <c r="AE171" s="20" t="s">
        <v>98</v>
      </c>
      <c r="AF171" s="9" t="s">
        <v>193</v>
      </c>
      <c r="AG171" s="12">
        <v>0</v>
      </c>
      <c r="AH171" s="12">
        <v>0</v>
      </c>
      <c r="AI171" s="13">
        <v>0</v>
      </c>
      <c r="AJ171" s="13">
        <v>0</v>
      </c>
      <c r="AK171" s="13">
        <v>0</v>
      </c>
      <c r="AL171" s="13">
        <v>0</v>
      </c>
      <c r="AM171" s="25">
        <f t="shared" si="7"/>
        <v>3</v>
      </c>
      <c r="AN171" s="25">
        <f t="shared" si="8"/>
        <v>2</v>
      </c>
      <c r="AO171" s="25">
        <f t="shared" si="9"/>
        <v>6</v>
      </c>
      <c r="AP171" s="21">
        <v>3</v>
      </c>
      <c r="AQ171" s="21">
        <v>2</v>
      </c>
      <c r="AR171" s="21">
        <v>6</v>
      </c>
    </row>
    <row r="172" spans="1:44" s="2" customFormat="1" ht="15" customHeight="1" x14ac:dyDescent="0.3">
      <c r="A172" s="26">
        <v>44048</v>
      </c>
      <c r="B172" s="26" t="s">
        <v>561</v>
      </c>
      <c r="C172" s="2" t="s">
        <v>606</v>
      </c>
      <c r="D172" s="4" t="s">
        <v>96</v>
      </c>
      <c r="E172" s="4" t="s">
        <v>471</v>
      </c>
      <c r="F172" s="9" t="s">
        <v>103</v>
      </c>
      <c r="G172" s="9" t="s">
        <v>16</v>
      </c>
      <c r="H172" s="13" t="s">
        <v>485</v>
      </c>
      <c r="I172" s="9" t="s">
        <v>166</v>
      </c>
      <c r="J172" s="13" t="s">
        <v>166</v>
      </c>
      <c r="K172" s="38" t="str" cm="1">
        <f t="array" aca="1" ref="K172" ca="1">HYPERLINK(CELL("cím",INDEX(Források!$A:$E,MATCH(Adatok!J172,Források!$A:$A,0),2)),I172)</f>
        <v>CAC/GL 78-2011</v>
      </c>
      <c r="L172" s="31" t="s">
        <v>459</v>
      </c>
      <c r="M172" s="25" t="str">
        <f>VLOOKUP($L172,'Forrás kategóriák'!$B$1:$D$36,2,FALSE)</f>
        <v>Szám (mért érték)</v>
      </c>
      <c r="N172" s="25">
        <f>VLOOKUP($L172,'Forrás kategóriák'!$B$1:$D$36,3,FALSE)</f>
        <v>1</v>
      </c>
      <c r="O172" s="14" t="s">
        <v>151</v>
      </c>
      <c r="Q172" s="14" t="s">
        <v>152</v>
      </c>
      <c r="R172" s="13">
        <v>1.3</v>
      </c>
      <c r="S172" s="14" t="s">
        <v>150</v>
      </c>
      <c r="T172" s="32" t="s">
        <v>71</v>
      </c>
      <c r="U172" s="13">
        <v>3</v>
      </c>
      <c r="V172" s="13">
        <v>2</v>
      </c>
      <c r="AA172" s="13">
        <v>0</v>
      </c>
      <c r="AB172" s="13">
        <v>0</v>
      </c>
      <c r="AC172" s="12"/>
      <c r="AD172" s="15" t="s">
        <v>59</v>
      </c>
      <c r="AE172" s="20" t="s">
        <v>98</v>
      </c>
      <c r="AF172" s="9" t="s">
        <v>193</v>
      </c>
      <c r="AG172" s="12">
        <v>0</v>
      </c>
      <c r="AH172" s="12">
        <v>0</v>
      </c>
      <c r="AI172" s="13">
        <v>0</v>
      </c>
      <c r="AJ172" s="13">
        <v>0</v>
      </c>
      <c r="AK172" s="13">
        <v>0</v>
      </c>
      <c r="AL172" s="13">
        <v>0</v>
      </c>
      <c r="AM172" s="25">
        <f t="shared" si="7"/>
        <v>3</v>
      </c>
      <c r="AN172" s="25">
        <f t="shared" si="8"/>
        <v>2</v>
      </c>
      <c r="AO172" s="25">
        <f t="shared" si="9"/>
        <v>6</v>
      </c>
      <c r="AP172" s="21">
        <v>3</v>
      </c>
      <c r="AQ172" s="21">
        <v>2</v>
      </c>
      <c r="AR172" s="21">
        <v>6</v>
      </c>
    </row>
    <row r="173" spans="1:44" s="2" customFormat="1" ht="15" customHeight="1" x14ac:dyDescent="0.3">
      <c r="A173" s="26">
        <v>44048</v>
      </c>
      <c r="B173" s="26" t="s">
        <v>561</v>
      </c>
      <c r="C173" s="2" t="s">
        <v>606</v>
      </c>
      <c r="D173" s="4" t="s">
        <v>96</v>
      </c>
      <c r="E173" s="4" t="s">
        <v>471</v>
      </c>
      <c r="F173" s="9" t="s">
        <v>103</v>
      </c>
      <c r="G173" s="9" t="s">
        <v>16</v>
      </c>
      <c r="H173" s="13" t="s">
        <v>485</v>
      </c>
      <c r="I173" s="9" t="s">
        <v>166</v>
      </c>
      <c r="J173" s="13" t="s">
        <v>166</v>
      </c>
      <c r="K173" s="38" t="str" cm="1">
        <f t="array" aca="1" ref="K173" ca="1">HYPERLINK(CELL("cím",INDEX(Források!$A:$E,MATCH(Adatok!J173,Források!$A:$A,0),2)),I173)</f>
        <v>CAC/GL 78-2011</v>
      </c>
      <c r="L173" s="31" t="s">
        <v>459</v>
      </c>
      <c r="M173" s="25" t="str">
        <f>VLOOKUP($L173,'Forrás kategóriák'!$B$1:$D$36,2,FALSE)</f>
        <v>Szám (mért érték)</v>
      </c>
      <c r="N173" s="25">
        <f>VLOOKUP($L173,'Forrás kategóriák'!$B$1:$D$36,3,FALSE)</f>
        <v>1</v>
      </c>
      <c r="O173" s="14" t="s">
        <v>151</v>
      </c>
      <c r="Q173" s="35" t="s">
        <v>153</v>
      </c>
      <c r="R173" s="6">
        <v>1</v>
      </c>
      <c r="S173" s="14" t="s">
        <v>150</v>
      </c>
      <c r="T173" s="32" t="s">
        <v>71</v>
      </c>
      <c r="U173" s="13">
        <v>3</v>
      </c>
      <c r="V173" s="13">
        <v>2</v>
      </c>
      <c r="AA173" s="13">
        <v>0</v>
      </c>
      <c r="AB173" s="13">
        <v>0</v>
      </c>
      <c r="AC173" s="12"/>
      <c r="AD173" s="15" t="s">
        <v>59</v>
      </c>
      <c r="AE173" s="20" t="s">
        <v>98</v>
      </c>
      <c r="AF173" s="9" t="s">
        <v>193</v>
      </c>
      <c r="AG173" s="12">
        <v>0</v>
      </c>
      <c r="AH173" s="12">
        <v>0</v>
      </c>
      <c r="AI173" s="13">
        <v>0</v>
      </c>
      <c r="AJ173" s="13">
        <v>0</v>
      </c>
      <c r="AK173" s="13">
        <v>0</v>
      </c>
      <c r="AL173" s="13">
        <v>0</v>
      </c>
      <c r="AM173" s="25">
        <f t="shared" si="7"/>
        <v>3</v>
      </c>
      <c r="AN173" s="25">
        <f t="shared" si="8"/>
        <v>2</v>
      </c>
      <c r="AO173" s="25">
        <f t="shared" si="9"/>
        <v>6</v>
      </c>
      <c r="AP173" s="21">
        <v>3</v>
      </c>
      <c r="AQ173" s="21">
        <v>2</v>
      </c>
      <c r="AR173" s="21">
        <v>6</v>
      </c>
    </row>
    <row r="174" spans="1:44" s="2" customFormat="1" x14ac:dyDescent="0.3">
      <c r="A174" s="26">
        <v>44048</v>
      </c>
      <c r="B174" s="26" t="s">
        <v>561</v>
      </c>
      <c r="C174" s="2" t="s">
        <v>606</v>
      </c>
      <c r="D174" s="4" t="s">
        <v>96</v>
      </c>
      <c r="E174" s="4" t="s">
        <v>471</v>
      </c>
      <c r="F174" s="9" t="s">
        <v>103</v>
      </c>
      <c r="G174" s="9" t="s">
        <v>16</v>
      </c>
      <c r="H174" s="13" t="s">
        <v>485</v>
      </c>
      <c r="I174" s="9" t="s">
        <v>548</v>
      </c>
      <c r="J174" s="3" t="s">
        <v>349</v>
      </c>
      <c r="K174" s="38" t="str" cm="1">
        <f t="array" aca="1" ref="K174" ca="1">HYPERLINK(CELL("cím",INDEX(Források!$A:$E,MATCH(Adatok!J174,Források!$A:$A,0),2)),I174)</f>
        <v>Meredith et al., 2013</v>
      </c>
      <c r="L174" s="31" t="s">
        <v>459</v>
      </c>
      <c r="M174" s="25" t="str">
        <f>VLOOKUP($L174,'Forrás kategóriák'!$B$1:$D$36,2,FALSE)</f>
        <v>Szám (mért érték)</v>
      </c>
      <c r="N174" s="25">
        <f>VLOOKUP($L174,'Forrás kategóriák'!$B$1:$D$36,3,FALSE)</f>
        <v>1</v>
      </c>
      <c r="O174" s="14" t="s">
        <v>16</v>
      </c>
      <c r="Q174" s="14" t="s">
        <v>154</v>
      </c>
      <c r="R174" s="16" t="s">
        <v>155</v>
      </c>
      <c r="S174" s="14" t="s">
        <v>156</v>
      </c>
      <c r="T174" s="32" t="s">
        <v>71</v>
      </c>
      <c r="U174" s="13">
        <v>3</v>
      </c>
      <c r="V174" s="13">
        <v>2</v>
      </c>
      <c r="AA174" s="13">
        <v>0</v>
      </c>
      <c r="AB174" s="13">
        <v>0</v>
      </c>
      <c r="AC174" s="5"/>
      <c r="AD174" s="15" t="s">
        <v>59</v>
      </c>
      <c r="AE174" s="20" t="s">
        <v>98</v>
      </c>
      <c r="AF174" s="9" t="s">
        <v>193</v>
      </c>
      <c r="AG174" s="12">
        <v>0</v>
      </c>
      <c r="AH174" s="12">
        <v>0</v>
      </c>
      <c r="AI174" s="13">
        <v>0</v>
      </c>
      <c r="AJ174" s="13">
        <v>0</v>
      </c>
      <c r="AK174" s="13">
        <v>0</v>
      </c>
      <c r="AL174" s="13">
        <v>0</v>
      </c>
      <c r="AM174" s="25">
        <f t="shared" si="7"/>
        <v>3</v>
      </c>
      <c r="AN174" s="25">
        <f t="shared" si="8"/>
        <v>2</v>
      </c>
      <c r="AO174" s="25">
        <f t="shared" si="9"/>
        <v>6</v>
      </c>
      <c r="AP174" s="21">
        <v>3</v>
      </c>
      <c r="AQ174" s="21">
        <v>2</v>
      </c>
      <c r="AR174" s="21">
        <v>6</v>
      </c>
    </row>
    <row r="175" spans="1:44" s="2" customFormat="1" ht="15" customHeight="1" x14ac:dyDescent="0.3">
      <c r="A175" s="26">
        <v>44048</v>
      </c>
      <c r="B175" s="26" t="s">
        <v>561</v>
      </c>
      <c r="C175" s="2" t="s">
        <v>606</v>
      </c>
      <c r="D175" s="4" t="s">
        <v>96</v>
      </c>
      <c r="E175" s="4" t="s">
        <v>471</v>
      </c>
      <c r="F175" s="9" t="s">
        <v>103</v>
      </c>
      <c r="G175" s="9" t="s">
        <v>13</v>
      </c>
      <c r="H175" s="13" t="s">
        <v>84</v>
      </c>
      <c r="I175" s="9" t="s">
        <v>551</v>
      </c>
      <c r="J175" s="3" t="s">
        <v>372</v>
      </c>
      <c r="K175" s="38" t="str" cm="1">
        <f t="array" aca="1" ref="K175" ca="1">HYPERLINK(CELL("cím",INDEX(Források!$A:$E,MATCH(Adatok!J175,Források!$A:$A,0),2)),I175)</f>
        <v>Sukte et al., 2017</v>
      </c>
      <c r="L175" s="31" t="s">
        <v>459</v>
      </c>
      <c r="M175" s="25" t="str">
        <f>VLOOKUP($L175,'Forrás kategóriák'!$B$1:$D$36,2,FALSE)</f>
        <v>Szám (mért érték)</v>
      </c>
      <c r="N175" s="25">
        <f>VLOOKUP($L175,'Forrás kategóriák'!$B$1:$D$36,3,FALSE)</f>
        <v>1</v>
      </c>
      <c r="O175" s="14" t="s">
        <v>157</v>
      </c>
      <c r="Q175" s="15" t="s">
        <v>158</v>
      </c>
      <c r="R175" s="6">
        <v>3.33</v>
      </c>
      <c r="S175" s="9" t="s">
        <v>117</v>
      </c>
      <c r="T175" s="15" t="s">
        <v>71</v>
      </c>
      <c r="U175" s="13">
        <v>3</v>
      </c>
      <c r="V175" s="13">
        <v>2</v>
      </c>
      <c r="AA175" s="13">
        <v>0</v>
      </c>
      <c r="AB175" s="13">
        <v>0</v>
      </c>
      <c r="AC175" s="12"/>
      <c r="AD175" s="9" t="s">
        <v>65</v>
      </c>
      <c r="AE175" s="30" t="s">
        <v>424</v>
      </c>
      <c r="AF175" s="14"/>
      <c r="AG175" s="12">
        <v>0</v>
      </c>
      <c r="AH175" s="12">
        <v>0</v>
      </c>
      <c r="AI175" s="13">
        <v>0</v>
      </c>
      <c r="AJ175" s="13">
        <v>0</v>
      </c>
      <c r="AK175" s="13">
        <v>0</v>
      </c>
      <c r="AL175" s="13">
        <v>0</v>
      </c>
      <c r="AM175" s="25">
        <f t="shared" si="7"/>
        <v>3</v>
      </c>
      <c r="AN175" s="25">
        <f t="shared" si="8"/>
        <v>2</v>
      </c>
      <c r="AO175" s="25">
        <f t="shared" si="9"/>
        <v>6</v>
      </c>
      <c r="AP175" s="21">
        <v>3</v>
      </c>
      <c r="AQ175" s="21">
        <v>2</v>
      </c>
      <c r="AR175" s="21">
        <v>6</v>
      </c>
    </row>
    <row r="176" spans="1:44" s="2" customFormat="1" ht="15" customHeight="1" x14ac:dyDescent="0.3">
      <c r="A176" s="26">
        <v>44048</v>
      </c>
      <c r="B176" s="26" t="s">
        <v>561</v>
      </c>
      <c r="C176" s="2" t="s">
        <v>606</v>
      </c>
      <c r="D176" s="4" t="s">
        <v>96</v>
      </c>
      <c r="E176" s="4" t="s">
        <v>471</v>
      </c>
      <c r="F176" s="9" t="s">
        <v>103</v>
      </c>
      <c r="G176" s="9" t="s">
        <v>13</v>
      </c>
      <c r="H176" s="13" t="s">
        <v>84</v>
      </c>
      <c r="I176" s="9" t="s">
        <v>551</v>
      </c>
      <c r="J176" s="3" t="s">
        <v>372</v>
      </c>
      <c r="K176" s="38" t="str" cm="1">
        <f t="array" aca="1" ref="K176" ca="1">HYPERLINK(CELL("cím",INDEX(Források!$A:$E,MATCH(Adatok!J176,Források!$A:$A,0),2)),I176)</f>
        <v>Sukte et al., 2017</v>
      </c>
      <c r="L176" s="31" t="s">
        <v>459</v>
      </c>
      <c r="M176" s="25" t="str">
        <f>VLOOKUP($L176,'Forrás kategóriák'!$B$1:$D$36,2,FALSE)</f>
        <v>Szám (mért érték)</v>
      </c>
      <c r="N176" s="25">
        <f>VLOOKUP($L176,'Forrás kategóriák'!$B$1:$D$36,3,FALSE)</f>
        <v>1</v>
      </c>
      <c r="O176" s="14" t="s">
        <v>157</v>
      </c>
      <c r="Q176" s="15" t="s">
        <v>159</v>
      </c>
      <c r="R176" s="6"/>
      <c r="S176" s="15"/>
      <c r="T176" s="15" t="s">
        <v>71</v>
      </c>
      <c r="U176" s="13">
        <v>3</v>
      </c>
      <c r="V176" s="13">
        <v>2</v>
      </c>
      <c r="AA176" s="13">
        <v>0</v>
      </c>
      <c r="AB176" s="13">
        <v>0</v>
      </c>
      <c r="AC176" s="12"/>
      <c r="AD176" s="9" t="s">
        <v>65</v>
      </c>
      <c r="AE176" s="30" t="s">
        <v>424</v>
      </c>
      <c r="AF176" s="9"/>
      <c r="AG176" s="12">
        <v>0</v>
      </c>
      <c r="AH176" s="12">
        <v>0</v>
      </c>
      <c r="AI176" s="13">
        <v>0</v>
      </c>
      <c r="AJ176" s="13">
        <v>0</v>
      </c>
      <c r="AK176" s="13">
        <v>0</v>
      </c>
      <c r="AL176" s="13">
        <v>0</v>
      </c>
      <c r="AM176" s="25">
        <f t="shared" si="7"/>
        <v>3</v>
      </c>
      <c r="AN176" s="25">
        <f t="shared" si="8"/>
        <v>2</v>
      </c>
      <c r="AO176" s="25">
        <f t="shared" si="9"/>
        <v>6</v>
      </c>
      <c r="AP176" s="21">
        <v>3</v>
      </c>
      <c r="AQ176" s="21">
        <v>2</v>
      </c>
      <c r="AR176" s="21">
        <v>6</v>
      </c>
    </row>
    <row r="177" spans="1:44" s="2" customFormat="1" ht="15" customHeight="1" x14ac:dyDescent="0.3">
      <c r="A177" s="26">
        <v>44048</v>
      </c>
      <c r="B177" s="26" t="s">
        <v>561</v>
      </c>
      <c r="C177" s="2" t="s">
        <v>606</v>
      </c>
      <c r="D177" s="4" t="s">
        <v>96</v>
      </c>
      <c r="E177" s="4" t="s">
        <v>471</v>
      </c>
      <c r="F177" s="9" t="s">
        <v>103</v>
      </c>
      <c r="G177" s="9" t="s">
        <v>13</v>
      </c>
      <c r="H177" s="13" t="s">
        <v>84</v>
      </c>
      <c r="I177" s="9" t="s">
        <v>551</v>
      </c>
      <c r="J177" s="3" t="s">
        <v>372</v>
      </c>
      <c r="K177" s="38" t="str" cm="1">
        <f t="array" aca="1" ref="K177" ca="1">HYPERLINK(CELL("cím",INDEX(Források!$A:$E,MATCH(Adatok!J177,Források!$A:$A,0),2)),I177)</f>
        <v>Sukte et al., 2017</v>
      </c>
      <c r="L177" s="31" t="s">
        <v>459</v>
      </c>
      <c r="M177" s="25" t="str">
        <f>VLOOKUP($L177,'Forrás kategóriák'!$B$1:$D$36,2,FALSE)</f>
        <v>Szám (mért érték)</v>
      </c>
      <c r="N177" s="25">
        <f>VLOOKUP($L177,'Forrás kategóriák'!$B$1:$D$36,3,FALSE)</f>
        <v>1</v>
      </c>
      <c r="O177" s="14" t="s">
        <v>157</v>
      </c>
      <c r="Q177" s="15" t="s">
        <v>160</v>
      </c>
      <c r="R177" s="6">
        <v>0.4</v>
      </c>
      <c r="S177" s="9" t="s">
        <v>117</v>
      </c>
      <c r="T177" s="15" t="s">
        <v>71</v>
      </c>
      <c r="U177" s="13">
        <v>3</v>
      </c>
      <c r="V177" s="13">
        <v>2</v>
      </c>
      <c r="AA177" s="13">
        <v>0</v>
      </c>
      <c r="AB177" s="13">
        <v>0</v>
      </c>
      <c r="AC177" s="12"/>
      <c r="AD177" s="9" t="s">
        <v>65</v>
      </c>
      <c r="AE177" s="30" t="s">
        <v>424</v>
      </c>
      <c r="AF177" s="9"/>
      <c r="AG177" s="12">
        <v>0</v>
      </c>
      <c r="AH177" s="12">
        <v>0</v>
      </c>
      <c r="AI177" s="13">
        <v>0</v>
      </c>
      <c r="AJ177" s="13">
        <v>0</v>
      </c>
      <c r="AK177" s="13">
        <v>0</v>
      </c>
      <c r="AL177" s="13">
        <v>0</v>
      </c>
      <c r="AM177" s="25">
        <f t="shared" si="7"/>
        <v>3</v>
      </c>
      <c r="AN177" s="25">
        <f t="shared" si="8"/>
        <v>2</v>
      </c>
      <c r="AO177" s="25">
        <f t="shared" si="9"/>
        <v>6</v>
      </c>
      <c r="AP177" s="21">
        <v>3</v>
      </c>
      <c r="AQ177" s="21">
        <v>2</v>
      </c>
      <c r="AR177" s="21">
        <v>6</v>
      </c>
    </row>
    <row r="178" spans="1:44" s="2" customFormat="1" ht="15" customHeight="1" x14ac:dyDescent="0.3">
      <c r="A178" s="26">
        <v>44048</v>
      </c>
      <c r="B178" s="26" t="s">
        <v>561</v>
      </c>
      <c r="C178" s="2" t="s">
        <v>606</v>
      </c>
      <c r="D178" s="4" t="s">
        <v>96</v>
      </c>
      <c r="E178" s="4" t="s">
        <v>471</v>
      </c>
      <c r="F178" s="9" t="s">
        <v>103</v>
      </c>
      <c r="G178" s="9" t="s">
        <v>13</v>
      </c>
      <c r="H178" s="13" t="s">
        <v>84</v>
      </c>
      <c r="I178" s="9" t="s">
        <v>551</v>
      </c>
      <c r="J178" s="3" t="s">
        <v>372</v>
      </c>
      <c r="K178" s="38" t="str" cm="1">
        <f t="array" aca="1" ref="K178" ca="1">HYPERLINK(CELL("cím",INDEX(Források!$A:$E,MATCH(Adatok!J178,Források!$A:$A,0),2)),I178)</f>
        <v>Sukte et al., 2017</v>
      </c>
      <c r="L178" s="31" t="s">
        <v>459</v>
      </c>
      <c r="M178" s="25" t="str">
        <f>VLOOKUP($L178,'Forrás kategóriák'!$B$1:$D$36,2,FALSE)</f>
        <v>Szám (mért érték)</v>
      </c>
      <c r="N178" s="25">
        <f>VLOOKUP($L178,'Forrás kategóriák'!$B$1:$D$36,3,FALSE)</f>
        <v>1</v>
      </c>
      <c r="O178" s="14" t="s">
        <v>157</v>
      </c>
      <c r="Q178" s="15" t="s">
        <v>161</v>
      </c>
      <c r="R178" s="6" t="s">
        <v>162</v>
      </c>
      <c r="S178" s="9" t="s">
        <v>117</v>
      </c>
      <c r="T178" s="15" t="s">
        <v>71</v>
      </c>
      <c r="U178" s="13">
        <v>3</v>
      </c>
      <c r="V178" s="13">
        <v>2</v>
      </c>
      <c r="AA178" s="13">
        <v>0</v>
      </c>
      <c r="AB178" s="13">
        <v>0</v>
      </c>
      <c r="AC178" s="12"/>
      <c r="AD178" s="9" t="s">
        <v>65</v>
      </c>
      <c r="AE178" s="30" t="s">
        <v>424</v>
      </c>
      <c r="AF178" s="14"/>
      <c r="AG178" s="12">
        <v>0</v>
      </c>
      <c r="AH178" s="12">
        <v>0</v>
      </c>
      <c r="AI178" s="13">
        <v>0</v>
      </c>
      <c r="AJ178" s="13">
        <v>0</v>
      </c>
      <c r="AK178" s="13">
        <v>0</v>
      </c>
      <c r="AL178" s="13">
        <v>0</v>
      </c>
      <c r="AM178" s="25">
        <f t="shared" si="7"/>
        <v>3</v>
      </c>
      <c r="AN178" s="25">
        <f t="shared" si="8"/>
        <v>2</v>
      </c>
      <c r="AO178" s="25">
        <f t="shared" si="9"/>
        <v>6</v>
      </c>
      <c r="AP178" s="21">
        <v>3</v>
      </c>
      <c r="AQ178" s="21">
        <v>2</v>
      </c>
      <c r="AR178" s="21">
        <v>6</v>
      </c>
    </row>
    <row r="179" spans="1:44" s="2" customFormat="1" ht="15" customHeight="1" x14ac:dyDescent="0.3">
      <c r="A179" s="26">
        <v>44048</v>
      </c>
      <c r="B179" s="26" t="s">
        <v>561</v>
      </c>
      <c r="C179" s="2" t="s">
        <v>606</v>
      </c>
      <c r="D179" s="4" t="s">
        <v>96</v>
      </c>
      <c r="E179" s="4" t="s">
        <v>471</v>
      </c>
      <c r="F179" s="9" t="s">
        <v>103</v>
      </c>
      <c r="G179" s="9" t="s">
        <v>13</v>
      </c>
      <c r="H179" s="13" t="s">
        <v>84</v>
      </c>
      <c r="I179" s="15" t="s">
        <v>546</v>
      </c>
      <c r="J179" s="3" t="s">
        <v>315</v>
      </c>
      <c r="K179" s="38" t="str" cm="1">
        <f t="array" aca="1" ref="K179" ca="1">HYPERLINK(CELL("cím",INDEX(Források!$A:$E,MATCH(Adatok!J179,Források!$A:$A,0),2)),I179)</f>
        <v>Demirok et al., 2013</v>
      </c>
      <c r="L179" s="31" t="s">
        <v>459</v>
      </c>
      <c r="M179" s="25" t="str">
        <f>VLOOKUP($L179,'Forrás kategóriák'!$B$1:$D$36,2,FALSE)</f>
        <v>Szám (mért érték)</v>
      </c>
      <c r="N179" s="25">
        <f>VLOOKUP($L179,'Forrás kategóriák'!$B$1:$D$36,3,FALSE)</f>
        <v>1</v>
      </c>
      <c r="O179" s="14" t="s">
        <v>157</v>
      </c>
      <c r="Q179" s="15" t="s">
        <v>90</v>
      </c>
      <c r="R179" s="12">
        <v>4.3600000000000003</v>
      </c>
      <c r="S179" s="14" t="s">
        <v>150</v>
      </c>
      <c r="T179" s="15" t="s">
        <v>71</v>
      </c>
      <c r="U179" s="13">
        <v>3</v>
      </c>
      <c r="V179" s="13">
        <v>2</v>
      </c>
      <c r="AA179" s="13">
        <v>0</v>
      </c>
      <c r="AB179" s="13">
        <v>0</v>
      </c>
      <c r="AC179" s="12"/>
      <c r="AD179" s="15" t="s">
        <v>88</v>
      </c>
      <c r="AE179" s="15" t="s">
        <v>89</v>
      </c>
      <c r="AF179" s="9"/>
      <c r="AG179" s="12">
        <v>0</v>
      </c>
      <c r="AH179" s="12">
        <v>0</v>
      </c>
      <c r="AI179" s="13">
        <v>0</v>
      </c>
      <c r="AJ179" s="13">
        <v>0</v>
      </c>
      <c r="AK179" s="13">
        <v>0</v>
      </c>
      <c r="AL179" s="13">
        <v>0</v>
      </c>
      <c r="AM179" s="25">
        <f t="shared" si="7"/>
        <v>3</v>
      </c>
      <c r="AN179" s="25">
        <f t="shared" si="8"/>
        <v>2</v>
      </c>
      <c r="AO179" s="25">
        <f t="shared" si="9"/>
        <v>6</v>
      </c>
      <c r="AP179" s="21">
        <v>3</v>
      </c>
      <c r="AQ179" s="21">
        <v>2</v>
      </c>
      <c r="AR179" s="21">
        <v>6</v>
      </c>
    </row>
    <row r="180" spans="1:44" s="2" customFormat="1" ht="15" customHeight="1" x14ac:dyDescent="0.3">
      <c r="A180" s="26">
        <v>44048</v>
      </c>
      <c r="B180" s="26" t="s">
        <v>561</v>
      </c>
      <c r="C180" s="2" t="s">
        <v>606</v>
      </c>
      <c r="D180" s="4" t="s">
        <v>96</v>
      </c>
      <c r="E180" s="4" t="s">
        <v>471</v>
      </c>
      <c r="F180" s="9" t="s">
        <v>103</v>
      </c>
      <c r="G180" s="9" t="s">
        <v>13</v>
      </c>
      <c r="H180" s="13" t="s">
        <v>84</v>
      </c>
      <c r="I180" s="15" t="s">
        <v>546</v>
      </c>
      <c r="J180" s="3" t="s">
        <v>315</v>
      </c>
      <c r="K180" s="38" t="str" cm="1">
        <f t="array" aca="1" ref="K180" ca="1">HYPERLINK(CELL("cím",INDEX(Források!$A:$E,MATCH(Adatok!J180,Források!$A:$A,0),2)),I180)</f>
        <v>Demirok et al., 2013</v>
      </c>
      <c r="L180" s="31" t="s">
        <v>459</v>
      </c>
      <c r="M180" s="25" t="str">
        <f>VLOOKUP($L180,'Forrás kategóriák'!$B$1:$D$36,2,FALSE)</f>
        <v>Szám (mért érték)</v>
      </c>
      <c r="N180" s="25">
        <f>VLOOKUP($L180,'Forrás kategóriák'!$B$1:$D$36,3,FALSE)</f>
        <v>1</v>
      </c>
      <c r="O180" s="14" t="s">
        <v>157</v>
      </c>
      <c r="Q180" s="15" t="s">
        <v>91</v>
      </c>
      <c r="R180" s="17">
        <v>1</v>
      </c>
      <c r="S180" s="14" t="s">
        <v>150</v>
      </c>
      <c r="T180" s="15" t="s">
        <v>71</v>
      </c>
      <c r="U180" s="13">
        <v>3</v>
      </c>
      <c r="V180" s="13">
        <v>2</v>
      </c>
      <c r="AA180" s="13">
        <v>0</v>
      </c>
      <c r="AB180" s="13">
        <v>0</v>
      </c>
      <c r="AC180" s="12"/>
      <c r="AD180" s="15" t="s">
        <v>88</v>
      </c>
      <c r="AE180" s="15" t="s">
        <v>89</v>
      </c>
      <c r="AF180" s="9"/>
      <c r="AG180" s="12">
        <v>0</v>
      </c>
      <c r="AH180" s="12">
        <v>0</v>
      </c>
      <c r="AI180" s="13">
        <v>0</v>
      </c>
      <c r="AJ180" s="13">
        <v>0</v>
      </c>
      <c r="AK180" s="13">
        <v>0</v>
      </c>
      <c r="AL180" s="13">
        <v>0</v>
      </c>
      <c r="AM180" s="25">
        <f t="shared" si="7"/>
        <v>3</v>
      </c>
      <c r="AN180" s="25">
        <f t="shared" si="8"/>
        <v>2</v>
      </c>
      <c r="AO180" s="25">
        <f t="shared" si="9"/>
        <v>6</v>
      </c>
      <c r="AP180" s="21">
        <v>3</v>
      </c>
      <c r="AQ180" s="21">
        <v>2</v>
      </c>
      <c r="AR180" s="21">
        <v>6</v>
      </c>
    </row>
    <row r="181" spans="1:44" s="2" customFormat="1" ht="15" customHeight="1" x14ac:dyDescent="0.3">
      <c r="A181" s="26">
        <v>44048</v>
      </c>
      <c r="B181" s="26" t="s">
        <v>561</v>
      </c>
      <c r="C181" s="2" t="s">
        <v>606</v>
      </c>
      <c r="D181" s="4" t="s">
        <v>96</v>
      </c>
      <c r="E181" s="4" t="s">
        <v>471</v>
      </c>
      <c r="F181" s="9" t="s">
        <v>103</v>
      </c>
      <c r="G181" s="9" t="s">
        <v>13</v>
      </c>
      <c r="H181" s="13" t="s">
        <v>84</v>
      </c>
      <c r="I181" s="15" t="s">
        <v>546</v>
      </c>
      <c r="J181" s="3" t="s">
        <v>315</v>
      </c>
      <c r="K181" s="38" t="str" cm="1">
        <f t="array" aca="1" ref="K181" ca="1">HYPERLINK(CELL("cím",INDEX(Források!$A:$E,MATCH(Adatok!J181,Források!$A:$A,0),2)),I181)</f>
        <v>Demirok et al., 2013</v>
      </c>
      <c r="L181" s="31" t="s">
        <v>459</v>
      </c>
      <c r="M181" s="25" t="str">
        <f>VLOOKUP($L181,'Forrás kategóriák'!$B$1:$D$36,2,FALSE)</f>
        <v>Szám (mért érték)</v>
      </c>
      <c r="N181" s="25">
        <f>VLOOKUP($L181,'Forrás kategóriák'!$B$1:$D$36,3,FALSE)</f>
        <v>1</v>
      </c>
      <c r="O181" s="14" t="s">
        <v>157</v>
      </c>
      <c r="Q181" s="15" t="s">
        <v>92</v>
      </c>
      <c r="R181" s="12">
        <v>3.01</v>
      </c>
      <c r="S181" s="14" t="s">
        <v>150</v>
      </c>
      <c r="T181" s="15" t="s">
        <v>71</v>
      </c>
      <c r="U181" s="13">
        <v>3</v>
      </c>
      <c r="V181" s="13">
        <v>2</v>
      </c>
      <c r="AA181" s="13">
        <v>0</v>
      </c>
      <c r="AB181" s="13">
        <v>0</v>
      </c>
      <c r="AC181" s="12"/>
      <c r="AD181" s="15" t="s">
        <v>88</v>
      </c>
      <c r="AE181" s="15" t="s">
        <v>89</v>
      </c>
      <c r="AF181" s="9"/>
      <c r="AG181" s="12">
        <v>0</v>
      </c>
      <c r="AH181" s="12">
        <v>0</v>
      </c>
      <c r="AI181" s="13">
        <v>0</v>
      </c>
      <c r="AJ181" s="13">
        <v>0</v>
      </c>
      <c r="AK181" s="13">
        <v>0</v>
      </c>
      <c r="AL181" s="13">
        <v>0</v>
      </c>
      <c r="AM181" s="25">
        <f t="shared" si="7"/>
        <v>3</v>
      </c>
      <c r="AN181" s="25">
        <f t="shared" si="8"/>
        <v>2</v>
      </c>
      <c r="AO181" s="25">
        <f t="shared" si="9"/>
        <v>6</v>
      </c>
      <c r="AP181" s="21">
        <v>3</v>
      </c>
      <c r="AQ181" s="21">
        <v>2</v>
      </c>
      <c r="AR181" s="21">
        <v>6</v>
      </c>
    </row>
    <row r="182" spans="1:44" s="2" customFormat="1" x14ac:dyDescent="0.3">
      <c r="A182" s="26">
        <v>44048</v>
      </c>
      <c r="B182" s="26" t="s">
        <v>561</v>
      </c>
      <c r="C182" s="2" t="s">
        <v>606</v>
      </c>
      <c r="D182" s="4" t="s">
        <v>96</v>
      </c>
      <c r="E182" s="4" t="s">
        <v>471</v>
      </c>
      <c r="F182" s="9" t="s">
        <v>103</v>
      </c>
      <c r="G182" s="9" t="s">
        <v>13</v>
      </c>
      <c r="H182" s="13" t="s">
        <v>84</v>
      </c>
      <c r="I182" s="15" t="s">
        <v>546</v>
      </c>
      <c r="J182" s="3" t="s">
        <v>315</v>
      </c>
      <c r="K182" s="38" t="str" cm="1">
        <f t="array" aca="1" ref="K182" ca="1">HYPERLINK(CELL("cím",INDEX(Források!$A:$E,MATCH(Adatok!J182,Források!$A:$A,0),2)),I182)</f>
        <v>Demirok et al., 2013</v>
      </c>
      <c r="L182" s="31" t="s">
        <v>459</v>
      </c>
      <c r="M182" s="25" t="str">
        <f>VLOOKUP($L182,'Forrás kategóriák'!$B$1:$D$36,2,FALSE)</f>
        <v>Szám (mért érték)</v>
      </c>
      <c r="N182" s="25">
        <f>VLOOKUP($L182,'Forrás kategóriák'!$B$1:$D$36,3,FALSE)</f>
        <v>1</v>
      </c>
      <c r="O182" s="14" t="s">
        <v>157</v>
      </c>
      <c r="Q182" s="15" t="s">
        <v>93</v>
      </c>
      <c r="R182" s="13">
        <v>2.46</v>
      </c>
      <c r="S182" s="14" t="s">
        <v>150</v>
      </c>
      <c r="T182" s="15" t="s">
        <v>71</v>
      </c>
      <c r="U182" s="13">
        <v>3</v>
      </c>
      <c r="V182" s="13">
        <v>2</v>
      </c>
      <c r="AA182" s="13">
        <v>0</v>
      </c>
      <c r="AB182" s="13">
        <v>0</v>
      </c>
      <c r="AC182" s="12"/>
      <c r="AD182" s="15" t="s">
        <v>88</v>
      </c>
      <c r="AE182" s="15" t="s">
        <v>89</v>
      </c>
      <c r="AF182" s="9"/>
      <c r="AG182" s="12">
        <v>0</v>
      </c>
      <c r="AH182" s="12">
        <v>0</v>
      </c>
      <c r="AI182" s="13">
        <v>0</v>
      </c>
      <c r="AJ182" s="13">
        <v>0</v>
      </c>
      <c r="AK182" s="13">
        <v>0</v>
      </c>
      <c r="AL182" s="13">
        <v>0</v>
      </c>
      <c r="AM182" s="25">
        <f t="shared" si="7"/>
        <v>3</v>
      </c>
      <c r="AN182" s="25">
        <f t="shared" si="8"/>
        <v>2</v>
      </c>
      <c r="AO182" s="25">
        <f t="shared" si="9"/>
        <v>6</v>
      </c>
      <c r="AP182" s="21">
        <v>3</v>
      </c>
      <c r="AQ182" s="21">
        <v>2</v>
      </c>
      <c r="AR182" s="21">
        <v>6</v>
      </c>
    </row>
    <row r="183" spans="1:44" s="2" customFormat="1" ht="15" customHeight="1" x14ac:dyDescent="0.3">
      <c r="A183" s="26">
        <v>44048</v>
      </c>
      <c r="B183" s="26" t="s">
        <v>561</v>
      </c>
      <c r="C183" s="2" t="s">
        <v>606</v>
      </c>
      <c r="D183" s="4" t="s">
        <v>96</v>
      </c>
      <c r="E183" s="4" t="s">
        <v>471</v>
      </c>
      <c r="F183" s="9" t="s">
        <v>103</v>
      </c>
      <c r="G183" s="9" t="s">
        <v>86</v>
      </c>
      <c r="H183" s="13" t="s">
        <v>85</v>
      </c>
      <c r="I183" s="15" t="s">
        <v>480</v>
      </c>
      <c r="J183" s="3" t="s">
        <v>343</v>
      </c>
      <c r="K183" s="38" t="str" cm="1">
        <f t="array" aca="1" ref="K183" ca="1">HYPERLINK(CELL("cím",INDEX(Források!$A:$E,MATCH(Adatok!J183,Források!$A:$A,0),2)),I183)</f>
        <v>FAO/WHO 2009</v>
      </c>
      <c r="L183" s="31" t="s">
        <v>481</v>
      </c>
      <c r="M183" s="25" t="str">
        <f>VLOOKUP($L183,'Forrás kategóriák'!$B$1:$D$36,2,FALSE)</f>
        <v>Szöveg</v>
      </c>
      <c r="N183" s="25">
        <f>VLOOKUP($L183,'Forrás kategóriák'!$B$1:$D$36,3,FALSE)</f>
        <v>1</v>
      </c>
      <c r="O183" s="15"/>
      <c r="P183" s="12"/>
      <c r="Q183" s="15"/>
      <c r="R183" s="12"/>
      <c r="S183" s="14"/>
      <c r="T183" s="14"/>
      <c r="U183" s="13">
        <v>0</v>
      </c>
      <c r="V183" s="13">
        <v>0</v>
      </c>
      <c r="AA183" s="13">
        <v>0</v>
      </c>
      <c r="AB183" s="13">
        <v>0</v>
      </c>
      <c r="AC183" s="12"/>
      <c r="AD183" s="15" t="s">
        <v>67</v>
      </c>
      <c r="AE183" s="9" t="s">
        <v>27</v>
      </c>
      <c r="AF183" s="9" t="s">
        <v>192</v>
      </c>
      <c r="AG183" s="12">
        <v>1</v>
      </c>
      <c r="AH183" s="12">
        <v>2</v>
      </c>
      <c r="AI183" s="13">
        <v>0</v>
      </c>
      <c r="AJ183" s="13">
        <v>0</v>
      </c>
      <c r="AK183" s="13">
        <v>0</v>
      </c>
      <c r="AL183" s="13">
        <v>0</v>
      </c>
      <c r="AM183" s="25">
        <f t="shared" si="7"/>
        <v>1</v>
      </c>
      <c r="AN183" s="25">
        <f t="shared" si="8"/>
        <v>2</v>
      </c>
      <c r="AO183" s="25">
        <f t="shared" si="9"/>
        <v>2</v>
      </c>
      <c r="AP183" s="21">
        <v>1</v>
      </c>
      <c r="AQ183" s="21">
        <v>2</v>
      </c>
      <c r="AR183" s="21">
        <v>2</v>
      </c>
    </row>
    <row r="184" spans="1:44" s="2" customFormat="1" ht="15" customHeight="1" x14ac:dyDescent="0.3">
      <c r="A184" s="26">
        <v>44048</v>
      </c>
      <c r="B184" s="26" t="s">
        <v>561</v>
      </c>
      <c r="C184" s="2" t="s">
        <v>606</v>
      </c>
      <c r="D184" s="4" t="s">
        <v>96</v>
      </c>
      <c r="E184" s="4" t="s">
        <v>471</v>
      </c>
      <c r="F184" s="9" t="s">
        <v>103</v>
      </c>
      <c r="G184" s="9" t="s">
        <v>14</v>
      </c>
      <c r="H184" s="13" t="s">
        <v>87</v>
      </c>
      <c r="I184" s="15" t="s">
        <v>480</v>
      </c>
      <c r="J184" s="3" t="s">
        <v>343</v>
      </c>
      <c r="K184" s="38" t="str" cm="1">
        <f t="array" aca="1" ref="K184" ca="1">HYPERLINK(CELL("cím",INDEX(Források!$A:$E,MATCH(Adatok!J184,Források!$A:$A,0),2)),I184)</f>
        <v>FAO/WHO 2009</v>
      </c>
      <c r="L184" s="31" t="s">
        <v>481</v>
      </c>
      <c r="M184" s="25" t="str">
        <f>VLOOKUP($L184,'Forrás kategóriák'!$B$1:$D$36,2,FALSE)</f>
        <v>Szöveg</v>
      </c>
      <c r="N184" s="25">
        <f>VLOOKUP($L184,'Forrás kategóriák'!$B$1:$D$36,3,FALSE)</f>
        <v>1</v>
      </c>
      <c r="O184" s="15"/>
      <c r="P184" s="12"/>
      <c r="Q184" s="15"/>
      <c r="R184" s="12"/>
      <c r="S184" s="15"/>
      <c r="T184" s="15"/>
      <c r="U184" s="13">
        <v>0</v>
      </c>
      <c r="V184" s="13">
        <v>0</v>
      </c>
      <c r="AA184" s="13">
        <v>0</v>
      </c>
      <c r="AB184" s="13">
        <v>0</v>
      </c>
      <c r="AC184" s="12"/>
      <c r="AD184" s="15" t="s">
        <v>67</v>
      </c>
      <c r="AE184" s="9" t="s">
        <v>27</v>
      </c>
      <c r="AF184" s="9" t="s">
        <v>192</v>
      </c>
      <c r="AG184" s="12">
        <v>2</v>
      </c>
      <c r="AH184" s="12">
        <v>2</v>
      </c>
      <c r="AI184" s="13">
        <v>0</v>
      </c>
      <c r="AJ184" s="13">
        <v>0</v>
      </c>
      <c r="AK184" s="13">
        <v>0</v>
      </c>
      <c r="AL184" s="13">
        <v>0</v>
      </c>
      <c r="AM184" s="25">
        <f t="shared" si="7"/>
        <v>2</v>
      </c>
      <c r="AN184" s="25">
        <f t="shared" si="8"/>
        <v>2</v>
      </c>
      <c r="AO184" s="25">
        <f t="shared" si="9"/>
        <v>4</v>
      </c>
      <c r="AP184" s="21">
        <v>2</v>
      </c>
      <c r="AQ184" s="21">
        <v>2</v>
      </c>
      <c r="AR184" s="21">
        <v>4</v>
      </c>
    </row>
    <row r="185" spans="1:44" s="2" customFormat="1" ht="15" customHeight="1" x14ac:dyDescent="0.3">
      <c r="A185" s="26">
        <v>44048</v>
      </c>
      <c r="B185" s="26" t="s">
        <v>561</v>
      </c>
      <c r="C185" s="2" t="s">
        <v>606</v>
      </c>
      <c r="D185" s="4" t="s">
        <v>96</v>
      </c>
      <c r="E185" s="4" t="s">
        <v>471</v>
      </c>
      <c r="F185" s="9" t="s">
        <v>3</v>
      </c>
      <c r="G185" s="9" t="s">
        <v>33</v>
      </c>
      <c r="H185" s="28">
        <v>8</v>
      </c>
      <c r="I185" s="29" t="s">
        <v>532</v>
      </c>
      <c r="J185" s="29" t="s">
        <v>531</v>
      </c>
      <c r="K185" s="38" t="str" cm="1">
        <f t="array" aca="1" ref="K185" ca="1">HYPERLINK(CELL("cím",INDEX(Források!$A:$E,MATCH(Adatok!J185,Források!$A:$A,0),2)),I185)</f>
        <v>2073/2005/EK rendelet</v>
      </c>
      <c r="L185" s="31" t="s">
        <v>447</v>
      </c>
      <c r="M185" s="25" t="str">
        <f>VLOOKUP($L185,'Forrás kategóriák'!$B$1:$D$36,2,FALSE)</f>
        <v>Szöveg</v>
      </c>
      <c r="N185" s="25">
        <f>VLOOKUP($L185,'Forrás kategóriák'!$B$1:$D$36,3,FALSE)</f>
        <v>0.1</v>
      </c>
      <c r="O185" s="15"/>
      <c r="P185" s="12"/>
      <c r="Q185" s="15"/>
      <c r="R185" s="12"/>
      <c r="S185" s="15"/>
      <c r="T185" s="15"/>
      <c r="U185" s="13">
        <v>0</v>
      </c>
      <c r="V185" s="13">
        <v>0</v>
      </c>
      <c r="AA185" s="13">
        <v>0</v>
      </c>
      <c r="AB185" s="13">
        <v>0</v>
      </c>
      <c r="AC185" s="12"/>
      <c r="AD185" s="15" t="s">
        <v>30</v>
      </c>
      <c r="AE185" s="9" t="s">
        <v>27</v>
      </c>
      <c r="AF185" s="9" t="s">
        <v>192</v>
      </c>
      <c r="AG185" s="12">
        <v>2</v>
      </c>
      <c r="AH185" s="12">
        <v>2</v>
      </c>
      <c r="AI185" s="13">
        <v>0</v>
      </c>
      <c r="AJ185" s="13">
        <v>0</v>
      </c>
      <c r="AK185" s="13">
        <v>0</v>
      </c>
      <c r="AL185" s="13">
        <v>0</v>
      </c>
      <c r="AM185" s="25">
        <f t="shared" si="7"/>
        <v>2</v>
      </c>
      <c r="AN185" s="25">
        <f t="shared" si="8"/>
        <v>2</v>
      </c>
      <c r="AO185" s="25">
        <f t="shared" si="9"/>
        <v>0.4</v>
      </c>
      <c r="AP185" s="21">
        <v>2</v>
      </c>
      <c r="AQ185" s="21">
        <v>2</v>
      </c>
      <c r="AR185" s="21">
        <v>4</v>
      </c>
    </row>
    <row r="186" spans="1:44" s="2" customFormat="1" ht="15" customHeight="1" x14ac:dyDescent="0.3">
      <c r="A186" s="26">
        <v>44048</v>
      </c>
      <c r="B186" s="26" t="s">
        <v>561</v>
      </c>
      <c r="C186" s="2" t="s">
        <v>606</v>
      </c>
      <c r="D186" s="4" t="s">
        <v>96</v>
      </c>
      <c r="E186" s="4" t="s">
        <v>471</v>
      </c>
      <c r="F186" s="9" t="s">
        <v>3</v>
      </c>
      <c r="G186" s="9" t="s">
        <v>33</v>
      </c>
      <c r="H186" s="28">
        <v>8</v>
      </c>
      <c r="I186" s="15"/>
      <c r="J186" s="9" t="s">
        <v>33</v>
      </c>
      <c r="K186" s="38" cm="1">
        <f t="array" aca="1" ref="K186" ca="1">HYPERLINK(CELL("cím",INDEX(Források!$A:$E,MATCH(Adatok!J186,Források!$A:$A,0),2)),I186)</f>
        <v>0</v>
      </c>
      <c r="L186" s="31" t="s">
        <v>481</v>
      </c>
      <c r="M186" s="25" t="str">
        <f>VLOOKUP($L186,'Forrás kategóriák'!$B$1:$D$36,2,FALSE)</f>
        <v>Szöveg</v>
      </c>
      <c r="N186" s="25">
        <f>VLOOKUP($L186,'Forrás kategóriák'!$B$1:$D$36,3,FALSE)</f>
        <v>1</v>
      </c>
      <c r="O186" s="15"/>
      <c r="P186" s="12"/>
      <c r="Q186" s="15"/>
      <c r="R186" s="12"/>
      <c r="S186" s="15"/>
      <c r="T186" s="15"/>
      <c r="U186" s="13">
        <v>0</v>
      </c>
      <c r="V186" s="13">
        <v>0</v>
      </c>
      <c r="AA186" s="13">
        <v>0</v>
      </c>
      <c r="AB186" s="13">
        <v>0</v>
      </c>
      <c r="AC186" s="12"/>
      <c r="AD186" s="15" t="s">
        <v>30</v>
      </c>
      <c r="AE186" s="9" t="s">
        <v>27</v>
      </c>
      <c r="AF186" s="9" t="s">
        <v>192</v>
      </c>
      <c r="AG186" s="12">
        <v>2</v>
      </c>
      <c r="AH186" s="12">
        <v>2</v>
      </c>
      <c r="AI186" s="13">
        <v>0</v>
      </c>
      <c r="AJ186" s="13">
        <v>0</v>
      </c>
      <c r="AK186" s="13">
        <v>0</v>
      </c>
      <c r="AL186" s="13">
        <v>0</v>
      </c>
      <c r="AM186" s="25">
        <f t="shared" si="7"/>
        <v>2</v>
      </c>
      <c r="AN186" s="25">
        <f t="shared" si="8"/>
        <v>2</v>
      </c>
      <c r="AO186" s="25">
        <f t="shared" si="9"/>
        <v>4</v>
      </c>
      <c r="AP186" s="21">
        <v>2</v>
      </c>
      <c r="AQ186" s="21">
        <v>2</v>
      </c>
      <c r="AR186" s="21">
        <v>4</v>
      </c>
    </row>
    <row r="187" spans="1:44" s="2" customFormat="1" ht="15" customHeight="1" x14ac:dyDescent="0.3">
      <c r="A187" s="26">
        <v>44048</v>
      </c>
      <c r="B187" s="26" t="s">
        <v>561</v>
      </c>
      <c r="C187" s="2" t="s">
        <v>606</v>
      </c>
      <c r="D187" s="4" t="s">
        <v>96</v>
      </c>
      <c r="E187" s="4" t="s">
        <v>471</v>
      </c>
      <c r="F187" s="9" t="s">
        <v>15</v>
      </c>
      <c r="G187" s="9" t="s">
        <v>33</v>
      </c>
      <c r="H187" s="28">
        <v>9</v>
      </c>
      <c r="I187" s="15"/>
      <c r="J187" s="9" t="s">
        <v>33</v>
      </c>
      <c r="K187" s="38" cm="1">
        <f t="array" aca="1" ref="K187" ca="1">HYPERLINK(CELL("cím",INDEX(Források!$A:$E,MATCH(Adatok!J187,Források!$A:$A,0),2)),I187)</f>
        <v>0</v>
      </c>
      <c r="L187" s="31" t="s">
        <v>481</v>
      </c>
      <c r="M187" s="25" t="str">
        <f>VLOOKUP($L187,'Forrás kategóriák'!$B$1:$D$36,2,FALSE)</f>
        <v>Szöveg</v>
      </c>
      <c r="N187" s="25">
        <f>VLOOKUP($L187,'Forrás kategóriák'!$B$1:$D$36,3,FALSE)</f>
        <v>1</v>
      </c>
      <c r="O187" s="15"/>
      <c r="P187" s="12"/>
      <c r="Q187" s="15"/>
      <c r="R187" s="12"/>
      <c r="S187" s="15"/>
      <c r="T187" s="15"/>
      <c r="U187" s="13">
        <v>0</v>
      </c>
      <c r="V187" s="13">
        <v>0</v>
      </c>
      <c r="AA187" s="13">
        <v>0</v>
      </c>
      <c r="AB187" s="13">
        <v>0</v>
      </c>
      <c r="AC187" s="12"/>
      <c r="AD187" s="15"/>
      <c r="AE187" s="15"/>
      <c r="AF187" s="9" t="s">
        <v>192</v>
      </c>
      <c r="AG187" s="12">
        <v>2</v>
      </c>
      <c r="AH187" s="12">
        <v>2</v>
      </c>
      <c r="AI187" s="13">
        <v>0</v>
      </c>
      <c r="AJ187" s="13">
        <v>0</v>
      </c>
      <c r="AK187" s="13">
        <v>0</v>
      </c>
      <c r="AL187" s="13">
        <v>0</v>
      </c>
      <c r="AM187" s="25">
        <f t="shared" si="7"/>
        <v>2</v>
      </c>
      <c r="AN187" s="25">
        <f t="shared" si="8"/>
        <v>2</v>
      </c>
      <c r="AO187" s="25">
        <f t="shared" si="9"/>
        <v>4</v>
      </c>
      <c r="AP187" s="21">
        <v>2</v>
      </c>
      <c r="AQ187" s="21">
        <v>2</v>
      </c>
      <c r="AR187" s="21">
        <v>4</v>
      </c>
    </row>
    <row r="188" spans="1:44" s="2" customFormat="1" ht="15" customHeight="1" x14ac:dyDescent="0.3">
      <c r="A188" s="26">
        <v>44048</v>
      </c>
      <c r="B188" s="26" t="s">
        <v>561</v>
      </c>
      <c r="C188" s="2" t="s">
        <v>606</v>
      </c>
      <c r="D188" s="4" t="s">
        <v>96</v>
      </c>
      <c r="E188" s="4" t="s">
        <v>471</v>
      </c>
      <c r="F188" s="9" t="s">
        <v>15</v>
      </c>
      <c r="G188" s="9" t="s">
        <v>33</v>
      </c>
      <c r="H188" s="28">
        <v>9</v>
      </c>
      <c r="I188" s="15"/>
      <c r="J188" s="9" t="s">
        <v>33</v>
      </c>
      <c r="K188" s="38" cm="1">
        <f t="array" aca="1" ref="K188" ca="1">HYPERLINK(CELL("cím",INDEX(Források!$A:$E,MATCH(Adatok!J188,Források!$A:$A,0),2)),I188)</f>
        <v>0</v>
      </c>
      <c r="L188" s="31" t="s">
        <v>481</v>
      </c>
      <c r="M188" s="25" t="str">
        <f>VLOOKUP($L188,'Forrás kategóriák'!$B$1:$D$36,2,FALSE)</f>
        <v>Szöveg</v>
      </c>
      <c r="N188" s="25">
        <f>VLOOKUP($L188,'Forrás kategóriák'!$B$1:$D$36,3,FALSE)</f>
        <v>1</v>
      </c>
      <c r="O188" s="15"/>
      <c r="P188" s="12"/>
      <c r="Q188" s="15"/>
      <c r="R188" s="12"/>
      <c r="S188" s="15"/>
      <c r="T188" s="15"/>
      <c r="U188" s="13">
        <v>0</v>
      </c>
      <c r="V188" s="13">
        <v>0</v>
      </c>
      <c r="AA188" s="13">
        <v>0</v>
      </c>
      <c r="AB188" s="13">
        <v>0</v>
      </c>
      <c r="AC188" s="12"/>
      <c r="AD188" s="15"/>
      <c r="AE188" s="15"/>
      <c r="AF188" s="9" t="s">
        <v>192</v>
      </c>
      <c r="AG188" s="12">
        <v>2</v>
      </c>
      <c r="AH188" s="12">
        <v>2</v>
      </c>
      <c r="AI188" s="13">
        <v>0</v>
      </c>
      <c r="AJ188" s="13">
        <v>0</v>
      </c>
      <c r="AK188" s="13">
        <v>0</v>
      </c>
      <c r="AL188" s="13">
        <v>0</v>
      </c>
      <c r="AM188" s="25">
        <f t="shared" si="7"/>
        <v>2</v>
      </c>
      <c r="AN188" s="25">
        <f t="shared" si="8"/>
        <v>2</v>
      </c>
      <c r="AO188" s="25">
        <f t="shared" si="9"/>
        <v>4</v>
      </c>
      <c r="AP188" s="21">
        <v>2</v>
      </c>
      <c r="AQ188" s="21">
        <v>2</v>
      </c>
      <c r="AR188" s="21">
        <v>4</v>
      </c>
    </row>
    <row r="189" spans="1:44" s="2" customFormat="1" ht="15" customHeight="1" x14ac:dyDescent="0.3">
      <c r="A189" s="26">
        <v>44048</v>
      </c>
      <c r="B189" s="26" t="s">
        <v>561</v>
      </c>
      <c r="C189" s="2" t="s">
        <v>606</v>
      </c>
      <c r="D189" s="4" t="s">
        <v>96</v>
      </c>
      <c r="E189" s="4" t="s">
        <v>471</v>
      </c>
      <c r="F189" s="9" t="s">
        <v>15</v>
      </c>
      <c r="G189" s="9" t="s">
        <v>33</v>
      </c>
      <c r="H189" s="28">
        <v>9</v>
      </c>
      <c r="I189" s="15"/>
      <c r="J189" s="9" t="s">
        <v>33</v>
      </c>
      <c r="K189" s="38" cm="1">
        <f t="array" aca="1" ref="K189" ca="1">HYPERLINK(CELL("cím",INDEX(Források!$A:$E,MATCH(Adatok!J189,Források!$A:$A,0),2)),I189)</f>
        <v>0</v>
      </c>
      <c r="L189" s="31" t="s">
        <v>481</v>
      </c>
      <c r="M189" s="25" t="str">
        <f>VLOOKUP($L189,'Forrás kategóriák'!$B$1:$D$36,2,FALSE)</f>
        <v>Szöveg</v>
      </c>
      <c r="N189" s="25">
        <f>VLOOKUP($L189,'Forrás kategóriák'!$B$1:$D$36,3,FALSE)</f>
        <v>1</v>
      </c>
      <c r="O189" s="15"/>
      <c r="P189" s="12"/>
      <c r="Q189" s="15"/>
      <c r="R189" s="12"/>
      <c r="S189" s="15"/>
      <c r="T189" s="15"/>
      <c r="U189" s="13">
        <v>0</v>
      </c>
      <c r="V189" s="13">
        <v>0</v>
      </c>
      <c r="AA189" s="13">
        <v>0</v>
      </c>
      <c r="AB189" s="13">
        <v>0</v>
      </c>
      <c r="AC189" s="12"/>
      <c r="AD189" s="15"/>
      <c r="AE189" s="15"/>
      <c r="AF189" s="9" t="s">
        <v>192</v>
      </c>
      <c r="AG189" s="12">
        <v>2</v>
      </c>
      <c r="AH189" s="12">
        <v>2</v>
      </c>
      <c r="AI189" s="13">
        <v>0</v>
      </c>
      <c r="AJ189" s="13">
        <v>0</v>
      </c>
      <c r="AK189" s="13">
        <v>0</v>
      </c>
      <c r="AL189" s="13">
        <v>0</v>
      </c>
      <c r="AM189" s="25">
        <f t="shared" si="7"/>
        <v>2</v>
      </c>
      <c r="AN189" s="25">
        <f t="shared" si="8"/>
        <v>2</v>
      </c>
      <c r="AO189" s="25">
        <f t="shared" si="9"/>
        <v>4</v>
      </c>
      <c r="AP189" s="21">
        <v>2</v>
      </c>
      <c r="AQ189" s="21">
        <v>2</v>
      </c>
      <c r="AR189" s="21">
        <v>4</v>
      </c>
    </row>
    <row r="190" spans="1:44" s="2" customFormat="1" ht="15" customHeight="1" x14ac:dyDescent="0.3">
      <c r="A190" s="26">
        <v>44048</v>
      </c>
      <c r="B190" s="26" t="s">
        <v>561</v>
      </c>
      <c r="C190" s="2" t="s">
        <v>606</v>
      </c>
      <c r="D190" s="4" t="s">
        <v>96</v>
      </c>
      <c r="E190" s="4" t="s">
        <v>471</v>
      </c>
      <c r="F190" s="9" t="s">
        <v>15</v>
      </c>
      <c r="G190" s="9" t="s">
        <v>33</v>
      </c>
      <c r="H190" s="28">
        <v>9</v>
      </c>
      <c r="I190" s="15"/>
      <c r="J190" s="9" t="s">
        <v>33</v>
      </c>
      <c r="K190" s="38" cm="1">
        <f t="array" aca="1" ref="K190" ca="1">HYPERLINK(CELL("cím",INDEX(Források!$A:$E,MATCH(Adatok!J190,Források!$A:$A,0),2)),I190)</f>
        <v>0</v>
      </c>
      <c r="L190" s="31" t="s">
        <v>481</v>
      </c>
      <c r="M190" s="25" t="str">
        <f>VLOOKUP($L190,'Forrás kategóriák'!$B$1:$D$36,2,FALSE)</f>
        <v>Szöveg</v>
      </c>
      <c r="N190" s="25">
        <f>VLOOKUP($L190,'Forrás kategóriák'!$B$1:$D$36,3,FALSE)</f>
        <v>1</v>
      </c>
      <c r="O190" s="15"/>
      <c r="P190" s="12"/>
      <c r="Q190" s="15"/>
      <c r="R190" s="12"/>
      <c r="S190" s="15"/>
      <c r="T190" s="15"/>
      <c r="U190" s="13">
        <v>0</v>
      </c>
      <c r="V190" s="13">
        <v>0</v>
      </c>
      <c r="AA190" s="13">
        <v>0</v>
      </c>
      <c r="AB190" s="13">
        <v>0</v>
      </c>
      <c r="AC190" s="12"/>
      <c r="AD190" s="15"/>
      <c r="AE190" s="15"/>
      <c r="AF190" s="9" t="s">
        <v>192</v>
      </c>
      <c r="AG190" s="12">
        <v>2</v>
      </c>
      <c r="AH190" s="12">
        <v>2</v>
      </c>
      <c r="AI190" s="13">
        <v>0</v>
      </c>
      <c r="AJ190" s="13">
        <v>0</v>
      </c>
      <c r="AK190" s="13">
        <v>0</v>
      </c>
      <c r="AL190" s="13">
        <v>0</v>
      </c>
      <c r="AM190" s="25">
        <f t="shared" si="7"/>
        <v>2</v>
      </c>
      <c r="AN190" s="25">
        <f t="shared" si="8"/>
        <v>2</v>
      </c>
      <c r="AO190" s="25">
        <f t="shared" si="9"/>
        <v>4</v>
      </c>
      <c r="AP190" s="21">
        <v>2</v>
      </c>
      <c r="AQ190" s="21">
        <v>2</v>
      </c>
      <c r="AR190" s="21">
        <v>4</v>
      </c>
    </row>
    <row r="191" spans="1:44" s="2" customFormat="1" ht="15" customHeight="1" x14ac:dyDescent="0.3">
      <c r="A191" s="26">
        <v>44048</v>
      </c>
      <c r="B191" s="26" t="s">
        <v>561</v>
      </c>
      <c r="C191" s="2" t="s">
        <v>606</v>
      </c>
      <c r="D191" s="4" t="s">
        <v>96</v>
      </c>
      <c r="E191" s="4" t="s">
        <v>471</v>
      </c>
      <c r="F191" s="9" t="s">
        <v>3</v>
      </c>
      <c r="G191" s="9" t="s">
        <v>33</v>
      </c>
      <c r="H191" s="28">
        <v>10</v>
      </c>
      <c r="I191" s="15"/>
      <c r="J191" s="9" t="s">
        <v>33</v>
      </c>
      <c r="K191" s="38" cm="1">
        <f t="array" aca="1" ref="K191" ca="1">HYPERLINK(CELL("cím",INDEX(Források!$A:$E,MATCH(Adatok!J191,Források!$A:$A,0),2)),I191)</f>
        <v>0</v>
      </c>
      <c r="L191" s="31" t="s">
        <v>481</v>
      </c>
      <c r="M191" s="25" t="str">
        <f>VLOOKUP($L191,'Forrás kategóriák'!$B$1:$D$36,2,FALSE)</f>
        <v>Szöveg</v>
      </c>
      <c r="N191" s="25">
        <f>VLOOKUP($L191,'Forrás kategóriák'!$B$1:$D$36,3,FALSE)</f>
        <v>1</v>
      </c>
      <c r="O191" s="15"/>
      <c r="P191" s="12"/>
      <c r="Q191" s="15"/>
      <c r="R191" s="12"/>
      <c r="S191" s="15"/>
      <c r="T191" s="15"/>
      <c r="U191" s="13">
        <v>0</v>
      </c>
      <c r="V191" s="13">
        <v>0</v>
      </c>
      <c r="AA191" s="13">
        <v>0</v>
      </c>
      <c r="AB191" s="13">
        <v>0</v>
      </c>
      <c r="AC191" s="12"/>
      <c r="AD191" s="15" t="s">
        <v>74</v>
      </c>
      <c r="AE191" s="9" t="s">
        <v>75</v>
      </c>
      <c r="AF191" s="9" t="s">
        <v>192</v>
      </c>
      <c r="AG191" s="12">
        <v>0</v>
      </c>
      <c r="AH191" s="12">
        <v>0</v>
      </c>
      <c r="AI191" s="13">
        <v>0</v>
      </c>
      <c r="AJ191" s="13">
        <v>0</v>
      </c>
      <c r="AK191" s="13">
        <v>0</v>
      </c>
      <c r="AL191" s="13">
        <v>0</v>
      </c>
      <c r="AM191" s="25">
        <f t="shared" si="7"/>
        <v>0</v>
      </c>
      <c r="AN191" s="25">
        <f t="shared" si="8"/>
        <v>0</v>
      </c>
      <c r="AO191" s="25">
        <f t="shared" si="9"/>
        <v>0</v>
      </c>
      <c r="AP191" s="21">
        <v>0</v>
      </c>
      <c r="AQ191" s="21">
        <v>0</v>
      </c>
      <c r="AR191" s="21">
        <v>0</v>
      </c>
    </row>
    <row r="192" spans="1:44" s="2" customFormat="1" ht="15" customHeight="1" x14ac:dyDescent="0.3">
      <c r="A192" s="26">
        <v>44048</v>
      </c>
      <c r="B192" s="26" t="s">
        <v>561</v>
      </c>
      <c r="C192" s="2" t="s">
        <v>606</v>
      </c>
      <c r="D192" s="4" t="s">
        <v>96</v>
      </c>
      <c r="E192" s="4" t="s">
        <v>471</v>
      </c>
      <c r="F192" s="9" t="s">
        <v>102</v>
      </c>
      <c r="G192" s="9" t="s">
        <v>33</v>
      </c>
      <c r="H192" s="13">
        <v>11</v>
      </c>
      <c r="I192" s="15"/>
      <c r="J192" s="9" t="s">
        <v>33</v>
      </c>
      <c r="K192" s="38" cm="1">
        <f t="array" aca="1" ref="K192" ca="1">HYPERLINK(CELL("cím",INDEX(Források!$A:$E,MATCH(Adatok!J192,Források!$A:$A,0),2)),I192)</f>
        <v>0</v>
      </c>
      <c r="L192" s="31" t="s">
        <v>481</v>
      </c>
      <c r="M192" s="25" t="str">
        <f>VLOOKUP($L192,'Forrás kategóriák'!$B$1:$D$36,2,FALSE)</f>
        <v>Szöveg</v>
      </c>
      <c r="N192" s="25">
        <f>VLOOKUP($L192,'Forrás kategóriák'!$B$1:$D$36,3,FALSE)</f>
        <v>1</v>
      </c>
      <c r="O192" s="15"/>
      <c r="P192" s="12"/>
      <c r="Q192" s="15"/>
      <c r="R192" s="12"/>
      <c r="S192" s="15"/>
      <c r="T192" s="15"/>
      <c r="U192" s="13">
        <v>0</v>
      </c>
      <c r="V192" s="13">
        <v>0</v>
      </c>
      <c r="AA192" s="13">
        <v>0</v>
      </c>
      <c r="AB192" s="13">
        <v>0</v>
      </c>
      <c r="AC192" s="12"/>
      <c r="AD192" s="15" t="s">
        <v>74</v>
      </c>
      <c r="AE192" s="9" t="s">
        <v>75</v>
      </c>
      <c r="AF192" s="9" t="s">
        <v>192</v>
      </c>
      <c r="AG192" s="12">
        <v>0</v>
      </c>
      <c r="AH192" s="12">
        <v>0</v>
      </c>
      <c r="AI192" s="13">
        <v>0</v>
      </c>
      <c r="AJ192" s="13">
        <v>0</v>
      </c>
      <c r="AK192" s="13">
        <v>0</v>
      </c>
      <c r="AL192" s="13">
        <v>0</v>
      </c>
      <c r="AM192" s="25">
        <f t="shared" si="7"/>
        <v>0</v>
      </c>
      <c r="AN192" s="25">
        <f t="shared" si="8"/>
        <v>0</v>
      </c>
      <c r="AO192" s="25">
        <f t="shared" si="9"/>
        <v>0</v>
      </c>
      <c r="AP192" s="21">
        <v>0</v>
      </c>
      <c r="AQ192" s="21">
        <v>0</v>
      </c>
      <c r="AR192" s="21">
        <v>0</v>
      </c>
    </row>
    <row r="193" spans="1:44" s="2" customFormat="1" x14ac:dyDescent="0.3">
      <c r="A193" s="26">
        <v>44290</v>
      </c>
      <c r="B193" s="26" t="s">
        <v>561</v>
      </c>
      <c r="C193" s="2" t="s">
        <v>606</v>
      </c>
      <c r="D193" s="4" t="s">
        <v>96</v>
      </c>
      <c r="E193" s="4" t="s">
        <v>559</v>
      </c>
      <c r="F193" s="9" t="s">
        <v>15</v>
      </c>
      <c r="G193" s="9" t="s">
        <v>33</v>
      </c>
      <c r="H193" s="13" t="s">
        <v>33</v>
      </c>
      <c r="I193" s="15" t="s">
        <v>569</v>
      </c>
      <c r="J193" s="9" t="s">
        <v>561</v>
      </c>
      <c r="K193" s="38" t="str" cm="1">
        <f t="array" aca="1" ref="K193" ca="1">HYPERLINK(CELL("cím",INDEX(Források!$A:$E,MATCH(Adatok!J193,Források!$A:$A,0),2)),I193)</f>
        <v>Pórba1</v>
      </c>
      <c r="L193" s="31" t="s">
        <v>481</v>
      </c>
      <c r="M193" s="25" t="str">
        <f>VLOOKUP($L193,'Forrás kategóriák'!$B$1:$D$36,2,FALSE)</f>
        <v>Szöveg</v>
      </c>
      <c r="N193" s="25">
        <f>VLOOKUP($L193,'Forrás kategóriák'!$B$1:$D$36,3,FALSE)</f>
        <v>1</v>
      </c>
      <c r="O193" s="9"/>
      <c r="P193" s="13"/>
      <c r="Q193" s="9"/>
      <c r="R193" s="13"/>
      <c r="S193" s="9"/>
      <c r="T193" s="9"/>
      <c r="U193" s="13">
        <v>3</v>
      </c>
      <c r="V193" s="13">
        <v>3</v>
      </c>
      <c r="AA193" s="13">
        <v>3</v>
      </c>
      <c r="AB193" s="13">
        <v>3</v>
      </c>
      <c r="AC193" s="13"/>
      <c r="AD193" s="9"/>
      <c r="AE193" s="9"/>
      <c r="AF193" s="9"/>
      <c r="AG193" s="13">
        <v>3</v>
      </c>
      <c r="AH193" s="13">
        <v>3</v>
      </c>
      <c r="AI193" s="13">
        <v>0</v>
      </c>
      <c r="AJ193" s="13">
        <v>0</v>
      </c>
      <c r="AK193" s="13">
        <v>0</v>
      </c>
      <c r="AL193" s="13">
        <v>0</v>
      </c>
      <c r="AM193" s="25">
        <f t="shared" si="7"/>
        <v>9</v>
      </c>
      <c r="AN193" s="25">
        <f t="shared" si="8"/>
        <v>9</v>
      </c>
      <c r="AO193" s="25">
        <f t="shared" si="9"/>
        <v>80</v>
      </c>
      <c r="AP193" s="22"/>
      <c r="AQ193" s="22"/>
      <c r="AR193" s="22"/>
    </row>
    <row r="194" spans="1:44" s="2" customFormat="1" x14ac:dyDescent="0.3">
      <c r="A194" s="26">
        <v>44290</v>
      </c>
      <c r="B194" s="26" t="s">
        <v>561</v>
      </c>
      <c r="C194" s="2" t="s">
        <v>606</v>
      </c>
      <c r="D194" s="4" t="s">
        <v>96</v>
      </c>
      <c r="E194" s="4" t="s">
        <v>564</v>
      </c>
      <c r="F194" s="9" t="s">
        <v>15</v>
      </c>
      <c r="G194" s="9" t="s">
        <v>33</v>
      </c>
      <c r="H194" s="13" t="s">
        <v>33</v>
      </c>
      <c r="I194" s="15" t="s">
        <v>570</v>
      </c>
      <c r="J194" s="9" t="s">
        <v>561</v>
      </c>
      <c r="K194" s="38" t="str" cm="1">
        <f t="array" aca="1" ref="K194" ca="1">HYPERLINK(CELL("cím",INDEX(Források!$A:$E,MATCH(Adatok!J194,Források!$A:$A,0),2)),I194)</f>
        <v>Pórba2</v>
      </c>
      <c r="L194" s="31" t="s">
        <v>481</v>
      </c>
      <c r="M194" s="25" t="str">
        <f>VLOOKUP($L194,'Forrás kategóriák'!$B$1:$D$36,2,FALSE)</f>
        <v>Szöveg</v>
      </c>
      <c r="N194" s="25">
        <f>VLOOKUP($L194,'Forrás kategóriák'!$B$1:$D$36,3,FALSE)</f>
        <v>1</v>
      </c>
      <c r="O194" s="9"/>
      <c r="P194" s="13"/>
      <c r="Q194" s="9"/>
      <c r="R194" s="13"/>
      <c r="S194" s="9"/>
      <c r="T194" s="9"/>
      <c r="U194" s="13">
        <v>1</v>
      </c>
      <c r="V194" s="13">
        <v>1</v>
      </c>
      <c r="AA194" s="13">
        <v>1</v>
      </c>
      <c r="AB194" s="13">
        <v>1</v>
      </c>
      <c r="AC194" s="13"/>
      <c r="AD194" s="9"/>
      <c r="AE194" s="9"/>
      <c r="AF194" s="9"/>
      <c r="AG194" s="13">
        <v>1</v>
      </c>
      <c r="AH194" s="13">
        <v>1</v>
      </c>
      <c r="AI194" s="13">
        <v>0</v>
      </c>
      <c r="AJ194" s="13">
        <v>0</v>
      </c>
      <c r="AK194" s="13">
        <v>0</v>
      </c>
      <c r="AL194" s="13">
        <v>0</v>
      </c>
      <c r="AM194" s="25">
        <f t="shared" si="7"/>
        <v>3</v>
      </c>
      <c r="AN194" s="25">
        <f t="shared" si="8"/>
        <v>3</v>
      </c>
      <c r="AO194" s="25">
        <f t="shared" si="9"/>
        <v>9</v>
      </c>
      <c r="AP194" s="22"/>
      <c r="AQ194" s="22"/>
      <c r="AR194" s="22"/>
    </row>
    <row r="195" spans="1:44" x14ac:dyDescent="0.3">
      <c r="A195" s="26">
        <v>44290</v>
      </c>
      <c r="B195" s="26" t="s">
        <v>561</v>
      </c>
      <c r="C195" s="2" t="s">
        <v>606</v>
      </c>
      <c r="D195" s="4" t="s">
        <v>96</v>
      </c>
      <c r="E195" s="4" t="s">
        <v>565</v>
      </c>
      <c r="F195" s="9" t="s">
        <v>15</v>
      </c>
      <c r="G195" s="9" t="s">
        <v>33</v>
      </c>
      <c r="H195" s="13" t="s">
        <v>33</v>
      </c>
      <c r="I195" s="15" t="s">
        <v>571</v>
      </c>
      <c r="J195" s="9" t="s">
        <v>561</v>
      </c>
      <c r="K195" s="38" t="str" cm="1">
        <f t="array" aca="1" ref="K195" ca="1">HYPERLINK(CELL("cím",INDEX(Források!$A:$E,MATCH(Adatok!J195,Források!$A:$A,0),2)),I195)</f>
        <v>Pórba3</v>
      </c>
      <c r="L195" s="31" t="s">
        <v>481</v>
      </c>
      <c r="M195" s="25" t="str">
        <f>VLOOKUP($L195,'Forrás kategóriák'!$B$1:$D$36,2,FALSE)</f>
        <v>Szöveg</v>
      </c>
      <c r="N195" s="25">
        <f>VLOOKUP($L195,'Forrás kategóriák'!$B$1:$D$36,3,FALSE)</f>
        <v>1</v>
      </c>
      <c r="U195" s="13">
        <v>3</v>
      </c>
      <c r="V195" s="13">
        <v>3</v>
      </c>
      <c r="AA195" s="13">
        <v>3</v>
      </c>
      <c r="AB195" s="13">
        <v>3</v>
      </c>
      <c r="AG195" s="13">
        <v>3</v>
      </c>
      <c r="AH195" s="13">
        <v>3</v>
      </c>
      <c r="AI195" s="13">
        <v>1</v>
      </c>
      <c r="AJ195" s="13">
        <v>1</v>
      </c>
      <c r="AK195" s="13">
        <v>1</v>
      </c>
      <c r="AL195" s="13">
        <v>1</v>
      </c>
      <c r="AM195" s="25">
        <f t="shared" ref="AM195:AM197" si="10">SUM(U195,AA195,AG195)</f>
        <v>9</v>
      </c>
      <c r="AN195" s="25">
        <f t="shared" ref="AN195:AN197" si="11">SUM(V195,AB195,AH195)</f>
        <v>9</v>
      </c>
      <c r="AO195" s="25">
        <f t="shared" ref="AO195:AO197" si="12">(MIN($N195*($U195+$AA195+$AG195)*($V195+$AB195+$AH195),80))+AI195+AJ195+AK195+AL195</f>
        <v>84</v>
      </c>
    </row>
    <row r="196" spans="1:44" x14ac:dyDescent="0.3">
      <c r="A196" s="26">
        <v>44290</v>
      </c>
      <c r="B196" s="26" t="s">
        <v>561</v>
      </c>
      <c r="C196" s="2" t="s">
        <v>606</v>
      </c>
      <c r="D196" s="4" t="s">
        <v>96</v>
      </c>
      <c r="E196" s="4" t="s">
        <v>566</v>
      </c>
      <c r="F196" s="9" t="s">
        <v>15</v>
      </c>
      <c r="G196" s="9" t="s">
        <v>33</v>
      </c>
      <c r="H196" s="13" t="s">
        <v>33</v>
      </c>
      <c r="I196" s="15" t="s">
        <v>572</v>
      </c>
      <c r="J196" s="9" t="s">
        <v>561</v>
      </c>
      <c r="K196" s="38" t="str" cm="1">
        <f t="array" aca="1" ref="K196" ca="1">HYPERLINK(CELL("cím",INDEX(Források!$A:$E,MATCH(Adatok!J196,Források!$A:$A,0),2)),I196)</f>
        <v>Pórba4</v>
      </c>
      <c r="L196" s="31" t="s">
        <v>481</v>
      </c>
      <c r="M196" s="25" t="str">
        <f>VLOOKUP($L196,'Forrás kategóriák'!$B$1:$D$36,2,FALSE)</f>
        <v>Szöveg</v>
      </c>
      <c r="N196" s="25">
        <f>VLOOKUP($L196,'Forrás kategóriák'!$B$1:$D$36,3,FALSE)</f>
        <v>1</v>
      </c>
      <c r="U196" s="13">
        <v>3</v>
      </c>
      <c r="V196" s="13">
        <v>3</v>
      </c>
      <c r="AA196" s="13">
        <v>3</v>
      </c>
      <c r="AB196" s="13">
        <v>3</v>
      </c>
      <c r="AG196" s="13">
        <v>3</v>
      </c>
      <c r="AH196" s="13">
        <v>3</v>
      </c>
      <c r="AI196" s="13">
        <v>5</v>
      </c>
      <c r="AJ196" s="13">
        <v>5</v>
      </c>
      <c r="AK196" s="13">
        <v>5</v>
      </c>
      <c r="AL196" s="13">
        <v>5</v>
      </c>
      <c r="AM196" s="25">
        <f t="shared" si="10"/>
        <v>9</v>
      </c>
      <c r="AN196" s="25">
        <f t="shared" si="11"/>
        <v>9</v>
      </c>
      <c r="AO196" s="25">
        <f t="shared" si="12"/>
        <v>100</v>
      </c>
    </row>
    <row r="197" spans="1:44" x14ac:dyDescent="0.3">
      <c r="A197" s="26">
        <v>44290</v>
      </c>
      <c r="B197" s="26" t="s">
        <v>561</v>
      </c>
      <c r="C197" s="2" t="s">
        <v>606</v>
      </c>
      <c r="D197" s="4" t="s">
        <v>96</v>
      </c>
      <c r="E197" s="4" t="s">
        <v>599</v>
      </c>
      <c r="F197" s="9" t="s">
        <v>15</v>
      </c>
      <c r="G197" s="9" t="s">
        <v>33</v>
      </c>
      <c r="H197" s="13" t="s">
        <v>33</v>
      </c>
      <c r="I197" s="15" t="s">
        <v>600</v>
      </c>
      <c r="J197" s="9" t="s">
        <v>561</v>
      </c>
      <c r="K197" s="38" t="str" cm="1">
        <f t="array" aca="1" ref="K197" ca="1">HYPERLINK(CELL("cím",INDEX(Források!$A:$E,MATCH(Adatok!J197,Források!$A:$A,0),2)),I197)</f>
        <v>Pórba5</v>
      </c>
      <c r="L197" s="30" t="s">
        <v>169</v>
      </c>
      <c r="M197" s="25" t="str">
        <f>VLOOKUP($L197,'Forrás kategóriák'!$B$1:$D$36,2,FALSE)</f>
        <v>Szöveg</v>
      </c>
      <c r="N197" s="25">
        <f>VLOOKUP($L197,'Forrás kategóriák'!$B$1:$D$36,3,FALSE)</f>
        <v>1E-3</v>
      </c>
      <c r="U197" s="13">
        <v>1</v>
      </c>
      <c r="V197" s="13">
        <v>1</v>
      </c>
      <c r="AA197" s="13">
        <v>0</v>
      </c>
      <c r="AB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36">
        <f t="shared" si="10"/>
        <v>1</v>
      </c>
      <c r="AN197" s="36">
        <f t="shared" si="11"/>
        <v>1</v>
      </c>
      <c r="AO197" s="25">
        <f t="shared" si="12"/>
        <v>1E-3</v>
      </c>
    </row>
    <row r="198" spans="1:44" x14ac:dyDescent="0.3">
      <c r="K198" s="38"/>
    </row>
    <row r="199" spans="1:44" x14ac:dyDescent="0.3">
      <c r="K199" s="38"/>
    </row>
    <row r="200" spans="1:44" x14ac:dyDescent="0.3">
      <c r="K200" s="38"/>
    </row>
    <row r="201" spans="1:44" x14ac:dyDescent="0.3">
      <c r="K201" s="38"/>
    </row>
    <row r="202" spans="1:44" x14ac:dyDescent="0.3">
      <c r="K202" s="38"/>
    </row>
    <row r="203" spans="1:44" x14ac:dyDescent="0.3">
      <c r="K203" s="38"/>
    </row>
    <row r="204" spans="1:44" x14ac:dyDescent="0.3">
      <c r="K204" s="38"/>
    </row>
  </sheetData>
  <autoFilter ref="C1:AX196" xr:uid="{DA1965B2-C6F1-4A26-AC96-B2283827880F}"/>
  <phoneticPr fontId="6" type="noConversion"/>
  <pageMargins left="1" right="1" top="1" bottom="1" header="0.5" footer="0.5"/>
  <pageSetup paperSize="26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B5D9-9DEC-4B32-A749-B3E7BE5DA95E}">
  <dimension ref="A1:E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defaultRowHeight="14.4" x14ac:dyDescent="0.3"/>
  <cols>
    <col min="1" max="1" width="31.33203125" style="1" bestFit="1" customWidth="1"/>
    <col min="2" max="2" width="25.21875" style="45" customWidth="1"/>
    <col min="3" max="3" width="7.88671875" style="1" customWidth="1"/>
    <col min="4" max="4" width="33.77734375" style="1" customWidth="1"/>
    <col min="5" max="5" width="44.6640625" style="1" customWidth="1"/>
    <col min="6" max="16384" width="8.88671875" style="1"/>
  </cols>
  <sheetData>
    <row r="1" spans="1:5" ht="15" thickBot="1" x14ac:dyDescent="0.35">
      <c r="A1" s="42" t="s">
        <v>362</v>
      </c>
      <c r="B1" s="43" t="s">
        <v>555</v>
      </c>
      <c r="C1" s="42" t="s">
        <v>194</v>
      </c>
      <c r="D1" s="42" t="s">
        <v>195</v>
      </c>
      <c r="E1" s="42" t="s">
        <v>554</v>
      </c>
    </row>
    <row r="2" spans="1:5" ht="14.25" customHeight="1" x14ac:dyDescent="0.3">
      <c r="A2" s="1" t="s">
        <v>196</v>
      </c>
      <c r="B2" s="44" t="s">
        <v>197</v>
      </c>
      <c r="C2" s="39">
        <v>2014</v>
      </c>
      <c r="D2" s="39" t="s">
        <v>586</v>
      </c>
      <c r="E2" s="39" t="s">
        <v>52</v>
      </c>
    </row>
    <row r="3" spans="1:5" x14ac:dyDescent="0.3">
      <c r="A3" s="1" t="s">
        <v>198</v>
      </c>
      <c r="B3" s="44" t="s">
        <v>199</v>
      </c>
      <c r="C3" s="39">
        <v>2012</v>
      </c>
      <c r="D3" s="39" t="s">
        <v>587</v>
      </c>
      <c r="E3" s="39" t="s">
        <v>200</v>
      </c>
    </row>
    <row r="4" spans="1:5" x14ac:dyDescent="0.3">
      <c r="A4" s="1" t="s">
        <v>201</v>
      </c>
      <c r="B4" s="44" t="s">
        <v>202</v>
      </c>
      <c r="C4" s="39">
        <v>2015</v>
      </c>
      <c r="D4" s="39" t="s">
        <v>588</v>
      </c>
      <c r="E4" s="39" t="s">
        <v>203</v>
      </c>
    </row>
    <row r="5" spans="1:5" x14ac:dyDescent="0.3">
      <c r="A5" s="1" t="s">
        <v>204</v>
      </c>
      <c r="B5" s="44" t="s">
        <v>205</v>
      </c>
      <c r="C5" s="39">
        <v>2016</v>
      </c>
      <c r="D5" s="39" t="s">
        <v>589</v>
      </c>
      <c r="E5" s="39" t="s">
        <v>206</v>
      </c>
    </row>
    <row r="6" spans="1:5" x14ac:dyDescent="0.3">
      <c r="A6" s="1" t="s">
        <v>207</v>
      </c>
      <c r="B6" s="44" t="s">
        <v>208</v>
      </c>
      <c r="C6" s="39">
        <v>2016</v>
      </c>
      <c r="D6" s="39" t="s">
        <v>590</v>
      </c>
      <c r="E6" s="39" t="s">
        <v>49</v>
      </c>
    </row>
    <row r="7" spans="1:5" x14ac:dyDescent="0.3">
      <c r="A7" s="1" t="s">
        <v>209</v>
      </c>
      <c r="B7" s="44" t="s">
        <v>210</v>
      </c>
      <c r="C7" s="39">
        <v>2015</v>
      </c>
      <c r="D7" s="39" t="s">
        <v>591</v>
      </c>
      <c r="E7" s="39" t="s">
        <v>211</v>
      </c>
    </row>
    <row r="8" spans="1:5" x14ac:dyDescent="0.3">
      <c r="A8" s="1" t="s">
        <v>212</v>
      </c>
      <c r="B8" s="44" t="s">
        <v>213</v>
      </c>
      <c r="C8" s="39">
        <v>2015</v>
      </c>
      <c r="D8" s="39" t="s">
        <v>592</v>
      </c>
      <c r="E8" s="39" t="s">
        <v>214</v>
      </c>
    </row>
    <row r="9" spans="1:5" x14ac:dyDescent="0.3">
      <c r="A9" s="1" t="s">
        <v>311</v>
      </c>
      <c r="B9" s="44" t="s">
        <v>215</v>
      </c>
      <c r="C9" s="39">
        <v>2016</v>
      </c>
      <c r="D9" s="39" t="s">
        <v>310</v>
      </c>
      <c r="E9" s="39" t="s">
        <v>216</v>
      </c>
    </row>
    <row r="10" spans="1:5" x14ac:dyDescent="0.3">
      <c r="A10" s="1" t="s">
        <v>313</v>
      </c>
      <c r="B10" s="44" t="s">
        <v>217</v>
      </c>
      <c r="C10" s="39">
        <v>2015</v>
      </c>
      <c r="D10" s="39" t="s">
        <v>312</v>
      </c>
      <c r="E10" s="39" t="s">
        <v>218</v>
      </c>
    </row>
    <row r="11" spans="1:5" x14ac:dyDescent="0.3">
      <c r="A11" s="1" t="s">
        <v>315</v>
      </c>
      <c r="B11" s="44" t="s">
        <v>219</v>
      </c>
      <c r="C11" s="39">
        <v>2013</v>
      </c>
      <c r="D11" s="39" t="s">
        <v>314</v>
      </c>
      <c r="E11" s="39" t="s">
        <v>220</v>
      </c>
    </row>
    <row r="12" spans="1:5" x14ac:dyDescent="0.3">
      <c r="A12" s="1" t="s">
        <v>317</v>
      </c>
      <c r="B12" s="44" t="s">
        <v>221</v>
      </c>
      <c r="C12" s="39">
        <v>2009</v>
      </c>
      <c r="D12" s="39" t="s">
        <v>316</v>
      </c>
      <c r="E12" s="39" t="s">
        <v>222</v>
      </c>
    </row>
    <row r="13" spans="1:5" x14ac:dyDescent="0.3">
      <c r="A13" s="1" t="s">
        <v>319</v>
      </c>
      <c r="B13" s="44" t="s">
        <v>223</v>
      </c>
      <c r="C13" s="39">
        <v>2010</v>
      </c>
      <c r="D13" s="39" t="s">
        <v>318</v>
      </c>
      <c r="E13" s="39" t="s">
        <v>224</v>
      </c>
    </row>
    <row r="14" spans="1:5" x14ac:dyDescent="0.3">
      <c r="A14" s="1" t="s">
        <v>323</v>
      </c>
      <c r="B14" s="44" t="s">
        <v>225</v>
      </c>
      <c r="C14" s="39">
        <v>2012</v>
      </c>
      <c r="D14" s="39" t="s">
        <v>320</v>
      </c>
      <c r="E14" s="39" t="s">
        <v>226</v>
      </c>
    </row>
    <row r="15" spans="1:5" x14ac:dyDescent="0.3">
      <c r="A15" s="1" t="s">
        <v>322</v>
      </c>
      <c r="B15" s="44" t="s">
        <v>227</v>
      </c>
      <c r="C15" s="39">
        <v>2007</v>
      </c>
      <c r="D15" s="39" t="s">
        <v>321</v>
      </c>
      <c r="E15" s="39" t="s">
        <v>228</v>
      </c>
    </row>
    <row r="16" spans="1:5" x14ac:dyDescent="0.3">
      <c r="A16" s="1" t="s">
        <v>324</v>
      </c>
      <c r="B16" s="44" t="s">
        <v>229</v>
      </c>
      <c r="C16" s="39">
        <v>2014</v>
      </c>
      <c r="D16" s="39" t="s">
        <v>328</v>
      </c>
      <c r="E16" s="39" t="s">
        <v>230</v>
      </c>
    </row>
    <row r="17" spans="1:5" x14ac:dyDescent="0.3">
      <c r="A17" s="1" t="s">
        <v>325</v>
      </c>
      <c r="B17" s="44" t="s">
        <v>231</v>
      </c>
      <c r="C17" s="39">
        <v>2015</v>
      </c>
      <c r="D17" s="39" t="s">
        <v>329</v>
      </c>
      <c r="E17" s="39" t="s">
        <v>232</v>
      </c>
    </row>
    <row r="18" spans="1:5" x14ac:dyDescent="0.3">
      <c r="A18" s="1" t="s">
        <v>331</v>
      </c>
      <c r="B18" s="44" t="s">
        <v>233</v>
      </c>
      <c r="C18" s="39">
        <v>2010</v>
      </c>
      <c r="D18" s="39" t="s">
        <v>330</v>
      </c>
      <c r="E18" s="39" t="s">
        <v>234</v>
      </c>
    </row>
    <row r="19" spans="1:5" x14ac:dyDescent="0.3">
      <c r="A19" s="1" t="s">
        <v>332</v>
      </c>
      <c r="B19" s="44" t="s">
        <v>235</v>
      </c>
      <c r="C19" s="39">
        <v>2011</v>
      </c>
      <c r="D19" s="39" t="s">
        <v>335</v>
      </c>
      <c r="E19" s="39" t="s">
        <v>236</v>
      </c>
    </row>
    <row r="20" spans="1:5" x14ac:dyDescent="0.3">
      <c r="A20" s="1" t="s">
        <v>333</v>
      </c>
      <c r="B20" s="44" t="s">
        <v>237</v>
      </c>
      <c r="C20" s="39">
        <v>2012</v>
      </c>
      <c r="D20" s="39" t="s">
        <v>336</v>
      </c>
      <c r="E20" s="39" t="s">
        <v>238</v>
      </c>
    </row>
    <row r="21" spans="1:5" x14ac:dyDescent="0.3">
      <c r="A21" s="1" t="s">
        <v>334</v>
      </c>
      <c r="B21" s="44" t="s">
        <v>239</v>
      </c>
      <c r="C21" s="39">
        <v>2013</v>
      </c>
      <c r="D21" s="39" t="s">
        <v>337</v>
      </c>
      <c r="E21" s="39" t="s">
        <v>240</v>
      </c>
    </row>
    <row r="22" spans="1:5" x14ac:dyDescent="0.3">
      <c r="A22" s="1" t="s">
        <v>339</v>
      </c>
      <c r="B22" s="44" t="s">
        <v>241</v>
      </c>
      <c r="C22" s="39">
        <v>2016</v>
      </c>
      <c r="D22" s="39" t="s">
        <v>338</v>
      </c>
      <c r="E22" s="39" t="s">
        <v>242</v>
      </c>
    </row>
    <row r="23" spans="1:5" x14ac:dyDescent="0.3">
      <c r="A23" s="1" t="s">
        <v>326</v>
      </c>
      <c r="B23" s="44" t="s">
        <v>231</v>
      </c>
      <c r="C23" s="39">
        <v>2015</v>
      </c>
      <c r="D23" s="39" t="s">
        <v>340</v>
      </c>
      <c r="E23" s="39" t="s">
        <v>243</v>
      </c>
    </row>
    <row r="24" spans="1:5" x14ac:dyDescent="0.3">
      <c r="A24" s="1" t="s">
        <v>327</v>
      </c>
      <c r="B24" s="44" t="s">
        <v>244</v>
      </c>
      <c r="C24" s="39">
        <v>2011</v>
      </c>
      <c r="D24" s="39" t="s">
        <v>341</v>
      </c>
      <c r="E24" s="39" t="s">
        <v>245</v>
      </c>
    </row>
    <row r="25" spans="1:5" x14ac:dyDescent="0.3">
      <c r="A25" s="1" t="s">
        <v>343</v>
      </c>
      <c r="B25" s="44" t="s">
        <v>246</v>
      </c>
      <c r="C25" s="39">
        <v>2009</v>
      </c>
      <c r="D25" s="39" t="s">
        <v>342</v>
      </c>
      <c r="E25" s="39" t="s">
        <v>247</v>
      </c>
    </row>
    <row r="26" spans="1:5" x14ac:dyDescent="0.3">
      <c r="A26" s="1" t="s">
        <v>345</v>
      </c>
      <c r="B26" s="44" t="s">
        <v>248</v>
      </c>
      <c r="C26" s="39">
        <v>2007</v>
      </c>
      <c r="D26" s="39" t="s">
        <v>344</v>
      </c>
      <c r="E26" s="39" t="s">
        <v>249</v>
      </c>
    </row>
    <row r="27" spans="1:5" x14ac:dyDescent="0.3">
      <c r="A27" s="1" t="s">
        <v>347</v>
      </c>
      <c r="B27" s="44" t="s">
        <v>250</v>
      </c>
      <c r="C27" s="39">
        <v>2010</v>
      </c>
      <c r="D27" s="39" t="s">
        <v>346</v>
      </c>
      <c r="E27" s="39" t="s">
        <v>251</v>
      </c>
    </row>
    <row r="28" spans="1:5" x14ac:dyDescent="0.3">
      <c r="A28" s="1" t="s">
        <v>349</v>
      </c>
      <c r="B28" s="44" t="s">
        <v>252</v>
      </c>
      <c r="C28" s="39">
        <v>2013</v>
      </c>
      <c r="D28" s="39" t="s">
        <v>348</v>
      </c>
      <c r="E28" s="39" t="s">
        <v>253</v>
      </c>
    </row>
    <row r="29" spans="1:5" x14ac:dyDescent="0.3">
      <c r="A29" s="1" t="s">
        <v>351</v>
      </c>
      <c r="B29" s="44" t="s">
        <v>254</v>
      </c>
      <c r="C29" s="39">
        <v>2013</v>
      </c>
      <c r="D29" s="39" t="s">
        <v>350</v>
      </c>
      <c r="E29" s="39" t="s">
        <v>255</v>
      </c>
    </row>
    <row r="30" spans="1:5" x14ac:dyDescent="0.3">
      <c r="A30" s="1" t="s">
        <v>353</v>
      </c>
      <c r="B30" s="44" t="s">
        <v>256</v>
      </c>
      <c r="C30" s="39">
        <v>2014</v>
      </c>
      <c r="D30" s="39" t="s">
        <v>352</v>
      </c>
      <c r="E30" s="39" t="s">
        <v>257</v>
      </c>
    </row>
    <row r="31" spans="1:5" x14ac:dyDescent="0.3">
      <c r="A31" s="1" t="s">
        <v>355</v>
      </c>
      <c r="B31" s="44" t="s">
        <v>258</v>
      </c>
      <c r="C31" s="39">
        <v>2010</v>
      </c>
      <c r="D31" s="39" t="s">
        <v>354</v>
      </c>
      <c r="E31" s="39" t="s">
        <v>259</v>
      </c>
    </row>
    <row r="32" spans="1:5" x14ac:dyDescent="0.3">
      <c r="A32" s="1" t="s">
        <v>357</v>
      </c>
      <c r="B32" s="44" t="s">
        <v>260</v>
      </c>
      <c r="C32" s="39">
        <v>2011</v>
      </c>
      <c r="D32" s="39" t="s">
        <v>356</v>
      </c>
      <c r="E32" s="39" t="s">
        <v>42</v>
      </c>
    </row>
    <row r="33" spans="1:5" x14ac:dyDescent="0.3">
      <c r="A33" s="1" t="s">
        <v>358</v>
      </c>
      <c r="B33" s="44" t="s">
        <v>261</v>
      </c>
      <c r="C33" s="39">
        <v>2011</v>
      </c>
      <c r="D33" s="39" t="s">
        <v>262</v>
      </c>
      <c r="E33" s="39" t="s">
        <v>263</v>
      </c>
    </row>
    <row r="34" spans="1:5" x14ac:dyDescent="0.3">
      <c r="A34" s="1" t="s">
        <v>360</v>
      </c>
      <c r="B34" s="44" t="s">
        <v>264</v>
      </c>
      <c r="C34" s="39">
        <v>2017</v>
      </c>
      <c r="D34" s="39" t="s">
        <v>359</v>
      </c>
      <c r="E34" s="39" t="s">
        <v>265</v>
      </c>
    </row>
    <row r="35" spans="1:5" x14ac:dyDescent="0.3">
      <c r="A35" s="1">
        <v>20842279</v>
      </c>
      <c r="B35" s="44" t="s">
        <v>266</v>
      </c>
      <c r="C35" s="39">
        <v>2010</v>
      </c>
      <c r="D35" s="39" t="s">
        <v>361</v>
      </c>
      <c r="E35" s="39" t="s">
        <v>267</v>
      </c>
    </row>
    <row r="36" spans="1:5" x14ac:dyDescent="0.3">
      <c r="A36" s="1" t="s">
        <v>364</v>
      </c>
      <c r="B36" s="44" t="s">
        <v>268</v>
      </c>
      <c r="C36" s="39">
        <v>2013</v>
      </c>
      <c r="D36" s="39" t="s">
        <v>363</v>
      </c>
      <c r="E36" s="39" t="s">
        <v>269</v>
      </c>
    </row>
    <row r="37" spans="1:5" x14ac:dyDescent="0.3">
      <c r="A37" s="1" t="s">
        <v>366</v>
      </c>
      <c r="B37" s="44" t="s">
        <v>270</v>
      </c>
      <c r="C37" s="39">
        <v>2017</v>
      </c>
      <c r="D37" s="39" t="s">
        <v>365</v>
      </c>
      <c r="E37" s="39" t="s">
        <v>271</v>
      </c>
    </row>
    <row r="38" spans="1:5" x14ac:dyDescent="0.3">
      <c r="A38" s="1" t="s">
        <v>368</v>
      </c>
      <c r="B38" s="44" t="s">
        <v>272</v>
      </c>
      <c r="C38" s="39">
        <v>2011</v>
      </c>
      <c r="D38" s="39" t="s">
        <v>367</v>
      </c>
      <c r="E38" s="39" t="s">
        <v>40</v>
      </c>
    </row>
    <row r="39" spans="1:5" x14ac:dyDescent="0.3">
      <c r="A39" s="1" t="s">
        <v>370</v>
      </c>
      <c r="B39" s="44" t="s">
        <v>273</v>
      </c>
      <c r="C39" s="39">
        <v>2017</v>
      </c>
      <c r="D39" s="39" t="s">
        <v>369</v>
      </c>
      <c r="E39" s="39" t="s">
        <v>274</v>
      </c>
    </row>
    <row r="40" spans="1:5" x14ac:dyDescent="0.3">
      <c r="A40" s="1" t="s">
        <v>372</v>
      </c>
      <c r="B40" s="44" t="s">
        <v>275</v>
      </c>
      <c r="C40" s="39">
        <v>2017</v>
      </c>
      <c r="D40" s="39" t="s">
        <v>371</v>
      </c>
      <c r="E40" s="39" t="s">
        <v>276</v>
      </c>
    </row>
    <row r="41" spans="1:5" x14ac:dyDescent="0.3">
      <c r="A41" s="1" t="s">
        <v>374</v>
      </c>
      <c r="B41" s="44" t="s">
        <v>277</v>
      </c>
      <c r="C41" s="39">
        <v>2003</v>
      </c>
      <c r="D41" s="39" t="s">
        <v>373</v>
      </c>
      <c r="E41" s="39" t="s">
        <v>278</v>
      </c>
    </row>
    <row r="42" spans="1:5" x14ac:dyDescent="0.3">
      <c r="A42" s="1" t="s">
        <v>376</v>
      </c>
      <c r="B42" s="44" t="s">
        <v>279</v>
      </c>
      <c r="C42" s="39">
        <v>2013</v>
      </c>
      <c r="D42" s="39" t="s">
        <v>375</v>
      </c>
      <c r="E42" s="39" t="s">
        <v>280</v>
      </c>
    </row>
    <row r="43" spans="1:5" x14ac:dyDescent="0.3">
      <c r="A43" s="1" t="s">
        <v>378</v>
      </c>
      <c r="B43" s="44" t="s">
        <v>281</v>
      </c>
      <c r="C43" s="39">
        <v>2001</v>
      </c>
      <c r="D43" s="39" t="s">
        <v>377</v>
      </c>
      <c r="E43" s="39" t="s">
        <v>282</v>
      </c>
    </row>
    <row r="44" spans="1:5" x14ac:dyDescent="0.3">
      <c r="A44" s="1" t="s">
        <v>380</v>
      </c>
      <c r="B44" s="44" t="s">
        <v>283</v>
      </c>
      <c r="C44" s="39">
        <v>2015</v>
      </c>
      <c r="D44" s="39" t="s">
        <v>379</v>
      </c>
      <c r="E44" s="39" t="s">
        <v>284</v>
      </c>
    </row>
    <row r="45" spans="1:5" x14ac:dyDescent="0.3">
      <c r="A45" s="1" t="s">
        <v>382</v>
      </c>
      <c r="B45" s="44" t="s">
        <v>285</v>
      </c>
      <c r="C45" s="39">
        <v>2000</v>
      </c>
      <c r="D45" s="39" t="s">
        <v>381</v>
      </c>
      <c r="E45" s="39" t="s">
        <v>44</v>
      </c>
    </row>
    <row r="46" spans="1:5" x14ac:dyDescent="0.3">
      <c r="A46" s="1" t="s">
        <v>168</v>
      </c>
      <c r="B46" s="44" t="s">
        <v>286</v>
      </c>
      <c r="C46" s="39">
        <v>2008</v>
      </c>
      <c r="D46" s="39" t="s">
        <v>287</v>
      </c>
      <c r="E46" s="39" t="s">
        <v>34</v>
      </c>
    </row>
    <row r="47" spans="1:5" x14ac:dyDescent="0.3">
      <c r="A47" s="1" t="s">
        <v>384</v>
      </c>
      <c r="B47" s="44" t="s">
        <v>288</v>
      </c>
      <c r="C47" s="39">
        <v>2006</v>
      </c>
      <c r="D47" s="39" t="s">
        <v>383</v>
      </c>
      <c r="E47" s="39" t="s">
        <v>289</v>
      </c>
    </row>
    <row r="48" spans="1:5" x14ac:dyDescent="0.3">
      <c r="A48" s="1" t="s">
        <v>386</v>
      </c>
      <c r="B48" s="44" t="s">
        <v>290</v>
      </c>
      <c r="C48" s="39">
        <v>2011</v>
      </c>
      <c r="D48" s="39" t="s">
        <v>385</v>
      </c>
      <c r="E48" s="39" t="s">
        <v>291</v>
      </c>
    </row>
    <row r="49" spans="1:5" x14ac:dyDescent="0.3">
      <c r="A49" s="1" t="s">
        <v>388</v>
      </c>
      <c r="B49" s="44" t="s">
        <v>292</v>
      </c>
      <c r="C49" s="39">
        <v>2007</v>
      </c>
      <c r="D49" s="39" t="s">
        <v>387</v>
      </c>
      <c r="E49" s="39" t="s">
        <v>293</v>
      </c>
    </row>
    <row r="50" spans="1:5" x14ac:dyDescent="0.3">
      <c r="A50" s="1" t="s">
        <v>390</v>
      </c>
      <c r="B50" s="44" t="s">
        <v>294</v>
      </c>
      <c r="C50" s="39">
        <v>2016</v>
      </c>
      <c r="D50" s="39" t="s">
        <v>389</v>
      </c>
      <c r="E50" s="39" t="s">
        <v>58</v>
      </c>
    </row>
    <row r="51" spans="1:5" x14ac:dyDescent="0.3">
      <c r="A51" s="1" t="s">
        <v>392</v>
      </c>
      <c r="B51" s="44" t="s">
        <v>295</v>
      </c>
      <c r="C51" s="39">
        <v>2015</v>
      </c>
      <c r="D51" s="39" t="s">
        <v>391</v>
      </c>
      <c r="E51" s="39" t="s">
        <v>296</v>
      </c>
    </row>
    <row r="52" spans="1:5" x14ac:dyDescent="0.3">
      <c r="A52" s="1" t="s">
        <v>394</v>
      </c>
      <c r="B52" s="44" t="s">
        <v>297</v>
      </c>
      <c r="C52" s="39">
        <v>2016</v>
      </c>
      <c r="D52" s="39" t="s">
        <v>393</v>
      </c>
      <c r="E52" s="39" t="s">
        <v>298</v>
      </c>
    </row>
    <row r="53" spans="1:5" x14ac:dyDescent="0.3">
      <c r="A53" s="1" t="s">
        <v>395</v>
      </c>
      <c r="B53" s="44" t="s">
        <v>396</v>
      </c>
      <c r="C53" s="39">
        <v>2018</v>
      </c>
      <c r="D53" s="8" t="s">
        <v>397</v>
      </c>
      <c r="E53" s="40" t="s">
        <v>398</v>
      </c>
    </row>
    <row r="54" spans="1:5" x14ac:dyDescent="0.3">
      <c r="A54" s="1" t="s">
        <v>399</v>
      </c>
      <c r="B54" s="44" t="s">
        <v>400</v>
      </c>
      <c r="C54" s="39">
        <v>2019</v>
      </c>
      <c r="D54" s="8" t="s">
        <v>552</v>
      </c>
      <c r="E54" s="1" t="s">
        <v>401</v>
      </c>
    </row>
    <row r="55" spans="1:5" x14ac:dyDescent="0.3">
      <c r="A55" s="1" t="s">
        <v>403</v>
      </c>
      <c r="B55" s="44" t="s">
        <v>404</v>
      </c>
      <c r="C55" s="39">
        <v>2016</v>
      </c>
      <c r="D55" s="39" t="s">
        <v>402</v>
      </c>
      <c r="E55" s="39" t="s">
        <v>405</v>
      </c>
    </row>
    <row r="56" spans="1:5" x14ac:dyDescent="0.3">
      <c r="A56" s="1" t="s">
        <v>542</v>
      </c>
      <c r="B56" s="44" t="s">
        <v>543</v>
      </c>
      <c r="C56" s="39">
        <v>2000</v>
      </c>
      <c r="D56" s="39" t="s">
        <v>544</v>
      </c>
      <c r="E56" s="1" t="s">
        <v>545</v>
      </c>
    </row>
    <row r="57" spans="1:5" x14ac:dyDescent="0.3">
      <c r="A57" s="1" t="s">
        <v>409</v>
      </c>
      <c r="B57" s="44" t="s">
        <v>406</v>
      </c>
      <c r="C57" s="39">
        <v>2006</v>
      </c>
      <c r="D57" s="39" t="s">
        <v>407</v>
      </c>
      <c r="E57" s="1" t="s">
        <v>408</v>
      </c>
    </row>
    <row r="58" spans="1:5" x14ac:dyDescent="0.3">
      <c r="A58" s="1" t="s">
        <v>410</v>
      </c>
      <c r="B58" s="44" t="s">
        <v>411</v>
      </c>
      <c r="C58" s="39">
        <v>2017</v>
      </c>
      <c r="D58" s="39" t="s">
        <v>412</v>
      </c>
      <c r="E58" s="1" t="s">
        <v>413</v>
      </c>
    </row>
    <row r="59" spans="1:5" x14ac:dyDescent="0.3">
      <c r="A59" s="1" t="s">
        <v>332</v>
      </c>
      <c r="B59" s="44" t="s">
        <v>235</v>
      </c>
      <c r="C59" s="39">
        <v>2011</v>
      </c>
      <c r="D59" s="39" t="s">
        <v>414</v>
      </c>
      <c r="E59" s="8" t="s">
        <v>553</v>
      </c>
    </row>
    <row r="60" spans="1:5" x14ac:dyDescent="0.3">
      <c r="A60" s="1" t="s">
        <v>333</v>
      </c>
      <c r="B60" s="44" t="s">
        <v>416</v>
      </c>
      <c r="C60" s="39">
        <v>2012</v>
      </c>
      <c r="D60" s="39" t="s">
        <v>415</v>
      </c>
      <c r="E60" s="1" t="s">
        <v>417</v>
      </c>
    </row>
    <row r="61" spans="1:5" x14ac:dyDescent="0.3">
      <c r="A61" s="1" t="s">
        <v>419</v>
      </c>
      <c r="B61" s="44" t="s">
        <v>443</v>
      </c>
      <c r="C61" s="39">
        <v>1983</v>
      </c>
      <c r="D61" s="1" t="s">
        <v>442</v>
      </c>
      <c r="E61" s="1" t="s">
        <v>441</v>
      </c>
    </row>
    <row r="62" spans="1:5" x14ac:dyDescent="0.3">
      <c r="A62" s="1" t="s">
        <v>420</v>
      </c>
      <c r="B62" s="44" t="s">
        <v>440</v>
      </c>
      <c r="C62" s="39">
        <v>1988</v>
      </c>
      <c r="D62" s="1" t="s">
        <v>439</v>
      </c>
      <c r="E62" s="1" t="s">
        <v>438</v>
      </c>
    </row>
    <row r="63" spans="1:5" x14ac:dyDescent="0.3">
      <c r="A63" s="1" t="s">
        <v>421</v>
      </c>
      <c r="B63" s="44" t="s">
        <v>437</v>
      </c>
      <c r="C63" s="39">
        <v>1994</v>
      </c>
      <c r="D63" s="1" t="s">
        <v>436</v>
      </c>
      <c r="E63" s="1" t="s">
        <v>435</v>
      </c>
    </row>
    <row r="64" spans="1:5" x14ac:dyDescent="0.3">
      <c r="A64" s="41" t="s">
        <v>166</v>
      </c>
      <c r="B64" s="44" t="s">
        <v>432</v>
      </c>
      <c r="C64" s="39">
        <v>2011</v>
      </c>
      <c r="D64" s="1" t="s">
        <v>434</v>
      </c>
    </row>
    <row r="65" spans="1:5" x14ac:dyDescent="0.3">
      <c r="A65" s="1" t="s">
        <v>433</v>
      </c>
      <c r="B65" s="44" t="s">
        <v>432</v>
      </c>
      <c r="C65" s="39">
        <v>2007</v>
      </c>
      <c r="D65" s="1" t="s">
        <v>431</v>
      </c>
    </row>
    <row r="66" spans="1:5" x14ac:dyDescent="0.3">
      <c r="A66" s="1">
        <v>9633562090</v>
      </c>
      <c r="B66" s="44" t="s">
        <v>430</v>
      </c>
      <c r="C66" s="39">
        <v>1997</v>
      </c>
      <c r="D66" s="1" t="s">
        <v>429</v>
      </c>
      <c r="E66" s="1" t="s">
        <v>428</v>
      </c>
    </row>
    <row r="67" spans="1:5" x14ac:dyDescent="0.3">
      <c r="A67" s="1" t="s">
        <v>423</v>
      </c>
      <c r="B67" s="44" t="s">
        <v>427</v>
      </c>
      <c r="C67" s="39">
        <v>2000</v>
      </c>
      <c r="D67" s="1" t="s">
        <v>426</v>
      </c>
      <c r="E67" s="1" t="s">
        <v>425</v>
      </c>
    </row>
    <row r="68" spans="1:5" x14ac:dyDescent="0.3">
      <c r="A68" s="1" t="s">
        <v>529</v>
      </c>
      <c r="B68" s="44" t="s">
        <v>611</v>
      </c>
      <c r="C68" s="39">
        <v>2012</v>
      </c>
      <c r="D68" s="1" t="s">
        <v>614</v>
      </c>
      <c r="E68" s="1" t="s">
        <v>613</v>
      </c>
    </row>
    <row r="69" spans="1:5" x14ac:dyDescent="0.3">
      <c r="A69" s="1" t="s">
        <v>530</v>
      </c>
      <c r="B69" s="44" t="s">
        <v>612</v>
      </c>
      <c r="C69" s="39">
        <v>2005</v>
      </c>
      <c r="D69" s="1" t="s">
        <v>615</v>
      </c>
      <c r="E69" s="66" t="s">
        <v>616</v>
      </c>
    </row>
    <row r="70" spans="1:5" x14ac:dyDescent="0.3">
      <c r="A70" s="9" t="s">
        <v>166</v>
      </c>
      <c r="B70" s="44" t="s">
        <v>432</v>
      </c>
      <c r="C70" s="39">
        <v>2011</v>
      </c>
      <c r="D70" s="1" t="s">
        <v>434</v>
      </c>
    </row>
    <row r="71" spans="1:5" x14ac:dyDescent="0.3">
      <c r="A71" s="1" t="s">
        <v>531</v>
      </c>
      <c r="B71" s="45" t="s">
        <v>612</v>
      </c>
      <c r="C71" s="39">
        <v>2005</v>
      </c>
      <c r="D71" s="67" t="s">
        <v>618</v>
      </c>
      <c r="E71" s="1" t="s">
        <v>617</v>
      </c>
    </row>
    <row r="72" spans="1:5" x14ac:dyDescent="0.3">
      <c r="A72" s="1" t="s">
        <v>33</v>
      </c>
      <c r="B72" s="44" t="s">
        <v>33</v>
      </c>
      <c r="C72" s="1" t="s">
        <v>33</v>
      </c>
      <c r="D72" s="1" t="s">
        <v>33</v>
      </c>
      <c r="E72" s="1" t="s">
        <v>33</v>
      </c>
    </row>
    <row r="73" spans="1:5" x14ac:dyDescent="0.3">
      <c r="A73" s="1" t="s">
        <v>561</v>
      </c>
      <c r="B73" s="45" t="s">
        <v>568</v>
      </c>
      <c r="C73" s="1" t="s">
        <v>33</v>
      </c>
      <c r="D73" s="1" t="s">
        <v>33</v>
      </c>
      <c r="E73" s="1" t="s">
        <v>33</v>
      </c>
    </row>
  </sheetData>
  <autoFilter ref="A1:E67" xr:uid="{A69EEACA-155B-4EBC-8ACF-DDEAC4D94717}"/>
  <hyperlinks>
    <hyperlink ref="E53" r:id="rId1" xr:uid="{03663468-9852-4789-8C97-886E4579A2B0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6F9-A7B5-4CF9-B0CE-126024CBE170}">
  <dimension ref="A1:K37"/>
  <sheetViews>
    <sheetView workbookViewId="0">
      <selection sqref="A1:XFD1"/>
    </sheetView>
  </sheetViews>
  <sheetFormatPr defaultRowHeight="14.4" x14ac:dyDescent="0.3"/>
  <cols>
    <col min="1" max="1" width="4.109375" bestFit="1" customWidth="1"/>
    <col min="2" max="2" width="47.33203125" bestFit="1" customWidth="1"/>
    <col min="3" max="3" width="20.109375" bestFit="1" customWidth="1"/>
    <col min="4" max="4" width="6.77734375" customWidth="1"/>
    <col min="5" max="5" width="6" customWidth="1"/>
  </cols>
  <sheetData>
    <row r="1" spans="1:11" s="7" customFormat="1" x14ac:dyDescent="0.3">
      <c r="A1" s="62" t="s">
        <v>486</v>
      </c>
      <c r="B1" s="62" t="s">
        <v>300</v>
      </c>
      <c r="C1" s="62" t="s">
        <v>474</v>
      </c>
      <c r="D1" s="62" t="s">
        <v>475</v>
      </c>
      <c r="H1" s="63" t="s">
        <v>486</v>
      </c>
      <c r="I1" s="63" t="s">
        <v>300</v>
      </c>
      <c r="J1" s="63" t="s">
        <v>474</v>
      </c>
      <c r="K1" s="63" t="s">
        <v>475</v>
      </c>
    </row>
    <row r="2" spans="1:11" x14ac:dyDescent="0.3">
      <c r="A2" t="s">
        <v>487</v>
      </c>
      <c r="B2" s="10" t="s">
        <v>457</v>
      </c>
      <c r="C2" s="10" t="s">
        <v>603</v>
      </c>
      <c r="D2">
        <v>1</v>
      </c>
      <c r="H2" s="23" t="s">
        <v>487</v>
      </c>
      <c r="I2" s="23" t="s">
        <v>457</v>
      </c>
      <c r="J2" s="23" t="s">
        <v>603</v>
      </c>
      <c r="K2" s="23">
        <v>1</v>
      </c>
    </row>
    <row r="3" spans="1:11" x14ac:dyDescent="0.3">
      <c r="A3" t="s">
        <v>488</v>
      </c>
      <c r="B3" s="10" t="s">
        <v>458</v>
      </c>
      <c r="C3" s="10" t="s">
        <v>603</v>
      </c>
      <c r="D3">
        <v>1</v>
      </c>
      <c r="H3" s="23" t="s">
        <v>488</v>
      </c>
      <c r="I3" s="23" t="s">
        <v>458</v>
      </c>
      <c r="J3" s="23" t="s">
        <v>603</v>
      </c>
      <c r="K3" s="23">
        <v>1</v>
      </c>
    </row>
    <row r="4" spans="1:11" x14ac:dyDescent="0.3">
      <c r="A4" t="s">
        <v>489</v>
      </c>
      <c r="B4" s="10" t="s">
        <v>459</v>
      </c>
      <c r="C4" s="10" t="s">
        <v>603</v>
      </c>
      <c r="D4">
        <v>1</v>
      </c>
      <c r="H4" s="23" t="s">
        <v>489</v>
      </c>
      <c r="I4" s="23" t="s">
        <v>459</v>
      </c>
      <c r="J4" s="23" t="s">
        <v>603</v>
      </c>
      <c r="K4" s="23">
        <v>1</v>
      </c>
    </row>
    <row r="5" spans="1:11" x14ac:dyDescent="0.3">
      <c r="A5" t="s">
        <v>490</v>
      </c>
      <c r="B5" s="10" t="s">
        <v>605</v>
      </c>
      <c r="C5" s="10" t="s">
        <v>603</v>
      </c>
      <c r="D5">
        <v>1</v>
      </c>
      <c r="H5" s="23" t="s">
        <v>490</v>
      </c>
      <c r="I5" s="23" t="s">
        <v>460</v>
      </c>
      <c r="J5" s="23" t="s">
        <v>603</v>
      </c>
      <c r="K5" s="23">
        <v>1</v>
      </c>
    </row>
    <row r="6" spans="1:11" x14ac:dyDescent="0.3">
      <c r="A6" t="s">
        <v>491</v>
      </c>
      <c r="B6" s="10" t="s">
        <v>461</v>
      </c>
      <c r="C6" s="10" t="s">
        <v>603</v>
      </c>
      <c r="D6">
        <v>1</v>
      </c>
      <c r="H6" s="23" t="s">
        <v>491</v>
      </c>
      <c r="I6" s="23" t="s">
        <v>461</v>
      </c>
      <c r="J6" s="23" t="s">
        <v>603</v>
      </c>
      <c r="K6" s="23">
        <v>1</v>
      </c>
    </row>
    <row r="7" spans="1:11" x14ac:dyDescent="0.3">
      <c r="A7" t="s">
        <v>492</v>
      </c>
      <c r="B7" s="10" t="s">
        <v>466</v>
      </c>
      <c r="C7" s="10" t="s">
        <v>603</v>
      </c>
      <c r="D7">
        <v>0.1</v>
      </c>
      <c r="H7" s="23" t="s">
        <v>492</v>
      </c>
      <c r="I7" s="23" t="s">
        <v>466</v>
      </c>
      <c r="J7" s="23" t="s">
        <v>603</v>
      </c>
      <c r="K7" s="23">
        <v>0.1</v>
      </c>
    </row>
    <row r="8" spans="1:11" x14ac:dyDescent="0.3">
      <c r="A8" t="s">
        <v>493</v>
      </c>
      <c r="B8" s="10" t="s">
        <v>467</v>
      </c>
      <c r="C8" s="10" t="s">
        <v>603</v>
      </c>
      <c r="D8">
        <v>0.1</v>
      </c>
      <c r="H8" s="23" t="s">
        <v>493</v>
      </c>
      <c r="I8" s="23" t="s">
        <v>467</v>
      </c>
      <c r="J8" s="23" t="s">
        <v>603</v>
      </c>
      <c r="K8" s="23">
        <v>0.1</v>
      </c>
    </row>
    <row r="9" spans="1:11" x14ac:dyDescent="0.3">
      <c r="A9" t="s">
        <v>494</v>
      </c>
      <c r="B9" s="10" t="s">
        <v>468</v>
      </c>
      <c r="C9" s="10" t="s">
        <v>603</v>
      </c>
      <c r="D9">
        <v>0.1</v>
      </c>
      <c r="H9" s="23" t="s">
        <v>494</v>
      </c>
      <c r="I9" s="23" t="s">
        <v>468</v>
      </c>
      <c r="J9" s="23" t="s">
        <v>603</v>
      </c>
      <c r="K9" s="23">
        <v>0.1</v>
      </c>
    </row>
    <row r="10" spans="1:11" x14ac:dyDescent="0.3">
      <c r="A10" t="s">
        <v>495</v>
      </c>
      <c r="B10" s="59" t="s">
        <v>448</v>
      </c>
      <c r="C10" s="59" t="s">
        <v>602</v>
      </c>
      <c r="D10">
        <v>1</v>
      </c>
      <c r="H10" s="23" t="s">
        <v>495</v>
      </c>
      <c r="I10" s="31" t="s">
        <v>448</v>
      </c>
      <c r="J10" s="31" t="s">
        <v>602</v>
      </c>
      <c r="K10" s="23">
        <v>1</v>
      </c>
    </row>
    <row r="11" spans="1:11" x14ac:dyDescent="0.3">
      <c r="A11" t="s">
        <v>496</v>
      </c>
      <c r="B11" s="59" t="s">
        <v>477</v>
      </c>
      <c r="C11" s="59" t="s">
        <v>602</v>
      </c>
      <c r="D11">
        <v>1</v>
      </c>
      <c r="H11" s="23" t="s">
        <v>496</v>
      </c>
      <c r="I11" s="31" t="s">
        <v>477</v>
      </c>
      <c r="J11" s="31" t="s">
        <v>602</v>
      </c>
      <c r="K11" s="23">
        <v>1</v>
      </c>
    </row>
    <row r="12" spans="1:11" x14ac:dyDescent="0.3">
      <c r="A12" t="s">
        <v>497</v>
      </c>
      <c r="B12" s="59" t="s">
        <v>449</v>
      </c>
      <c r="C12" s="59" t="s">
        <v>602</v>
      </c>
      <c r="D12">
        <v>1</v>
      </c>
      <c r="H12" s="23" t="s">
        <v>497</v>
      </c>
      <c r="I12" s="31" t="s">
        <v>449</v>
      </c>
      <c r="J12" s="31" t="s">
        <v>602</v>
      </c>
      <c r="K12" s="23">
        <v>1</v>
      </c>
    </row>
    <row r="13" spans="1:11" x14ac:dyDescent="0.3">
      <c r="A13" t="s">
        <v>498</v>
      </c>
      <c r="B13" s="59" t="s">
        <v>450</v>
      </c>
      <c r="C13" s="59" t="s">
        <v>602</v>
      </c>
      <c r="D13">
        <v>1</v>
      </c>
      <c r="H13" s="23" t="s">
        <v>498</v>
      </c>
      <c r="I13" s="31" t="s">
        <v>450</v>
      </c>
      <c r="J13" s="31" t="s">
        <v>602</v>
      </c>
      <c r="K13" s="23">
        <v>1</v>
      </c>
    </row>
    <row r="14" spans="1:11" x14ac:dyDescent="0.3">
      <c r="A14" t="s">
        <v>499</v>
      </c>
      <c r="B14" s="59" t="s">
        <v>451</v>
      </c>
      <c r="C14" s="59" t="s">
        <v>602</v>
      </c>
      <c r="D14">
        <v>0.1</v>
      </c>
      <c r="H14" s="23" t="s">
        <v>499</v>
      </c>
      <c r="I14" s="31" t="s">
        <v>451</v>
      </c>
      <c r="J14" s="31" t="s">
        <v>602</v>
      </c>
      <c r="K14" s="23">
        <v>0.1</v>
      </c>
    </row>
    <row r="15" spans="1:11" x14ac:dyDescent="0.3">
      <c r="A15" t="s">
        <v>500</v>
      </c>
      <c r="B15" s="59" t="s">
        <v>476</v>
      </c>
      <c r="C15" s="59" t="s">
        <v>602</v>
      </c>
      <c r="D15">
        <v>0.1</v>
      </c>
      <c r="H15" s="23" t="s">
        <v>501</v>
      </c>
      <c r="I15" s="31" t="s">
        <v>476</v>
      </c>
      <c r="J15" s="31" t="s">
        <v>602</v>
      </c>
      <c r="K15" s="23">
        <v>0.1</v>
      </c>
    </row>
    <row r="16" spans="1:11" x14ac:dyDescent="0.3">
      <c r="A16" t="s">
        <v>501</v>
      </c>
      <c r="B16" s="59" t="s">
        <v>453</v>
      </c>
      <c r="C16" s="59" t="s">
        <v>602</v>
      </c>
      <c r="D16">
        <v>0.1</v>
      </c>
      <c r="H16" s="23" t="s">
        <v>502</v>
      </c>
      <c r="I16" s="31" t="s">
        <v>453</v>
      </c>
      <c r="J16" s="31" t="s">
        <v>602</v>
      </c>
      <c r="K16" s="23">
        <v>0.1</v>
      </c>
    </row>
    <row r="17" spans="1:11" x14ac:dyDescent="0.3">
      <c r="A17" t="s">
        <v>502</v>
      </c>
      <c r="B17" s="59" t="s">
        <v>454</v>
      </c>
      <c r="C17" s="59" t="s">
        <v>602</v>
      </c>
      <c r="D17">
        <v>1</v>
      </c>
      <c r="H17" s="23" t="s">
        <v>503</v>
      </c>
      <c r="I17" s="31" t="s">
        <v>454</v>
      </c>
      <c r="J17" s="31" t="s">
        <v>602</v>
      </c>
      <c r="K17" s="23">
        <v>1</v>
      </c>
    </row>
    <row r="18" spans="1:11" x14ac:dyDescent="0.3">
      <c r="A18" t="s">
        <v>503</v>
      </c>
      <c r="B18" s="59" t="s">
        <v>455</v>
      </c>
      <c r="C18" s="59" t="s">
        <v>602</v>
      </c>
      <c r="D18">
        <v>1</v>
      </c>
      <c r="H18" s="23" t="s">
        <v>504</v>
      </c>
      <c r="I18" s="31" t="s">
        <v>455</v>
      </c>
      <c r="J18" s="31" t="s">
        <v>602</v>
      </c>
      <c r="K18" s="23">
        <v>1</v>
      </c>
    </row>
    <row r="19" spans="1:11" x14ac:dyDescent="0.3">
      <c r="A19" t="s">
        <v>504</v>
      </c>
      <c r="B19" s="59" t="s">
        <v>593</v>
      </c>
      <c r="C19" s="59" t="s">
        <v>602</v>
      </c>
      <c r="D19">
        <v>0.1</v>
      </c>
      <c r="H19" s="23" t="s">
        <v>506</v>
      </c>
      <c r="I19" s="31" t="s">
        <v>593</v>
      </c>
      <c r="J19" s="31" t="s">
        <v>602</v>
      </c>
      <c r="K19" s="23">
        <v>0.1</v>
      </c>
    </row>
    <row r="20" spans="1:11" x14ac:dyDescent="0.3">
      <c r="A20" t="s">
        <v>505</v>
      </c>
      <c r="B20" s="59" t="s">
        <v>594</v>
      </c>
      <c r="C20" s="59" t="s">
        <v>602</v>
      </c>
      <c r="D20">
        <v>0.01</v>
      </c>
      <c r="H20" s="23" t="s">
        <v>507</v>
      </c>
      <c r="I20" s="31" t="s">
        <v>594</v>
      </c>
      <c r="J20" s="31" t="s">
        <v>602</v>
      </c>
      <c r="K20" s="23">
        <v>0.01</v>
      </c>
    </row>
    <row r="21" spans="1:11" x14ac:dyDescent="0.3">
      <c r="A21" t="s">
        <v>506</v>
      </c>
      <c r="B21" s="64" t="s">
        <v>452</v>
      </c>
      <c r="C21" s="64" t="s">
        <v>602</v>
      </c>
      <c r="D21">
        <v>0.01</v>
      </c>
      <c r="H21" s="23" t="s">
        <v>500</v>
      </c>
      <c r="I21" s="31" t="s">
        <v>452</v>
      </c>
      <c r="J21" s="31" t="s">
        <v>602</v>
      </c>
      <c r="K21" s="23">
        <v>0.01</v>
      </c>
    </row>
    <row r="22" spans="1:11" x14ac:dyDescent="0.3">
      <c r="A22" t="s">
        <v>507</v>
      </c>
      <c r="B22" s="64" t="s">
        <v>456</v>
      </c>
      <c r="C22" s="64" t="s">
        <v>602</v>
      </c>
      <c r="D22">
        <v>0.01</v>
      </c>
      <c r="H22" s="23" t="s">
        <v>505</v>
      </c>
      <c r="I22" s="31" t="s">
        <v>456</v>
      </c>
      <c r="J22" s="31" t="s">
        <v>602</v>
      </c>
      <c r="K22" s="23">
        <v>0.01</v>
      </c>
    </row>
    <row r="23" spans="1:11" x14ac:dyDescent="0.3">
      <c r="A23" t="s">
        <v>508</v>
      </c>
      <c r="B23" s="24" t="s">
        <v>481</v>
      </c>
      <c r="C23" s="24" t="s">
        <v>604</v>
      </c>
      <c r="D23">
        <v>1</v>
      </c>
      <c r="H23" s="23" t="s">
        <v>508</v>
      </c>
      <c r="I23" s="23" t="s">
        <v>481</v>
      </c>
      <c r="J23" s="23" t="s">
        <v>604</v>
      </c>
      <c r="K23" s="23">
        <v>1</v>
      </c>
    </row>
    <row r="24" spans="1:11" x14ac:dyDescent="0.3">
      <c r="A24" t="s">
        <v>509</v>
      </c>
      <c r="B24" s="11" t="s">
        <v>446</v>
      </c>
      <c r="C24" s="11" t="s">
        <v>604</v>
      </c>
      <c r="D24">
        <v>1</v>
      </c>
      <c r="H24" s="23" t="s">
        <v>509</v>
      </c>
      <c r="I24" s="23" t="s">
        <v>446</v>
      </c>
      <c r="J24" s="23" t="s">
        <v>604</v>
      </c>
      <c r="K24" s="23">
        <v>1</v>
      </c>
    </row>
    <row r="25" spans="1:11" x14ac:dyDescent="0.3">
      <c r="A25" t="s">
        <v>510</v>
      </c>
      <c r="B25" s="11" t="s">
        <v>447</v>
      </c>
      <c r="C25" s="11" t="s">
        <v>604</v>
      </c>
      <c r="D25">
        <v>0.1</v>
      </c>
      <c r="H25" s="23" t="s">
        <v>510</v>
      </c>
      <c r="I25" s="23" t="s">
        <v>447</v>
      </c>
      <c r="J25" s="23" t="s">
        <v>604</v>
      </c>
      <c r="K25" s="23">
        <v>0.1</v>
      </c>
    </row>
    <row r="26" spans="1:11" x14ac:dyDescent="0.3">
      <c r="A26" t="s">
        <v>511</v>
      </c>
      <c r="B26" s="11" t="s">
        <v>472</v>
      </c>
      <c r="C26" s="11" t="s">
        <v>604</v>
      </c>
      <c r="D26">
        <v>0.01</v>
      </c>
      <c r="H26" s="23" t="s">
        <v>511</v>
      </c>
      <c r="I26" s="23" t="s">
        <v>472</v>
      </c>
      <c r="J26" s="23" t="s">
        <v>604</v>
      </c>
      <c r="K26" s="23">
        <v>0.01</v>
      </c>
    </row>
    <row r="27" spans="1:11" x14ac:dyDescent="0.3">
      <c r="A27" t="s">
        <v>512</v>
      </c>
      <c r="B27" s="11" t="s">
        <v>473</v>
      </c>
      <c r="C27" s="11" t="s">
        <v>604</v>
      </c>
      <c r="D27">
        <v>1</v>
      </c>
      <c r="H27" s="23" t="s">
        <v>512</v>
      </c>
      <c r="I27" s="23" t="s">
        <v>473</v>
      </c>
      <c r="J27" s="23" t="s">
        <v>604</v>
      </c>
      <c r="K27" s="23">
        <v>1</v>
      </c>
    </row>
    <row r="28" spans="1:11" x14ac:dyDescent="0.3">
      <c r="A28" t="s">
        <v>513</v>
      </c>
      <c r="B28" s="11" t="s">
        <v>520</v>
      </c>
      <c r="C28" s="11" t="s">
        <v>604</v>
      </c>
      <c r="D28">
        <v>1</v>
      </c>
      <c r="H28" s="23" t="s">
        <v>513</v>
      </c>
      <c r="I28" s="23" t="s">
        <v>520</v>
      </c>
      <c r="J28" s="23" t="s">
        <v>604</v>
      </c>
      <c r="K28" s="23">
        <v>1</v>
      </c>
    </row>
    <row r="29" spans="1:11" x14ac:dyDescent="0.3">
      <c r="A29" t="s">
        <v>514</v>
      </c>
      <c r="B29" s="11" t="s">
        <v>462</v>
      </c>
      <c r="C29" s="11" t="s">
        <v>604</v>
      </c>
      <c r="D29">
        <v>1</v>
      </c>
      <c r="H29" s="23" t="s">
        <v>514</v>
      </c>
      <c r="I29" s="23" t="s">
        <v>462</v>
      </c>
      <c r="J29" s="23" t="s">
        <v>604</v>
      </c>
      <c r="K29" s="23">
        <v>1</v>
      </c>
    </row>
    <row r="30" spans="1:11" x14ac:dyDescent="0.3">
      <c r="A30" t="s">
        <v>515</v>
      </c>
      <c r="B30" s="11" t="s">
        <v>463</v>
      </c>
      <c r="C30" s="11" t="s">
        <v>604</v>
      </c>
      <c r="D30">
        <v>1</v>
      </c>
      <c r="H30" s="23" t="s">
        <v>515</v>
      </c>
      <c r="I30" s="23" t="s">
        <v>463</v>
      </c>
      <c r="J30" s="23" t="s">
        <v>604</v>
      </c>
      <c r="K30" s="23">
        <v>1</v>
      </c>
    </row>
    <row r="31" spans="1:11" x14ac:dyDescent="0.3">
      <c r="A31" t="s">
        <v>516</v>
      </c>
      <c r="B31" s="11" t="s">
        <v>464</v>
      </c>
      <c r="C31" s="11" t="s">
        <v>604</v>
      </c>
      <c r="D31">
        <v>0.1</v>
      </c>
      <c r="H31" s="23" t="s">
        <v>516</v>
      </c>
      <c r="I31" s="23" t="s">
        <v>464</v>
      </c>
      <c r="J31" s="23" t="s">
        <v>604</v>
      </c>
      <c r="K31" s="23">
        <v>0.1</v>
      </c>
    </row>
    <row r="32" spans="1:11" x14ac:dyDescent="0.3">
      <c r="A32" t="s">
        <v>517</v>
      </c>
      <c r="B32" s="11" t="s">
        <v>465</v>
      </c>
      <c r="C32" s="11" t="s">
        <v>604</v>
      </c>
      <c r="D32">
        <v>0.1</v>
      </c>
      <c r="H32" s="23" t="s">
        <v>517</v>
      </c>
      <c r="I32" s="23" t="s">
        <v>465</v>
      </c>
      <c r="J32" s="23" t="s">
        <v>604</v>
      </c>
      <c r="K32" s="23">
        <v>0.1</v>
      </c>
    </row>
    <row r="33" spans="1:11" x14ac:dyDescent="0.3">
      <c r="A33" t="s">
        <v>518</v>
      </c>
      <c r="B33" s="11" t="s">
        <v>305</v>
      </c>
      <c r="C33" s="11" t="s">
        <v>604</v>
      </c>
      <c r="D33">
        <v>0.01</v>
      </c>
      <c r="H33" s="23" t="s">
        <v>518</v>
      </c>
      <c r="I33" s="23" t="s">
        <v>305</v>
      </c>
      <c r="J33" s="23" t="s">
        <v>604</v>
      </c>
      <c r="K33" s="23">
        <v>0.01</v>
      </c>
    </row>
    <row r="34" spans="1:11" x14ac:dyDescent="0.3">
      <c r="A34" t="s">
        <v>519</v>
      </c>
      <c r="B34" s="11" t="s">
        <v>596</v>
      </c>
      <c r="C34" s="11" t="s">
        <v>604</v>
      </c>
      <c r="D34">
        <v>1E-3</v>
      </c>
      <c r="H34" s="23" t="s">
        <v>519</v>
      </c>
      <c r="I34" s="23" t="s">
        <v>596</v>
      </c>
      <c r="J34" s="23" t="s">
        <v>604</v>
      </c>
      <c r="K34" s="23">
        <v>1E-3</v>
      </c>
    </row>
    <row r="35" spans="1:11" x14ac:dyDescent="0.3">
      <c r="A35" t="s">
        <v>585</v>
      </c>
      <c r="B35" s="11" t="s">
        <v>169</v>
      </c>
      <c r="C35" s="11" t="s">
        <v>604</v>
      </c>
      <c r="D35">
        <v>1E-3</v>
      </c>
      <c r="H35" s="23" t="s">
        <v>585</v>
      </c>
      <c r="I35" s="23" t="s">
        <v>169</v>
      </c>
      <c r="J35" s="23" t="s">
        <v>604</v>
      </c>
      <c r="K35" s="23">
        <v>1E-3</v>
      </c>
    </row>
    <row r="36" spans="1:11" x14ac:dyDescent="0.3">
      <c r="A36" t="s">
        <v>595</v>
      </c>
      <c r="B36" s="23" t="s">
        <v>33</v>
      </c>
      <c r="C36" s="23" t="s">
        <v>33</v>
      </c>
      <c r="D36">
        <v>0</v>
      </c>
      <c r="H36" s="23" t="s">
        <v>595</v>
      </c>
      <c r="I36" s="23" t="s">
        <v>33</v>
      </c>
      <c r="J36" s="23" t="s">
        <v>33</v>
      </c>
      <c r="K36" s="23">
        <v>0</v>
      </c>
    </row>
    <row r="37" spans="1:11" x14ac:dyDescent="0.3">
      <c r="B37" s="23"/>
      <c r="C37" s="23"/>
    </row>
  </sheetData>
  <autoFilter ref="A1:K36" xr:uid="{839CFA06-BB18-43A1-81BC-D268BB2511CE}"/>
  <phoneticPr fontId="6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231-AD6C-429E-AEA6-07B0053368BE}">
  <dimension ref="A3:L99"/>
  <sheetViews>
    <sheetView zoomScale="80" zoomScaleNormal="80" workbookViewId="0">
      <selection activeCell="B11" sqref="B11"/>
    </sheetView>
  </sheetViews>
  <sheetFormatPr defaultRowHeight="14.4" x14ac:dyDescent="0.3"/>
  <cols>
    <col min="1" max="1" width="20" bestFit="1" customWidth="1"/>
    <col min="2" max="2" width="22.5546875" bestFit="1" customWidth="1"/>
    <col min="3" max="3" width="24.5546875" customWidth="1"/>
    <col min="4" max="4" width="21.77734375" bestFit="1" customWidth="1"/>
    <col min="5" max="5" width="22.44140625" bestFit="1" customWidth="1"/>
    <col min="6" max="6" width="11" bestFit="1" customWidth="1"/>
    <col min="7" max="7" width="11.21875" bestFit="1" customWidth="1"/>
    <col min="8" max="8" width="11" bestFit="1" customWidth="1"/>
    <col min="9" max="11" width="8" bestFit="1" customWidth="1"/>
    <col min="12" max="12" width="8.5546875" bestFit="1" customWidth="1"/>
  </cols>
  <sheetData>
    <row r="3" spans="1:12" s="61" customFormat="1" ht="43.2" x14ac:dyDescent="0.3">
      <c r="A3" s="60" t="s">
        <v>523</v>
      </c>
      <c r="B3" s="46" t="s">
        <v>101</v>
      </c>
      <c r="C3" s="46" t="s">
        <v>524</v>
      </c>
      <c r="D3" s="46" t="s">
        <v>167</v>
      </c>
      <c r="E3" s="46" t="s">
        <v>2</v>
      </c>
      <c r="F3" s="61" t="s">
        <v>574</v>
      </c>
      <c r="G3" s="61" t="s">
        <v>575</v>
      </c>
      <c r="H3" s="61" t="s">
        <v>576</v>
      </c>
      <c r="I3"/>
      <c r="J3"/>
      <c r="K3"/>
      <c r="L3"/>
    </row>
    <row r="4" spans="1:12" x14ac:dyDescent="0.3">
      <c r="A4" t="s">
        <v>96</v>
      </c>
      <c r="F4" s="47"/>
      <c r="G4" s="47"/>
      <c r="H4" s="47"/>
    </row>
    <row r="5" spans="1:12" x14ac:dyDescent="0.3">
      <c r="B5" t="s">
        <v>470</v>
      </c>
      <c r="F5" s="47"/>
      <c r="G5" s="47"/>
      <c r="H5" s="47"/>
    </row>
    <row r="6" spans="1:12" x14ac:dyDescent="0.3">
      <c r="C6" t="s">
        <v>525</v>
      </c>
      <c r="F6" s="47"/>
      <c r="G6" s="47"/>
      <c r="H6" s="47"/>
    </row>
    <row r="7" spans="1:12" x14ac:dyDescent="0.3">
      <c r="D7" t="s">
        <v>526</v>
      </c>
      <c r="F7" s="47"/>
      <c r="G7" s="47"/>
      <c r="H7" s="47"/>
    </row>
    <row r="8" spans="1:12" x14ac:dyDescent="0.3">
      <c r="E8" t="s">
        <v>540</v>
      </c>
      <c r="F8" s="47">
        <v>3</v>
      </c>
      <c r="G8" s="47">
        <v>2</v>
      </c>
      <c r="H8" s="47">
        <v>6</v>
      </c>
    </row>
    <row r="9" spans="1:12" x14ac:dyDescent="0.3">
      <c r="E9" t="s">
        <v>537</v>
      </c>
      <c r="F9" s="47">
        <v>3</v>
      </c>
      <c r="G9" s="47">
        <v>2</v>
      </c>
      <c r="H9" s="47">
        <v>6</v>
      </c>
    </row>
    <row r="10" spans="1:12" x14ac:dyDescent="0.3">
      <c r="E10" t="s">
        <v>538</v>
      </c>
      <c r="F10" s="47">
        <v>3</v>
      </c>
      <c r="G10" s="47">
        <v>2</v>
      </c>
      <c r="H10" s="47">
        <v>6</v>
      </c>
    </row>
    <row r="11" spans="1:12" x14ac:dyDescent="0.3">
      <c r="E11" t="s">
        <v>547</v>
      </c>
      <c r="F11" s="47">
        <v>3</v>
      </c>
      <c r="G11" s="47">
        <v>2</v>
      </c>
      <c r="H11" s="47">
        <v>6</v>
      </c>
    </row>
    <row r="12" spans="1:12" x14ac:dyDescent="0.3">
      <c r="E12" t="s">
        <v>536</v>
      </c>
      <c r="F12" s="47">
        <v>3</v>
      </c>
      <c r="G12" s="47">
        <v>2</v>
      </c>
      <c r="H12" s="47">
        <v>6</v>
      </c>
    </row>
    <row r="13" spans="1:12" x14ac:dyDescent="0.3">
      <c r="E13" t="s">
        <v>535</v>
      </c>
      <c r="F13" s="47">
        <v>3</v>
      </c>
      <c r="G13" s="47">
        <v>2</v>
      </c>
      <c r="H13" s="47">
        <v>6</v>
      </c>
    </row>
    <row r="14" spans="1:12" x14ac:dyDescent="0.3">
      <c r="D14" t="s">
        <v>5</v>
      </c>
      <c r="F14" s="47"/>
      <c r="G14" s="47"/>
      <c r="H14" s="47"/>
    </row>
    <row r="15" spans="1:12" x14ac:dyDescent="0.3">
      <c r="E15" t="s">
        <v>539</v>
      </c>
      <c r="F15" s="47">
        <v>3</v>
      </c>
      <c r="G15" s="47">
        <v>3</v>
      </c>
      <c r="H15" s="47">
        <v>9</v>
      </c>
    </row>
    <row r="16" spans="1:12" x14ac:dyDescent="0.3">
      <c r="C16" t="s">
        <v>3</v>
      </c>
      <c r="F16" s="47"/>
      <c r="G16" s="47"/>
      <c r="H16" s="47"/>
    </row>
    <row r="17" spans="2:8" x14ac:dyDescent="0.3">
      <c r="D17" t="s">
        <v>33</v>
      </c>
      <c r="F17" s="47"/>
      <c r="G17" s="47"/>
      <c r="H17" s="47"/>
    </row>
    <row r="18" spans="2:8" x14ac:dyDescent="0.3">
      <c r="E18" t="s">
        <v>163</v>
      </c>
      <c r="F18" s="47">
        <v>1</v>
      </c>
      <c r="G18" s="47">
        <v>2</v>
      </c>
      <c r="H18" s="47">
        <v>0.02</v>
      </c>
    </row>
    <row r="19" spans="2:8" x14ac:dyDescent="0.3">
      <c r="E19" t="s">
        <v>567</v>
      </c>
      <c r="F19" s="47">
        <v>1</v>
      </c>
      <c r="G19" s="47">
        <v>2</v>
      </c>
      <c r="H19" s="47">
        <v>0.02</v>
      </c>
    </row>
    <row r="20" spans="2:8" x14ac:dyDescent="0.3">
      <c r="B20" t="s">
        <v>471</v>
      </c>
      <c r="F20" s="47"/>
      <c r="G20" s="47"/>
      <c r="H20" s="47"/>
    </row>
    <row r="21" spans="2:8" x14ac:dyDescent="0.3">
      <c r="C21" t="s">
        <v>103</v>
      </c>
      <c r="F21" s="47"/>
      <c r="G21" s="47"/>
      <c r="H21" s="47"/>
    </row>
    <row r="22" spans="2:8" x14ac:dyDescent="0.3">
      <c r="D22" t="s">
        <v>14</v>
      </c>
      <c r="F22" s="47"/>
      <c r="G22" s="47"/>
      <c r="H22" s="47"/>
    </row>
    <row r="23" spans="2:8" x14ac:dyDescent="0.3">
      <c r="E23" t="s">
        <v>480</v>
      </c>
      <c r="F23" s="47">
        <v>2</v>
      </c>
      <c r="G23" s="47">
        <v>2</v>
      </c>
      <c r="H23" s="47">
        <v>4</v>
      </c>
    </row>
    <row r="24" spans="2:8" x14ac:dyDescent="0.3">
      <c r="D24" t="s">
        <v>86</v>
      </c>
      <c r="F24" s="47"/>
      <c r="G24" s="47"/>
      <c r="H24" s="47"/>
    </row>
    <row r="25" spans="2:8" x14ac:dyDescent="0.3">
      <c r="E25" t="s">
        <v>480</v>
      </c>
      <c r="F25" s="47">
        <v>1</v>
      </c>
      <c r="G25" s="47">
        <v>2</v>
      </c>
      <c r="H25" s="47">
        <v>2</v>
      </c>
    </row>
    <row r="26" spans="2:8" x14ac:dyDescent="0.3">
      <c r="D26" t="s">
        <v>11</v>
      </c>
      <c r="F26" s="47"/>
      <c r="G26" s="47"/>
      <c r="H26" s="47"/>
    </row>
    <row r="27" spans="2:8" x14ac:dyDescent="0.3">
      <c r="E27" t="s">
        <v>480</v>
      </c>
      <c r="F27" s="47">
        <v>1</v>
      </c>
      <c r="G27" s="47">
        <v>2</v>
      </c>
      <c r="H27" s="47">
        <v>2</v>
      </c>
    </row>
    <row r="28" spans="2:8" x14ac:dyDescent="0.3">
      <c r="D28" t="s">
        <v>6</v>
      </c>
      <c r="F28" s="47"/>
      <c r="G28" s="47"/>
      <c r="H28" s="47"/>
    </row>
    <row r="29" spans="2:8" x14ac:dyDescent="0.3">
      <c r="E29" t="s">
        <v>549</v>
      </c>
      <c r="F29" s="47">
        <v>3</v>
      </c>
      <c r="G29" s="47">
        <v>2</v>
      </c>
      <c r="H29" s="47">
        <v>6</v>
      </c>
    </row>
    <row r="30" spans="2:8" x14ac:dyDescent="0.3">
      <c r="D30" t="s">
        <v>9</v>
      </c>
      <c r="F30" s="47"/>
      <c r="G30" s="47"/>
      <c r="H30" s="47"/>
    </row>
    <row r="31" spans="2:8" x14ac:dyDescent="0.3">
      <c r="E31" t="s">
        <v>541</v>
      </c>
      <c r="F31" s="47">
        <v>2</v>
      </c>
      <c r="G31" s="47">
        <v>2</v>
      </c>
      <c r="H31" s="47">
        <v>4</v>
      </c>
    </row>
    <row r="32" spans="2:8" x14ac:dyDescent="0.3">
      <c r="E32" t="s">
        <v>480</v>
      </c>
      <c r="F32" s="47">
        <v>2</v>
      </c>
      <c r="G32" s="47">
        <v>2</v>
      </c>
      <c r="H32" s="47">
        <v>4</v>
      </c>
    </row>
    <row r="33" spans="4:8" x14ac:dyDescent="0.3">
      <c r="E33" t="s">
        <v>64</v>
      </c>
      <c r="F33" s="47">
        <v>2</v>
      </c>
      <c r="G33" s="47">
        <v>2</v>
      </c>
      <c r="H33" s="47">
        <v>4</v>
      </c>
    </row>
    <row r="34" spans="4:8" x14ac:dyDescent="0.3">
      <c r="E34" t="s">
        <v>63</v>
      </c>
      <c r="F34" s="47">
        <v>2</v>
      </c>
      <c r="G34" s="47">
        <v>2</v>
      </c>
      <c r="H34" s="47">
        <v>4</v>
      </c>
    </row>
    <row r="35" spans="4:8" x14ac:dyDescent="0.3">
      <c r="D35" t="s">
        <v>13</v>
      </c>
      <c r="F35" s="47"/>
      <c r="G35" s="47"/>
      <c r="H35" s="47"/>
    </row>
    <row r="36" spans="4:8" x14ac:dyDescent="0.3">
      <c r="E36" t="s">
        <v>546</v>
      </c>
      <c r="F36" s="47">
        <v>3</v>
      </c>
      <c r="G36" s="47">
        <v>2</v>
      </c>
      <c r="H36" s="47">
        <v>6</v>
      </c>
    </row>
    <row r="37" spans="4:8" x14ac:dyDescent="0.3">
      <c r="E37" t="s">
        <v>551</v>
      </c>
      <c r="F37" s="47">
        <v>3</v>
      </c>
      <c r="G37" s="47">
        <v>2</v>
      </c>
      <c r="H37" s="47">
        <v>6</v>
      </c>
    </row>
    <row r="38" spans="4:8" x14ac:dyDescent="0.3">
      <c r="D38" t="s">
        <v>8</v>
      </c>
      <c r="F38" s="47"/>
      <c r="G38" s="47"/>
      <c r="H38" s="47"/>
    </row>
    <row r="39" spans="4:8" x14ac:dyDescent="0.3">
      <c r="E39" t="s">
        <v>550</v>
      </c>
      <c r="F39" s="47">
        <v>3</v>
      </c>
      <c r="G39" s="47">
        <v>2</v>
      </c>
      <c r="H39" s="47">
        <v>6</v>
      </c>
    </row>
    <row r="40" spans="4:8" x14ac:dyDescent="0.3">
      <c r="D40" t="s">
        <v>10</v>
      </c>
      <c r="F40" s="47"/>
      <c r="G40" s="47"/>
      <c r="H40" s="47"/>
    </row>
    <row r="41" spans="4:8" x14ac:dyDescent="0.3">
      <c r="E41" t="s">
        <v>480</v>
      </c>
      <c r="F41" s="47">
        <v>2</v>
      </c>
      <c r="G41" s="47">
        <v>2</v>
      </c>
      <c r="H41" s="47">
        <v>4</v>
      </c>
    </row>
    <row r="42" spans="4:8" x14ac:dyDescent="0.3">
      <c r="E42" t="s">
        <v>550</v>
      </c>
      <c r="F42" s="47">
        <v>2</v>
      </c>
      <c r="G42" s="47">
        <v>2</v>
      </c>
      <c r="H42" s="47">
        <v>4</v>
      </c>
    </row>
    <row r="43" spans="4:8" x14ac:dyDescent="0.3">
      <c r="D43" t="s">
        <v>16</v>
      </c>
      <c r="F43" s="47"/>
      <c r="G43" s="47"/>
      <c r="H43" s="47"/>
    </row>
    <row r="44" spans="4:8" x14ac:dyDescent="0.3">
      <c r="E44" t="s">
        <v>166</v>
      </c>
      <c r="F44" s="47">
        <v>3</v>
      </c>
      <c r="G44" s="47">
        <v>2</v>
      </c>
      <c r="H44" s="47">
        <v>6</v>
      </c>
    </row>
    <row r="45" spans="4:8" x14ac:dyDescent="0.3">
      <c r="E45" t="s">
        <v>548</v>
      </c>
      <c r="F45" s="47">
        <v>3</v>
      </c>
      <c r="G45" s="47">
        <v>2</v>
      </c>
      <c r="H45" s="47">
        <v>6</v>
      </c>
    </row>
    <row r="46" spans="4:8" x14ac:dyDescent="0.3">
      <c r="D46" t="s">
        <v>112</v>
      </c>
      <c r="F46" s="47"/>
      <c r="G46" s="47"/>
      <c r="H46" s="47"/>
    </row>
    <row r="47" spans="4:8" x14ac:dyDescent="0.3">
      <c r="E47" t="s">
        <v>550</v>
      </c>
      <c r="F47" s="47">
        <v>1</v>
      </c>
      <c r="G47" s="47">
        <v>2</v>
      </c>
      <c r="H47" s="47">
        <v>2</v>
      </c>
    </row>
    <row r="48" spans="4:8" x14ac:dyDescent="0.3">
      <c r="D48" t="s">
        <v>7</v>
      </c>
      <c r="F48" s="47"/>
      <c r="G48" s="47"/>
      <c r="H48" s="47"/>
    </row>
    <row r="49" spans="3:8" x14ac:dyDescent="0.3">
      <c r="E49" t="s">
        <v>550</v>
      </c>
      <c r="F49" s="47">
        <v>1</v>
      </c>
      <c r="G49" s="47">
        <v>2</v>
      </c>
      <c r="H49" s="47">
        <v>2</v>
      </c>
    </row>
    <row r="50" spans="3:8" x14ac:dyDescent="0.3">
      <c r="D50" t="s">
        <v>12</v>
      </c>
      <c r="F50" s="47"/>
      <c r="G50" s="47"/>
      <c r="H50" s="47"/>
    </row>
    <row r="51" spans="3:8" x14ac:dyDescent="0.3">
      <c r="E51" t="s">
        <v>72</v>
      </c>
      <c r="F51" s="47">
        <v>2</v>
      </c>
      <c r="G51" s="47">
        <v>2</v>
      </c>
      <c r="H51" s="47">
        <v>4</v>
      </c>
    </row>
    <row r="52" spans="3:8" x14ac:dyDescent="0.3">
      <c r="E52" t="s">
        <v>541</v>
      </c>
      <c r="F52" s="47">
        <v>2</v>
      </c>
      <c r="G52" s="47">
        <v>2</v>
      </c>
      <c r="H52" s="47">
        <v>4</v>
      </c>
    </row>
    <row r="53" spans="3:8" x14ac:dyDescent="0.3">
      <c r="E53" t="s">
        <v>480</v>
      </c>
      <c r="F53" s="47">
        <v>2</v>
      </c>
      <c r="G53" s="47">
        <v>2</v>
      </c>
      <c r="H53" s="47">
        <v>4</v>
      </c>
    </row>
    <row r="54" spans="3:8" x14ac:dyDescent="0.3">
      <c r="E54" t="s">
        <v>64</v>
      </c>
      <c r="F54" s="47">
        <v>2</v>
      </c>
      <c r="G54" s="47">
        <v>2</v>
      </c>
      <c r="H54" s="47">
        <v>4</v>
      </c>
    </row>
    <row r="55" spans="3:8" x14ac:dyDescent="0.3">
      <c r="E55" t="s">
        <v>63</v>
      </c>
      <c r="F55" s="47">
        <v>2</v>
      </c>
      <c r="G55" s="47">
        <v>2</v>
      </c>
      <c r="H55" s="47">
        <v>4</v>
      </c>
    </row>
    <row r="56" spans="3:8" x14ac:dyDescent="0.3">
      <c r="C56" t="s">
        <v>102</v>
      </c>
      <c r="F56" s="47"/>
      <c r="G56" s="47"/>
      <c r="H56" s="47"/>
    </row>
    <row r="57" spans="3:8" x14ac:dyDescent="0.3">
      <c r="D57" t="s">
        <v>33</v>
      </c>
      <c r="F57" s="47"/>
      <c r="G57" s="47"/>
      <c r="H57" s="47"/>
    </row>
    <row r="58" spans="3:8" x14ac:dyDescent="0.3">
      <c r="E58" t="s">
        <v>557</v>
      </c>
      <c r="F58" s="47">
        <v>0</v>
      </c>
      <c r="G58" s="47">
        <v>0</v>
      </c>
      <c r="H58" s="47">
        <v>0</v>
      </c>
    </row>
    <row r="59" spans="3:8" x14ac:dyDescent="0.3">
      <c r="C59" t="s">
        <v>15</v>
      </c>
      <c r="F59" s="47"/>
      <c r="G59" s="47"/>
      <c r="H59" s="47"/>
    </row>
    <row r="60" spans="3:8" x14ac:dyDescent="0.3">
      <c r="D60" t="s">
        <v>33</v>
      </c>
      <c r="F60" s="47"/>
      <c r="G60" s="47"/>
      <c r="H60" s="47"/>
    </row>
    <row r="61" spans="3:8" x14ac:dyDescent="0.3">
      <c r="E61" t="s">
        <v>557</v>
      </c>
      <c r="F61" s="47">
        <v>2</v>
      </c>
      <c r="G61" s="47">
        <v>2</v>
      </c>
      <c r="H61" s="47">
        <v>4</v>
      </c>
    </row>
    <row r="62" spans="3:8" x14ac:dyDescent="0.3">
      <c r="C62" t="s">
        <v>3</v>
      </c>
      <c r="F62" s="47"/>
      <c r="G62" s="47"/>
      <c r="H62" s="47"/>
    </row>
    <row r="63" spans="3:8" x14ac:dyDescent="0.3">
      <c r="D63" t="s">
        <v>33</v>
      </c>
      <c r="F63" s="47"/>
      <c r="G63" s="47"/>
      <c r="H63" s="47"/>
    </row>
    <row r="64" spans="3:8" x14ac:dyDescent="0.3">
      <c r="E64" t="s">
        <v>557</v>
      </c>
      <c r="F64" s="47">
        <v>2</v>
      </c>
      <c r="G64" s="47">
        <v>2</v>
      </c>
      <c r="H64" s="47">
        <v>4</v>
      </c>
    </row>
    <row r="65" spans="2:8" x14ac:dyDescent="0.3">
      <c r="E65" t="s">
        <v>532</v>
      </c>
      <c r="F65" s="47">
        <v>2</v>
      </c>
      <c r="G65" s="47">
        <v>2</v>
      </c>
      <c r="H65" s="47">
        <v>0.4</v>
      </c>
    </row>
    <row r="66" spans="2:8" x14ac:dyDescent="0.3">
      <c r="B66" t="s">
        <v>469</v>
      </c>
      <c r="F66" s="47"/>
      <c r="G66" s="47"/>
      <c r="H66" s="47"/>
    </row>
    <row r="67" spans="2:8" x14ac:dyDescent="0.3">
      <c r="C67" t="s">
        <v>4</v>
      </c>
      <c r="F67" s="47"/>
      <c r="G67" s="47"/>
      <c r="H67" s="47"/>
    </row>
    <row r="68" spans="2:8" x14ac:dyDescent="0.3">
      <c r="D68" t="s">
        <v>33</v>
      </c>
      <c r="F68" s="47"/>
      <c r="G68" s="47"/>
      <c r="H68" s="47"/>
    </row>
    <row r="69" spans="2:8" x14ac:dyDescent="0.3">
      <c r="E69" t="s">
        <v>534</v>
      </c>
      <c r="F69" s="47">
        <v>2</v>
      </c>
      <c r="G69" s="47">
        <v>2</v>
      </c>
      <c r="H69" s="47">
        <v>4</v>
      </c>
    </row>
    <row r="70" spans="2:8" x14ac:dyDescent="0.3">
      <c r="C70" t="s">
        <v>3</v>
      </c>
      <c r="F70" s="47"/>
      <c r="G70" s="47"/>
      <c r="H70" s="47"/>
    </row>
    <row r="71" spans="2:8" x14ac:dyDescent="0.3">
      <c r="D71" t="s">
        <v>33</v>
      </c>
      <c r="F71" s="47"/>
      <c r="G71" s="47"/>
      <c r="H71" s="47"/>
    </row>
    <row r="72" spans="2:8" x14ac:dyDescent="0.3">
      <c r="E72" t="s">
        <v>530</v>
      </c>
      <c r="F72" s="47">
        <v>1</v>
      </c>
      <c r="G72" s="47">
        <v>2</v>
      </c>
      <c r="H72" s="47">
        <v>0.02</v>
      </c>
    </row>
    <row r="73" spans="2:8" x14ac:dyDescent="0.3">
      <c r="E73" t="s">
        <v>567</v>
      </c>
      <c r="F73" s="47">
        <v>1</v>
      </c>
      <c r="G73" s="47">
        <v>2</v>
      </c>
      <c r="H73" s="47">
        <v>0.02</v>
      </c>
    </row>
    <row r="74" spans="2:8" x14ac:dyDescent="0.3">
      <c r="E74" t="s">
        <v>533</v>
      </c>
      <c r="F74" s="47">
        <v>1</v>
      </c>
      <c r="G74" s="47">
        <v>2</v>
      </c>
      <c r="H74" s="47">
        <v>2</v>
      </c>
    </row>
    <row r="75" spans="2:8" x14ac:dyDescent="0.3">
      <c r="E75" t="s">
        <v>422</v>
      </c>
      <c r="F75" s="47">
        <v>1</v>
      </c>
      <c r="G75" s="47">
        <v>2</v>
      </c>
      <c r="H75" s="47">
        <v>2</v>
      </c>
    </row>
    <row r="76" spans="2:8" ht="43.2" x14ac:dyDescent="0.3">
      <c r="C76" s="61" t="s">
        <v>584</v>
      </c>
      <c r="F76" s="47"/>
      <c r="G76" s="47"/>
      <c r="H76" s="47"/>
    </row>
    <row r="77" spans="2:8" x14ac:dyDescent="0.3">
      <c r="C77" s="61"/>
      <c r="D77" t="s">
        <v>33</v>
      </c>
      <c r="F77" s="47"/>
      <c r="G77" s="47"/>
      <c r="H77" s="47"/>
    </row>
    <row r="78" spans="2:8" x14ac:dyDescent="0.3">
      <c r="C78" s="61"/>
      <c r="E78" t="s">
        <v>534</v>
      </c>
      <c r="F78" s="47">
        <v>1</v>
      </c>
      <c r="G78" s="47">
        <v>1</v>
      </c>
      <c r="H78" s="47">
        <v>1</v>
      </c>
    </row>
    <row r="79" spans="2:8" x14ac:dyDescent="0.3">
      <c r="B79" t="s">
        <v>559</v>
      </c>
      <c r="F79" s="47"/>
      <c r="G79" s="47"/>
      <c r="H79" s="47"/>
    </row>
    <row r="80" spans="2:8" x14ac:dyDescent="0.3">
      <c r="C80" t="s">
        <v>15</v>
      </c>
      <c r="F80" s="47"/>
      <c r="G80" s="47"/>
      <c r="H80" s="47"/>
    </row>
    <row r="81" spans="2:8" x14ac:dyDescent="0.3">
      <c r="D81" t="s">
        <v>33</v>
      </c>
      <c r="F81" s="47"/>
      <c r="G81" s="47"/>
      <c r="H81" s="47"/>
    </row>
    <row r="82" spans="2:8" x14ac:dyDescent="0.3">
      <c r="E82" t="s">
        <v>569</v>
      </c>
      <c r="F82" s="47">
        <v>9</v>
      </c>
      <c r="G82" s="47">
        <v>9</v>
      </c>
      <c r="H82" s="47">
        <v>80</v>
      </c>
    </row>
    <row r="83" spans="2:8" x14ac:dyDescent="0.3">
      <c r="B83" t="s">
        <v>564</v>
      </c>
      <c r="F83" s="47"/>
      <c r="G83" s="47"/>
      <c r="H83" s="47"/>
    </row>
    <row r="84" spans="2:8" x14ac:dyDescent="0.3">
      <c r="C84" t="s">
        <v>15</v>
      </c>
      <c r="F84" s="47"/>
      <c r="G84" s="47"/>
      <c r="H84" s="47"/>
    </row>
    <row r="85" spans="2:8" x14ac:dyDescent="0.3">
      <c r="D85" t="s">
        <v>33</v>
      </c>
      <c r="F85" s="47"/>
      <c r="G85" s="47"/>
      <c r="H85" s="47"/>
    </row>
    <row r="86" spans="2:8" x14ac:dyDescent="0.3">
      <c r="E86" t="s">
        <v>570</v>
      </c>
      <c r="F86" s="47">
        <v>3</v>
      </c>
      <c r="G86" s="47">
        <v>3</v>
      </c>
      <c r="H86" s="47">
        <v>9</v>
      </c>
    </row>
    <row r="87" spans="2:8" x14ac:dyDescent="0.3">
      <c r="B87" t="s">
        <v>565</v>
      </c>
      <c r="F87" s="47"/>
      <c r="G87" s="47"/>
      <c r="H87" s="47"/>
    </row>
    <row r="88" spans="2:8" x14ac:dyDescent="0.3">
      <c r="C88" t="s">
        <v>15</v>
      </c>
      <c r="F88" s="47"/>
      <c r="G88" s="47"/>
      <c r="H88" s="47"/>
    </row>
    <row r="89" spans="2:8" x14ac:dyDescent="0.3">
      <c r="D89" t="s">
        <v>33</v>
      </c>
      <c r="F89" s="47"/>
      <c r="G89" s="47"/>
      <c r="H89" s="47"/>
    </row>
    <row r="90" spans="2:8" x14ac:dyDescent="0.3">
      <c r="E90" t="s">
        <v>571</v>
      </c>
      <c r="F90" s="47">
        <v>9</v>
      </c>
      <c r="G90" s="47">
        <v>9</v>
      </c>
      <c r="H90" s="47">
        <v>84</v>
      </c>
    </row>
    <row r="91" spans="2:8" x14ac:dyDescent="0.3">
      <c r="B91" t="s">
        <v>566</v>
      </c>
      <c r="F91" s="47"/>
      <c r="G91" s="47"/>
      <c r="H91" s="47"/>
    </row>
    <row r="92" spans="2:8" x14ac:dyDescent="0.3">
      <c r="C92" t="s">
        <v>15</v>
      </c>
      <c r="F92" s="47"/>
      <c r="G92" s="47"/>
      <c r="H92" s="47"/>
    </row>
    <row r="93" spans="2:8" x14ac:dyDescent="0.3">
      <c r="D93" t="s">
        <v>33</v>
      </c>
      <c r="F93" s="47"/>
      <c r="G93" s="47"/>
      <c r="H93" s="47"/>
    </row>
    <row r="94" spans="2:8" x14ac:dyDescent="0.3">
      <c r="E94" t="s">
        <v>572</v>
      </c>
      <c r="F94" s="47">
        <v>9</v>
      </c>
      <c r="G94" s="47">
        <v>9</v>
      </c>
      <c r="H94" s="47">
        <v>100</v>
      </c>
    </row>
    <row r="95" spans="2:8" x14ac:dyDescent="0.3">
      <c r="B95" t="s">
        <v>599</v>
      </c>
      <c r="F95" s="47"/>
      <c r="G95" s="47"/>
      <c r="H95" s="47"/>
    </row>
    <row r="96" spans="2:8" x14ac:dyDescent="0.3">
      <c r="C96" t="s">
        <v>15</v>
      </c>
      <c r="F96" s="47"/>
      <c r="G96" s="47"/>
      <c r="H96" s="47"/>
    </row>
    <row r="97" spans="1:8" x14ac:dyDescent="0.3">
      <c r="D97" t="s">
        <v>33</v>
      </c>
      <c r="F97" s="47"/>
      <c r="G97" s="47"/>
      <c r="H97" s="47"/>
    </row>
    <row r="98" spans="1:8" x14ac:dyDescent="0.3">
      <c r="E98" t="s">
        <v>600</v>
      </c>
      <c r="F98" s="47">
        <v>1</v>
      </c>
      <c r="G98" s="47">
        <v>1</v>
      </c>
      <c r="H98" s="47">
        <v>1E-3</v>
      </c>
    </row>
    <row r="99" spans="1:8" x14ac:dyDescent="0.3">
      <c r="A99" t="s">
        <v>558</v>
      </c>
      <c r="F99" s="47">
        <v>9</v>
      </c>
      <c r="G99" s="47">
        <v>9</v>
      </c>
      <c r="H99" s="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Adatok</vt:lpstr>
      <vt:lpstr>Források</vt:lpstr>
      <vt:lpstr>Forrás kategóriák</vt:lpstr>
      <vt:lpstr>Kimutatás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victore</dc:creator>
  <cp:lastModifiedBy>Adrienn Berkics</cp:lastModifiedBy>
  <cp:lastPrinted>2017-04-15T15:10:00Z</cp:lastPrinted>
  <dcterms:created xsi:type="dcterms:W3CDTF">2017-03-22T13:34:29Z</dcterms:created>
  <dcterms:modified xsi:type="dcterms:W3CDTF">2021-04-18T15:08:21Z</dcterms:modified>
</cp:coreProperties>
</file>