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avid\OneDrive\Documentos\UAMClases\Investigacion de operaciones\"/>
    </mc:Choice>
  </mc:AlternateContent>
  <xr:revisionPtr revIDLastSave="0" documentId="13_ncr:1_{25B142A0-0E5F-45A5-8F29-772C7835B0A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forme de sensibilidad 2" sheetId="8" r:id="rId1"/>
    <sheet name="Hoja 1" sheetId="1" r:id="rId2"/>
  </sheets>
  <definedNames>
    <definedName name="solver_adj" localSheetId="1" hidden="1">'Hoja 1'!$L$25:$P$28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'Hoja 1'!$M$37:$M$41</definedName>
    <definedName name="solver_lhs2" localSheetId="1" hidden="1">'Hoja 1'!$M$42:$M$45</definedName>
    <definedName name="solver_lhs3" localSheetId="1" hidden="1">'Hoja 1'!$M$46:$M$51</definedName>
    <definedName name="solver_lhs4" localSheetId="1" hidden="1">'Hoja 1'!$M$46:$M$51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'Hoja 1'!$L$31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2</definedName>
    <definedName name="solver_rel3" localSheetId="1" hidden="1">3</definedName>
    <definedName name="solver_rel4" localSheetId="1" hidden="1">3</definedName>
    <definedName name="solver_rhs1" localSheetId="1" hidden="1">'Hoja 1'!$O$37:$O$41</definedName>
    <definedName name="solver_rhs2" localSheetId="1" hidden="1">'Hoja 1'!$O$42:$O$45</definedName>
    <definedName name="solver_rhs3" localSheetId="1" hidden="1">'Hoja 1'!$O$46:$O$51</definedName>
    <definedName name="solver_rhs4" localSheetId="1" hidden="1">'Hoja 1'!$O$46:$O$51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3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8" i="1" l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37" i="1"/>
  <c r="M50" i="1" l="1"/>
  <c r="M43" i="1"/>
  <c r="M42" i="1"/>
  <c r="M51" i="1"/>
  <c r="M49" i="1"/>
  <c r="M48" i="1"/>
  <c r="M47" i="1"/>
  <c r="O45" i="1"/>
  <c r="M45" i="1"/>
  <c r="O44" i="1"/>
  <c r="M44" i="1"/>
  <c r="O43" i="1"/>
  <c r="O42" i="1"/>
  <c r="O41" i="1"/>
  <c r="O40" i="1"/>
  <c r="O39" i="1"/>
  <c r="O38" i="1"/>
  <c r="O37" i="1"/>
  <c r="L31" i="1"/>
  <c r="P29" i="1"/>
  <c r="O29" i="1"/>
  <c r="N29" i="1"/>
  <c r="M29" i="1"/>
  <c r="L29" i="1"/>
  <c r="Q28" i="1"/>
  <c r="M41" i="1" s="1"/>
  <c r="Q27" i="1"/>
  <c r="M40" i="1" s="1"/>
  <c r="Q26" i="1"/>
  <c r="M39" i="1" s="1"/>
  <c r="Q25" i="1"/>
  <c r="M38" i="1" s="1"/>
  <c r="Q29" i="1" l="1"/>
  <c r="M37" i="1" l="1"/>
  <c r="M46" i="1"/>
</calcChain>
</file>

<file path=xl/sharedStrings.xml><?xml version="1.0" encoding="utf-8"?>
<sst xmlns="http://schemas.openxmlformats.org/spreadsheetml/2006/main" count="197" uniqueCount="131">
  <si>
    <t>Analisis del problema</t>
  </si>
  <si>
    <t>Constantes</t>
  </si>
  <si>
    <t>Valor</t>
  </si>
  <si>
    <t>Formulacion del problema</t>
  </si>
  <si>
    <t>IM= Ingreso Medicina</t>
  </si>
  <si>
    <t>Objetivo</t>
  </si>
  <si>
    <t>Zmax (Maximizar las ganancias siguiendo las restricciones)</t>
  </si>
  <si>
    <t>IIA= Ingreso Ingenieria y arquitectura</t>
  </si>
  <si>
    <t>Variables de descicion</t>
  </si>
  <si>
    <t>ICJ=Ingreso de Ciencias Juridicas</t>
  </si>
  <si>
    <t>Variables de decision</t>
  </si>
  <si>
    <t>Xij</t>
  </si>
  <si>
    <t>donde</t>
  </si>
  <si>
    <t xml:space="preserve">i = </t>
  </si>
  <si>
    <t>IO= Ingreso Odontologia</t>
  </si>
  <si>
    <t>Porcentaje a pagar</t>
  </si>
  <si>
    <t>Tipo Beca</t>
  </si>
  <si>
    <t>Facultades</t>
  </si>
  <si>
    <t>Total</t>
  </si>
  <si>
    <t>facultad (1 , 2 , 3 , 4, 5)</t>
  </si>
  <si>
    <t>ID= Ingreso de Marketing y Diseño</t>
  </si>
  <si>
    <t xml:space="preserve">j = </t>
  </si>
  <si>
    <t>Becas maximas disponibles</t>
  </si>
  <si>
    <t>A</t>
  </si>
  <si>
    <t>Tipos de beca ( A , B , C , D)</t>
  </si>
  <si>
    <t>Becas del 40% disponible</t>
  </si>
  <si>
    <t>B</t>
  </si>
  <si>
    <t>Becas del 50% disponible</t>
  </si>
  <si>
    <t>C</t>
  </si>
  <si>
    <t>Becas del 60% disponible</t>
  </si>
  <si>
    <t>D</t>
  </si>
  <si>
    <t>Funcion Objetivo</t>
  </si>
  <si>
    <t>Becas del 100% disponible</t>
  </si>
  <si>
    <t>F.O</t>
  </si>
  <si>
    <t>Restricciones</t>
  </si>
  <si>
    <t xml:space="preserve">Cantidad de becas disponibles </t>
  </si>
  <si>
    <t>Xij&lt;80</t>
  </si>
  <si>
    <t>Cantidad de becas disponibles de 40%</t>
  </si>
  <si>
    <t>XiA≤ 35</t>
  </si>
  <si>
    <t>Cantidad de becas disponibles de 50%</t>
  </si>
  <si>
    <t>XiB ≤ 20</t>
  </si>
  <si>
    <t>Cantidad de becas disponibles 60 %</t>
  </si>
  <si>
    <t>XiC ≤ 2</t>
  </si>
  <si>
    <t>&lt;</t>
  </si>
  <si>
    <t>Cantidad de becas disponibles de 100%</t>
  </si>
  <si>
    <t>XiD ≤ 5</t>
  </si>
  <si>
    <t>≤</t>
  </si>
  <si>
    <t>Cantidad de becas de 40% minimas En FMED</t>
  </si>
  <si>
    <t>X1A &gt;= 5</t>
  </si>
  <si>
    <t>Cantidad de becas de 50% minimas En FMED</t>
  </si>
  <si>
    <t>X1B &gt;= 4</t>
  </si>
  <si>
    <t>Cantidad de becas de 100% en FIA</t>
  </si>
  <si>
    <t>X2D  &gt;= 1</t>
  </si>
  <si>
    <t>X3B &gt;= 6</t>
  </si>
  <si>
    <t>X1j = X2j</t>
  </si>
  <si>
    <t xml:space="preserve"> =</t>
  </si>
  <si>
    <t>X4A &gt;=6</t>
  </si>
  <si>
    <t>X3j = X2j</t>
  </si>
  <si>
    <t>Cantidad de becas de 50% en FDO</t>
  </si>
  <si>
    <t>X4j = X2j</t>
  </si>
  <si>
    <t>Proporcionalidad X1j = X2j &amp; X3j = X2j &amp; X4j = X2j &amp; X5j = X2j</t>
  </si>
  <si>
    <t>(X1A + X1B + X1C + X1D)/50 = (X2A + X2B + X2C + X2D)/70</t>
  </si>
  <si>
    <t>X5j = X2j</t>
  </si>
  <si>
    <t>(X3A + X3B + X3C + X3D)/40 = (X2A + X2B + X2C + X2D)/70</t>
  </si>
  <si>
    <t>≥</t>
  </si>
  <si>
    <t>(X4A + X4B + X4C + X4D)/40 = (X2A + X2B + X2C + X2D)/70</t>
  </si>
  <si>
    <t>(X5A + X5B + X5C + X5D)/100 = (X2A + X2B + X2C + X2D)/70</t>
  </si>
  <si>
    <t>Microsoft Excel 16.0 Informe de sensibilidad</t>
  </si>
  <si>
    <t>Hoja de cálculo: [problema de becas.xlsx]Hoja 1</t>
  </si>
  <si>
    <t>Celdas de variables</t>
  </si>
  <si>
    <t>Celda</t>
  </si>
  <si>
    <t>Nombre</t>
  </si>
  <si>
    <t>Final</t>
  </si>
  <si>
    <t>Reducido</t>
  </si>
  <si>
    <t>Coste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</si>
  <si>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</si>
  <si>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</si>
  <si>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</si>
  <si>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</si>
  <si>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</si>
  <si>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</si>
  <si>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</si>
  <si>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</si>
  <si>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$L$25</t>
  </si>
  <si>
    <t>A Facultades</t>
  </si>
  <si>
    <t>$M$25</t>
  </si>
  <si>
    <t>$N$25</t>
  </si>
  <si>
    <t>$O$25</t>
  </si>
  <si>
    <t>$P$25</t>
  </si>
  <si>
    <t>$L$26</t>
  </si>
  <si>
    <t>B Facultades</t>
  </si>
  <si>
    <t>$M$26</t>
  </si>
  <si>
    <t>$N$26</t>
  </si>
  <si>
    <t>$O$26</t>
  </si>
  <si>
    <t>$P$26</t>
  </si>
  <si>
    <t>$L$27</t>
  </si>
  <si>
    <t>C Facultades</t>
  </si>
  <si>
    <t>$M$27</t>
  </si>
  <si>
    <t>$N$27</t>
  </si>
  <si>
    <t>$O$27</t>
  </si>
  <si>
    <t>$P$27</t>
  </si>
  <si>
    <t>$L$28</t>
  </si>
  <si>
    <t>D Facultades</t>
  </si>
  <si>
    <t>$M$28</t>
  </si>
  <si>
    <t>$N$28</t>
  </si>
  <si>
    <t>$O$28</t>
  </si>
  <si>
    <t>$P$28</t>
  </si>
  <si>
    <t>$M$37</t>
  </si>
  <si>
    <t>$M$38</t>
  </si>
  <si>
    <t>$M$39</t>
  </si>
  <si>
    <t>$M$40</t>
  </si>
  <si>
    <t>$M$41</t>
  </si>
  <si>
    <t>$M$42</t>
  </si>
  <si>
    <t>$M$43</t>
  </si>
  <si>
    <t>$M$44</t>
  </si>
  <si>
    <t>$M$45</t>
  </si>
  <si>
    <t>$M$46</t>
  </si>
  <si>
    <t>$M$47</t>
  </si>
  <si>
    <t>$M$48</t>
  </si>
  <si>
    <t>$M$49</t>
  </si>
  <si>
    <t>$M$50</t>
  </si>
  <si>
    <t>Cantidad de becas de 60% en FCJ</t>
  </si>
  <si>
    <r>
      <rPr>
        <sz val="10"/>
        <color rgb="FF000000"/>
        <rFont val="Calibri, sans-serif"/>
      </rPr>
      <t xml:space="preserve">Zmax= </t>
    </r>
    <r>
      <rPr>
        <b/>
        <sz val="10"/>
        <color rgb="FFDD7E6B"/>
        <rFont val="Calibri, sans-serif"/>
      </rPr>
      <t xml:space="preserve">2000*[(IM - X1j) + (X1A*40/100) + (X1B*50/100) + (X1C*60/100) + (X1D*100/100)] </t>
    </r>
    <r>
      <rPr>
        <b/>
        <sz val="10"/>
        <color rgb="FF000000"/>
        <rFont val="Calibri, sans-serif"/>
      </rPr>
      <t>+</t>
    </r>
    <r>
      <rPr>
        <b/>
        <sz val="10"/>
        <color rgb="FFFF9900"/>
        <rFont val="Calibri, sans-serif"/>
      </rPr>
      <t xml:space="preserve"> </t>
    </r>
    <r>
      <rPr>
        <b/>
        <sz val="10"/>
        <color rgb="FFFFD966"/>
        <rFont val="Calibri, sans-serif"/>
      </rPr>
      <t>1550 * [(IIA - X2J) + (X2A*40/100) + (X2B*50/100) + (X2C*60/100) + (X2D*100/100)]</t>
    </r>
    <r>
      <rPr>
        <b/>
        <sz val="10"/>
        <color rgb="FFFF9900"/>
        <rFont val="Calibri, sans-serif"/>
      </rPr>
      <t xml:space="preserve"> </t>
    </r>
    <r>
      <rPr>
        <b/>
        <sz val="10"/>
        <color rgb="FF000000"/>
        <rFont val="Calibri, sans-serif"/>
      </rPr>
      <t xml:space="preserve">+ </t>
    </r>
    <r>
      <rPr>
        <b/>
        <sz val="10"/>
        <color rgb="FF6AA84F"/>
        <rFont val="Calibri, sans-serif"/>
      </rPr>
      <t>1500 * [(ICJ - X3J) + (X3A*40/100) + (X3B*50/100) + (X3C*60/100) + (X3D*100/100)]</t>
    </r>
    <r>
      <rPr>
        <b/>
        <sz val="10"/>
        <color rgb="FF000000"/>
        <rFont val="Calibri, sans-serif"/>
      </rPr>
      <t xml:space="preserve"> + </t>
    </r>
    <r>
      <rPr>
        <b/>
        <sz val="10"/>
        <color rgb="FF3D85C6"/>
        <rFont val="Calibri, sans-serif"/>
      </rPr>
      <t>2400 * [(IO - X4J) + (X4A*40/100) + (X4B*50/100) + (X4C*60/100) + (X4D*100/100)]</t>
    </r>
    <r>
      <rPr>
        <b/>
        <sz val="10"/>
        <color rgb="FF000000"/>
        <rFont val="Calibri, sans-serif"/>
      </rPr>
      <t xml:space="preserve"> + </t>
    </r>
    <r>
      <rPr>
        <b/>
        <sz val="10"/>
        <color rgb="FFA64D79"/>
        <rFont val="Calibri, sans-serif"/>
      </rPr>
      <t>1500 * [(ID- X5J) + (X5A*40/100) + (X5B*50/100) + (X5C*60/100) + (X5D*100/100)]</t>
    </r>
  </si>
  <si>
    <t>Cantidad de Becas Minimas</t>
  </si>
  <si>
    <t>Xij&gt;= 40</t>
  </si>
  <si>
    <t>Restricciones (Politicas)</t>
  </si>
  <si>
    <t>$M$51</t>
  </si>
  <si>
    <t>Cantidad de becas de 50% minimas en FDO</t>
  </si>
  <si>
    <t>X4B &gt;= 3</t>
  </si>
  <si>
    <t>Informe creado: 11/10/2024 09:27:50</t>
  </si>
  <si>
    <t>Sobrantes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</si>
</sst>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5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i/>
      <sz val="11"/>
      <color rgb="FF000000"/>
      <name val="Calibri"/>
    </font>
    <font>
      <b/>
      <sz val="12"/>
      <color rgb="FF000000"/>
      <name val="Calibri"/>
    </font>
    <font>
      <sz val="10"/>
      <name val="Arial"/>
    </font>
    <font>
      <b/>
      <sz val="12"/>
      <color theme="1"/>
      <name val="Calibri"/>
    </font>
    <font>
      <sz val="10"/>
      <color rgb="FF000000"/>
      <name val="Calibri"/>
    </font>
    <font>
      <b/>
      <sz val="11"/>
      <color rgb="FFFF0000"/>
      <name val="Calibri"/>
    </font>
    <font>
      <b/>
      <i/>
      <sz val="11"/>
      <color rgb="FFFF0000"/>
      <name val="Calibri"/>
    </font>
    <font>
      <sz val="11"/>
      <color rgb="FFFF0000"/>
      <name val="Calibri"/>
    </font>
    <font>
      <b/>
      <i/>
      <sz val="10"/>
      <color rgb="FF000000"/>
      <name val="Calibri"/>
    </font>
    <font>
      <sz val="11"/>
      <color rgb="FF000000"/>
      <name val="Arial"/>
    </font>
    <font>
      <b/>
      <sz val="10"/>
      <color rgb="FF000000"/>
      <name val="Calibri"/>
    </font>
    <font>
      <b/>
      <sz val="11"/>
      <color theme="1"/>
      <name val="Calibri"/>
    </font>
    <font>
      <sz val="10"/>
      <color theme="1"/>
      <name val="Arial"/>
      <scheme val="minor"/>
    </font>
    <font>
      <sz val="11"/>
      <color rgb="FF000000"/>
      <name val="&quot;Aptos Narrow&quot;"/>
    </font>
    <font>
      <sz val="12"/>
      <color rgb="FF000000"/>
      <name val="Calibri"/>
    </font>
    <font>
      <i/>
      <sz val="11"/>
      <color rgb="FF000000"/>
      <name val="Calibri"/>
    </font>
    <font>
      <b/>
      <sz val="11"/>
      <color rgb="FF000080"/>
      <name val="Calibri"/>
    </font>
    <font>
      <b/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, sans-serif"/>
    </font>
    <font>
      <b/>
      <sz val="10"/>
      <color rgb="FFDD7E6B"/>
      <name val="Calibri, sans-serif"/>
    </font>
    <font>
      <b/>
      <sz val="10"/>
      <color rgb="FF000000"/>
      <name val="Calibri, sans-serif"/>
    </font>
    <font>
      <b/>
      <sz val="10"/>
      <color rgb="FFFF9900"/>
      <name val="Calibri, sans-serif"/>
    </font>
    <font>
      <b/>
      <sz val="10"/>
      <color rgb="FFFFD966"/>
      <name val="Calibri, sans-serif"/>
    </font>
    <font>
      <b/>
      <sz val="10"/>
      <color rgb="FF6AA84F"/>
      <name val="Calibri, sans-serif"/>
    </font>
    <font>
      <b/>
      <sz val="10"/>
      <color rgb="FF3D85C6"/>
      <name val="Calibri, sans-serif"/>
    </font>
    <font>
      <b/>
      <sz val="10"/>
      <color rgb="FFA64D79"/>
      <name val="Calibri, sans-serif"/>
    </font>
    <font>
      <sz val="11"/>
      <color rgb="FF000000"/>
      <name val="Arial"/>
      <family val="2"/>
    </font>
    <font>
      <b/>
      <sz val="10"/>
      <color indexed="18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D9E1F2"/>
        <bgColor rgb="FFD9E1F2"/>
      </patternFill>
    </fill>
    <fill>
      <patternFill patternType="solid">
        <fgColor rgb="FFCFE2F3"/>
        <bgColor rgb="FFCFE2F3"/>
      </patternFill>
    </fill>
    <fill>
      <patternFill patternType="solid">
        <fgColor rgb="FFDD7E6B"/>
        <bgColor rgb="FFDD7E6B"/>
      </patternFill>
    </fill>
    <fill>
      <patternFill patternType="solid">
        <fgColor rgb="FFDDEBF7"/>
        <bgColor rgb="FFDDEBF7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FE699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2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0" borderId="4" xfId="0" applyFont="1" applyBorder="1" applyAlignment="1"/>
    <xf numFmtId="0" fontId="1" fillId="10" borderId="4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0" borderId="4" xfId="0" applyFont="1" applyBorder="1" applyAlignment="1"/>
    <xf numFmtId="0" fontId="1" fillId="0" borderId="4" xfId="0" applyFont="1" applyBorder="1" applyAlignment="1"/>
    <xf numFmtId="0" fontId="1" fillId="12" borderId="4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4" fillId="11" borderId="8" xfId="0" applyFont="1" applyFill="1" applyBorder="1" applyAlignment="1">
      <alignment horizontal="center"/>
    </xf>
    <xf numFmtId="0" fontId="12" fillId="11" borderId="8" xfId="0" applyFont="1" applyFill="1" applyBorder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3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1" fillId="0" borderId="16" xfId="0" applyFont="1" applyBorder="1" applyAlignment="1"/>
    <xf numFmtId="0" fontId="20" fillId="11" borderId="16" xfId="0" applyFont="1" applyFill="1" applyBorder="1" applyAlignment="1">
      <alignment horizontal="center"/>
    </xf>
    <xf numFmtId="0" fontId="20" fillId="11" borderId="16" xfId="0" applyFont="1" applyFill="1" applyBorder="1" applyAlignment="1">
      <alignment horizontal="center"/>
    </xf>
    <xf numFmtId="0" fontId="20" fillId="11" borderId="17" xfId="0" applyFont="1" applyFill="1" applyBorder="1" applyAlignment="1">
      <alignment horizontal="center"/>
    </xf>
    <xf numFmtId="0" fontId="20" fillId="11" borderId="17" xfId="0" applyFont="1" applyFill="1" applyBorder="1" applyAlignment="1">
      <alignment horizontal="center"/>
    </xf>
    <xf numFmtId="0" fontId="1" fillId="11" borderId="16" xfId="0" applyFont="1" applyFill="1" applyBorder="1" applyAlignment="1"/>
    <xf numFmtId="0" fontId="1" fillId="11" borderId="16" xfId="0" applyFont="1" applyFill="1" applyBorder="1" applyAlignment="1"/>
    <xf numFmtId="0" fontId="4" fillId="0" borderId="0" xfId="0" applyFont="1" applyAlignment="1">
      <alignment horizontal="left"/>
    </xf>
    <xf numFmtId="0" fontId="0" fillId="0" borderId="0" xfId="0" applyFont="1" applyAlignment="1"/>
    <xf numFmtId="0" fontId="19" fillId="0" borderId="0" xfId="0" applyFont="1" applyAlignment="1">
      <alignment horizontal="left"/>
    </xf>
    <xf numFmtId="0" fontId="18" fillId="13" borderId="12" xfId="0" applyFont="1" applyFill="1" applyBorder="1" applyAlignment="1">
      <alignment horizontal="center"/>
    </xf>
    <xf numFmtId="0" fontId="21" fillId="0" borderId="0" xfId="0" applyFont="1" applyAlignment="1"/>
    <xf numFmtId="0" fontId="0" fillId="0" borderId="20" xfId="0" applyFill="1" applyBorder="1" applyAlignment="1"/>
    <xf numFmtId="0" fontId="0" fillId="0" borderId="21" xfId="0" applyFill="1" applyBorder="1" applyAlignment="1"/>
    <xf numFmtId="0" fontId="2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13" fillId="0" borderId="9" xfId="0" applyFont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15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2" fillId="0" borderId="5" xfId="0" applyFont="1" applyBorder="1" applyAlignment="1">
      <alignment horizontal="center"/>
    </xf>
    <xf numFmtId="0" fontId="6" fillId="0" borderId="8" xfId="0" applyFont="1" applyBorder="1"/>
    <xf numFmtId="0" fontId="2" fillId="6" borderId="1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6" fillId="0" borderId="6" xfId="0" applyFont="1" applyBorder="1"/>
    <xf numFmtId="0" fontId="6" fillId="0" borderId="7" xfId="0" applyFont="1" applyBorder="1"/>
    <xf numFmtId="0" fontId="2" fillId="0" borderId="5" xfId="0" applyFont="1" applyBorder="1" applyAlignment="1">
      <alignment wrapText="1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 wrapText="1"/>
    </xf>
    <xf numFmtId="0" fontId="6" fillId="0" borderId="11" xfId="0" applyFont="1" applyBorder="1"/>
    <xf numFmtId="0" fontId="1" fillId="0" borderId="5" xfId="0" applyFont="1" applyBorder="1" applyAlignment="1">
      <alignment horizontal="center"/>
    </xf>
    <xf numFmtId="0" fontId="2" fillId="6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 vertical="center" wrapText="1"/>
    </xf>
    <xf numFmtId="0" fontId="6" fillId="0" borderId="15" xfId="0" applyFont="1" applyBorder="1"/>
    <xf numFmtId="0" fontId="16" fillId="0" borderId="1" xfId="0" applyFont="1" applyBorder="1" applyAlignment="1"/>
    <xf numFmtId="0" fontId="1" fillId="0" borderId="0" xfId="0" applyFont="1" applyAlignment="1">
      <alignment horizontal="center"/>
    </xf>
    <xf numFmtId="0" fontId="20" fillId="11" borderId="16" xfId="0" applyFont="1" applyFill="1" applyBorder="1" applyAlignment="1">
      <alignment horizontal="center"/>
    </xf>
    <xf numFmtId="0" fontId="6" fillId="0" borderId="17" xfId="0" applyFont="1" applyBorder="1"/>
    <xf numFmtId="0" fontId="2" fillId="0" borderId="12" xfId="0" applyFont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22" fillId="0" borderId="1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4" fillId="0" borderId="6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8" fillId="13" borderId="6" xfId="0" applyFont="1" applyFill="1" applyBorder="1" applyAlignment="1">
      <alignment horizontal="center"/>
    </xf>
    <xf numFmtId="0" fontId="18" fillId="13" borderId="7" xfId="0" applyFont="1" applyFill="1" applyBorder="1" applyAlignment="1">
      <alignment horizontal="center"/>
    </xf>
    <xf numFmtId="0" fontId="18" fillId="13" borderId="15" xfId="0" applyFont="1" applyFill="1" applyBorder="1" applyAlignment="1">
      <alignment horizontal="center"/>
    </xf>
    <xf numFmtId="0" fontId="18" fillId="13" borderId="9" xfId="0" applyFont="1" applyFill="1" applyBorder="1" applyAlignment="1">
      <alignment horizontal="center"/>
    </xf>
    <xf numFmtId="0" fontId="18" fillId="13" borderId="10" xfId="0" applyFont="1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34" fillId="0" borderId="18" xfId="0" applyFont="1" applyFill="1" applyBorder="1" applyAlignment="1">
      <alignment horizontal="center"/>
    </xf>
    <xf numFmtId="0" fontId="34" fillId="0" borderId="19" xfId="0" applyFont="1" applyFill="1" applyBorder="1" applyAlignment="1">
      <alignment horizontal="center"/>
    </xf>
    <xf numFmtId="1" fontId="9" fillId="12" borderId="10" xfId="0" applyNumberFormat="1" applyFont="1" applyFill="1" applyBorder="1" applyAlignment="1">
      <alignment horizontal="center"/>
    </xf>
    <xf numFmtId="1" fontId="10" fillId="12" borderId="10" xfId="0" applyNumberFormat="1" applyFont="1" applyFill="1" applyBorder="1" applyAlignment="1">
      <alignment horizontal="center"/>
    </xf>
    <xf numFmtId="1" fontId="11" fillId="12" borderId="4" xfId="0" applyNumberFormat="1" applyFont="1" applyFill="1" applyBorder="1" applyAlignment="1"/>
    <xf numFmtId="1" fontId="1" fillId="0" borderId="4" xfId="0" applyNumberFormat="1" applyFont="1" applyBorder="1" applyAlignment="1"/>
    <xf numFmtId="1" fontId="1" fillId="0" borderId="10" xfId="0" applyNumberFormat="1" applyFont="1" applyBorder="1" applyAlignment="1">
      <alignment horizontal="center"/>
    </xf>
    <xf numFmtId="1" fontId="16" fillId="0" borderId="4" xfId="0" applyNumberFormat="1" applyFont="1" applyBorder="1"/>
    <xf numFmtId="1" fontId="1" fillId="0" borderId="4" xfId="0" applyNumberFormat="1" applyFont="1" applyBorder="1" applyAlignment="1">
      <alignment horizontal="center"/>
    </xf>
    <xf numFmtId="0" fontId="33" fillId="0" borderId="9" xfId="0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0" fontId="2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8E36-380D-4315-8797-FEA856457B85}">
  <dimension ref="A1:H47"/>
  <sheetViews>
    <sheetView showGridLines="0" workbookViewId="0"/>
  </sheetViews>
  <sheetFormatPr baseColWidth="10" defaultRowHeight="12.75"/>
  <cols>
    <col min="1" max="1" width="2.28515625" customWidth="1"/>
    <col min="2" max="2" width="6.5703125" bestFit="1" customWidth="1"/>
    <col min="3" max="3" width="40.28515625" bestFit="1" customWidth="1"/>
    <col min="4" max="4" width="5.85546875" bestFit="1" customWidth="1"/>
    <col min="5" max="5" width="12" bestFit="1" customWidth="1"/>
    <col min="6" max="6" width="13.5703125" bestFit="1" customWidth="1"/>
    <col min="7" max="7" width="12" bestFit="1" customWidth="1"/>
    <col min="8" max="8" width="12.42578125" bestFit="1" customWidth="1"/>
  </cols>
  <sheetData>
    <row r="1" spans="1:8">
      <c r="A1" s="49" t="s">
        <v>67</v>
      </c>
    </row>
    <row r="2" spans="1:8">
      <c r="A2" s="49" t="s">
        <v>68</v>
      </c>
    </row>
    <row r="3" spans="1:8">
      <c r="A3" s="49" t="s">
        <v>129</v>
      </c>
    </row>
    <row r="6" spans="1:8" ht="13.5" thickBot="1">
      <c r="A6" t="s">
        <v>69</v>
      </c>
    </row>
    <row r="7" spans="1:8">
      <c r="B7" s="107"/>
      <c r="C7" s="107"/>
      <c r="D7" s="107" t="s">
        <v>72</v>
      </c>
      <c r="E7" s="107" t="s">
        <v>73</v>
      </c>
      <c r="F7" s="107" t="s">
        <v>5</v>
      </c>
      <c r="G7" s="107" t="s">
        <v>76</v>
      </c>
      <c r="H7" s="107" t="s">
        <v>76</v>
      </c>
    </row>
    <row r="8" spans="1:8" ht="13.5" thickBot="1">
      <c r="B8" s="108" t="s">
        <v>70</v>
      </c>
      <c r="C8" s="108" t="s">
        <v>71</v>
      </c>
      <c r="D8" s="108" t="s">
        <v>2</v>
      </c>
      <c r="E8" s="108" t="s">
        <v>74</v>
      </c>
      <c r="F8" s="108" t="s">
        <v>75</v>
      </c>
      <c r="G8" s="108" t="s">
        <v>77</v>
      </c>
      <c r="H8" s="108" t="s">
        <v>78</v>
      </c>
    </row>
    <row r="9" spans="1:8">
      <c r="B9" s="50" t="s">
        <v>83</v>
      </c>
      <c r="C9" s="50" t="s">
        <v>84</v>
      </c>
      <c r="D9" s="50">
        <v>5.0000000000000009</v>
      </c>
      <c r="E9" s="50">
        <v>0</v>
      </c>
      <c r="F9" s="50">
        <v>-800</v>
      </c>
      <c r="G9" s="50">
        <v>5015.9999999999991</v>
      </c>
      <c r="H9" s="50">
        <v>1E+30</v>
      </c>
    </row>
    <row r="10" spans="1:8">
      <c r="B10" s="50" t="s">
        <v>85</v>
      </c>
      <c r="C10" s="50" t="s">
        <v>23</v>
      </c>
      <c r="D10" s="50">
        <v>11.600000000000001</v>
      </c>
      <c r="E10" s="50">
        <v>0</v>
      </c>
      <c r="F10" s="50">
        <v>-620</v>
      </c>
      <c r="G10" s="50">
        <v>3582.8571428571422</v>
      </c>
      <c r="H10" s="50">
        <v>5.0000000000001137</v>
      </c>
    </row>
    <row r="11" spans="1:8">
      <c r="B11" s="50" t="s">
        <v>86</v>
      </c>
      <c r="C11" s="50" t="s">
        <v>23</v>
      </c>
      <c r="D11" s="50">
        <v>2.2000000000000015</v>
      </c>
      <c r="E11" s="50">
        <v>0</v>
      </c>
      <c r="F11" s="50">
        <v>-600</v>
      </c>
      <c r="G11" s="50">
        <v>6269.9999999999918</v>
      </c>
      <c r="H11" s="50">
        <v>1.7053025658242402E-13</v>
      </c>
    </row>
    <row r="12" spans="1:8">
      <c r="B12" s="50" t="s">
        <v>87</v>
      </c>
      <c r="C12" s="50" t="s">
        <v>23</v>
      </c>
      <c r="D12" s="50">
        <v>4.2</v>
      </c>
      <c r="E12" s="50">
        <v>0</v>
      </c>
      <c r="F12" s="50">
        <v>-960</v>
      </c>
      <c r="G12" s="50">
        <v>6270</v>
      </c>
      <c r="H12" s="50">
        <v>90.000000000000171</v>
      </c>
    </row>
    <row r="13" spans="1:8">
      <c r="B13" s="50" t="s">
        <v>88</v>
      </c>
      <c r="C13" s="50" t="s">
        <v>23</v>
      </c>
      <c r="D13" s="50">
        <v>11.999999999999984</v>
      </c>
      <c r="E13" s="50">
        <v>0</v>
      </c>
      <c r="F13" s="50">
        <v>-600</v>
      </c>
      <c r="G13" s="50">
        <v>1.7053025658242402E-13</v>
      </c>
      <c r="H13" s="50">
        <v>149.9999999999998</v>
      </c>
    </row>
    <row r="14" spans="1:8">
      <c r="B14" s="50" t="s">
        <v>89</v>
      </c>
      <c r="C14" s="50" t="s">
        <v>90</v>
      </c>
      <c r="D14" s="50">
        <v>4</v>
      </c>
      <c r="E14" s="50">
        <v>0</v>
      </c>
      <c r="F14" s="50">
        <v>-1000</v>
      </c>
      <c r="G14" s="50">
        <v>5066.0000000000018</v>
      </c>
      <c r="H14" s="50">
        <v>1E+30</v>
      </c>
    </row>
    <row r="15" spans="1:8">
      <c r="B15" s="50" t="s">
        <v>91</v>
      </c>
      <c r="C15" s="50" t="s">
        <v>26</v>
      </c>
      <c r="D15" s="50">
        <v>0</v>
      </c>
      <c r="E15" s="50">
        <v>-5.0000000000001137</v>
      </c>
      <c r="F15" s="50">
        <v>-775</v>
      </c>
      <c r="G15" s="50">
        <v>5.0000000000001137</v>
      </c>
      <c r="H15" s="50">
        <v>1E+30</v>
      </c>
    </row>
    <row r="16" spans="1:8">
      <c r="B16" s="50" t="s">
        <v>92</v>
      </c>
      <c r="C16" s="50" t="s">
        <v>26</v>
      </c>
      <c r="D16" s="50">
        <v>0</v>
      </c>
      <c r="E16" s="50">
        <v>-1.7053025658242404E-13</v>
      </c>
      <c r="F16" s="50">
        <v>-750</v>
      </c>
      <c r="G16" s="50">
        <v>1.7053025658242404E-13</v>
      </c>
      <c r="H16" s="50">
        <v>1E+30</v>
      </c>
    </row>
    <row r="17" spans="1:8">
      <c r="B17" s="50" t="s">
        <v>93</v>
      </c>
      <c r="C17" s="50" t="s">
        <v>26</v>
      </c>
      <c r="D17" s="50">
        <v>3</v>
      </c>
      <c r="E17" s="50">
        <v>0</v>
      </c>
      <c r="F17" s="50">
        <v>-1200</v>
      </c>
      <c r="G17" s="50">
        <v>90.000000000000171</v>
      </c>
      <c r="H17" s="50">
        <v>1E+30</v>
      </c>
    </row>
    <row r="18" spans="1:8">
      <c r="B18" s="50" t="s">
        <v>94</v>
      </c>
      <c r="C18" s="50" t="s">
        <v>26</v>
      </c>
      <c r="D18" s="50">
        <v>6.0000000000000169</v>
      </c>
      <c r="E18" s="50">
        <v>0</v>
      </c>
      <c r="F18" s="50">
        <v>-750</v>
      </c>
      <c r="G18" s="50">
        <v>149.99999999999983</v>
      </c>
      <c r="H18" s="50">
        <v>1.7053025658242404E-13</v>
      </c>
    </row>
    <row r="19" spans="1:8">
      <c r="B19" s="50" t="s">
        <v>95</v>
      </c>
      <c r="C19" s="50" t="s">
        <v>96</v>
      </c>
      <c r="D19" s="50">
        <v>0</v>
      </c>
      <c r="E19" s="50">
        <v>-5265.9999999999982</v>
      </c>
      <c r="F19" s="50">
        <v>-1200</v>
      </c>
      <c r="G19" s="50">
        <v>5265.9999999999982</v>
      </c>
      <c r="H19" s="50">
        <v>1E+30</v>
      </c>
    </row>
    <row r="20" spans="1:8">
      <c r="B20" s="50" t="s">
        <v>97</v>
      </c>
      <c r="C20" s="50" t="s">
        <v>28</v>
      </c>
      <c r="D20" s="50">
        <v>0</v>
      </c>
      <c r="E20" s="50">
        <v>-159.99999999999912</v>
      </c>
      <c r="F20" s="50">
        <v>-930</v>
      </c>
      <c r="G20" s="50">
        <v>159.99999999999912</v>
      </c>
      <c r="H20" s="50">
        <v>1E+30</v>
      </c>
    </row>
    <row r="21" spans="1:8">
      <c r="B21" s="50" t="s">
        <v>98</v>
      </c>
      <c r="C21" s="50" t="s">
        <v>28</v>
      </c>
      <c r="D21" s="50">
        <v>4.9999999999999991</v>
      </c>
      <c r="E21" s="50">
        <v>0</v>
      </c>
      <c r="F21" s="50">
        <v>-900</v>
      </c>
      <c r="G21" s="50">
        <v>150.00000000000011</v>
      </c>
      <c r="H21" s="50">
        <v>2.8237569663613E+18</v>
      </c>
    </row>
    <row r="22" spans="1:8">
      <c r="B22" s="50" t="s">
        <v>99</v>
      </c>
      <c r="C22" s="50" t="s">
        <v>28</v>
      </c>
      <c r="D22" s="50">
        <v>0</v>
      </c>
      <c r="E22" s="50">
        <v>-329.99999999999926</v>
      </c>
      <c r="F22" s="50">
        <v>-1440</v>
      </c>
      <c r="G22" s="50">
        <v>329.99999999999926</v>
      </c>
      <c r="H22" s="50">
        <v>1E+30</v>
      </c>
    </row>
    <row r="23" spans="1:8">
      <c r="B23" s="50" t="s">
        <v>100</v>
      </c>
      <c r="C23" s="50" t="s">
        <v>28</v>
      </c>
      <c r="D23" s="50">
        <v>0</v>
      </c>
      <c r="E23" s="50">
        <v>-150.00000000000031</v>
      </c>
      <c r="F23" s="50">
        <v>-900</v>
      </c>
      <c r="G23" s="50">
        <v>150.00000000000031</v>
      </c>
      <c r="H23" s="50">
        <v>1E+30</v>
      </c>
    </row>
    <row r="24" spans="1:8">
      <c r="B24" s="50" t="s">
        <v>101</v>
      </c>
      <c r="C24" s="50" t="s">
        <v>102</v>
      </c>
      <c r="D24" s="50">
        <v>0</v>
      </c>
      <c r="E24" s="50">
        <v>-6065.9999999999991</v>
      </c>
      <c r="F24" s="50">
        <v>-2000</v>
      </c>
      <c r="G24" s="50">
        <v>6065.9999999999991</v>
      </c>
      <c r="H24" s="50">
        <v>1E+30</v>
      </c>
    </row>
    <row r="25" spans="1:8">
      <c r="B25" s="50" t="s">
        <v>103</v>
      </c>
      <c r="C25" s="50" t="s">
        <v>30</v>
      </c>
      <c r="D25" s="50">
        <v>1</v>
      </c>
      <c r="E25" s="50">
        <v>0</v>
      </c>
      <c r="F25" s="50">
        <v>-1550</v>
      </c>
      <c r="G25" s="50">
        <v>780.00000000000023</v>
      </c>
      <c r="H25" s="50">
        <v>1E+30</v>
      </c>
    </row>
    <row r="26" spans="1:8">
      <c r="B26" s="50" t="s">
        <v>104</v>
      </c>
      <c r="C26" s="50" t="s">
        <v>30</v>
      </c>
      <c r="D26" s="50">
        <v>0</v>
      </c>
      <c r="E26" s="50">
        <v>-749.99999999999932</v>
      </c>
      <c r="F26" s="50">
        <v>-1500</v>
      </c>
      <c r="G26" s="50">
        <v>749.99999999999932</v>
      </c>
      <c r="H26" s="50">
        <v>1E+30</v>
      </c>
    </row>
    <row r="27" spans="1:8">
      <c r="B27" s="50" t="s">
        <v>105</v>
      </c>
      <c r="C27" s="50" t="s">
        <v>30</v>
      </c>
      <c r="D27" s="50">
        <v>0</v>
      </c>
      <c r="E27" s="50">
        <v>-1289.9999999999984</v>
      </c>
      <c r="F27" s="50">
        <v>-2400</v>
      </c>
      <c r="G27" s="50">
        <v>1289.9999999999984</v>
      </c>
      <c r="H27" s="50">
        <v>1E+30</v>
      </c>
    </row>
    <row r="28" spans="1:8" ht="13.5" thickBot="1">
      <c r="B28" s="51" t="s">
        <v>106</v>
      </c>
      <c r="C28" s="51" t="s">
        <v>30</v>
      </c>
      <c r="D28" s="51">
        <v>0</v>
      </c>
      <c r="E28" s="51">
        <v>-750.00000000000034</v>
      </c>
      <c r="F28" s="51">
        <v>-1500</v>
      </c>
      <c r="G28" s="51">
        <v>750.00000000000034</v>
      </c>
      <c r="H28" s="51">
        <v>1E+30</v>
      </c>
    </row>
    <row r="30" spans="1:8" ht="13.5" thickBot="1">
      <c r="A30" t="s">
        <v>34</v>
      </c>
    </row>
    <row r="31" spans="1:8">
      <c r="B31" s="107"/>
      <c r="C31" s="107"/>
      <c r="D31" s="107" t="s">
        <v>72</v>
      </c>
      <c r="E31" s="107" t="s">
        <v>79</v>
      </c>
      <c r="F31" s="107" t="s">
        <v>81</v>
      </c>
      <c r="G31" s="107" t="s">
        <v>76</v>
      </c>
      <c r="H31" s="107" t="s">
        <v>76</v>
      </c>
    </row>
    <row r="32" spans="1:8" ht="13.5" thickBot="1">
      <c r="B32" s="108" t="s">
        <v>70</v>
      </c>
      <c r="C32" s="108" t="s">
        <v>71</v>
      </c>
      <c r="D32" s="108" t="s">
        <v>2</v>
      </c>
      <c r="E32" s="108" t="s">
        <v>80</v>
      </c>
      <c r="F32" s="108" t="s">
        <v>82</v>
      </c>
      <c r="G32" s="108" t="s">
        <v>77</v>
      </c>
      <c r="H32" s="108" t="s">
        <v>78</v>
      </c>
    </row>
    <row r="33" spans="2:8">
      <c r="B33" s="50" t="s">
        <v>107</v>
      </c>
      <c r="C33" s="50" t="s">
        <v>35</v>
      </c>
      <c r="D33" s="50">
        <v>54</v>
      </c>
      <c r="E33" s="50">
        <v>0</v>
      </c>
      <c r="F33" s="50">
        <v>80</v>
      </c>
      <c r="G33" s="50">
        <v>1E+30</v>
      </c>
      <c r="H33" s="50">
        <v>25.999999999999986</v>
      </c>
    </row>
    <row r="34" spans="2:8">
      <c r="B34" s="50" t="s">
        <v>108</v>
      </c>
      <c r="C34" s="50" t="s">
        <v>37</v>
      </c>
      <c r="D34" s="50">
        <v>34.999999999999986</v>
      </c>
      <c r="E34" s="50">
        <v>149.99999999999983</v>
      </c>
      <c r="F34" s="50">
        <v>35</v>
      </c>
      <c r="G34" s="50">
        <v>6.0000000000000169</v>
      </c>
      <c r="H34" s="50">
        <v>6.999999999999984</v>
      </c>
    </row>
    <row r="35" spans="2:8">
      <c r="B35" s="50" t="s">
        <v>109</v>
      </c>
      <c r="C35" s="50" t="s">
        <v>39</v>
      </c>
      <c r="D35" s="50">
        <v>13.000000000000018</v>
      </c>
      <c r="E35" s="50">
        <v>0</v>
      </c>
      <c r="F35" s="50">
        <v>20</v>
      </c>
      <c r="G35" s="50">
        <v>1E+30</v>
      </c>
      <c r="H35" s="50">
        <v>6.999999999999984</v>
      </c>
    </row>
    <row r="36" spans="2:8">
      <c r="B36" s="50" t="s">
        <v>110</v>
      </c>
      <c r="C36" s="50" t="s">
        <v>41</v>
      </c>
      <c r="D36" s="50">
        <v>4.9999999999999991</v>
      </c>
      <c r="E36" s="50">
        <v>0</v>
      </c>
      <c r="F36" s="50">
        <v>20</v>
      </c>
      <c r="G36" s="50">
        <v>1E+30</v>
      </c>
      <c r="H36" s="50">
        <v>15</v>
      </c>
    </row>
    <row r="37" spans="2:8">
      <c r="B37" s="50" t="s">
        <v>111</v>
      </c>
      <c r="C37" s="50" t="s">
        <v>44</v>
      </c>
      <c r="D37" s="50">
        <v>1</v>
      </c>
      <c r="E37" s="50">
        <v>0</v>
      </c>
      <c r="F37" s="50">
        <v>5</v>
      </c>
      <c r="G37" s="50">
        <v>1E+30</v>
      </c>
      <c r="H37" s="50">
        <v>4</v>
      </c>
    </row>
    <row r="38" spans="2:8">
      <c r="B38" s="50" t="s">
        <v>112</v>
      </c>
      <c r="C38" s="50" t="s">
        <v>54</v>
      </c>
      <c r="D38" s="50">
        <v>0.18</v>
      </c>
      <c r="E38" s="50">
        <v>203300</v>
      </c>
      <c r="F38" s="50">
        <v>0</v>
      </c>
      <c r="G38" s="50">
        <v>2.4000000000000063E-2</v>
      </c>
      <c r="H38" s="50">
        <v>2.7999999999999931E-2</v>
      </c>
    </row>
    <row r="39" spans="2:8">
      <c r="B39" s="50" t="s">
        <v>113</v>
      </c>
      <c r="C39" s="50" t="s">
        <v>57</v>
      </c>
      <c r="D39" s="50">
        <v>0.18000000000000002</v>
      </c>
      <c r="E39" s="50">
        <v>-30000.000000000007</v>
      </c>
      <c r="F39" s="50">
        <v>0</v>
      </c>
      <c r="G39" s="50">
        <v>0.17499999999999963</v>
      </c>
      <c r="H39" s="50">
        <v>5.5000000000000035E-2</v>
      </c>
    </row>
    <row r="40" spans="2:8">
      <c r="B40" s="50" t="s">
        <v>114</v>
      </c>
      <c r="C40" s="50" t="s">
        <v>59</v>
      </c>
      <c r="D40" s="50">
        <v>0.18</v>
      </c>
      <c r="E40" s="50">
        <v>-44399.999999999993</v>
      </c>
      <c r="F40" s="50">
        <v>0</v>
      </c>
      <c r="G40" s="50">
        <v>0.1749999999999996</v>
      </c>
      <c r="H40" s="50">
        <v>0.10500000000000001</v>
      </c>
    </row>
    <row r="41" spans="2:8">
      <c r="B41" s="50" t="s">
        <v>115</v>
      </c>
      <c r="C41" s="50" t="s">
        <v>62</v>
      </c>
      <c r="D41" s="50">
        <v>0.18</v>
      </c>
      <c r="E41" s="50">
        <v>-74999.999999999971</v>
      </c>
      <c r="F41" s="50">
        <v>0</v>
      </c>
      <c r="G41" s="50">
        <v>6.9999999999999854E-2</v>
      </c>
      <c r="H41" s="50">
        <v>6.0000000000000178E-2</v>
      </c>
    </row>
    <row r="42" spans="2:8">
      <c r="B42" s="50" t="s">
        <v>116</v>
      </c>
      <c r="C42" s="50" t="s">
        <v>123</v>
      </c>
      <c r="D42" s="50">
        <v>54</v>
      </c>
      <c r="E42" s="50">
        <v>0</v>
      </c>
      <c r="F42" s="50">
        <v>40</v>
      </c>
      <c r="G42" s="50">
        <v>13.999999999999998</v>
      </c>
      <c r="H42" s="50">
        <v>1E+30</v>
      </c>
    </row>
    <row r="43" spans="2:8">
      <c r="B43" s="50" t="s">
        <v>117</v>
      </c>
      <c r="C43" s="50" t="s">
        <v>47</v>
      </c>
      <c r="D43" s="50">
        <v>5.0000000000000009</v>
      </c>
      <c r="E43" s="50">
        <v>-5015.9999999999982</v>
      </c>
      <c r="F43" s="50">
        <v>5</v>
      </c>
      <c r="G43" s="50">
        <v>1.1666666666666641</v>
      </c>
      <c r="H43" s="50">
        <v>1.0000000000000029</v>
      </c>
    </row>
    <row r="44" spans="2:8">
      <c r="B44" s="50" t="s">
        <v>118</v>
      </c>
      <c r="C44" s="50" t="s">
        <v>49</v>
      </c>
      <c r="D44" s="50">
        <v>4</v>
      </c>
      <c r="E44" s="50">
        <v>-5066.0000000000018</v>
      </c>
      <c r="F44" s="50">
        <v>4</v>
      </c>
      <c r="G44" s="50">
        <v>1.1666666666666636</v>
      </c>
      <c r="H44" s="50">
        <v>1.2000000000000028</v>
      </c>
    </row>
    <row r="45" spans="2:8">
      <c r="B45" s="50" t="s">
        <v>119</v>
      </c>
      <c r="C45" s="50" t="s">
        <v>51</v>
      </c>
      <c r="D45" s="50">
        <v>1</v>
      </c>
      <c r="E45" s="50">
        <v>-780.00000000000023</v>
      </c>
      <c r="F45" s="50">
        <v>1</v>
      </c>
      <c r="G45" s="50">
        <v>4</v>
      </c>
      <c r="H45" s="50">
        <v>1</v>
      </c>
    </row>
    <row r="46" spans="2:8">
      <c r="B46" s="50" t="s">
        <v>120</v>
      </c>
      <c r="C46" s="50" t="s">
        <v>121</v>
      </c>
      <c r="D46" s="50">
        <v>4.9999999999999991</v>
      </c>
      <c r="E46" s="50">
        <v>-150.00000000000014</v>
      </c>
      <c r="F46" s="50">
        <v>5</v>
      </c>
      <c r="G46" s="50">
        <v>2.2000000000000015</v>
      </c>
      <c r="H46" s="50">
        <v>4.9999999999999982</v>
      </c>
    </row>
    <row r="47" spans="2:8" ht="13.5" thickBot="1">
      <c r="B47" s="51" t="s">
        <v>126</v>
      </c>
      <c r="C47" s="51" t="s">
        <v>127</v>
      </c>
      <c r="D47" s="51">
        <v>3</v>
      </c>
      <c r="E47" s="51">
        <v>-90.000000000000171</v>
      </c>
      <c r="F47" s="51">
        <v>3</v>
      </c>
      <c r="G47" s="51">
        <v>4.2</v>
      </c>
      <c r="H47" s="5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73"/>
  <sheetViews>
    <sheetView showGridLines="0" tabSelected="1" topLeftCell="A21" workbookViewId="0">
      <selection activeCell="R37" sqref="R37"/>
    </sheetView>
  </sheetViews>
  <sheetFormatPr baseColWidth="10" defaultColWidth="12.5703125" defaultRowHeight="15.75" customHeight="1"/>
  <cols>
    <col min="1" max="1" width="11.7109375" customWidth="1"/>
    <col min="2" max="2" width="11.140625" customWidth="1"/>
    <col min="7" max="7" width="16.28515625" customWidth="1"/>
    <col min="8" max="8" width="29.42578125" customWidth="1"/>
  </cols>
  <sheetData>
    <row r="1" spans="1:18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</row>
    <row r="3" spans="1:18" ht="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1"/>
    </row>
    <row r="4" spans="1:18" ht="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"/>
      <c r="R4" s="1"/>
    </row>
    <row r="5" spans="1:18" ht="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</row>
    <row r="6" spans="1:18" ht="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1"/>
      <c r="R6" s="1"/>
    </row>
    <row r="7" spans="1:18" ht="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1"/>
    </row>
    <row r="8" spans="1:18" ht="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/>
      <c r="Q8" s="1"/>
      <c r="R8" s="1"/>
    </row>
    <row r="9" spans="1:18" ht="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/>
      <c r="Q9" s="1"/>
      <c r="R9" s="1"/>
    </row>
    <row r="10" spans="1:18" ht="15">
      <c r="A10" s="2"/>
      <c r="B10" s="3"/>
      <c r="C10" s="3"/>
      <c r="D10" s="3"/>
      <c r="E10" s="3"/>
      <c r="F10" s="3"/>
      <c r="G10" s="3"/>
      <c r="H10" s="3"/>
      <c r="I10" s="2"/>
      <c r="J10" s="2"/>
      <c r="K10" s="2"/>
      <c r="L10" s="2"/>
      <c r="M10" s="2"/>
      <c r="N10" s="2"/>
      <c r="O10" s="2"/>
      <c r="P10" s="1"/>
      <c r="Q10" s="1"/>
      <c r="R10" s="1"/>
    </row>
    <row r="11" spans="1:18" ht="15">
      <c r="A11" s="2"/>
      <c r="B11" s="3"/>
      <c r="C11" s="2"/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1"/>
    </row>
    <row r="12" spans="1:18" ht="15">
      <c r="A12" s="2"/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1"/>
    </row>
    <row r="13" spans="1:18" ht="15">
      <c r="A13" s="2"/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1"/>
    </row>
    <row r="14" spans="1:18" ht="15">
      <c r="A14" s="2"/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1"/>
    </row>
    <row r="15" spans="1:18" ht="15">
      <c r="A15" s="2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1"/>
    </row>
    <row r="16" spans="1:18" ht="15">
      <c r="A16" s="2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1"/>
    </row>
    <row r="17" spans="1:18" ht="15">
      <c r="A17" s="69"/>
      <c r="B17" s="60"/>
      <c r="C17" s="60"/>
      <c r="D17" s="60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5">
      <c r="A18" s="2"/>
      <c r="B18" s="2"/>
      <c r="C18" s="2"/>
      <c r="D18" s="2"/>
      <c r="E18" s="2"/>
      <c r="F18" s="2"/>
      <c r="G18" s="2"/>
      <c r="H18" s="2"/>
      <c r="I18" s="1"/>
      <c r="J18" s="2"/>
      <c r="K18" s="2"/>
      <c r="L18" s="2"/>
      <c r="M18" s="2"/>
      <c r="N18" s="2"/>
      <c r="O18" s="2"/>
      <c r="P18" s="2"/>
      <c r="Q18" s="1"/>
      <c r="R18" s="1"/>
    </row>
    <row r="19" spans="1:18" ht="17.25" customHeight="1">
      <c r="A19" s="2"/>
      <c r="B19" s="70" t="s">
        <v>0</v>
      </c>
      <c r="C19" s="53"/>
      <c r="D19" s="53"/>
      <c r="E19" s="53"/>
      <c r="F19" s="53"/>
      <c r="G19" s="54"/>
      <c r="H19" s="7" t="s">
        <v>1</v>
      </c>
      <c r="I19" s="8" t="s">
        <v>2</v>
      </c>
      <c r="J19" s="71" t="s">
        <v>3</v>
      </c>
      <c r="K19" s="53"/>
      <c r="L19" s="53"/>
      <c r="M19" s="53"/>
      <c r="N19" s="53"/>
      <c r="O19" s="53"/>
      <c r="P19" s="53"/>
      <c r="Q19" s="53"/>
      <c r="R19" s="54"/>
    </row>
    <row r="20" spans="1:18" ht="20.25" customHeight="1">
      <c r="A20" s="2"/>
      <c r="B20" s="2"/>
      <c r="C20" s="2"/>
      <c r="D20" s="2"/>
      <c r="E20" s="2"/>
      <c r="F20" s="2"/>
      <c r="G20" s="2"/>
      <c r="H20" s="9" t="s">
        <v>4</v>
      </c>
      <c r="I20" s="10">
        <v>50</v>
      </c>
      <c r="J20" s="2"/>
      <c r="K20" s="2"/>
      <c r="L20" s="2"/>
      <c r="M20" s="2"/>
      <c r="N20" s="1"/>
      <c r="O20" s="1"/>
      <c r="P20" s="1"/>
      <c r="Q20" s="1"/>
      <c r="R20" s="1"/>
    </row>
    <row r="21" spans="1:18" ht="18.75" customHeight="1">
      <c r="A21" s="2"/>
      <c r="B21" s="76" t="s">
        <v>5</v>
      </c>
      <c r="C21" s="65" t="s">
        <v>6</v>
      </c>
      <c r="D21" s="66"/>
      <c r="E21" s="66"/>
      <c r="F21" s="66"/>
      <c r="G21" s="67"/>
      <c r="H21" s="11" t="s">
        <v>7</v>
      </c>
      <c r="I21" s="10">
        <v>70</v>
      </c>
      <c r="J21" s="72" t="s">
        <v>8</v>
      </c>
      <c r="K21" s="53"/>
      <c r="L21" s="53"/>
      <c r="M21" s="53"/>
      <c r="N21" s="53"/>
      <c r="O21" s="53"/>
      <c r="P21" s="53"/>
      <c r="Q21" s="53"/>
      <c r="R21" s="54"/>
    </row>
    <row r="22" spans="1:18" ht="18" customHeight="1">
      <c r="A22" s="2"/>
      <c r="B22" s="62"/>
      <c r="C22" s="56"/>
      <c r="D22" s="56"/>
      <c r="E22" s="56"/>
      <c r="F22" s="56"/>
      <c r="G22" s="57"/>
      <c r="H22" s="12" t="s">
        <v>9</v>
      </c>
      <c r="I22" s="10">
        <v>40</v>
      </c>
      <c r="J22" s="1"/>
      <c r="K22" s="1"/>
      <c r="L22" s="1"/>
      <c r="M22" s="1"/>
      <c r="N22" s="1"/>
      <c r="O22" s="1"/>
      <c r="P22" s="1"/>
      <c r="Q22" s="1"/>
      <c r="R22" s="1"/>
    </row>
    <row r="23" spans="1:18" ht="15">
      <c r="A23" s="2"/>
      <c r="B23" s="73" t="s">
        <v>10</v>
      </c>
      <c r="C23" s="75" t="s">
        <v>11</v>
      </c>
      <c r="D23" s="79" t="s">
        <v>12</v>
      </c>
      <c r="E23" s="80" t="s">
        <v>13</v>
      </c>
      <c r="F23" s="66"/>
      <c r="G23" s="67"/>
      <c r="H23" s="13" t="s">
        <v>14</v>
      </c>
      <c r="I23" s="10">
        <v>40</v>
      </c>
      <c r="J23" s="68" t="s">
        <v>15</v>
      </c>
      <c r="K23" s="61" t="s">
        <v>16</v>
      </c>
      <c r="L23" s="77" t="s">
        <v>17</v>
      </c>
      <c r="M23" s="53"/>
      <c r="N23" s="53"/>
      <c r="O23" s="53"/>
      <c r="P23" s="54"/>
      <c r="Q23" s="14" t="s">
        <v>18</v>
      </c>
      <c r="R23" s="1"/>
    </row>
    <row r="24" spans="1:18" ht="15">
      <c r="A24" s="2"/>
      <c r="B24" s="74"/>
      <c r="C24" s="74"/>
      <c r="D24" s="74"/>
      <c r="E24" s="81" t="s">
        <v>19</v>
      </c>
      <c r="F24" s="56"/>
      <c r="G24" s="57"/>
      <c r="H24" s="15" t="s">
        <v>20</v>
      </c>
      <c r="I24" s="10">
        <v>100</v>
      </c>
      <c r="J24" s="62"/>
      <c r="K24" s="62"/>
      <c r="L24" s="16">
        <v>1</v>
      </c>
      <c r="M24" s="16">
        <v>2</v>
      </c>
      <c r="N24" s="16">
        <v>3</v>
      </c>
      <c r="O24" s="17">
        <v>4</v>
      </c>
      <c r="P24" s="18">
        <v>5</v>
      </c>
      <c r="Q24" s="19"/>
      <c r="R24" s="1"/>
    </row>
    <row r="25" spans="1:18" ht="15">
      <c r="A25" s="2"/>
      <c r="B25" s="74"/>
      <c r="C25" s="74"/>
      <c r="D25" s="74"/>
      <c r="E25" s="80" t="s">
        <v>21</v>
      </c>
      <c r="F25" s="66"/>
      <c r="G25" s="67"/>
      <c r="H25" s="20" t="s">
        <v>22</v>
      </c>
      <c r="I25" s="10">
        <v>80</v>
      </c>
      <c r="J25" s="14">
        <v>0.6</v>
      </c>
      <c r="K25" s="21" t="s">
        <v>23</v>
      </c>
      <c r="L25" s="109">
        <v>5</v>
      </c>
      <c r="M25" s="109">
        <v>11.600000000000001</v>
      </c>
      <c r="N25" s="109">
        <v>1.2000000000000013</v>
      </c>
      <c r="O25" s="110">
        <v>4.2000000000000011</v>
      </c>
      <c r="P25" s="111">
        <v>12.99999999999998</v>
      </c>
      <c r="Q25" s="112">
        <f t="shared" ref="Q25:Q28" si="0">SUM(L25:P25)</f>
        <v>34.999999999999986</v>
      </c>
      <c r="R25" s="1"/>
    </row>
    <row r="26" spans="1:18" ht="15">
      <c r="A26" s="2"/>
      <c r="B26" s="62"/>
      <c r="C26" s="62"/>
      <c r="D26" s="62"/>
      <c r="E26" s="81" t="s">
        <v>24</v>
      </c>
      <c r="F26" s="56"/>
      <c r="G26" s="57"/>
      <c r="H26" s="20" t="s">
        <v>25</v>
      </c>
      <c r="I26" s="10">
        <v>35</v>
      </c>
      <c r="J26" s="14">
        <v>0.5</v>
      </c>
      <c r="K26" s="21" t="s">
        <v>26</v>
      </c>
      <c r="L26" s="109">
        <v>4</v>
      </c>
      <c r="M26" s="109">
        <v>0</v>
      </c>
      <c r="N26" s="109">
        <v>0</v>
      </c>
      <c r="O26" s="110">
        <v>3</v>
      </c>
      <c r="P26" s="111">
        <v>5.0000000000000178</v>
      </c>
      <c r="Q26" s="112">
        <f t="shared" si="0"/>
        <v>12.000000000000018</v>
      </c>
      <c r="R26" s="1"/>
    </row>
    <row r="27" spans="1:18" ht="15">
      <c r="A27" s="2"/>
      <c r="B27" s="22"/>
      <c r="C27" s="23"/>
      <c r="D27" s="23"/>
      <c r="E27" s="23"/>
      <c r="F27" s="23"/>
      <c r="G27" s="23"/>
      <c r="H27" s="20" t="s">
        <v>27</v>
      </c>
      <c r="I27" s="24">
        <v>20</v>
      </c>
      <c r="J27" s="14">
        <v>0.4</v>
      </c>
      <c r="K27" s="21" t="s">
        <v>28</v>
      </c>
      <c r="L27" s="109">
        <v>0</v>
      </c>
      <c r="M27" s="109">
        <v>0</v>
      </c>
      <c r="N27" s="109">
        <v>6</v>
      </c>
      <c r="O27" s="110">
        <v>0</v>
      </c>
      <c r="P27" s="111">
        <v>0</v>
      </c>
      <c r="Q27" s="112">
        <f t="shared" si="0"/>
        <v>6</v>
      </c>
      <c r="R27" s="1"/>
    </row>
    <row r="28" spans="1:18" ht="15">
      <c r="A28" s="2"/>
      <c r="B28" s="63" t="s">
        <v>31</v>
      </c>
      <c r="C28" s="92"/>
      <c r="D28" s="92"/>
      <c r="E28" s="92"/>
      <c r="F28" s="92"/>
      <c r="G28" s="93"/>
      <c r="H28" s="20" t="s">
        <v>29</v>
      </c>
      <c r="I28" s="10">
        <v>20</v>
      </c>
      <c r="J28" s="14">
        <v>0</v>
      </c>
      <c r="K28" s="25" t="s">
        <v>30</v>
      </c>
      <c r="L28" s="110">
        <v>0</v>
      </c>
      <c r="M28" s="110">
        <v>1</v>
      </c>
      <c r="N28" s="110">
        <v>0</v>
      </c>
      <c r="O28" s="111">
        <v>0</v>
      </c>
      <c r="P28" s="111">
        <v>0</v>
      </c>
      <c r="Q28" s="112">
        <f t="shared" si="0"/>
        <v>1</v>
      </c>
      <c r="R28" s="1"/>
    </row>
    <row r="29" spans="1:18" ht="17.25" customHeight="1">
      <c r="A29" s="2"/>
      <c r="B29" s="94" t="s">
        <v>122</v>
      </c>
      <c r="C29" s="94"/>
      <c r="D29" s="94"/>
      <c r="E29" s="94"/>
      <c r="F29" s="94"/>
      <c r="G29" s="94"/>
      <c r="H29" s="20" t="s">
        <v>32</v>
      </c>
      <c r="I29" s="10">
        <v>5</v>
      </c>
      <c r="J29" s="1"/>
      <c r="K29" s="26" t="s">
        <v>18</v>
      </c>
      <c r="L29" s="113">
        <f t="shared" ref="L29:Q29" si="1">SUM(L25:L28)</f>
        <v>9</v>
      </c>
      <c r="M29" s="113">
        <f t="shared" si="1"/>
        <v>12.600000000000001</v>
      </c>
      <c r="N29" s="113">
        <f t="shared" si="1"/>
        <v>7.2000000000000011</v>
      </c>
      <c r="O29" s="113">
        <f t="shared" si="1"/>
        <v>7.2000000000000011</v>
      </c>
      <c r="P29" s="113">
        <f t="shared" si="1"/>
        <v>18</v>
      </c>
      <c r="Q29" s="112">
        <f t="shared" si="1"/>
        <v>54</v>
      </c>
      <c r="R29" s="1"/>
    </row>
    <row r="30" spans="1:18" ht="15" customHeight="1">
      <c r="A30" s="2"/>
      <c r="B30" s="95"/>
      <c r="C30" s="95"/>
      <c r="D30" s="95"/>
      <c r="E30" s="95"/>
      <c r="F30" s="95"/>
      <c r="G30" s="95"/>
      <c r="H30" s="2"/>
      <c r="I30" s="1"/>
      <c r="J30" s="27"/>
      <c r="K30" s="27"/>
      <c r="L30" s="1"/>
      <c r="M30" s="1"/>
      <c r="N30" s="1"/>
      <c r="O30" s="1"/>
      <c r="P30" s="1"/>
      <c r="Q30" s="1"/>
      <c r="R30" s="1"/>
    </row>
    <row r="31" spans="1:18" ht="36" customHeight="1">
      <c r="B31" s="95"/>
      <c r="C31" s="95"/>
      <c r="D31" s="95"/>
      <c r="E31" s="95"/>
      <c r="F31" s="95"/>
      <c r="G31" s="95"/>
      <c r="H31" s="28"/>
      <c r="I31" s="28"/>
      <c r="J31" s="72" t="s">
        <v>33</v>
      </c>
      <c r="K31" s="54"/>
      <c r="L31" s="78">
        <f>2000*(I20-SUM(L25:L28)+L25*J25+L26*J26+L27*J27+L28*J28)+1550*(I21-SUM(M25:M28)+M25*J25+M26*J26+M27*J27+M28*J28)+1500*(I22-SUM(N25:N28)+N25*J25+N26*J26+N27*J27+N28*J28)+2400*(I23-SUM(O25:O28)+O25*J25+O26*J26+O27*J27+O28*J28)+1500*(I24-SUM(P25:P28)+P25*J25+P26*J26+P27*J27+P28*J28)</f>
        <v>472456</v>
      </c>
      <c r="M31" s="53"/>
      <c r="N31" s="54"/>
      <c r="O31" s="1"/>
      <c r="P31" s="1"/>
      <c r="Q31" s="1"/>
      <c r="R31" s="1"/>
    </row>
    <row r="32" spans="1:18" ht="21" customHeight="1">
      <c r="B32" s="28"/>
      <c r="C32" s="28"/>
      <c r="D32" s="28"/>
      <c r="E32" s="28"/>
      <c r="F32" s="28"/>
      <c r="G32" s="28"/>
      <c r="H32" s="28"/>
      <c r="I32" s="28"/>
      <c r="J32" s="29"/>
      <c r="K32" s="29"/>
      <c r="L32" s="2"/>
      <c r="M32" s="2"/>
      <c r="N32" s="2"/>
      <c r="O32" s="1"/>
      <c r="P32" s="1"/>
      <c r="Q32" s="1"/>
      <c r="R32" s="1"/>
    </row>
    <row r="33" spans="1:18" ht="15">
      <c r="A33" s="2"/>
      <c r="B33" s="104" t="s">
        <v>125</v>
      </c>
      <c r="C33" s="53"/>
      <c r="D33" s="53"/>
      <c r="E33" s="53"/>
      <c r="F33" s="53"/>
      <c r="G33" s="54"/>
      <c r="H33" s="1"/>
      <c r="I33" s="2"/>
      <c r="J33" s="1"/>
      <c r="K33" s="1"/>
      <c r="L33" s="1"/>
      <c r="M33" s="1"/>
      <c r="N33" s="1"/>
      <c r="O33" s="1"/>
      <c r="P33" s="1"/>
      <c r="Q33" s="1"/>
      <c r="R33" s="1"/>
    </row>
    <row r="34" spans="1:18" ht="15">
      <c r="A34" s="2"/>
      <c r="B34" s="52" t="s">
        <v>35</v>
      </c>
      <c r="C34" s="53"/>
      <c r="D34" s="54"/>
      <c r="E34" s="64" t="s">
        <v>36</v>
      </c>
      <c r="F34" s="53"/>
      <c r="G34" s="54"/>
      <c r="H34" s="1"/>
      <c r="I34" s="1"/>
      <c r="J34" s="59"/>
      <c r="K34" s="60"/>
      <c r="L34" s="2"/>
      <c r="M34" s="2"/>
      <c r="N34" s="2"/>
      <c r="O34" s="1"/>
      <c r="P34" s="1"/>
      <c r="Q34" s="1"/>
      <c r="R34" s="1"/>
    </row>
    <row r="35" spans="1:18" ht="15">
      <c r="A35" s="2"/>
      <c r="B35" s="52" t="s">
        <v>37</v>
      </c>
      <c r="C35" s="53"/>
      <c r="D35" s="54"/>
      <c r="E35" s="55" t="s">
        <v>38</v>
      </c>
      <c r="F35" s="56"/>
      <c r="G35" s="5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">
      <c r="A36" s="1"/>
      <c r="B36" s="52" t="s">
        <v>39</v>
      </c>
      <c r="C36" s="53"/>
      <c r="D36" s="54"/>
      <c r="E36" s="55" t="s">
        <v>40</v>
      </c>
      <c r="F36" s="56"/>
      <c r="G36" s="57"/>
      <c r="H36" s="1"/>
      <c r="I36" s="1"/>
      <c r="J36" s="72" t="s">
        <v>34</v>
      </c>
      <c r="K36" s="53"/>
      <c r="L36" s="53"/>
      <c r="M36" s="53"/>
      <c r="N36" s="53"/>
      <c r="O36" s="54"/>
      <c r="P36" s="1"/>
      <c r="Q36" s="120" t="s">
        <v>130</v>
      </c>
      <c r="R36" s="1"/>
    </row>
    <row r="37" spans="1:18" ht="15">
      <c r="A37" s="1"/>
      <c r="B37" s="52" t="s">
        <v>41</v>
      </c>
      <c r="C37" s="53"/>
      <c r="D37" s="54"/>
      <c r="E37" s="82" t="s">
        <v>42</v>
      </c>
      <c r="F37" s="56"/>
      <c r="G37" s="57"/>
      <c r="H37" s="1"/>
      <c r="I37" s="1"/>
      <c r="J37" s="58" t="s">
        <v>35</v>
      </c>
      <c r="K37" s="53"/>
      <c r="L37" s="54"/>
      <c r="M37" s="114">
        <f>Q29</f>
        <v>54</v>
      </c>
      <c r="N37" s="30" t="s">
        <v>43</v>
      </c>
      <c r="O37" s="113">
        <f t="shared" ref="O37:O41" si="2">I25</f>
        <v>80</v>
      </c>
      <c r="P37" s="1"/>
      <c r="Q37" s="119">
        <f>O37-M37</f>
        <v>26</v>
      </c>
      <c r="R37" s="1"/>
    </row>
    <row r="38" spans="1:18" ht="15">
      <c r="A38" s="1"/>
      <c r="B38" s="52" t="s">
        <v>44</v>
      </c>
      <c r="C38" s="53"/>
      <c r="D38" s="54"/>
      <c r="E38" s="55" t="s">
        <v>45</v>
      </c>
      <c r="F38" s="56"/>
      <c r="G38" s="57"/>
      <c r="H38" s="1"/>
      <c r="I38" s="1"/>
      <c r="J38" s="58" t="s">
        <v>37</v>
      </c>
      <c r="K38" s="53"/>
      <c r="L38" s="54"/>
      <c r="M38" s="114">
        <f t="shared" ref="M38:M41" si="3">Q25</f>
        <v>34.999999999999986</v>
      </c>
      <c r="N38" s="31" t="s">
        <v>46</v>
      </c>
      <c r="O38" s="113">
        <f t="shared" si="2"/>
        <v>35</v>
      </c>
      <c r="P38" s="1"/>
      <c r="Q38" s="119">
        <f t="shared" ref="Q38:Q51" si="4">O38-M38</f>
        <v>0</v>
      </c>
      <c r="R38" s="1"/>
    </row>
    <row r="39" spans="1:18" ht="15">
      <c r="A39" s="1"/>
      <c r="B39" s="91" t="s">
        <v>123</v>
      </c>
      <c r="C39" s="77"/>
      <c r="D39" s="96"/>
      <c r="E39" s="103" t="s">
        <v>124</v>
      </c>
      <c r="F39" s="64"/>
      <c r="G39" s="97"/>
      <c r="H39" s="1"/>
      <c r="I39" s="1"/>
      <c r="J39" s="58" t="s">
        <v>39</v>
      </c>
      <c r="K39" s="53"/>
      <c r="L39" s="54"/>
      <c r="M39" s="114">
        <f t="shared" si="3"/>
        <v>12.000000000000018</v>
      </c>
      <c r="N39" s="31" t="s">
        <v>46</v>
      </c>
      <c r="O39" s="113">
        <f t="shared" si="2"/>
        <v>20</v>
      </c>
      <c r="P39" s="1"/>
      <c r="Q39" s="119">
        <f t="shared" si="4"/>
        <v>7.9999999999999822</v>
      </c>
      <c r="R39" s="1"/>
    </row>
    <row r="40" spans="1:18" ht="15">
      <c r="A40" s="1"/>
      <c r="B40" s="52" t="s">
        <v>47</v>
      </c>
      <c r="C40" s="53"/>
      <c r="D40" s="54"/>
      <c r="E40" s="55" t="s">
        <v>48</v>
      </c>
      <c r="F40" s="56"/>
      <c r="G40" s="57"/>
      <c r="H40" s="1"/>
      <c r="I40" s="1"/>
      <c r="J40" s="58" t="s">
        <v>41</v>
      </c>
      <c r="K40" s="53"/>
      <c r="L40" s="54"/>
      <c r="M40" s="114">
        <f t="shared" si="3"/>
        <v>6</v>
      </c>
      <c r="N40" s="31" t="s">
        <v>46</v>
      </c>
      <c r="O40" s="113">
        <f t="shared" si="2"/>
        <v>20</v>
      </c>
      <c r="P40" s="1"/>
      <c r="Q40" s="119">
        <f t="shared" si="4"/>
        <v>14</v>
      </c>
      <c r="R40" s="1"/>
    </row>
    <row r="41" spans="1:18" ht="15">
      <c r="A41" s="1"/>
      <c r="B41" s="52" t="s">
        <v>49</v>
      </c>
      <c r="C41" s="53"/>
      <c r="D41" s="54"/>
      <c r="E41" s="55" t="s">
        <v>50</v>
      </c>
      <c r="F41" s="56"/>
      <c r="G41" s="57"/>
      <c r="H41" s="1"/>
      <c r="I41" s="1"/>
      <c r="J41" s="58" t="s">
        <v>44</v>
      </c>
      <c r="K41" s="53"/>
      <c r="L41" s="54"/>
      <c r="M41" s="114">
        <f t="shared" si="3"/>
        <v>1</v>
      </c>
      <c r="N41" s="31" t="s">
        <v>46</v>
      </c>
      <c r="O41" s="113">
        <f t="shared" si="2"/>
        <v>5</v>
      </c>
      <c r="P41" s="1"/>
      <c r="Q41" s="119">
        <f t="shared" si="4"/>
        <v>4</v>
      </c>
      <c r="R41" s="1"/>
    </row>
    <row r="42" spans="1:18" ht="21.75" customHeight="1">
      <c r="A42" s="1"/>
      <c r="B42" s="52" t="s">
        <v>51</v>
      </c>
      <c r="C42" s="53"/>
      <c r="D42" s="54"/>
      <c r="E42" s="55" t="s">
        <v>52</v>
      </c>
      <c r="F42" s="56"/>
      <c r="G42" s="57"/>
      <c r="H42" s="1"/>
      <c r="I42" s="1"/>
      <c r="J42" s="52" t="s">
        <v>54</v>
      </c>
      <c r="K42" s="53"/>
      <c r="L42" s="54"/>
      <c r="M42" s="117">
        <f>SUM(L25:L28)/I20</f>
        <v>0.18</v>
      </c>
      <c r="N42" s="105" t="s">
        <v>55</v>
      </c>
      <c r="O42" s="117">
        <f t="shared" ref="O42:O45" si="5">SUM($M$25:$M$28)/$I$21</f>
        <v>0.18000000000000002</v>
      </c>
      <c r="P42" s="1"/>
      <c r="Q42" s="119">
        <f t="shared" si="4"/>
        <v>0</v>
      </c>
      <c r="R42" s="1"/>
    </row>
    <row r="43" spans="1:18" ht="21.75" customHeight="1">
      <c r="A43" s="1"/>
      <c r="B43" s="91" t="s">
        <v>121</v>
      </c>
      <c r="C43" s="53"/>
      <c r="D43" s="54"/>
      <c r="E43" s="116" t="s">
        <v>53</v>
      </c>
      <c r="F43" s="56"/>
      <c r="G43" s="57"/>
      <c r="H43" s="1"/>
      <c r="I43" s="1"/>
      <c r="J43" s="52" t="s">
        <v>57</v>
      </c>
      <c r="K43" s="53"/>
      <c r="L43" s="54"/>
      <c r="M43" s="118">
        <f>SUM(N25:N28)/I22</f>
        <v>0.18000000000000002</v>
      </c>
      <c r="N43" s="32" t="s">
        <v>55</v>
      </c>
      <c r="O43" s="117">
        <f t="shared" si="5"/>
        <v>0.18000000000000002</v>
      </c>
      <c r="P43" s="1"/>
      <c r="Q43" s="119">
        <f t="shared" si="4"/>
        <v>0</v>
      </c>
      <c r="R43" s="1"/>
    </row>
    <row r="44" spans="1:18" ht="22.5" customHeight="1">
      <c r="A44" s="1"/>
      <c r="B44" s="91" t="s">
        <v>127</v>
      </c>
      <c r="C44" s="53"/>
      <c r="D44" s="54"/>
      <c r="E44" s="55" t="s">
        <v>56</v>
      </c>
      <c r="F44" s="56"/>
      <c r="G44" s="57"/>
      <c r="H44" s="1"/>
      <c r="I44" s="1"/>
      <c r="J44" s="52" t="s">
        <v>59</v>
      </c>
      <c r="K44" s="53"/>
      <c r="L44" s="54"/>
      <c r="M44" s="118">
        <f>SUM(O25:O28)/I23</f>
        <v>0.18000000000000002</v>
      </c>
      <c r="N44" s="32" t="s">
        <v>55</v>
      </c>
      <c r="O44" s="117">
        <f t="shared" si="5"/>
        <v>0.18000000000000002</v>
      </c>
      <c r="P44" s="1"/>
      <c r="Q44" s="119">
        <f t="shared" si="4"/>
        <v>0</v>
      </c>
      <c r="R44" s="1"/>
    </row>
    <row r="45" spans="1:18" ht="15">
      <c r="A45" s="1"/>
      <c r="B45" s="52" t="s">
        <v>58</v>
      </c>
      <c r="C45" s="53"/>
      <c r="D45" s="54"/>
      <c r="E45" s="116" t="s">
        <v>128</v>
      </c>
      <c r="F45" s="56"/>
      <c r="G45" s="57"/>
      <c r="H45" s="1"/>
      <c r="I45" s="1"/>
      <c r="J45" s="52" t="s">
        <v>62</v>
      </c>
      <c r="K45" s="53"/>
      <c r="L45" s="54"/>
      <c r="M45" s="118">
        <f>SUM(P25:P28)/I24</f>
        <v>0.18</v>
      </c>
      <c r="N45" s="32" t="s">
        <v>55</v>
      </c>
      <c r="O45" s="117">
        <f t="shared" si="5"/>
        <v>0.18000000000000002</v>
      </c>
      <c r="P45" s="1"/>
      <c r="Q45" s="119">
        <f t="shared" si="4"/>
        <v>0</v>
      </c>
      <c r="R45" s="1"/>
    </row>
    <row r="46" spans="1:18" ht="15">
      <c r="A46" s="1"/>
      <c r="B46" s="88" t="s">
        <v>60</v>
      </c>
      <c r="C46" s="67"/>
      <c r="D46" s="84" t="s">
        <v>61</v>
      </c>
      <c r="E46" s="53"/>
      <c r="F46" s="53"/>
      <c r="G46" s="54"/>
      <c r="H46" s="1"/>
      <c r="I46" s="1"/>
      <c r="J46" s="91" t="s">
        <v>123</v>
      </c>
      <c r="K46" s="77"/>
      <c r="L46" s="96"/>
      <c r="M46" s="115">
        <f>Q29</f>
        <v>54</v>
      </c>
      <c r="N46" s="105" t="s">
        <v>64</v>
      </c>
      <c r="O46" s="113">
        <v>40</v>
      </c>
      <c r="P46" s="1"/>
      <c r="Q46" s="119">
        <f t="shared" si="4"/>
        <v>-14</v>
      </c>
      <c r="R46" s="1"/>
    </row>
    <row r="47" spans="1:18" ht="15">
      <c r="A47" s="1"/>
      <c r="B47" s="89"/>
      <c r="C47" s="90"/>
      <c r="D47" s="84" t="s">
        <v>63</v>
      </c>
      <c r="E47" s="53"/>
      <c r="F47" s="53"/>
      <c r="G47" s="54"/>
      <c r="I47" s="1"/>
      <c r="J47" s="52" t="s">
        <v>47</v>
      </c>
      <c r="K47" s="53"/>
      <c r="L47" s="54"/>
      <c r="M47" s="115">
        <f t="shared" ref="M47:M48" si="6">L25</f>
        <v>5</v>
      </c>
      <c r="N47" s="106" t="s">
        <v>64</v>
      </c>
      <c r="O47" s="115">
        <v>5</v>
      </c>
      <c r="P47" s="1"/>
      <c r="Q47" s="119">
        <f t="shared" si="4"/>
        <v>0</v>
      </c>
      <c r="R47" s="1"/>
    </row>
    <row r="48" spans="1:18" ht="15">
      <c r="A48" s="1"/>
      <c r="B48" s="89"/>
      <c r="C48" s="90"/>
      <c r="D48" s="84" t="s">
        <v>65</v>
      </c>
      <c r="E48" s="53"/>
      <c r="F48" s="53"/>
      <c r="G48" s="54"/>
      <c r="J48" s="52" t="s">
        <v>49</v>
      </c>
      <c r="K48" s="53"/>
      <c r="L48" s="54"/>
      <c r="M48" s="115">
        <f t="shared" si="6"/>
        <v>4</v>
      </c>
      <c r="N48" s="10" t="s">
        <v>64</v>
      </c>
      <c r="O48" s="115">
        <v>4</v>
      </c>
      <c r="Q48" s="119">
        <f t="shared" si="4"/>
        <v>0</v>
      </c>
    </row>
    <row r="49" spans="1:18" ht="15">
      <c r="A49" s="1"/>
      <c r="B49" s="83"/>
      <c r="C49" s="57"/>
      <c r="D49" s="84" t="s">
        <v>66</v>
      </c>
      <c r="E49" s="53"/>
      <c r="F49" s="53"/>
      <c r="G49" s="54"/>
      <c r="J49" s="52" t="s">
        <v>51</v>
      </c>
      <c r="K49" s="53"/>
      <c r="L49" s="54"/>
      <c r="M49" s="115">
        <f>M28</f>
        <v>1</v>
      </c>
      <c r="N49" s="10" t="s">
        <v>64</v>
      </c>
      <c r="O49" s="115">
        <v>1</v>
      </c>
      <c r="Q49" s="119">
        <f t="shared" si="4"/>
        <v>0</v>
      </c>
    </row>
    <row r="50" spans="1:18" ht="15">
      <c r="A50" s="1"/>
      <c r="H50" s="1"/>
      <c r="I50" s="1"/>
      <c r="J50" s="91" t="s">
        <v>121</v>
      </c>
      <c r="K50" s="53"/>
      <c r="L50" s="54"/>
      <c r="M50" s="115">
        <f>N27</f>
        <v>6</v>
      </c>
      <c r="N50" s="10" t="s">
        <v>64</v>
      </c>
      <c r="O50" s="115">
        <v>6</v>
      </c>
      <c r="P50" s="1"/>
      <c r="Q50" s="119">
        <f t="shared" si="4"/>
        <v>0</v>
      </c>
      <c r="R50" s="1"/>
    </row>
    <row r="51" spans="1:18" ht="15">
      <c r="A51" s="1"/>
      <c r="H51" s="1"/>
      <c r="I51" s="1"/>
      <c r="J51" s="91" t="s">
        <v>127</v>
      </c>
      <c r="K51" s="53"/>
      <c r="L51" s="54"/>
      <c r="M51" s="115">
        <f>O26</f>
        <v>3</v>
      </c>
      <c r="N51" s="10" t="s">
        <v>64</v>
      </c>
      <c r="O51" s="115">
        <v>3</v>
      </c>
      <c r="P51" s="1"/>
      <c r="Q51" s="119">
        <f t="shared" si="4"/>
        <v>0</v>
      </c>
      <c r="R51" s="1"/>
    </row>
    <row r="52" spans="1:18" ht="15">
      <c r="A52" s="4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">
      <c r="A53" s="1"/>
      <c r="B53" s="45"/>
      <c r="C53" s="45"/>
      <c r="D53" s="45"/>
      <c r="E53" s="1"/>
      <c r="F53" s="1"/>
      <c r="G53" s="1"/>
      <c r="J53" s="1"/>
      <c r="K53" s="1"/>
      <c r="L53" s="1"/>
      <c r="M53" s="1"/>
      <c r="N53" s="1"/>
      <c r="O53" s="1"/>
    </row>
    <row r="54" spans="1:18" ht="15" customHeight="1">
      <c r="A54" s="1"/>
      <c r="H54" s="98"/>
      <c r="I54" s="98"/>
      <c r="P54" s="98"/>
      <c r="Q54" s="98"/>
      <c r="R54" s="99"/>
    </row>
    <row r="55" spans="1:18" ht="15" customHeight="1">
      <c r="A55" s="1"/>
      <c r="B55" s="48"/>
      <c r="C55" s="98"/>
      <c r="D55" s="98"/>
      <c r="E55" s="98"/>
      <c r="F55" s="98"/>
      <c r="G55" s="98"/>
      <c r="H55" s="101"/>
      <c r="I55" s="101"/>
      <c r="J55" s="98"/>
      <c r="K55" s="98"/>
      <c r="L55" s="98"/>
      <c r="M55" s="98"/>
      <c r="N55" s="98"/>
      <c r="O55" s="98"/>
      <c r="P55" s="101"/>
      <c r="Q55" s="101"/>
      <c r="R55" s="102"/>
    </row>
    <row r="56" spans="1:18">
      <c r="A56" s="1"/>
      <c r="B56" s="100"/>
      <c r="C56" s="101"/>
      <c r="D56" s="101"/>
      <c r="E56" s="101"/>
      <c r="F56" s="101"/>
      <c r="G56" s="101"/>
      <c r="H56" s="1"/>
      <c r="I56" s="1"/>
      <c r="J56" s="101"/>
      <c r="K56" s="101"/>
      <c r="L56" s="101"/>
      <c r="M56" s="101"/>
      <c r="N56" s="101"/>
      <c r="O56" s="101"/>
      <c r="P56" s="1"/>
      <c r="Q56" s="1"/>
      <c r="R56" s="1"/>
    </row>
    <row r="57" spans="1:18" ht="15">
      <c r="A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">
      <c r="A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">
      <c r="A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">
      <c r="A60" s="3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">
      <c r="A61" s="1"/>
      <c r="B61" s="34"/>
      <c r="C61" s="35"/>
      <c r="D61" s="1"/>
      <c r="E61" s="1"/>
      <c r="F61" s="1"/>
      <c r="G61" s="1"/>
      <c r="J61" s="1"/>
      <c r="K61" s="1"/>
      <c r="L61" s="1"/>
      <c r="M61" s="1"/>
      <c r="N61" s="1"/>
      <c r="O61" s="1"/>
    </row>
    <row r="62" spans="1:18" ht="15">
      <c r="A62" s="5"/>
    </row>
    <row r="63" spans="1:18" ht="15">
      <c r="A63" s="1"/>
      <c r="H63" s="1"/>
      <c r="I63" s="1"/>
      <c r="P63" s="1"/>
      <c r="Q63" s="1"/>
      <c r="R63" s="1"/>
    </row>
    <row r="64" spans="1:18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46"/>
      <c r="Q64" s="46"/>
      <c r="R64" s="1"/>
    </row>
    <row r="65" spans="1:18" ht="15">
      <c r="A65" s="1"/>
      <c r="B65" s="1"/>
      <c r="C65" s="1"/>
      <c r="D65" s="1"/>
      <c r="E65" s="36"/>
      <c r="F65" s="36"/>
      <c r="G65" s="1"/>
      <c r="H65" s="1"/>
      <c r="I65" s="1"/>
      <c r="J65" s="85"/>
      <c r="K65" s="60"/>
      <c r="L65" s="1"/>
      <c r="M65" s="47"/>
      <c r="N65" s="46"/>
      <c r="O65" s="46"/>
      <c r="P65" s="46"/>
      <c r="Q65" s="46"/>
      <c r="R65" s="1"/>
    </row>
    <row r="66" spans="1:18" ht="15">
      <c r="A66" s="1"/>
      <c r="B66" s="1"/>
      <c r="C66" s="1"/>
      <c r="D66" s="1"/>
      <c r="E66" s="37"/>
      <c r="F66" s="37"/>
      <c r="G66" s="1"/>
      <c r="H66" s="1"/>
      <c r="I66" s="1"/>
      <c r="J66" s="85"/>
      <c r="K66" s="60"/>
      <c r="L66" s="1"/>
      <c r="M66" s="46"/>
      <c r="N66" s="46"/>
      <c r="O66" s="46"/>
      <c r="P66" s="46"/>
      <c r="Q66" s="46"/>
      <c r="R66" s="1"/>
    </row>
    <row r="67" spans="1:18" ht="15">
      <c r="A67" s="1"/>
      <c r="B67" s="1"/>
      <c r="C67" s="1"/>
      <c r="D67" s="1"/>
      <c r="E67" s="38"/>
      <c r="F67" s="38"/>
      <c r="G67" s="1"/>
      <c r="H67" s="1"/>
      <c r="I67" s="1"/>
      <c r="J67" s="1"/>
      <c r="K67" s="1"/>
      <c r="L67" s="1"/>
      <c r="M67" s="46"/>
      <c r="N67" s="46"/>
      <c r="O67" s="46"/>
      <c r="P67" s="1"/>
      <c r="Q67" s="1"/>
      <c r="R67" s="1"/>
    </row>
    <row r="68" spans="1:18" ht="1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">
      <c r="A70" s="1"/>
      <c r="B70" s="1"/>
      <c r="C70" s="1"/>
      <c r="D70" s="1"/>
      <c r="E70" s="1"/>
      <c r="F70" s="1"/>
      <c r="G70" s="1"/>
      <c r="H70" s="47"/>
      <c r="I70" s="47"/>
      <c r="J70" s="1"/>
      <c r="K70" s="1"/>
      <c r="L70" s="1"/>
      <c r="M70" s="1"/>
      <c r="N70" s="1"/>
      <c r="O70" s="1"/>
      <c r="P70" s="1"/>
      <c r="Q70" s="1"/>
      <c r="R70" s="1"/>
    </row>
    <row r="71" spans="1:18" ht="15">
      <c r="A71" s="1"/>
      <c r="B71" s="39"/>
      <c r="C71" s="40"/>
      <c r="D71" s="1"/>
      <c r="E71" s="86"/>
      <c r="F71" s="1"/>
      <c r="G71" s="47"/>
      <c r="H71" s="47"/>
      <c r="I71" s="47"/>
      <c r="J71" s="47"/>
      <c r="K71" s="47"/>
      <c r="L71" s="47"/>
      <c r="M71" s="47"/>
      <c r="N71" s="47"/>
      <c r="O71" s="1"/>
      <c r="P71" s="1"/>
      <c r="Q71" s="1"/>
      <c r="R71" s="1"/>
    </row>
    <row r="72" spans="1:18" ht="15">
      <c r="A72" s="1"/>
      <c r="B72" s="41"/>
      <c r="C72" s="42"/>
      <c r="D72" s="1"/>
      <c r="E72" s="87"/>
      <c r="F72" s="1"/>
      <c r="G72" s="47"/>
      <c r="H72" s="47"/>
      <c r="I72" s="47"/>
      <c r="J72" s="47"/>
      <c r="K72" s="47"/>
      <c r="L72" s="47"/>
      <c r="M72" s="47"/>
      <c r="N72" s="47"/>
      <c r="O72" s="1"/>
      <c r="P72" s="1"/>
      <c r="Q72" s="1"/>
      <c r="R72" s="1"/>
    </row>
    <row r="73" spans="1:18" ht="15.75" customHeight="1">
      <c r="B73" s="43"/>
      <c r="C73" s="44"/>
      <c r="D73" s="1"/>
      <c r="E73" s="1"/>
      <c r="F73" s="1"/>
      <c r="G73" s="47"/>
      <c r="J73" s="47"/>
      <c r="K73" s="47"/>
      <c r="L73" s="47"/>
      <c r="M73" s="47"/>
      <c r="N73" s="47"/>
      <c r="O73" s="1"/>
    </row>
  </sheetData>
  <mergeCells count="70">
    <mergeCell ref="J46:L46"/>
    <mergeCell ref="B28:G28"/>
    <mergeCell ref="B29:G31"/>
    <mergeCell ref="J65:K65"/>
    <mergeCell ref="J66:K66"/>
    <mergeCell ref="E71:E72"/>
    <mergeCell ref="E45:G45"/>
    <mergeCell ref="D48:G48"/>
    <mergeCell ref="D49:G49"/>
    <mergeCell ref="D46:G46"/>
    <mergeCell ref="D47:G47"/>
    <mergeCell ref="J47:L47"/>
    <mergeCell ref="J51:L51"/>
    <mergeCell ref="B45:D45"/>
    <mergeCell ref="B46:C49"/>
    <mergeCell ref="J44:L44"/>
    <mergeCell ref="J45:L45"/>
    <mergeCell ref="J48:L48"/>
    <mergeCell ref="J49:L49"/>
    <mergeCell ref="J50:L50"/>
    <mergeCell ref="J42:L42"/>
    <mergeCell ref="J43:L43"/>
    <mergeCell ref="E43:G43"/>
    <mergeCell ref="E44:G44"/>
    <mergeCell ref="B43:D43"/>
    <mergeCell ref="B44:D44"/>
    <mergeCell ref="J36:O36"/>
    <mergeCell ref="B37:D37"/>
    <mergeCell ref="B38:D38"/>
    <mergeCell ref="E37:G37"/>
    <mergeCell ref="E38:G38"/>
    <mergeCell ref="C21:G22"/>
    <mergeCell ref="J23:J24"/>
    <mergeCell ref="A17:D17"/>
    <mergeCell ref="B19:G19"/>
    <mergeCell ref="J19:R19"/>
    <mergeCell ref="J21:R21"/>
    <mergeCell ref="B23:B26"/>
    <mergeCell ref="C23:C26"/>
    <mergeCell ref="B21:B22"/>
    <mergeCell ref="L23:P23"/>
    <mergeCell ref="D23:D26"/>
    <mergeCell ref="E23:G23"/>
    <mergeCell ref="E24:G24"/>
    <mergeCell ref="E25:G25"/>
    <mergeCell ref="E26:G26"/>
    <mergeCell ref="J34:K34"/>
    <mergeCell ref="K23:K24"/>
    <mergeCell ref="J37:L37"/>
    <mergeCell ref="J38:L38"/>
    <mergeCell ref="B41:D41"/>
    <mergeCell ref="B33:G33"/>
    <mergeCell ref="B34:D34"/>
    <mergeCell ref="E34:G34"/>
    <mergeCell ref="B35:D35"/>
    <mergeCell ref="B36:D36"/>
    <mergeCell ref="E36:G36"/>
    <mergeCell ref="E35:G35"/>
    <mergeCell ref="J31:K31"/>
    <mergeCell ref="L31:N31"/>
    <mergeCell ref="B42:D42"/>
    <mergeCell ref="B40:D40"/>
    <mergeCell ref="E40:G40"/>
    <mergeCell ref="J39:L39"/>
    <mergeCell ref="J40:L40"/>
    <mergeCell ref="J41:L41"/>
    <mergeCell ref="E42:G42"/>
    <mergeCell ref="E41:G41"/>
    <mergeCell ref="B39:D39"/>
    <mergeCell ref="E39:G39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Informe de sensibilidad 2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Davide Patiño</cp:lastModifiedBy>
  <dcterms:modified xsi:type="dcterms:W3CDTF">2024-10-11T15:32:39Z</dcterms:modified>
</cp:coreProperties>
</file>