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va\Desktop\"/>
    </mc:Choice>
  </mc:AlternateContent>
  <xr:revisionPtr revIDLastSave="0" documentId="10_ncr:0_{97191B88-D758-4F7D-9773-9B38B9D87C05}" xr6:coauthVersionLast="36" xr6:coauthVersionMax="36" xr10:uidLastSave="{00000000-0000-0000-0000-000000000000}"/>
  <bookViews>
    <workbookView xWindow="0" yWindow="0" windowWidth="20490" windowHeight="7545" activeTab="1" xr2:uid="{0C5B9B05-41F4-49AF-B63D-54FD253E1934}"/>
  </bookViews>
  <sheets>
    <sheet name="Media Muestral Estratificad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3" i="2"/>
  <c r="I4" i="2"/>
  <c r="I5" i="2"/>
  <c r="I3" i="2"/>
  <c r="B10" i="2"/>
  <c r="C6" i="2"/>
  <c r="H5" i="2"/>
  <c r="H4" i="2"/>
  <c r="H6" i="2" s="1"/>
  <c r="H3" i="2"/>
  <c r="N7" i="1"/>
  <c r="N5" i="1"/>
  <c r="N6" i="1"/>
  <c r="N4" i="1"/>
  <c r="M5" i="1"/>
  <c r="M6" i="1"/>
  <c r="M4" i="1"/>
  <c r="L6" i="1"/>
  <c r="L5" i="1"/>
  <c r="L4" i="1"/>
  <c r="D7" i="1"/>
  <c r="J6" i="1"/>
  <c r="K6" i="1" s="1"/>
  <c r="J5" i="1"/>
  <c r="K5" i="1" s="1"/>
  <c r="J4" i="1"/>
  <c r="K4" i="1" s="1"/>
  <c r="K7" i="1" s="1"/>
  <c r="C11" i="1" s="1"/>
</calcChain>
</file>

<file path=xl/sharedStrings.xml><?xml version="1.0" encoding="utf-8"?>
<sst xmlns="http://schemas.openxmlformats.org/spreadsheetml/2006/main" count="35" uniqueCount="31">
  <si>
    <t>Almacen</t>
  </si>
  <si>
    <t>ni</t>
  </si>
  <si>
    <t>Ni</t>
  </si>
  <si>
    <t>Xij</t>
  </si>
  <si>
    <t>Xmedia</t>
  </si>
  <si>
    <t>Ni * X(media)</t>
  </si>
  <si>
    <t>Sum(Ni * x)/ sum(Ni)</t>
  </si>
  <si>
    <t>=</t>
  </si>
  <si>
    <t>mies de cordobas</t>
  </si>
  <si>
    <t>X(estimador muestral)</t>
  </si>
  <si>
    <t>Que es la media muestral estratificada</t>
  </si>
  <si>
    <t>T (tao)</t>
  </si>
  <si>
    <t>Formulas:</t>
  </si>
  <si>
    <t>X(media)  =</t>
  </si>
  <si>
    <t>sum((xij)) / ni</t>
  </si>
  <si>
    <t xml:space="preserve">T = </t>
  </si>
  <si>
    <t>S^2</t>
  </si>
  <si>
    <t>E</t>
  </si>
  <si>
    <t>(error max permitido)</t>
  </si>
  <si>
    <t>Estrato</t>
  </si>
  <si>
    <t>A</t>
  </si>
  <si>
    <t>B</t>
  </si>
  <si>
    <t>C</t>
  </si>
  <si>
    <t>Xi</t>
  </si>
  <si>
    <t>Varianza</t>
  </si>
  <si>
    <t>(media)</t>
  </si>
  <si>
    <t>Ni*Xi</t>
  </si>
  <si>
    <t>Media muestral estratificada</t>
  </si>
  <si>
    <t>X =</t>
  </si>
  <si>
    <t>Ni^2</t>
  </si>
  <si>
    <t>N^2 * S^2/Ni * ((1-ni)/Ni)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</si>
</sst>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20</xdr:row>
      <xdr:rowOff>100012</xdr:rowOff>
    </xdr:from>
    <xdr:ext cx="1410834" cy="3438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B7F7007-3335-489F-B578-FAA27453BDB8}"/>
                </a:ext>
              </a:extLst>
            </xdr:cNvPr>
            <xdr:cNvSpPr txBox="1"/>
          </xdr:nvSpPr>
          <xdr:spPr>
            <a:xfrm>
              <a:off x="8696325" y="1062037"/>
              <a:ext cx="1410834" cy="343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𝑆𝑢𝑚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𝑋𝑖𝑗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)^2  </m:t>
                            </m:r>
                          </m:e>
                        </m:acc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1−1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B7F7007-3335-489F-B578-FAA27453BDB8}"/>
                </a:ext>
              </a:extLst>
            </xdr:cNvPr>
            <xdr:cNvSpPr txBox="1"/>
          </xdr:nvSpPr>
          <xdr:spPr>
            <a:xfrm>
              <a:off x="8696325" y="1062037"/>
              <a:ext cx="1410834" cy="3438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𝑆^2=(𝑆𝑢𝑚(𝑋𝑖𝑗−(𝑥)^2  ) ̅)/(𝑛1−1)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2</xdr:row>
      <xdr:rowOff>14287</xdr:rowOff>
    </xdr:from>
    <xdr:ext cx="803553" cy="180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263FBA9-423D-48AC-A420-76918EBD4A80}"/>
                </a:ext>
              </a:extLst>
            </xdr:cNvPr>
            <xdr:cNvSpPr txBox="1"/>
          </xdr:nvSpPr>
          <xdr:spPr>
            <a:xfrm>
              <a:off x="7000875" y="404812"/>
              <a:ext cx="803553" cy="1806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𝑋𝑖𝑗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)^2  </m:t>
                        </m:r>
                      </m:e>
                    </m:acc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263FBA9-423D-48AC-A420-76918EBD4A80}"/>
                </a:ext>
              </a:extLst>
            </xdr:cNvPr>
            <xdr:cNvSpPr txBox="1"/>
          </xdr:nvSpPr>
          <xdr:spPr>
            <a:xfrm>
              <a:off x="7000875" y="404812"/>
              <a:ext cx="803553" cy="180627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(𝑋𝑖𝑗−(𝑥)^2  ) ̅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701F-20EF-4419-B7EE-7BD0CDC73B41}">
  <dimension ref="A2:N21"/>
  <sheetViews>
    <sheetView topLeftCell="A2" workbookViewId="0">
      <selection activeCell="O7" sqref="O7"/>
    </sheetView>
  </sheetViews>
  <sheetFormatPr defaultRowHeight="15" x14ac:dyDescent="0.25"/>
  <cols>
    <col min="11" max="12" width="13.42578125" customWidth="1"/>
  </cols>
  <sheetData>
    <row r="2" spans="1:14" ht="15.75" x14ac:dyDescent="0.25">
      <c r="K2" s="16" t="s">
        <v>11</v>
      </c>
      <c r="N2" t="s">
        <v>18</v>
      </c>
    </row>
    <row r="3" spans="1:14" x14ac:dyDescent="0.25">
      <c r="B3" s="12" t="s">
        <v>0</v>
      </c>
      <c r="C3" s="12" t="s">
        <v>1</v>
      </c>
      <c r="D3" s="12" t="s">
        <v>2</v>
      </c>
      <c r="E3" s="13" t="s">
        <v>3</v>
      </c>
      <c r="F3" s="14"/>
      <c r="G3" s="14"/>
      <c r="H3" s="14"/>
      <c r="I3" s="15"/>
      <c r="J3" s="12" t="s">
        <v>4</v>
      </c>
      <c r="K3" s="12" t="s">
        <v>5</v>
      </c>
      <c r="M3" s="17" t="s">
        <v>16</v>
      </c>
      <c r="N3" s="12" t="s">
        <v>17</v>
      </c>
    </row>
    <row r="4" spans="1:14" x14ac:dyDescent="0.25">
      <c r="B4" s="1">
        <v>1</v>
      </c>
      <c r="C4" s="1">
        <v>3</v>
      </c>
      <c r="D4" s="2">
        <v>150</v>
      </c>
      <c r="E4" s="2">
        <v>3.5</v>
      </c>
      <c r="F4" s="5">
        <v>4.5</v>
      </c>
      <c r="G4" s="5">
        <v>5.5</v>
      </c>
      <c r="H4" s="5"/>
      <c r="I4" s="3"/>
      <c r="J4" s="3">
        <f>SUM(E4:G4)/C4</f>
        <v>4.5</v>
      </c>
      <c r="K4" s="1">
        <f>J4*D4</f>
        <v>675</v>
      </c>
      <c r="L4" s="1">
        <f>(E4-J4)^2+(F4-J4)^2+(G4-J4)^2</f>
        <v>2</v>
      </c>
      <c r="M4" s="1">
        <f>L4/(C4-1)</f>
        <v>1</v>
      </c>
      <c r="N4" s="1">
        <f>(D4^2)*(M4/C4)</f>
        <v>7500</v>
      </c>
    </row>
    <row r="5" spans="1:14" x14ac:dyDescent="0.25">
      <c r="B5" s="1">
        <v>2</v>
      </c>
      <c r="C5" s="1">
        <v>4</v>
      </c>
      <c r="D5" s="2">
        <v>200</v>
      </c>
      <c r="E5" s="6">
        <v>6.5</v>
      </c>
      <c r="F5" s="4">
        <v>7</v>
      </c>
      <c r="G5" s="4">
        <v>8</v>
      </c>
      <c r="H5" s="4">
        <v>8.5</v>
      </c>
      <c r="I5" s="7"/>
      <c r="J5" s="3">
        <f>SUM(E5:I5)/C5</f>
        <v>7.5</v>
      </c>
      <c r="K5" s="1">
        <f t="shared" ref="K5:K6" si="0">J5*D5</f>
        <v>1500</v>
      </c>
      <c r="L5" s="1">
        <f>(E5-J5)^2 +(F5-J5)^2+(G5-J5)^2+(H5-J5)^2</f>
        <v>2.5</v>
      </c>
      <c r="M5" s="1">
        <f t="shared" ref="M5:M6" si="1">L5/(C5-1)</f>
        <v>0.83333333333333337</v>
      </c>
      <c r="N5" s="1">
        <f t="shared" ref="N5:N6" si="2">(D5^2)*(M5/C5)</f>
        <v>8333.3333333333339</v>
      </c>
    </row>
    <row r="6" spans="1:14" x14ac:dyDescent="0.25">
      <c r="B6" s="1">
        <v>3</v>
      </c>
      <c r="C6" s="1">
        <v>5</v>
      </c>
      <c r="D6" s="2">
        <v>250</v>
      </c>
      <c r="E6" s="2">
        <v>6.5</v>
      </c>
      <c r="F6" s="5">
        <v>8</v>
      </c>
      <c r="G6" s="5">
        <v>10.25</v>
      </c>
      <c r="H6" s="5">
        <v>12.5</v>
      </c>
      <c r="I6" s="3">
        <v>10</v>
      </c>
      <c r="J6" s="3">
        <f>SUM(E6:I6)/C6</f>
        <v>9.4499999999999993</v>
      </c>
      <c r="K6" s="1">
        <f t="shared" si="0"/>
        <v>2362.5</v>
      </c>
      <c r="L6" s="1">
        <f>(E6-J6)^2+(F6-J6)^2+(G6-J6)^2+(H6-J6)^2+(I6-J6)^2</f>
        <v>21.049999999999997</v>
      </c>
      <c r="M6" s="1">
        <f t="shared" si="1"/>
        <v>5.2624999999999993</v>
      </c>
      <c r="N6" s="1">
        <f t="shared" si="2"/>
        <v>65781.249999999985</v>
      </c>
    </row>
    <row r="7" spans="1:14" x14ac:dyDescent="0.25">
      <c r="D7">
        <f>SUM(D4:D6)</f>
        <v>600</v>
      </c>
      <c r="K7">
        <f>SUM(K4:K6)</f>
        <v>4537.5</v>
      </c>
      <c r="N7">
        <f>SUM(N4:N6)</f>
        <v>81614.583333333314</v>
      </c>
    </row>
    <row r="9" spans="1:14" x14ac:dyDescent="0.25">
      <c r="C9" t="s">
        <v>6</v>
      </c>
    </row>
    <row r="10" spans="1:14" x14ac:dyDescent="0.25">
      <c r="C10" t="s">
        <v>7</v>
      </c>
    </row>
    <row r="11" spans="1:14" x14ac:dyDescent="0.25">
      <c r="A11" s="11" t="s">
        <v>9</v>
      </c>
      <c r="B11" s="11"/>
      <c r="C11" s="10">
        <f>K7/D7</f>
        <v>7.5625</v>
      </c>
      <c r="D11" s="1" t="s">
        <v>8</v>
      </c>
      <c r="E11" s="1"/>
    </row>
    <row r="12" spans="1:14" x14ac:dyDescent="0.25">
      <c r="A12" t="s">
        <v>10</v>
      </c>
    </row>
    <row r="18" spans="1:3" x14ac:dyDescent="0.25">
      <c r="B18" t="s">
        <v>12</v>
      </c>
    </row>
    <row r="19" spans="1:3" x14ac:dyDescent="0.25">
      <c r="B19" t="s">
        <v>15</v>
      </c>
      <c r="C19" t="s">
        <v>5</v>
      </c>
    </row>
    <row r="20" spans="1:3" x14ac:dyDescent="0.25">
      <c r="A20" s="9" t="s">
        <v>13</v>
      </c>
      <c r="B20" s="9"/>
      <c r="C20" t="s">
        <v>14</v>
      </c>
    </row>
    <row r="21" spans="1:3" x14ac:dyDescent="0.25">
      <c r="A21" s="9"/>
      <c r="B21" s="9"/>
    </row>
  </sheetData>
  <mergeCells count="4">
    <mergeCell ref="E3:I3"/>
    <mergeCell ref="A11:B11"/>
    <mergeCell ref="A20:B20"/>
    <mergeCell ref="A21:B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2BB3-1E4C-4C42-AC18-C28DAF1D4542}">
  <dimension ref="A1:J10"/>
  <sheetViews>
    <sheetView tabSelected="1" workbookViewId="0">
      <selection activeCell="J1" sqref="J1"/>
    </sheetView>
  </sheetViews>
  <sheetFormatPr defaultRowHeight="15" x14ac:dyDescent="0.25"/>
  <cols>
    <col min="10" max="10" width="23.42578125" customWidth="1"/>
  </cols>
  <sheetData>
    <row r="1" spans="1:10" x14ac:dyDescent="0.25">
      <c r="F1" t="s">
        <v>25</v>
      </c>
      <c r="G1" t="s">
        <v>24</v>
      </c>
    </row>
    <row r="2" spans="1:10" x14ac:dyDescent="0.25">
      <c r="B2" s="12" t="s">
        <v>19</v>
      </c>
      <c r="C2" s="12" t="s">
        <v>2</v>
      </c>
      <c r="D2" s="12" t="s">
        <v>1</v>
      </c>
      <c r="E2" s="12"/>
      <c r="F2" s="12" t="s">
        <v>23</v>
      </c>
      <c r="G2" s="12" t="s">
        <v>16</v>
      </c>
      <c r="H2" s="12" t="s">
        <v>26</v>
      </c>
      <c r="I2" s="12" t="s">
        <v>29</v>
      </c>
      <c r="J2" s="12" t="s">
        <v>30</v>
      </c>
    </row>
    <row r="3" spans="1:10" x14ac:dyDescent="0.25">
      <c r="B3" s="1" t="s">
        <v>20</v>
      </c>
      <c r="C3" s="1">
        <v>155</v>
      </c>
      <c r="D3" s="1">
        <v>20</v>
      </c>
      <c r="E3" s="1"/>
      <c r="F3" s="1">
        <v>3.9</v>
      </c>
      <c r="G3" s="1">
        <v>35.35</v>
      </c>
      <c r="H3" s="1">
        <f>F3*C3</f>
        <v>604.5</v>
      </c>
      <c r="I3" s="1">
        <f>C3^2</f>
        <v>24025</v>
      </c>
      <c r="J3" s="1">
        <f>I3*(G3/D3) *((1-D3)/C3)</f>
        <v>-5205.2874999999995</v>
      </c>
    </row>
    <row r="4" spans="1:10" x14ac:dyDescent="0.25">
      <c r="B4" s="1" t="s">
        <v>21</v>
      </c>
      <c r="C4" s="1">
        <v>62</v>
      </c>
      <c r="D4" s="1">
        <v>8</v>
      </c>
      <c r="E4" s="1"/>
      <c r="F4" s="1">
        <v>25.125</v>
      </c>
      <c r="G4" s="1">
        <v>232.41</v>
      </c>
      <c r="H4" s="1">
        <f t="shared" ref="H4:H5" si="0">F4*C4</f>
        <v>1557.75</v>
      </c>
      <c r="I4" s="1">
        <f t="shared" ref="I4:I5" si="1">C4^2</f>
        <v>3844</v>
      </c>
      <c r="J4" s="1">
        <f t="shared" ref="J4:J5" si="2">I4*(G4/D4) *((1-D4)/C4)</f>
        <v>-12608.2425</v>
      </c>
    </row>
    <row r="5" spans="1:10" x14ac:dyDescent="0.25">
      <c r="B5" s="1" t="s">
        <v>22</v>
      </c>
      <c r="C5" s="1">
        <v>93</v>
      </c>
      <c r="D5" s="1">
        <v>12</v>
      </c>
      <c r="E5" s="1"/>
      <c r="F5" s="1">
        <v>19</v>
      </c>
      <c r="G5" s="1">
        <v>87.63</v>
      </c>
      <c r="H5" s="1">
        <f t="shared" si="0"/>
        <v>1767</v>
      </c>
      <c r="I5" s="1">
        <f t="shared" si="1"/>
        <v>8649</v>
      </c>
      <c r="J5" s="1">
        <f t="shared" si="2"/>
        <v>-7470.4574999999995</v>
      </c>
    </row>
    <row r="6" spans="1:10" x14ac:dyDescent="0.25">
      <c r="C6">
        <f>SUM(C3:C5)</f>
        <v>310</v>
      </c>
      <c r="H6">
        <f>SUM(H3:H5)</f>
        <v>3929.25</v>
      </c>
    </row>
    <row r="9" spans="1:10" x14ac:dyDescent="0.25">
      <c r="A9" t="s">
        <v>27</v>
      </c>
    </row>
    <row r="10" spans="1:10" x14ac:dyDescent="0.25">
      <c r="A10" s="8" t="s">
        <v>28</v>
      </c>
      <c r="B10">
        <f>H6/C6</f>
        <v>12.675000000000001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 Muestral Estratificada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</dc:creator>
  <cp:lastModifiedBy>carva</cp:lastModifiedBy>
  <dcterms:created xsi:type="dcterms:W3CDTF">2024-09-20T16:42:14Z</dcterms:created>
  <dcterms:modified xsi:type="dcterms:W3CDTF">2024-09-20T18:03:03Z</dcterms:modified>
</cp:coreProperties>
</file>