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LAPTOP\Desktop\Investigación de Operaciones\"/>
    </mc:Choice>
  </mc:AlternateContent>
  <xr:revisionPtr revIDLastSave="0" documentId="13_ncr:1_{F0DF5871-461A-4C2A-A96F-9505213FAEE6}" xr6:coauthVersionLast="47" xr6:coauthVersionMax="47" xr10:uidLastSave="{00000000-0000-0000-0000-000000000000}"/>
  <bookViews>
    <workbookView xWindow="-108" yWindow="-108" windowWidth="23256" windowHeight="12456" xr2:uid="{AB88AC59-35F0-4635-9C16-1F4F9C3EF9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3" i="1" l="1"/>
  <c r="M123" i="1"/>
  <c r="L123" i="1"/>
  <c r="K123" i="1"/>
  <c r="J123" i="1"/>
  <c r="I123" i="1"/>
  <c r="H77" i="1"/>
  <c r="H76" i="1"/>
  <c r="H75" i="1"/>
  <c r="H74" i="1"/>
  <c r="H48" i="1"/>
  <c r="H47" i="1"/>
  <c r="H46" i="1"/>
  <c r="H45" i="1"/>
</calcChain>
</file>

<file path=xl/sharedStrings.xml><?xml version="1.0" encoding="utf-8"?>
<sst xmlns="http://schemas.openxmlformats.org/spreadsheetml/2006/main" count="206" uniqueCount="164">
  <si>
    <t>1) Variables de decisión:</t>
  </si>
  <si>
    <t>Sea "x" la cantidad de jugo a producir</t>
  </si>
  <si>
    <t>Sea "y" la cantidad de pasta a producir</t>
  </si>
  <si>
    <t>2) Restricciones</t>
  </si>
  <si>
    <t xml:space="preserve">a) Cantidad de cajas a producir de jugo: </t>
  </si>
  <si>
    <t>x &lt;= 2000</t>
  </si>
  <si>
    <t>y &lt;= 6000</t>
  </si>
  <si>
    <t>b) Cantidad de cajas a producir de pasta:</t>
  </si>
  <si>
    <t>x &gt;= 0; y &gt;= 0</t>
  </si>
  <si>
    <t>d) Libras de tomate:</t>
  </si>
  <si>
    <t>24x + (1/3)24y = 60000</t>
  </si>
  <si>
    <t>c) No negatividad:</t>
  </si>
  <si>
    <t>3) Función objetivo</t>
  </si>
  <si>
    <t>Maximizar ganancias</t>
  </si>
  <si>
    <t>z (MAX) =</t>
  </si>
  <si>
    <t xml:space="preserve">Ingresos: </t>
  </si>
  <si>
    <t>18x + 9y</t>
  </si>
  <si>
    <t>Egresos:</t>
  </si>
  <si>
    <t>-1.68X-0.56Y</t>
  </si>
  <si>
    <t>16.32X + 8.44Y</t>
  </si>
  <si>
    <t>PROBLEMA 1</t>
  </si>
  <si>
    <t>PROBLEMA 2</t>
  </si>
  <si>
    <t>Sea "x" la cantidad de alfombras de tipo A a producir</t>
  </si>
  <si>
    <t>Sea "y" la cantidad de alfombras de tipo B a producir</t>
  </si>
  <si>
    <t>Datos</t>
  </si>
  <si>
    <t>Variables</t>
  </si>
  <si>
    <t>H. de Seda</t>
  </si>
  <si>
    <t>H. de Plata</t>
  </si>
  <si>
    <t>H. de Oro</t>
  </si>
  <si>
    <t>X</t>
  </si>
  <si>
    <t>Y</t>
  </si>
  <si>
    <t>Ganancias</t>
  </si>
  <si>
    <t>a) Hilo de seda:</t>
  </si>
  <si>
    <t>x + 2y &lt;= 500</t>
  </si>
  <si>
    <t>b) Hilo de plata:</t>
  </si>
  <si>
    <t>2x + y &lt;= 400</t>
  </si>
  <si>
    <t>c) Hilo de oro:</t>
  </si>
  <si>
    <t>y &lt;= 225</t>
  </si>
  <si>
    <t>d) No negatividad:</t>
  </si>
  <si>
    <t>2000x + 3000y</t>
  </si>
  <si>
    <t>PROBLEMA 3</t>
  </si>
  <si>
    <t>Objetivo</t>
  </si>
  <si>
    <t>Maximizar la productividad</t>
  </si>
  <si>
    <t>Sea "x" el número de Hardware comprado</t>
  </si>
  <si>
    <t>Sea "y" el número de Software comprado</t>
  </si>
  <si>
    <t>Costos</t>
  </si>
  <si>
    <t>Mejora</t>
  </si>
  <si>
    <t>Máximo</t>
  </si>
  <si>
    <t>Mínimo</t>
  </si>
  <si>
    <t>Total</t>
  </si>
  <si>
    <t>1) Variables de decisión</t>
  </si>
  <si>
    <t>2) Función objetivo</t>
  </si>
  <si>
    <t>Z (MAX) =</t>
  </si>
  <si>
    <t>5x + 10y</t>
  </si>
  <si>
    <t>a) Presupuesto</t>
  </si>
  <si>
    <t>20x + 30y &lt;= 600</t>
  </si>
  <si>
    <t>b) Máximo de Hardware</t>
  </si>
  <si>
    <t>x &lt;= 8</t>
  </si>
  <si>
    <t>c) Máximo de Software</t>
  </si>
  <si>
    <t>y &lt;= 10</t>
  </si>
  <si>
    <t>d) Mínimo de Hardware</t>
  </si>
  <si>
    <t>x &gt;= 1</t>
  </si>
  <si>
    <t xml:space="preserve">e) Mínimo de Software </t>
  </si>
  <si>
    <t>y &gt;= 2</t>
  </si>
  <si>
    <t>Es un problema con región:</t>
  </si>
  <si>
    <t>Totalmente acotada</t>
  </si>
  <si>
    <t>Respuesta:</t>
  </si>
  <si>
    <t>Link:</t>
  </si>
  <si>
    <t>https://www.desmos.com/calculator/q4pgivmhkj</t>
  </si>
  <si>
    <t>Análisis de opciones</t>
  </si>
  <si>
    <t>Opciones</t>
  </si>
  <si>
    <t>Z (MAX)</t>
  </si>
  <si>
    <t>Solución:</t>
  </si>
  <si>
    <t>Para obtener el mayor incremento de productividad (140pts) se deben de comprar 8 unidades de Hardware y 10 de Software.</t>
  </si>
  <si>
    <t>PROBLEMA 4</t>
  </si>
  <si>
    <t>Minimizar los costos</t>
  </si>
  <si>
    <t>Sea "y" el número de llamadas a realizar en la tarde</t>
  </si>
  <si>
    <t>Sea "x" el número de llamadas a realizar en la mañana</t>
  </si>
  <si>
    <t>x</t>
  </si>
  <si>
    <t>y</t>
  </si>
  <si>
    <t>z (MIN) =</t>
  </si>
  <si>
    <t>2x + 5y</t>
  </si>
  <si>
    <t>Esposas</t>
  </si>
  <si>
    <t>Esposos</t>
  </si>
  <si>
    <t>Solteros</t>
  </si>
  <si>
    <t>Solteras</t>
  </si>
  <si>
    <t>Límite de llamadas</t>
  </si>
  <si>
    <t xml:space="preserve">a) Límite de llamadas </t>
  </si>
  <si>
    <t>x &gt;= y</t>
  </si>
  <si>
    <t>0.3x + 0.3y &gt;= 150</t>
  </si>
  <si>
    <t>b) Llamadas de las esposas</t>
  </si>
  <si>
    <t>c) Llamadas de los esposos</t>
  </si>
  <si>
    <t>0.1x + 0.3y &gt;= 120</t>
  </si>
  <si>
    <t>d) Llamadas de los solteros</t>
  </si>
  <si>
    <t>0.1x + 0.15y &gt;= 100</t>
  </si>
  <si>
    <t>e) Llamadas de las solteras</t>
  </si>
  <si>
    <t>0.1x + 0.2y &gt;= 110</t>
  </si>
  <si>
    <t xml:space="preserve">https://www.desmos.com/calculator/wewnkf8lek </t>
  </si>
  <si>
    <t xml:space="preserve">X </t>
  </si>
  <si>
    <t>Z (MIN)</t>
  </si>
  <si>
    <t>Para obtener los menores costos ($2300.00), se deben realizar 900 llamadas por la mañana, y 100 por la tarde.</t>
  </si>
  <si>
    <t>PROBLEMA 5</t>
  </si>
  <si>
    <t>Xi</t>
  </si>
  <si>
    <t>Donde</t>
  </si>
  <si>
    <t>i = Cerveza a producir (i = 1,2,3)</t>
  </si>
  <si>
    <t>Procesos</t>
  </si>
  <si>
    <t>X1</t>
  </si>
  <si>
    <t>X2</t>
  </si>
  <si>
    <t>X3</t>
  </si>
  <si>
    <t>Fermentación</t>
  </si>
  <si>
    <t>Maduración</t>
  </si>
  <si>
    <t>Llenado</t>
  </si>
  <si>
    <t>Disponible</t>
  </si>
  <si>
    <t>Horas</t>
  </si>
  <si>
    <t>Máximo de 20</t>
  </si>
  <si>
    <t>50X1 + 20X2 + 25X3</t>
  </si>
  <si>
    <t>2) Restriccion</t>
  </si>
  <si>
    <t xml:space="preserve">a) Producción de Cerveza 3 </t>
  </si>
  <si>
    <t>X3 &lt;=  20</t>
  </si>
  <si>
    <t>b) Tiempo de fermentación</t>
  </si>
  <si>
    <t>9x1 + 3x2 +5x3 &lt;= 500</t>
  </si>
  <si>
    <t>c) Tiempo de maduración</t>
  </si>
  <si>
    <t>5x1 + 4x2 &lt;= 350</t>
  </si>
  <si>
    <t>d) Tiempo de llenado</t>
  </si>
  <si>
    <t>3x1 + 3x3 &lt;= 150</t>
  </si>
  <si>
    <t>Solución en POM QM</t>
  </si>
  <si>
    <t>Solución</t>
  </si>
  <si>
    <t>Para obtener las máximas ganancias para la empresa, se deben producir 26 unidades de la primera cerveza, 54 de la segunda, y las 20 de la tercera.</t>
  </si>
  <si>
    <t>PROBLEMA 6</t>
  </si>
  <si>
    <t>Notas</t>
  </si>
  <si>
    <t>Costo de compra</t>
  </si>
  <si>
    <t>Costo de producción</t>
  </si>
  <si>
    <t>Precio de ventas</t>
  </si>
  <si>
    <t>Restricciones de material de empaque</t>
  </si>
  <si>
    <t>Tiempo de fabricación</t>
  </si>
  <si>
    <t>Xij</t>
  </si>
  <si>
    <t>i = Tipo de tubo
(i = A, B, C)</t>
  </si>
  <si>
    <t>j = producir (1), comprar (2)
(j = 1, 2)</t>
  </si>
  <si>
    <t>Tubos</t>
  </si>
  <si>
    <t>XA1</t>
  </si>
  <si>
    <t>XA2</t>
  </si>
  <si>
    <t>XB1</t>
  </si>
  <si>
    <t>XB2</t>
  </si>
  <si>
    <t>XC1</t>
  </si>
  <si>
    <t>XC2</t>
  </si>
  <si>
    <t>Tiempos de máq.</t>
  </si>
  <si>
    <t>Límite</t>
  </si>
  <si>
    <t>Recursos</t>
  </si>
  <si>
    <t>Materia prima</t>
  </si>
  <si>
    <t>Demanda</t>
  </si>
  <si>
    <t xml:space="preserve">Z (MAX) = </t>
  </si>
  <si>
    <t>7XA1 + 4XA2 + 8XB1 + 6XB2 + 5XC1 + 2XC2</t>
  </si>
  <si>
    <t>3) Restricciones</t>
  </si>
  <si>
    <t xml:space="preserve">a) Materia prima </t>
  </si>
  <si>
    <t>XA1 + XB1 + XC1 &lt;= 5500</t>
  </si>
  <si>
    <t>b) Tiempo en máquina</t>
  </si>
  <si>
    <t>0.5XA1 + 0.45XB1 +0.6XC1 &lt;= 2400</t>
  </si>
  <si>
    <t>c) Demanda Tubo A</t>
  </si>
  <si>
    <t>XA1 + XA2 = 2000</t>
  </si>
  <si>
    <t>d) Demanda Tubo B</t>
  </si>
  <si>
    <t>XB1 + XB2 = 4000</t>
  </si>
  <si>
    <t>e) Demanda Tubo C</t>
  </si>
  <si>
    <t>XC1 + XC2 = 5000</t>
  </si>
  <si>
    <t xml:space="preserve">Para poder producir las mayores ganancias, necesitamos producir 2000 unidades del tubo A. Luego, importar 4000 unidades del tubo B, y por último, producir 2333 unidades del tubo C, además de importar 2666 unidades del mismo.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</si>
</sst>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C$-4C0A]* #,##0.00_-;\-[$C$-4C0A]* #,##0.00_-;_-[$C$-4C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ont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164" fontId="0" fillId="0" borderId="0" xfId="0" applyNumberFormat="1"/>
    <xf numFmtId="0" fontId="1" fillId="0" borderId="1" xfId="0" applyFont="1" applyBorder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5" fontId="0" fillId="6" borderId="1" xfId="0" applyNumberFormat="1" applyFill="1" applyBorder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36</xdr:row>
      <xdr:rowOff>19050</xdr:rowOff>
    </xdr:from>
    <xdr:to>
      <xdr:col>2</xdr:col>
      <xdr:colOff>9525</xdr:colOff>
      <xdr:row>45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EC6488-39FB-4B8E-985B-9DC47205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877050"/>
          <a:ext cx="2466975" cy="1876425"/>
        </a:xfrm>
        <a:prstGeom prst="rect">
          <a:avLst/>
        </a:prstGeom>
      </xdr:spPr>
    </xdr:pic>
    <xdr:clientData/>
  </xdr:twoCellAnchor>
  <xdr:twoCellAnchor editAs="oneCell">
    <xdr:from>
      <xdr:col>0</xdr:col>
      <xdr:colOff>753440</xdr:colOff>
      <xdr:row>66</xdr:row>
      <xdr:rowOff>9524</xdr:rowOff>
    </xdr:from>
    <xdr:to>
      <xdr:col>3</xdr:col>
      <xdr:colOff>455294</xdr:colOff>
      <xdr:row>78</xdr:row>
      <xdr:rowOff>182879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D01C90-28B3-44D4-848F-58A7C738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40" y="12582524"/>
          <a:ext cx="4104309" cy="246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96</xdr:row>
      <xdr:rowOff>1</xdr:rowOff>
    </xdr:from>
    <xdr:to>
      <xdr:col>2</xdr:col>
      <xdr:colOff>1184933</xdr:colOff>
      <xdr:row>110</xdr:row>
      <xdr:rowOff>22861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FA677C-6774-45FA-803A-EFC20E79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1" y="17556481"/>
          <a:ext cx="3722392" cy="2583180"/>
        </a:xfrm>
        <a:prstGeom prst="rect">
          <a:avLst/>
        </a:prstGeom>
      </xdr:spPr>
    </xdr:pic>
    <xdr:clientData/>
  </xdr:twoCellAnchor>
  <xdr:twoCellAnchor editAs="oneCell">
    <xdr:from>
      <xdr:col>6</xdr:col>
      <xdr:colOff>769620</xdr:colOff>
      <xdr:row>127</xdr:row>
      <xdr:rowOff>15240</xdr:rowOff>
    </xdr:from>
    <xdr:to>
      <xdr:col>10</xdr:col>
      <xdr:colOff>428069</xdr:colOff>
      <xdr:row>142</xdr:row>
      <xdr:rowOff>15240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2D91CF-DF41-42A0-A581-887D9EFAC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23241000"/>
          <a:ext cx="3125549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smos.com/calculator/wewnkf8lek" TargetMode="External"/><Relationship Id="rId1" Type="http://schemas.openxmlformats.org/officeDocument/2006/relationships/hyperlink" Target="https://www.desmos.com/calculator/q4pgivmhk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5E08-A7F2-4799-9C37-EA67E7AA80CB}">
  <dimension ref="A1:O145"/>
  <sheetViews>
    <sheetView tabSelected="1" topLeftCell="C76" workbookViewId="0">
      <selection activeCell="M97" sqref="M97"/>
    </sheetView>
  </sheetViews>
  <sheetFormatPr baseColWidth="10" defaultRowHeight="14.4" x14ac:dyDescent="0.3"/>
  <cols>
    <col min="2" max="2" width="37" customWidth="1"/>
    <col min="3" max="3" width="17.5546875" customWidth="1"/>
    <col min="4" max="4" width="38.109375" customWidth="1"/>
    <col min="5" max="5" width="29.88671875" customWidth="1"/>
    <col min="6" max="6" width="23.5546875" customWidth="1"/>
    <col min="8" max="8" width="15.88671875" customWidth="1"/>
    <col min="12" max="12" width="12.88671875" customWidth="1"/>
  </cols>
  <sheetData>
    <row r="1" spans="1:8" x14ac:dyDescent="0.3">
      <c r="A1" s="1" t="s">
        <v>20</v>
      </c>
    </row>
    <row r="2" spans="1:8" x14ac:dyDescent="0.3">
      <c r="A2" s="1" t="s">
        <v>0</v>
      </c>
      <c r="D2" s="1" t="s">
        <v>3</v>
      </c>
      <c r="G2" s="1" t="s">
        <v>12</v>
      </c>
    </row>
    <row r="3" spans="1:8" x14ac:dyDescent="0.3">
      <c r="A3" t="s">
        <v>1</v>
      </c>
      <c r="D3" t="s">
        <v>4</v>
      </c>
      <c r="E3" t="s">
        <v>5</v>
      </c>
      <c r="G3" t="s">
        <v>13</v>
      </c>
    </row>
    <row r="4" spans="1:8" x14ac:dyDescent="0.3">
      <c r="A4" t="s">
        <v>2</v>
      </c>
      <c r="D4" t="s">
        <v>7</v>
      </c>
      <c r="E4" t="s">
        <v>6</v>
      </c>
    </row>
    <row r="5" spans="1:8" x14ac:dyDescent="0.3">
      <c r="D5" t="s">
        <v>11</v>
      </c>
      <c r="E5" t="s">
        <v>8</v>
      </c>
      <c r="G5" t="s">
        <v>14</v>
      </c>
      <c r="H5" t="s">
        <v>19</v>
      </c>
    </row>
    <row r="6" spans="1:8" x14ac:dyDescent="0.3">
      <c r="D6" t="s">
        <v>9</v>
      </c>
      <c r="E6" t="s">
        <v>10</v>
      </c>
    </row>
    <row r="7" spans="1:8" x14ac:dyDescent="0.3">
      <c r="G7" t="s">
        <v>15</v>
      </c>
      <c r="H7" t="s">
        <v>16</v>
      </c>
    </row>
    <row r="8" spans="1:8" x14ac:dyDescent="0.3">
      <c r="G8" t="s">
        <v>17</v>
      </c>
      <c r="H8" s="2" t="s">
        <v>18</v>
      </c>
    </row>
    <row r="10" spans="1:8" x14ac:dyDescent="0.3">
      <c r="A10" s="1" t="s">
        <v>21</v>
      </c>
    </row>
    <row r="11" spans="1:8" x14ac:dyDescent="0.3">
      <c r="A11" s="1" t="s">
        <v>0</v>
      </c>
      <c r="D11" s="1" t="s">
        <v>3</v>
      </c>
      <c r="G11" s="1" t="s">
        <v>12</v>
      </c>
    </row>
    <row r="12" spans="1:8" x14ac:dyDescent="0.3">
      <c r="A12" t="s">
        <v>22</v>
      </c>
      <c r="D12" t="s">
        <v>32</v>
      </c>
      <c r="E12" t="s">
        <v>33</v>
      </c>
      <c r="G12" t="s">
        <v>14</v>
      </c>
      <c r="H12" t="s">
        <v>39</v>
      </c>
    </row>
    <row r="13" spans="1:8" x14ac:dyDescent="0.3">
      <c r="A13" t="s">
        <v>23</v>
      </c>
      <c r="D13" t="s">
        <v>34</v>
      </c>
      <c r="E13" t="s">
        <v>35</v>
      </c>
    </row>
    <row r="14" spans="1:8" x14ac:dyDescent="0.3">
      <c r="D14" t="s">
        <v>36</v>
      </c>
      <c r="E14" t="s">
        <v>37</v>
      </c>
    </row>
    <row r="15" spans="1:8" x14ac:dyDescent="0.3">
      <c r="D15" t="s">
        <v>38</v>
      </c>
      <c r="E15" t="s">
        <v>8</v>
      </c>
    </row>
    <row r="20" spans="1:9" x14ac:dyDescent="0.3">
      <c r="E20" t="s">
        <v>24</v>
      </c>
    </row>
    <row r="21" spans="1:9" x14ac:dyDescent="0.3">
      <c r="E21" s="4" t="s">
        <v>25</v>
      </c>
      <c r="F21" s="4" t="s">
        <v>26</v>
      </c>
      <c r="G21" s="4" t="s">
        <v>27</v>
      </c>
      <c r="H21" s="4" t="s">
        <v>28</v>
      </c>
      <c r="I21" s="4" t="s">
        <v>31</v>
      </c>
    </row>
    <row r="22" spans="1:9" x14ac:dyDescent="0.3">
      <c r="E22" s="5" t="s">
        <v>29</v>
      </c>
      <c r="F22" s="5">
        <v>1</v>
      </c>
      <c r="G22" s="5">
        <v>2</v>
      </c>
      <c r="H22" s="5"/>
      <c r="I22" s="5">
        <v>2000</v>
      </c>
    </row>
    <row r="23" spans="1:9" x14ac:dyDescent="0.3">
      <c r="E23" s="3" t="s">
        <v>30</v>
      </c>
      <c r="F23" s="3">
        <v>2</v>
      </c>
      <c r="G23" s="3">
        <v>1</v>
      </c>
      <c r="H23" s="3">
        <v>1</v>
      </c>
      <c r="I23" s="3">
        <v>3000</v>
      </c>
    </row>
    <row r="24" spans="1:9" x14ac:dyDescent="0.3">
      <c r="E24" s="5"/>
      <c r="F24" s="5">
        <v>500</v>
      </c>
      <c r="G24" s="5">
        <v>400</v>
      </c>
      <c r="H24" s="5">
        <v>225</v>
      </c>
      <c r="I24" s="5"/>
    </row>
    <row r="26" spans="1:9" x14ac:dyDescent="0.3">
      <c r="A26" s="1" t="s">
        <v>40</v>
      </c>
    </row>
    <row r="27" spans="1:9" x14ac:dyDescent="0.3">
      <c r="A27" s="1" t="s">
        <v>41</v>
      </c>
      <c r="B27" t="s">
        <v>42</v>
      </c>
    </row>
    <row r="28" spans="1:9" x14ac:dyDescent="0.3">
      <c r="D28" s="1" t="s">
        <v>3</v>
      </c>
    </row>
    <row r="29" spans="1:9" x14ac:dyDescent="0.3">
      <c r="A29" s="1" t="s">
        <v>50</v>
      </c>
      <c r="D29" t="s">
        <v>54</v>
      </c>
      <c r="E29" t="s">
        <v>55</v>
      </c>
      <c r="G29" s="1" t="s">
        <v>51</v>
      </c>
    </row>
    <row r="30" spans="1:9" x14ac:dyDescent="0.3">
      <c r="A30" s="6" t="s">
        <v>43</v>
      </c>
      <c r="B30" s="1"/>
      <c r="D30" t="s">
        <v>56</v>
      </c>
      <c r="E30" t="s">
        <v>57</v>
      </c>
      <c r="G30" t="s">
        <v>52</v>
      </c>
      <c r="H30" t="s">
        <v>53</v>
      </c>
    </row>
    <row r="31" spans="1:9" x14ac:dyDescent="0.3">
      <c r="A31" s="6" t="s">
        <v>44</v>
      </c>
      <c r="D31" t="s">
        <v>58</v>
      </c>
      <c r="E31" t="s">
        <v>59</v>
      </c>
    </row>
    <row r="32" spans="1:9" x14ac:dyDescent="0.3">
      <c r="D32" t="s">
        <v>60</v>
      </c>
      <c r="E32" t="s">
        <v>61</v>
      </c>
    </row>
    <row r="33" spans="1:9" x14ac:dyDescent="0.3">
      <c r="A33" s="1"/>
      <c r="D33" t="s">
        <v>62</v>
      </c>
      <c r="E33" t="s">
        <v>63</v>
      </c>
    </row>
    <row r="34" spans="1:9" x14ac:dyDescent="0.3">
      <c r="A34" s="1" t="s">
        <v>66</v>
      </c>
      <c r="B34" t="s">
        <v>64</v>
      </c>
    </row>
    <row r="35" spans="1:9" x14ac:dyDescent="0.3">
      <c r="B35" s="1" t="s">
        <v>65</v>
      </c>
    </row>
    <row r="36" spans="1:9" x14ac:dyDescent="0.3">
      <c r="E36" s="1" t="s">
        <v>24</v>
      </c>
    </row>
    <row r="37" spans="1:9" x14ac:dyDescent="0.3">
      <c r="E37" s="4" t="s">
        <v>25</v>
      </c>
      <c r="F37" s="4" t="s">
        <v>45</v>
      </c>
      <c r="G37" s="4" t="s">
        <v>48</v>
      </c>
      <c r="H37" s="4" t="s">
        <v>47</v>
      </c>
      <c r="I37" s="4" t="s">
        <v>46</v>
      </c>
    </row>
    <row r="38" spans="1:9" x14ac:dyDescent="0.3">
      <c r="E38" s="7" t="s">
        <v>29</v>
      </c>
      <c r="F38" s="7">
        <v>20</v>
      </c>
      <c r="G38" s="7">
        <v>1</v>
      </c>
      <c r="H38" s="7">
        <v>8</v>
      </c>
      <c r="I38" s="7">
        <v>5</v>
      </c>
    </row>
    <row r="39" spans="1:9" x14ac:dyDescent="0.3">
      <c r="E39" s="3" t="s">
        <v>30</v>
      </c>
      <c r="F39" s="3">
        <v>30</v>
      </c>
      <c r="G39" s="3">
        <v>2</v>
      </c>
      <c r="H39" s="3">
        <v>10</v>
      </c>
      <c r="I39" s="3">
        <v>10</v>
      </c>
    </row>
    <row r="40" spans="1:9" x14ac:dyDescent="0.3">
      <c r="E40" s="7" t="s">
        <v>49</v>
      </c>
      <c r="F40" s="7">
        <v>600</v>
      </c>
      <c r="G40" s="7"/>
      <c r="H40" s="7"/>
      <c r="I40" s="7"/>
    </row>
    <row r="43" spans="1:9" x14ac:dyDescent="0.3">
      <c r="E43" s="1" t="s">
        <v>69</v>
      </c>
    </row>
    <row r="44" spans="1:9" x14ac:dyDescent="0.3">
      <c r="E44" s="8" t="s">
        <v>70</v>
      </c>
      <c r="F44" s="8" t="s">
        <v>29</v>
      </c>
      <c r="G44" s="8" t="s">
        <v>30</v>
      </c>
      <c r="H44" s="8" t="s">
        <v>71</v>
      </c>
    </row>
    <row r="45" spans="1:9" x14ac:dyDescent="0.3">
      <c r="E45" s="10">
        <v>1</v>
      </c>
      <c r="F45" s="9">
        <v>1</v>
      </c>
      <c r="G45" s="9">
        <v>10</v>
      </c>
      <c r="H45" s="9">
        <f xml:space="preserve"> 5*F45 + 10*G45</f>
        <v>105</v>
      </c>
    </row>
    <row r="46" spans="1:9" x14ac:dyDescent="0.3">
      <c r="E46" s="11">
        <v>2</v>
      </c>
      <c r="F46" s="12">
        <v>8</v>
      </c>
      <c r="G46" s="12">
        <v>10</v>
      </c>
      <c r="H46" s="12">
        <f xml:space="preserve"> 5*F46 + 10*G46</f>
        <v>140</v>
      </c>
    </row>
    <row r="47" spans="1:9" x14ac:dyDescent="0.3">
      <c r="E47" s="10">
        <v>3</v>
      </c>
      <c r="F47" s="9">
        <v>1</v>
      </c>
      <c r="G47" s="9">
        <v>2</v>
      </c>
      <c r="H47" s="9">
        <f xml:space="preserve"> 5*F47 + 10*G47</f>
        <v>25</v>
      </c>
    </row>
    <row r="48" spans="1:9" x14ac:dyDescent="0.3">
      <c r="B48" s="1" t="s">
        <v>67</v>
      </c>
      <c r="E48" s="10">
        <v>4</v>
      </c>
      <c r="F48" s="9">
        <v>8</v>
      </c>
      <c r="G48" s="9">
        <v>2</v>
      </c>
      <c r="H48" s="9">
        <f xml:space="preserve"> 5*F48 + 10*G48</f>
        <v>60</v>
      </c>
    </row>
    <row r="49" spans="1:12" x14ac:dyDescent="0.3">
      <c r="B49" s="15" t="s">
        <v>68</v>
      </c>
    </row>
    <row r="51" spans="1:12" x14ac:dyDescent="0.3">
      <c r="E51" s="1" t="s">
        <v>72</v>
      </c>
      <c r="G51" s="34" t="s">
        <v>73</v>
      </c>
      <c r="H51" s="34"/>
      <c r="I51" s="34"/>
      <c r="J51" s="34"/>
    </row>
    <row r="52" spans="1:12" x14ac:dyDescent="0.3">
      <c r="G52" s="34"/>
      <c r="H52" s="34"/>
      <c r="I52" s="34"/>
      <c r="J52" s="34"/>
    </row>
    <row r="53" spans="1:12" x14ac:dyDescent="0.3">
      <c r="G53" s="34"/>
      <c r="H53" s="34"/>
      <c r="I53" s="34"/>
      <c r="J53" s="34"/>
    </row>
    <row r="56" spans="1:12" x14ac:dyDescent="0.3">
      <c r="A56" s="1" t="s">
        <v>74</v>
      </c>
    </row>
    <row r="57" spans="1:12" x14ac:dyDescent="0.3">
      <c r="A57" s="1" t="s">
        <v>41</v>
      </c>
      <c r="B57" t="s">
        <v>75</v>
      </c>
    </row>
    <row r="58" spans="1:12" x14ac:dyDescent="0.3">
      <c r="D58" s="1" t="s">
        <v>3</v>
      </c>
      <c r="G58" s="1" t="s">
        <v>12</v>
      </c>
    </row>
    <row r="59" spans="1:12" x14ac:dyDescent="0.3">
      <c r="A59" s="1" t="s">
        <v>50</v>
      </c>
      <c r="D59" t="s">
        <v>87</v>
      </c>
      <c r="E59" t="s">
        <v>88</v>
      </c>
      <c r="G59" t="s">
        <v>80</v>
      </c>
      <c r="H59" t="s">
        <v>81</v>
      </c>
    </row>
    <row r="60" spans="1:12" x14ac:dyDescent="0.3">
      <c r="A60" s="6" t="s">
        <v>77</v>
      </c>
      <c r="D60" t="s">
        <v>90</v>
      </c>
      <c r="E60" t="s">
        <v>89</v>
      </c>
    </row>
    <row r="61" spans="1:12" x14ac:dyDescent="0.3">
      <c r="A61" s="6" t="s">
        <v>76</v>
      </c>
      <c r="D61" t="s">
        <v>91</v>
      </c>
      <c r="E61" t="s">
        <v>92</v>
      </c>
    </row>
    <row r="62" spans="1:12" x14ac:dyDescent="0.3">
      <c r="D62" t="s">
        <v>93</v>
      </c>
      <c r="E62" t="s">
        <v>94</v>
      </c>
    </row>
    <row r="63" spans="1:12" x14ac:dyDescent="0.3">
      <c r="D63" t="s">
        <v>95</v>
      </c>
      <c r="E63" t="s">
        <v>96</v>
      </c>
    </row>
    <row r="64" spans="1:12" x14ac:dyDescent="0.3">
      <c r="L64" t="s">
        <v>45</v>
      </c>
    </row>
    <row r="65" spans="5:13" x14ac:dyDescent="0.3">
      <c r="E65" s="1" t="s">
        <v>24</v>
      </c>
      <c r="L65" t="s">
        <v>78</v>
      </c>
      <c r="M65" s="13">
        <v>2</v>
      </c>
    </row>
    <row r="66" spans="5:13" x14ac:dyDescent="0.3">
      <c r="E66" s="4" t="s">
        <v>25</v>
      </c>
      <c r="F66" s="4" t="s">
        <v>82</v>
      </c>
      <c r="G66" s="4" t="s">
        <v>83</v>
      </c>
      <c r="H66" s="4" t="s">
        <v>84</v>
      </c>
      <c r="I66" s="4" t="s">
        <v>85</v>
      </c>
      <c r="L66" t="s">
        <v>79</v>
      </c>
      <c r="M66" s="13">
        <v>5</v>
      </c>
    </row>
    <row r="67" spans="5:13" x14ac:dyDescent="0.3">
      <c r="E67" s="7" t="s">
        <v>29</v>
      </c>
      <c r="F67" s="7">
        <v>0.3</v>
      </c>
      <c r="G67" s="7">
        <v>0.1</v>
      </c>
      <c r="H67" s="7">
        <v>0.1</v>
      </c>
      <c r="I67" s="7">
        <v>0.1</v>
      </c>
    </row>
    <row r="68" spans="5:13" x14ac:dyDescent="0.3">
      <c r="E68" s="4" t="s">
        <v>30</v>
      </c>
      <c r="F68" s="4">
        <v>0.3</v>
      </c>
      <c r="G68" s="4">
        <v>0.3</v>
      </c>
      <c r="H68" s="4">
        <v>0.15</v>
      </c>
      <c r="I68" s="4">
        <v>0.2</v>
      </c>
    </row>
    <row r="69" spans="5:13" x14ac:dyDescent="0.3">
      <c r="E69" s="7"/>
      <c r="F69" s="7">
        <v>150</v>
      </c>
      <c r="G69" s="7">
        <v>120</v>
      </c>
      <c r="H69" s="7">
        <v>100</v>
      </c>
      <c r="I69" s="7">
        <v>110</v>
      </c>
      <c r="J69" t="s">
        <v>86</v>
      </c>
    </row>
    <row r="72" spans="5:13" x14ac:dyDescent="0.3">
      <c r="E72" s="1" t="s">
        <v>69</v>
      </c>
    </row>
    <row r="73" spans="5:13" x14ac:dyDescent="0.3">
      <c r="E73" s="8" t="s">
        <v>70</v>
      </c>
      <c r="F73" s="8" t="s">
        <v>98</v>
      </c>
      <c r="G73" s="8" t="s">
        <v>30</v>
      </c>
      <c r="H73" s="8" t="s">
        <v>99</v>
      </c>
    </row>
    <row r="74" spans="5:13" x14ac:dyDescent="0.3">
      <c r="E74" s="14">
        <v>1</v>
      </c>
      <c r="F74" s="7">
        <v>400</v>
      </c>
      <c r="G74" s="7">
        <v>400</v>
      </c>
      <c r="H74" s="7">
        <f xml:space="preserve"> 2*F74 + 5*G74</f>
        <v>2800</v>
      </c>
    </row>
    <row r="75" spans="5:13" x14ac:dyDescent="0.3">
      <c r="E75" s="14">
        <v>2</v>
      </c>
      <c r="F75" s="7">
        <v>700</v>
      </c>
      <c r="G75" s="7">
        <v>200</v>
      </c>
      <c r="H75" s="7">
        <f xml:space="preserve"> 2*F75 + 5*G75</f>
        <v>2400</v>
      </c>
    </row>
    <row r="76" spans="5:13" x14ac:dyDescent="0.3">
      <c r="E76" s="11">
        <v>3</v>
      </c>
      <c r="F76" s="12">
        <v>900</v>
      </c>
      <c r="G76" s="12">
        <v>100</v>
      </c>
      <c r="H76" s="12">
        <f xml:space="preserve"> 2*F76 + 5*G76</f>
        <v>2300</v>
      </c>
    </row>
    <row r="77" spans="5:13" x14ac:dyDescent="0.3">
      <c r="E77" s="14">
        <v>4</v>
      </c>
      <c r="F77" s="7">
        <v>1200</v>
      </c>
      <c r="G77" s="7">
        <v>0</v>
      </c>
      <c r="H77" s="7">
        <f xml:space="preserve"> 2*F77 + 5*G77</f>
        <v>2400</v>
      </c>
    </row>
    <row r="80" spans="5:13" x14ac:dyDescent="0.3">
      <c r="E80" s="1" t="s">
        <v>72</v>
      </c>
      <c r="G80" s="35" t="s">
        <v>100</v>
      </c>
      <c r="H80" s="35"/>
      <c r="I80" s="35"/>
    </row>
    <row r="81" spans="1:13" x14ac:dyDescent="0.3">
      <c r="B81" s="1" t="s">
        <v>67</v>
      </c>
      <c r="G81" s="35"/>
      <c r="H81" s="35"/>
      <c r="I81" s="35"/>
    </row>
    <row r="82" spans="1:13" x14ac:dyDescent="0.3">
      <c r="B82" s="15" t="s">
        <v>97</v>
      </c>
      <c r="G82" s="35"/>
      <c r="H82" s="35"/>
      <c r="I82" s="35"/>
    </row>
    <row r="85" spans="1:13" x14ac:dyDescent="0.3">
      <c r="A85" s="1" t="s">
        <v>101</v>
      </c>
    </row>
    <row r="87" spans="1:13" x14ac:dyDescent="0.3">
      <c r="A87" s="1" t="s">
        <v>41</v>
      </c>
      <c r="B87" t="s">
        <v>13</v>
      </c>
    </row>
    <row r="89" spans="1:13" x14ac:dyDescent="0.3">
      <c r="A89" s="1" t="s">
        <v>50</v>
      </c>
      <c r="E89" s="1" t="s">
        <v>116</v>
      </c>
      <c r="F89" s="1"/>
      <c r="G89" s="1"/>
      <c r="H89" s="1"/>
      <c r="J89" s="1" t="s">
        <v>12</v>
      </c>
    </row>
    <row r="90" spans="1:13" x14ac:dyDescent="0.3">
      <c r="E90" t="s">
        <v>117</v>
      </c>
      <c r="F90" t="s">
        <v>118</v>
      </c>
      <c r="H90" s="1"/>
      <c r="J90" s="6" t="s">
        <v>14</v>
      </c>
      <c r="K90" t="s">
        <v>115</v>
      </c>
    </row>
    <row r="91" spans="1:13" x14ac:dyDescent="0.3">
      <c r="A91" s="28" t="s">
        <v>102</v>
      </c>
      <c r="B91" s="28" t="s">
        <v>103</v>
      </c>
      <c r="C91" s="31" t="s">
        <v>104</v>
      </c>
      <c r="D91" s="20"/>
      <c r="E91" t="s">
        <v>119</v>
      </c>
      <c r="F91" t="s">
        <v>120</v>
      </c>
      <c r="H91" s="1"/>
      <c r="J91" s="6"/>
    </row>
    <row r="92" spans="1:13" x14ac:dyDescent="0.3">
      <c r="A92" s="28"/>
      <c r="B92" s="28"/>
      <c r="C92" s="31"/>
      <c r="D92" s="20"/>
      <c r="E92" t="s">
        <v>121</v>
      </c>
      <c r="F92" t="s">
        <v>122</v>
      </c>
      <c r="H92" s="1"/>
      <c r="J92" s="6"/>
    </row>
    <row r="93" spans="1:13" x14ac:dyDescent="0.3">
      <c r="A93" s="28"/>
      <c r="B93" s="28"/>
      <c r="C93" s="31"/>
      <c r="D93" s="20"/>
      <c r="E93" t="s">
        <v>123</v>
      </c>
      <c r="F93" t="s">
        <v>124</v>
      </c>
      <c r="H93" s="1"/>
      <c r="J93" s="6"/>
    </row>
    <row r="94" spans="1:13" x14ac:dyDescent="0.3">
      <c r="M94" s="1"/>
    </row>
    <row r="95" spans="1:13" x14ac:dyDescent="0.3">
      <c r="H95" s="1" t="s">
        <v>24</v>
      </c>
    </row>
    <row r="96" spans="1:13" x14ac:dyDescent="0.3">
      <c r="B96" s="1" t="s">
        <v>125</v>
      </c>
      <c r="H96" s="36" t="s">
        <v>105</v>
      </c>
      <c r="I96" s="37" t="s">
        <v>113</v>
      </c>
      <c r="J96" s="38"/>
      <c r="K96" s="38"/>
      <c r="L96" s="39"/>
    </row>
    <row r="97" spans="7:13" x14ac:dyDescent="0.3">
      <c r="H97" s="36"/>
      <c r="I97" s="17" t="s">
        <v>106</v>
      </c>
      <c r="J97" s="17" t="s">
        <v>107</v>
      </c>
      <c r="K97" s="17" t="s">
        <v>108</v>
      </c>
      <c r="L97" s="14" t="s">
        <v>112</v>
      </c>
      <c r="M97" s="1"/>
    </row>
    <row r="98" spans="7:13" x14ac:dyDescent="0.3">
      <c r="H98" s="18" t="s">
        <v>109</v>
      </c>
      <c r="I98" s="7">
        <v>9</v>
      </c>
      <c r="J98" s="7">
        <v>3</v>
      </c>
      <c r="K98" s="7">
        <v>5</v>
      </c>
      <c r="L98" s="7">
        <v>500</v>
      </c>
    </row>
    <row r="99" spans="7:13" x14ac:dyDescent="0.3">
      <c r="H99" s="21" t="s">
        <v>110</v>
      </c>
      <c r="I99" s="22">
        <v>5</v>
      </c>
      <c r="J99" s="22">
        <v>4</v>
      </c>
      <c r="K99" s="22">
        <v>0</v>
      </c>
      <c r="L99" s="22">
        <v>350</v>
      </c>
    </row>
    <row r="100" spans="7:13" x14ac:dyDescent="0.3">
      <c r="H100" s="18" t="s">
        <v>111</v>
      </c>
      <c r="I100" s="7">
        <v>3</v>
      </c>
      <c r="J100" s="7">
        <v>0</v>
      </c>
      <c r="K100" s="7">
        <v>3</v>
      </c>
      <c r="L100" s="7">
        <v>150</v>
      </c>
    </row>
    <row r="101" spans="7:13" x14ac:dyDescent="0.3">
      <c r="H101" s="21" t="s">
        <v>31</v>
      </c>
      <c r="I101" s="23">
        <v>50</v>
      </c>
      <c r="J101" s="23">
        <v>20</v>
      </c>
      <c r="K101" s="23">
        <v>25</v>
      </c>
      <c r="L101" s="22"/>
    </row>
    <row r="102" spans="7:13" x14ac:dyDescent="0.3">
      <c r="K102" s="16" t="s">
        <v>114</v>
      </c>
    </row>
    <row r="106" spans="7:13" ht="14.4" customHeight="1" x14ac:dyDescent="0.3">
      <c r="G106" s="1" t="s">
        <v>126</v>
      </c>
      <c r="I106" s="27" t="s">
        <v>127</v>
      </c>
      <c r="J106" s="27"/>
      <c r="K106" s="27"/>
      <c r="L106" s="27"/>
    </row>
    <row r="107" spans="7:13" x14ac:dyDescent="0.3">
      <c r="I107" s="27"/>
      <c r="J107" s="27"/>
      <c r="K107" s="27"/>
      <c r="L107" s="27"/>
    </row>
    <row r="108" spans="7:13" x14ac:dyDescent="0.3">
      <c r="I108" s="27"/>
      <c r="J108" s="27"/>
      <c r="K108" s="27"/>
      <c r="L108" s="27"/>
    </row>
    <row r="113" spans="1:15" x14ac:dyDescent="0.3">
      <c r="A113" s="1" t="s">
        <v>128</v>
      </c>
    </row>
    <row r="115" spans="1:15" x14ac:dyDescent="0.3">
      <c r="A115" s="28" t="s">
        <v>129</v>
      </c>
      <c r="B115" t="s">
        <v>132</v>
      </c>
      <c r="D115" s="1" t="s">
        <v>41</v>
      </c>
    </row>
    <row r="116" spans="1:15" x14ac:dyDescent="0.3">
      <c r="A116" s="28"/>
      <c r="B116" t="s">
        <v>134</v>
      </c>
      <c r="D116" t="s">
        <v>13</v>
      </c>
    </row>
    <row r="117" spans="1:15" x14ac:dyDescent="0.3">
      <c r="A117" s="28"/>
      <c r="B117" t="s">
        <v>133</v>
      </c>
    </row>
    <row r="118" spans="1:15" x14ac:dyDescent="0.3">
      <c r="A118" s="28"/>
      <c r="B118" t="s">
        <v>131</v>
      </c>
      <c r="D118" s="1" t="s">
        <v>50</v>
      </c>
      <c r="H118" s="1" t="s">
        <v>24</v>
      </c>
    </row>
    <row r="119" spans="1:15" x14ac:dyDescent="0.3">
      <c r="A119" s="28"/>
      <c r="B119" t="s">
        <v>130</v>
      </c>
      <c r="H119" s="25" t="s">
        <v>147</v>
      </c>
      <c r="I119" s="33" t="s">
        <v>138</v>
      </c>
      <c r="J119" s="33"/>
      <c r="K119" s="33"/>
      <c r="L119" s="33"/>
      <c r="M119" s="33"/>
      <c r="N119" s="33"/>
      <c r="O119" s="25" t="s">
        <v>146</v>
      </c>
    </row>
    <row r="120" spans="1:15" x14ac:dyDescent="0.3">
      <c r="D120" s="28" t="s">
        <v>135</v>
      </c>
      <c r="E120" s="28" t="s">
        <v>103</v>
      </c>
      <c r="F120" s="29" t="s">
        <v>136</v>
      </c>
      <c r="H120" s="32"/>
      <c r="I120" s="17" t="s">
        <v>139</v>
      </c>
      <c r="J120" s="17" t="s">
        <v>140</v>
      </c>
      <c r="K120" s="17" t="s">
        <v>141</v>
      </c>
      <c r="L120" s="17" t="s">
        <v>142</v>
      </c>
      <c r="M120" s="17" t="s">
        <v>143</v>
      </c>
      <c r="N120" s="17" t="s">
        <v>144</v>
      </c>
      <c r="O120" s="25"/>
    </row>
    <row r="121" spans="1:15" x14ac:dyDescent="0.3">
      <c r="D121" s="28"/>
      <c r="E121" s="28"/>
      <c r="F121" s="30"/>
      <c r="H121" s="14" t="s">
        <v>145</v>
      </c>
      <c r="I121" s="7">
        <v>0.5</v>
      </c>
      <c r="J121" s="7"/>
      <c r="K121" s="7">
        <v>0.45</v>
      </c>
      <c r="L121" s="7"/>
      <c r="M121" s="7">
        <v>0.6</v>
      </c>
      <c r="N121" s="7"/>
      <c r="O121" s="7">
        <v>2400</v>
      </c>
    </row>
    <row r="122" spans="1:15" x14ac:dyDescent="0.3">
      <c r="D122" s="28"/>
      <c r="E122" s="28"/>
      <c r="F122" s="31" t="s">
        <v>137</v>
      </c>
      <c r="H122" s="14" t="s">
        <v>148</v>
      </c>
      <c r="I122" s="7">
        <v>1</v>
      </c>
      <c r="J122" s="7"/>
      <c r="K122" s="7">
        <v>1</v>
      </c>
      <c r="L122" s="7"/>
      <c r="M122" s="7">
        <v>1</v>
      </c>
      <c r="N122" s="7"/>
      <c r="O122" s="7">
        <v>5500</v>
      </c>
    </row>
    <row r="123" spans="1:15" x14ac:dyDescent="0.3">
      <c r="D123" s="28"/>
      <c r="E123" s="28"/>
      <c r="F123" s="28"/>
      <c r="H123" s="14" t="s">
        <v>31</v>
      </c>
      <c r="I123" s="19">
        <f>10-3</f>
        <v>7</v>
      </c>
      <c r="J123" s="19">
        <f>10-6</f>
        <v>4</v>
      </c>
      <c r="K123" s="19">
        <f>12-4</f>
        <v>8</v>
      </c>
      <c r="L123" s="19">
        <f>12-6</f>
        <v>6</v>
      </c>
      <c r="M123" s="19">
        <f>9-4</f>
        <v>5</v>
      </c>
      <c r="N123" s="19">
        <f>9-7</f>
        <v>2</v>
      </c>
      <c r="O123" s="7"/>
    </row>
    <row r="124" spans="1:15" x14ac:dyDescent="0.3">
      <c r="H124" s="14" t="s">
        <v>149</v>
      </c>
      <c r="I124" s="26">
        <v>2000</v>
      </c>
      <c r="J124" s="26"/>
      <c r="K124" s="26">
        <v>4000</v>
      </c>
      <c r="L124" s="26"/>
      <c r="M124" s="26">
        <v>5000</v>
      </c>
      <c r="N124" s="26"/>
      <c r="O124" s="7"/>
    </row>
    <row r="125" spans="1:15" x14ac:dyDescent="0.3">
      <c r="H125" s="1"/>
      <c r="I125" s="24"/>
      <c r="J125" s="24"/>
      <c r="K125" s="24"/>
      <c r="L125" s="24"/>
      <c r="M125" s="24"/>
      <c r="N125" s="24"/>
    </row>
    <row r="126" spans="1:15" x14ac:dyDescent="0.3">
      <c r="D126" s="1" t="s">
        <v>51</v>
      </c>
    </row>
    <row r="127" spans="1:15" x14ac:dyDescent="0.3">
      <c r="D127" t="s">
        <v>150</v>
      </c>
      <c r="E127" t="s">
        <v>151</v>
      </c>
      <c r="H127" s="1" t="s">
        <v>125</v>
      </c>
    </row>
    <row r="131" spans="4:5" x14ac:dyDescent="0.3">
      <c r="D131" s="1" t="s">
        <v>152</v>
      </c>
    </row>
    <row r="132" spans="4:5" x14ac:dyDescent="0.3">
      <c r="D132" t="s">
        <v>153</v>
      </c>
      <c r="E132" t="s">
        <v>154</v>
      </c>
    </row>
    <row r="133" spans="4:5" x14ac:dyDescent="0.3">
      <c r="D133" t="s">
        <v>155</v>
      </c>
      <c r="E133" t="s">
        <v>156</v>
      </c>
    </row>
    <row r="134" spans="4:5" x14ac:dyDescent="0.3">
      <c r="D134" t="s">
        <v>157</v>
      </c>
      <c r="E134" t="s">
        <v>158</v>
      </c>
    </row>
    <row r="135" spans="4:5" x14ac:dyDescent="0.3">
      <c r="D135" t="s">
        <v>159</v>
      </c>
      <c r="E135" t="s">
        <v>160</v>
      </c>
    </row>
    <row r="136" spans="4:5" x14ac:dyDescent="0.3">
      <c r="D136" t="s">
        <v>161</v>
      </c>
      <c r="E136" t="s">
        <v>162</v>
      </c>
    </row>
    <row r="139" spans="4:5" ht="14.4" customHeight="1" x14ac:dyDescent="0.3">
      <c r="D139" s="1" t="s">
        <v>126</v>
      </c>
      <c r="E139" s="27" t="s">
        <v>163</v>
      </c>
    </row>
    <row r="140" spans="4:5" x14ac:dyDescent="0.3">
      <c r="E140" s="27"/>
    </row>
    <row r="141" spans="4:5" x14ac:dyDescent="0.3">
      <c r="E141" s="27"/>
    </row>
    <row r="142" spans="4:5" x14ac:dyDescent="0.3">
      <c r="E142" s="27"/>
    </row>
    <row r="143" spans="4:5" x14ac:dyDescent="0.3">
      <c r="E143" s="27"/>
    </row>
    <row r="144" spans="4:5" x14ac:dyDescent="0.3">
      <c r="E144" s="27"/>
    </row>
    <row r="145" spans="5:5" x14ac:dyDescent="0.3">
      <c r="E145" s="27"/>
    </row>
  </sheetData>
  <mergeCells count="20">
    <mergeCell ref="H96:H97"/>
    <mergeCell ref="I96:L96"/>
    <mergeCell ref="G51:J53"/>
    <mergeCell ref="G80:I82"/>
    <mergeCell ref="B91:B93"/>
    <mergeCell ref="C91:C93"/>
    <mergeCell ref="A91:A93"/>
    <mergeCell ref="I106:L108"/>
    <mergeCell ref="A115:A119"/>
    <mergeCell ref="F120:F121"/>
    <mergeCell ref="D120:D123"/>
    <mergeCell ref="E120:E123"/>
    <mergeCell ref="F122:F123"/>
    <mergeCell ref="H119:H120"/>
    <mergeCell ref="I119:N119"/>
    <mergeCell ref="O119:O120"/>
    <mergeCell ref="I124:J124"/>
    <mergeCell ref="K124:L124"/>
    <mergeCell ref="M124:N124"/>
    <mergeCell ref="E139:E145"/>
  </mergeCells>
  <hyperlinks>
    <hyperlink ref="B49" r:id="rId1" xr:uid="{5E032911-69E5-4D73-8FA0-8AFD2EBCDD84}"/>
    <hyperlink ref="B82" r:id="rId2" xr:uid="{A3EEB0F4-CAD0-4EBF-BC77-4364B861DD8E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HP LAPTOP</cp:lastModifiedBy>
  <dcterms:created xsi:type="dcterms:W3CDTF">2024-08-23T20:02:41Z</dcterms:created>
  <dcterms:modified xsi:type="dcterms:W3CDTF">2024-09-19T16:28:34Z</dcterms:modified>
</cp:coreProperties>
</file>