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DELL INSPIRON\Desktop\Projects\Sales Recordings\"/>
    </mc:Choice>
  </mc:AlternateContent>
  <xr:revisionPtr revIDLastSave="0" documentId="13_ncr:1_{47B95A89-F5DB-499B-81E1-17E3131D84C3}" xr6:coauthVersionLast="47" xr6:coauthVersionMax="47" xr10:uidLastSave="{00000000-0000-0000-0000-000000000000}"/>
  <bookViews>
    <workbookView xWindow="-108" yWindow="-108" windowWidth="23256" windowHeight="12576" firstSheet="1" activeTab="1" xr2:uid="{00000000-000D-0000-FFFF-FFFF00000000}"/>
  </bookViews>
  <sheets>
    <sheet name="pivots" sheetId="4" state="hidden" r:id="rId1"/>
    <sheet name="DashBoard" sheetId="5" r:id="rId2"/>
    <sheet name="Dataset" sheetId="2" r:id="rId3"/>
  </sheets>
  <definedNames>
    <definedName name="_xlcn.WorksheetConnection_100SalesAnalysis.xlsx_100_Sales_Records1" hidden="1">_100_Sales_Records[]</definedName>
    <definedName name="ExternalData_1" localSheetId="2" hidden="1">Dataset!$A$1:$J$101</definedName>
    <definedName name="Slicer_Order_Date__Year">#N/A</definedName>
    <definedName name="Slicer_Region">#N/A</definedName>
  </definedNames>
  <calcPr calcId="191029"/>
  <pivotCaches>
    <pivotCache cacheId="0" r:id="rId4"/>
    <pivotCache cacheId="1" r:id="rId5"/>
    <pivotCache cacheId="2" r:id="rId6"/>
    <pivotCache cacheId="3"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_100_Sales_Records" name="_100_Sales_Records" connection="WorksheetConnection_100 Sales Analysis.xlsx!_100_Sales_Records"/>
        </x15:modelTables>
        <x15:extLst>
          <ext xmlns:x16="http://schemas.microsoft.com/office/spreadsheetml/2014/11/main" uri="{9835A34E-60A6-4A7C-AAB8-D5F71C897F49}">
            <x16:modelTimeGroupings>
              <x16:modelTimeGrouping tableName="_100_Sales_Record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_100_Sales_Record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L2" i="2"/>
  <c r="L3" i="2"/>
  <c r="L4" i="2"/>
  <c r="L5" i="2"/>
  <c r="M5" i="2" s="1"/>
  <c r="L6" i="2"/>
  <c r="L7" i="2"/>
  <c r="M7" i="2" s="1"/>
  <c r="L8" i="2"/>
  <c r="L9" i="2"/>
  <c r="M9" i="2" s="1"/>
  <c r="L10" i="2"/>
  <c r="L11" i="2"/>
  <c r="L12" i="2"/>
  <c r="L13" i="2"/>
  <c r="M13" i="2" s="1"/>
  <c r="L14" i="2"/>
  <c r="L15" i="2"/>
  <c r="M15" i="2" s="1"/>
  <c r="L16" i="2"/>
  <c r="L17" i="2"/>
  <c r="L18" i="2"/>
  <c r="M18" i="2" s="1"/>
  <c r="L19" i="2"/>
  <c r="L20" i="2"/>
  <c r="M20" i="2" s="1"/>
  <c r="L21" i="2"/>
  <c r="M21" i="2" s="1"/>
  <c r="L22" i="2"/>
  <c r="L23" i="2"/>
  <c r="M23" i="2" s="1"/>
  <c r="L24" i="2"/>
  <c r="L25" i="2"/>
  <c r="L26" i="2"/>
  <c r="L27" i="2"/>
  <c r="L28" i="2"/>
  <c r="L29" i="2"/>
  <c r="M29" i="2" s="1"/>
  <c r="L30" i="2"/>
  <c r="L31" i="2"/>
  <c r="M31" i="2" s="1"/>
  <c r="L32" i="2"/>
  <c r="M32" i="2" s="1"/>
  <c r="L33" i="2"/>
  <c r="L34" i="2"/>
  <c r="M34" i="2" s="1"/>
  <c r="L35" i="2"/>
  <c r="L36" i="2"/>
  <c r="L37" i="2"/>
  <c r="M37" i="2" s="1"/>
  <c r="L38" i="2"/>
  <c r="L39" i="2"/>
  <c r="M39" i="2" s="1"/>
  <c r="L40" i="2"/>
  <c r="L41" i="2"/>
  <c r="L42" i="2"/>
  <c r="M42" i="2" s="1"/>
  <c r="L43" i="2"/>
  <c r="L44" i="2"/>
  <c r="M44" i="2" s="1"/>
  <c r="L45" i="2"/>
  <c r="M45" i="2" s="1"/>
  <c r="L46" i="2"/>
  <c r="L47" i="2"/>
  <c r="M47" i="2" s="1"/>
  <c r="L48" i="2"/>
  <c r="L49" i="2"/>
  <c r="L50" i="2"/>
  <c r="M50" i="2" s="1"/>
  <c r="L51" i="2"/>
  <c r="L52" i="2"/>
  <c r="L53" i="2"/>
  <c r="M53" i="2" s="1"/>
  <c r="L54" i="2"/>
  <c r="L55" i="2"/>
  <c r="M55" i="2" s="1"/>
  <c r="L56" i="2"/>
  <c r="L57" i="2"/>
  <c r="M57" i="2" s="1"/>
  <c r="L58" i="2"/>
  <c r="M58" i="2" s="1"/>
  <c r="L59" i="2"/>
  <c r="L60" i="2"/>
  <c r="L61" i="2"/>
  <c r="M61" i="2" s="1"/>
  <c r="L62" i="2"/>
  <c r="L63" i="2"/>
  <c r="M63" i="2" s="1"/>
  <c r="L64" i="2"/>
  <c r="L65" i="2"/>
  <c r="L66" i="2"/>
  <c r="M66" i="2" s="1"/>
  <c r="L67" i="2"/>
  <c r="L68" i="2"/>
  <c r="L69" i="2"/>
  <c r="M69" i="2" s="1"/>
  <c r="L70" i="2"/>
  <c r="M70" i="2" s="1"/>
  <c r="L71" i="2"/>
  <c r="M71" i="2" s="1"/>
  <c r="L72" i="2"/>
  <c r="L73" i="2"/>
  <c r="L74" i="2"/>
  <c r="M74" i="2" s="1"/>
  <c r="L75" i="2"/>
  <c r="L76" i="2"/>
  <c r="L77" i="2"/>
  <c r="M77" i="2" s="1"/>
  <c r="L78" i="2"/>
  <c r="L79" i="2"/>
  <c r="M79" i="2" s="1"/>
  <c r="L80" i="2"/>
  <c r="L81" i="2"/>
  <c r="L82" i="2"/>
  <c r="M82" i="2" s="1"/>
  <c r="L83" i="2"/>
  <c r="L84" i="2"/>
  <c r="L85" i="2"/>
  <c r="M85" i="2" s="1"/>
  <c r="L86" i="2"/>
  <c r="L87" i="2"/>
  <c r="M87" i="2" s="1"/>
  <c r="L88" i="2"/>
  <c r="L89" i="2"/>
  <c r="L90" i="2"/>
  <c r="M90" i="2" s="1"/>
  <c r="L91" i="2"/>
  <c r="L92" i="2"/>
  <c r="L93" i="2"/>
  <c r="M93" i="2" s="1"/>
  <c r="L94" i="2"/>
  <c r="L95" i="2"/>
  <c r="M95" i="2" s="1"/>
  <c r="L96" i="2"/>
  <c r="M96" i="2" s="1"/>
  <c r="L97" i="2"/>
  <c r="L98" i="2"/>
  <c r="M98" i="2" s="1"/>
  <c r="L99" i="2"/>
  <c r="L100" i="2"/>
  <c r="L101" i="2"/>
  <c r="M101" i="2" s="1"/>
  <c r="M2" i="2"/>
  <c r="M3" i="2"/>
  <c r="M4" i="2"/>
  <c r="M6" i="2"/>
  <c r="M8" i="2"/>
  <c r="M10" i="2"/>
  <c r="M11" i="2"/>
  <c r="M12" i="2"/>
  <c r="M14" i="2"/>
  <c r="M16" i="2"/>
  <c r="M17" i="2"/>
  <c r="M19" i="2"/>
  <c r="M22" i="2"/>
  <c r="M24" i="2"/>
  <c r="M25" i="2"/>
  <c r="M26" i="2"/>
  <c r="M27" i="2"/>
  <c r="M28" i="2"/>
  <c r="M30" i="2"/>
  <c r="M33" i="2"/>
  <c r="M35" i="2"/>
  <c r="M36" i="2"/>
  <c r="M38" i="2"/>
  <c r="M40" i="2"/>
  <c r="M41" i="2"/>
  <c r="M43" i="2"/>
  <c r="M46" i="2"/>
  <c r="M48" i="2"/>
  <c r="M49" i="2"/>
  <c r="M51" i="2"/>
  <c r="M52" i="2"/>
  <c r="M54" i="2"/>
  <c r="M56" i="2"/>
  <c r="M59" i="2"/>
  <c r="M60" i="2"/>
  <c r="M62" i="2"/>
  <c r="M64" i="2"/>
  <c r="M65" i="2"/>
  <c r="M67" i="2"/>
  <c r="M68" i="2"/>
  <c r="M72" i="2"/>
  <c r="M73" i="2"/>
  <c r="M75" i="2"/>
  <c r="M76" i="2"/>
  <c r="M78" i="2"/>
  <c r="M80" i="2"/>
  <c r="M81" i="2"/>
  <c r="M83" i="2"/>
  <c r="M84" i="2"/>
  <c r="M86" i="2"/>
  <c r="M88" i="2"/>
  <c r="M89" i="2"/>
  <c r="M91" i="2"/>
  <c r="M92" i="2"/>
  <c r="M94" i="2"/>
  <c r="M97" i="2"/>
  <c r="M99" i="2"/>
  <c r="M100"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2856C5-3EF2-4122-AA53-C35F648AC25F}" keepAlive="1" name="Query - 100 Sales Records" description="Connection to the '100 Sales Records' query in the workbook." type="5" refreshedVersion="8" background="1" saveData="1">
    <dbPr connection="Provider=Microsoft.Mashup.OleDb.1;Data Source=$Workbook$;Location=&quot;100 Sales Records&quot;;Extended Properties=&quot;&quot;" command="SELECT * FROM [100 Sales Records]"/>
  </connection>
  <connection id="2" xr16:uid="{DD01D0BE-43C9-401E-8DE2-C1B8C6357C3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1E6FF92C-9456-4788-8951-B3FD365B8B37}" name="WorksheetConnection_100 Sales Analysis.xlsx!_100_Sales_Records" type="102" refreshedVersion="8" minRefreshableVersion="5">
    <extLst>
      <ext xmlns:x15="http://schemas.microsoft.com/office/spreadsheetml/2010/11/main" uri="{DE250136-89BD-433C-8126-D09CA5730AF9}">
        <x15:connection id="_100_Sales_Records" autoDelete="1">
          <x15:rangePr sourceName="_xlcn.WorksheetConnection_100SalesAnalysis.xlsx_100_Sales_Records1"/>
        </x15:connection>
      </ext>
    </extLst>
  </connection>
</connections>
</file>

<file path=xl/sharedStrings.xml><?xml version="1.0" encoding="utf-8"?>
<sst xmlns="http://schemas.openxmlformats.org/spreadsheetml/2006/main" count="636" uniqueCount="144">
  <si>
    <t>Region</t>
  </si>
  <si>
    <t>Country</t>
  </si>
  <si>
    <t>Item Type</t>
  </si>
  <si>
    <t>Sales Channel</t>
  </si>
  <si>
    <t>Order Priority</t>
  </si>
  <si>
    <t>Order Date</t>
  </si>
  <si>
    <t>Ship Date</t>
  </si>
  <si>
    <t>Units Sold</t>
  </si>
  <si>
    <t>Unit Price</t>
  </si>
  <si>
    <t>Unit Cost</t>
  </si>
  <si>
    <t>Australia and Oceania</t>
  </si>
  <si>
    <t>Tuvalu</t>
  </si>
  <si>
    <t>Baby Food</t>
  </si>
  <si>
    <t>Offline</t>
  </si>
  <si>
    <t>H</t>
  </si>
  <si>
    <t>Central America and the Caribbean</t>
  </si>
  <si>
    <t>Grenada</t>
  </si>
  <si>
    <t>Cereal</t>
  </si>
  <si>
    <t>Online</t>
  </si>
  <si>
    <t>C</t>
  </si>
  <si>
    <t>Europe</t>
  </si>
  <si>
    <t>Russia</t>
  </si>
  <si>
    <t>Office Supplies</t>
  </si>
  <si>
    <t>L</t>
  </si>
  <si>
    <t>Sub-Saharan Africa</t>
  </si>
  <si>
    <t>Sao Tome and Principe</t>
  </si>
  <si>
    <t>Fruits</t>
  </si>
  <si>
    <t>Rwanda</t>
  </si>
  <si>
    <t>Solomon Islands</t>
  </si>
  <si>
    <t>Angola</t>
  </si>
  <si>
    <t>Household</t>
  </si>
  <si>
    <t>M</t>
  </si>
  <si>
    <t>Burkina Faso</t>
  </si>
  <si>
    <t>Vegetables</t>
  </si>
  <si>
    <t>Republic of the Congo</t>
  </si>
  <si>
    <t>Personal Care</t>
  </si>
  <si>
    <t>Senegal</t>
  </si>
  <si>
    <t>Asia</t>
  </si>
  <si>
    <t>Kyrgyzstan</t>
  </si>
  <si>
    <t>Cape Verde</t>
  </si>
  <si>
    <t>Clothes</t>
  </si>
  <si>
    <t>Bangladesh</t>
  </si>
  <si>
    <t>Honduras</t>
  </si>
  <si>
    <t>Mongolia</t>
  </si>
  <si>
    <t>Bulgaria</t>
  </si>
  <si>
    <t>Sri Lanka</t>
  </si>
  <si>
    <t>Cosmetics</t>
  </si>
  <si>
    <t>Cameroon</t>
  </si>
  <si>
    <t>Beverages</t>
  </si>
  <si>
    <t>Turkmenistan</t>
  </si>
  <si>
    <t>East Timor</t>
  </si>
  <si>
    <t>Meat</t>
  </si>
  <si>
    <t>Norway</t>
  </si>
  <si>
    <t>Portugal</t>
  </si>
  <si>
    <t>Snacks</t>
  </si>
  <si>
    <t>New Zealand</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</si>
  <si>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</si>
  <si>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</si>
  <si>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</si>
  <si>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</si>
  <si>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</si>
  <si>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</si>
  <si>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</si>
  <si>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</si>
  <si>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</si>
  <si>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</si>
  <si>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</si>
  <si>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</si>
  <si>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</si>
  <si>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</si>
  <si>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</si>
  <si>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</si>
  <si>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</si>
  <si>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</si>
  <si>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</si>
  <si>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</si>
  <si>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</si>
  <si>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</si>
  <si>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</si>
  <si>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</si>
  <si>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</si>
  <si>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</si>
  <si>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</si>
  <si>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</si>
  <si>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</si>
  <si>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</si>
  <si>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</si>
  <si>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</si>
  <si>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</si>
  <si>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</si>
  <si>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</si>
  <si>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</si>
  <si>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</si>
  <si>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</si>
  <si>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</si>
  <si>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</si>
  <si>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</si>
  <si>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</si>
  <si>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</si>
  <si>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</si>
  <si>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</si>
  <si>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</si>
  <si>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</si>
  <si>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</si>
  <si>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</si>
  <si>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</si>
  <si>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</si>
  <si>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</si>
  <si>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</si>
  <si>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</si>
  <si>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</si>
  <si>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Total Sales</t>
  </si>
  <si>
    <t>Total Revenue</t>
  </si>
  <si>
    <t>Total Profit</t>
  </si>
  <si>
    <t>Sum of Total Profit</t>
  </si>
  <si>
    <t>Sum of Total Revenue</t>
  </si>
  <si>
    <t>Sum of Total Sales</t>
  </si>
  <si>
    <t>Row Labels</t>
  </si>
  <si>
    <t>Countries</t>
  </si>
  <si>
    <t>Sum of Total Profit Percent</t>
  </si>
  <si>
    <t>Column Labels</t>
  </si>
  <si>
    <t>Feb</t>
  </si>
  <si>
    <t>Jan</t>
  </si>
  <si>
    <t>Grand Total</t>
  </si>
  <si>
    <t>Ship Date( Year)</t>
  </si>
  <si>
    <t>Apr</t>
  </si>
  <si>
    <t>Jul</t>
  </si>
  <si>
    <t>Aug</t>
  </si>
  <si>
    <t>Oct</t>
  </si>
  <si>
    <t>Time Reached</t>
  </si>
  <si>
    <t>Nov</t>
  </si>
  <si>
    <t>2015</t>
  </si>
  <si>
    <t>Mar</t>
  </si>
  <si>
    <t>May</t>
  </si>
  <si>
    <t>Jun</t>
  </si>
  <si>
    <t>Sep</t>
  </si>
  <si>
    <t>Dec</t>
  </si>
  <si>
    <t>2010</t>
  </si>
  <si>
    <t>2011</t>
  </si>
  <si>
    <t>2012</t>
  </si>
  <si>
    <t>2013</t>
  </si>
  <si>
    <t>2014</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</si>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</sst>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mmm\-yy;@"/>
    <numFmt numFmtId="165" formatCode="[$-409]d\-mmm;@"/>
    <numFmt numFmtId="166" formatCode="0,,&quot;M&quot;"/>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44" fontId="0" fillId="0" borderId="0" xfId="1" applyFont="1"/>
    <xf numFmtId="44"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2" borderId="0" xfId="0" applyFill="1"/>
    <xf numFmtId="0" fontId="0" fillId="3" borderId="0" xfId="0" applyFill="1"/>
    <xf numFmtId="1" fontId="0" fillId="0" borderId="0" xfId="0" applyNumberFormat="1"/>
    <xf numFmtId="0" fontId="0" fillId="0" borderId="0" xfId="0" applyAlignment="1">
      <alignment horizontal="left" indent="1"/>
    </xf>
    <xf numFmtId="166" fontId="0" fillId="0" borderId="0" xfId="0" applyNumberFormat="1"/>
    <xf numFmtId="0" fontId="0" fillId="0" borderId="0" xfId="0" applyNumberFormat="1"/>
  </cellXfs>
  <cellStyles count="2">
    <cellStyle name="Currency" xfId="1" builtinId="4"/>
    <cellStyle name="Normal" xfId="0" builtinId="0"/>
  </cellStyles>
  <dxfs count="17">
    <dxf>
      <numFmt numFmtId="0" formatCode="General"/>
    </dxf>
    <dxf>
      <numFmt numFmtId="1" formatCode="0"/>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4" formatCode="[$-409]mmm\-yy;@"/>
    </dxf>
    <dxf>
      <numFmt numFmtId="164" formatCode="[$-409]mmm\-yy;@"/>
    </dxf>
    <dxf>
      <numFmt numFmtId="0" formatCode="General"/>
    </dxf>
    <dxf>
      <numFmt numFmtId="0" formatCode="General"/>
    </dxf>
    <dxf>
      <numFmt numFmtId="0" formatCode="General"/>
    </dxf>
    <dxf>
      <numFmt numFmtId="0" formatCode="General"/>
    </dxf>
    <dxf>
      <numFmt numFmtId="0" formatCode="General"/>
    </dxf>
    <dxf>
      <numFmt numFmtId="166" formatCode="0,,&quot;M&quot;"/>
    </dxf>
    <dxf>
      <numFmt numFmtId="166" formatCode="0,,&quot;M&quot;"/>
    </dxf>
    <dxf>
      <numFmt numFmtId="166" formatCode="0,,&quot;M&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 Sales Analysis.xlsx]pivots!Counties By Profit Percent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Percent By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pivotFmt>
    </c:pivotFmts>
    <c:plotArea>
      <c:layout/>
      <c:barChart>
        <c:barDir val="bar"/>
        <c:grouping val="clustered"/>
        <c:varyColors val="0"/>
        <c:ser>
          <c:idx val="0"/>
          <c:order val="0"/>
          <c:tx>
            <c:strRef>
              <c:f>pivots!$B$3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pivots!$A$4:$A$13</c:f>
              <c:strCache>
                <c:ptCount val="10"/>
                <c:pt idx="0">
                  <c:v>Rwanda</c:v>
                </c:pt>
                <c:pt idx="1">
                  <c:v>Mexico</c:v>
                </c:pt>
                <c:pt idx="2">
                  <c:v>Switzerland</c:v>
                </c:pt>
                <c:pt idx="3">
                  <c:v>Azerbaijan</c:v>
                </c:pt>
                <c:pt idx="4">
                  <c:v>Iceland</c:v>
                </c:pt>
                <c:pt idx="5">
                  <c:v>Honduras</c:v>
                </c:pt>
                <c:pt idx="6">
                  <c:v>Samoa </c:v>
                </c:pt>
                <c:pt idx="7">
                  <c:v>Pakistan</c:v>
                </c:pt>
                <c:pt idx="8">
                  <c:v>Myanmar</c:v>
                </c:pt>
                <c:pt idx="9">
                  <c:v>Djibouti</c:v>
                </c:pt>
              </c:strCache>
            </c:strRef>
          </c:cat>
          <c:val>
            <c:numRef>
              <c:f>pivots!$B$4:$B$13</c:f>
              <c:numCache>
                <c:formatCode>0.00%</c:formatCode>
                <c:ptCount val="10"/>
                <c:pt idx="0">
                  <c:v>8.4985201172673108E-2</c:v>
                </c:pt>
                <c:pt idx="1">
                  <c:v>8.7410319434230541E-2</c:v>
                </c:pt>
                <c:pt idx="2">
                  <c:v>9.0695031430498577E-2</c:v>
                </c:pt>
                <c:pt idx="3">
                  <c:v>9.0706865261924133E-2</c:v>
                </c:pt>
                <c:pt idx="4">
                  <c:v>9.2432265223048288E-2</c:v>
                </c:pt>
                <c:pt idx="5">
                  <c:v>9.6523698224988769E-2</c:v>
                </c:pt>
                <c:pt idx="6">
                  <c:v>0.10063618906770137</c:v>
                </c:pt>
                <c:pt idx="7">
                  <c:v>0.10311717239048081</c:v>
                </c:pt>
                <c:pt idx="8">
                  <c:v>0.10808438745838747</c:v>
                </c:pt>
                <c:pt idx="9">
                  <c:v>0.14540887033606698</c:v>
                </c:pt>
              </c:numCache>
            </c:numRef>
          </c:val>
          <c:extLst>
            <c:ext xmlns:c16="http://schemas.microsoft.com/office/drawing/2014/chart" uri="{C3380CC4-5D6E-409C-BE32-E72D297353CC}">
              <c16:uniqueId val="{00000004-8768-4AC8-B9FE-D0F5DFB76BF9}"/>
            </c:ext>
          </c:extLst>
        </c:ser>
        <c:dLbls>
          <c:dLblPos val="inEnd"/>
          <c:showLegendKey val="0"/>
          <c:showVal val="1"/>
          <c:showCatName val="0"/>
          <c:showSerName val="0"/>
          <c:showPercent val="0"/>
          <c:showBubbleSize val="0"/>
        </c:dLbls>
        <c:gapWidth val="182"/>
        <c:axId val="970505248"/>
        <c:axId val="970503448"/>
      </c:barChart>
      <c:catAx>
        <c:axId val="9705052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0503448"/>
        <c:crosses val="autoZero"/>
        <c:auto val="1"/>
        <c:lblAlgn val="ctr"/>
        <c:lblOffset val="100"/>
        <c:noMultiLvlLbl val="0"/>
      </c:catAx>
      <c:valAx>
        <c:axId val="970503448"/>
        <c:scaling>
          <c:orientation val="minMax"/>
        </c:scaling>
        <c:delete val="1"/>
        <c:axPos val="b"/>
        <c:numFmt formatCode="0.00%" sourceLinked="1"/>
        <c:majorTickMark val="out"/>
        <c:minorTickMark val="none"/>
        <c:tickLblPos val="nextTo"/>
        <c:crossAx val="97050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 Sales Analysis.xlsx]pivots!PivotTable3</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21525663924596E-2"/>
          <c:y val="4.7619047619047616E-2"/>
          <c:w val="0.90969199936269951"/>
          <c:h val="0.60067116610423699"/>
        </c:manualLayout>
      </c:layout>
      <c:barChart>
        <c:barDir val="col"/>
        <c:grouping val="clustered"/>
        <c:varyColors val="0"/>
        <c:ser>
          <c:idx val="0"/>
          <c:order val="0"/>
          <c:tx>
            <c:strRef>
              <c:f>pivots!$G$3:$G$4</c:f>
              <c:strCache>
                <c:ptCount val="1"/>
                <c:pt idx="0">
                  <c:v>Offline</c:v>
                </c:pt>
              </c:strCache>
            </c:strRef>
          </c:tx>
          <c:spPr>
            <a:solidFill>
              <a:schemeClr val="accent1"/>
            </a:solidFill>
            <a:ln>
              <a:noFill/>
            </a:ln>
            <a:effectLst/>
          </c:spPr>
          <c:invertIfNegative val="0"/>
          <c:cat>
            <c:strRef>
              <c:f>pivots!$F$5:$F$16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pivots!$G$5:$G$16</c:f>
              <c:numCache>
                <c:formatCode>General</c:formatCode>
                <c:ptCount val="12"/>
                <c:pt idx="0">
                  <c:v>2310034.2800000003</c:v>
                </c:pt>
                <c:pt idx="1">
                  <c:v>651268.08000000019</c:v>
                </c:pt>
                <c:pt idx="2">
                  <c:v>333186.99</c:v>
                </c:pt>
                <c:pt idx="3">
                  <c:v>3001566.2399999998</c:v>
                </c:pt>
                <c:pt idx="4">
                  <c:v>7258898.629999999</c:v>
                </c:pt>
                <c:pt idx="5">
                  <c:v>33508.640000000007</c:v>
                </c:pt>
                <c:pt idx="6">
                  <c:v>7365869.8499999996</c:v>
                </c:pt>
                <c:pt idx="8">
                  <c:v>2625873.75</c:v>
                </c:pt>
                <c:pt idx="9">
                  <c:v>1011171.0000000001</c:v>
                </c:pt>
                <c:pt idx="11">
                  <c:v>329349.21000000002</c:v>
                </c:pt>
              </c:numCache>
            </c:numRef>
          </c:val>
          <c:extLst>
            <c:ext xmlns:c16="http://schemas.microsoft.com/office/drawing/2014/chart" uri="{C3380CC4-5D6E-409C-BE32-E72D297353CC}">
              <c16:uniqueId val="{00000000-7CA1-4F5C-85E3-4C81AC5DDEC1}"/>
            </c:ext>
          </c:extLst>
        </c:ser>
        <c:ser>
          <c:idx val="1"/>
          <c:order val="1"/>
          <c:tx>
            <c:strRef>
              <c:f>pivots!$H$3:$H$4</c:f>
              <c:strCache>
                <c:ptCount val="1"/>
                <c:pt idx="0">
                  <c:v>Online</c:v>
                </c:pt>
              </c:strCache>
            </c:strRef>
          </c:tx>
          <c:spPr>
            <a:solidFill>
              <a:schemeClr val="accent2"/>
            </a:solidFill>
            <a:ln>
              <a:noFill/>
            </a:ln>
            <a:effectLst/>
          </c:spPr>
          <c:invertIfNegative val="0"/>
          <c:cat>
            <c:strRef>
              <c:f>pivots!$F$5:$F$16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pivots!$H$5:$H$16</c:f>
              <c:numCache>
                <c:formatCode>General</c:formatCode>
                <c:ptCount val="12"/>
                <c:pt idx="0">
                  <c:v>1576609.42</c:v>
                </c:pt>
                <c:pt idx="1">
                  <c:v>236779.2000000001</c:v>
                </c:pt>
                <c:pt idx="2">
                  <c:v>1959256.4399999995</c:v>
                </c:pt>
                <c:pt idx="3">
                  <c:v>2231768.16</c:v>
                </c:pt>
                <c:pt idx="4">
                  <c:v>7297150.0300000003</c:v>
                </c:pt>
                <c:pt idx="5">
                  <c:v>86986.540000000023</c:v>
                </c:pt>
                <c:pt idx="6">
                  <c:v>46735.859999999986</c:v>
                </c:pt>
                <c:pt idx="7">
                  <c:v>610610</c:v>
                </c:pt>
                <c:pt idx="8">
                  <c:v>3303710</c:v>
                </c:pt>
                <c:pt idx="9">
                  <c:v>209451.48</c:v>
                </c:pt>
                <c:pt idx="10">
                  <c:v>751944.18000000017</c:v>
                </c:pt>
                <c:pt idx="11">
                  <c:v>936470.41999999993</c:v>
                </c:pt>
              </c:numCache>
            </c:numRef>
          </c:val>
          <c:extLst>
            <c:ext xmlns:c16="http://schemas.microsoft.com/office/drawing/2014/chart" uri="{C3380CC4-5D6E-409C-BE32-E72D297353CC}">
              <c16:uniqueId val="{00000004-9A95-49E4-8F28-75A983EB5FBB}"/>
            </c:ext>
          </c:extLst>
        </c:ser>
        <c:dLbls>
          <c:showLegendKey val="0"/>
          <c:showVal val="0"/>
          <c:showCatName val="0"/>
          <c:showSerName val="0"/>
          <c:showPercent val="0"/>
          <c:showBubbleSize val="0"/>
        </c:dLbls>
        <c:gapWidth val="219"/>
        <c:axId val="404846272"/>
        <c:axId val="981476120"/>
      </c:barChart>
      <c:catAx>
        <c:axId val="404846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476120"/>
        <c:crosses val="autoZero"/>
        <c:auto val="1"/>
        <c:lblAlgn val="ctr"/>
        <c:lblOffset val="100"/>
        <c:noMultiLvlLbl val="0"/>
      </c:catAx>
      <c:valAx>
        <c:axId val="981476120"/>
        <c:scaling>
          <c:orientation val="minMax"/>
        </c:scaling>
        <c:delete val="1"/>
        <c:axPos val="l"/>
        <c:numFmt formatCode="General" sourceLinked="1"/>
        <c:majorTickMark val="out"/>
        <c:minorTickMark val="none"/>
        <c:tickLblPos val="nextTo"/>
        <c:crossAx val="404846272"/>
        <c:crosses val="autoZero"/>
        <c:crossBetween val="between"/>
      </c:valAx>
      <c:spPr>
        <a:noFill/>
        <a:ln>
          <a:noFill/>
        </a:ln>
        <a:effectLst/>
      </c:spPr>
    </c:plotArea>
    <c:legend>
      <c:legendPos val="b"/>
      <c:layout>
        <c:manualLayout>
          <c:xMode val="edge"/>
          <c:yMode val="edge"/>
          <c:x val="2.0616691206282161E-2"/>
          <c:y val="3.1099730012258523E-2"/>
          <c:w val="0.22306766532232253"/>
          <c:h val="8.0587956591385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 Sales Analysis.xlsx]pivots!PivotTable1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and Total Sales By Months</a:t>
            </a:r>
          </a:p>
        </c:rich>
      </c:tx>
      <c:layout>
        <c:manualLayout>
          <c:xMode val="edge"/>
          <c:yMode val="edge"/>
          <c:x val="0.19598330654637294"/>
          <c:y val="1.91331550836378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alpha val="1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cmpd="sng">
            <a:solidFill>
              <a:schemeClr val="accent2">
                <a:lumMod val="60000"/>
                <a:lumOff val="40000"/>
              </a:schemeClr>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cmpd="sng">
            <a:solidFill>
              <a:schemeClr val="accent2">
                <a:lumMod val="60000"/>
                <a:lumOff val="40000"/>
              </a:schemeClr>
            </a:solidFill>
            <a:prstDash val="solid"/>
            <a:round/>
          </a:ln>
          <a:effectLst/>
        </c:spPr>
        <c:marker>
          <c:symbol val="none"/>
        </c:marker>
      </c:pivotFmt>
      <c:pivotFmt>
        <c:idx val="10"/>
        <c:spPr>
          <a:solidFill>
            <a:srgbClr val="7030A0">
              <a:alpha val="1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845346947412024E-2"/>
          <c:y val="7.1142192862956505E-2"/>
          <c:w val="0.94146486406180352"/>
          <c:h val="0.75496960749878894"/>
        </c:manualLayout>
      </c:layout>
      <c:barChart>
        <c:barDir val="col"/>
        <c:grouping val="clustered"/>
        <c:varyColors val="0"/>
        <c:ser>
          <c:idx val="0"/>
          <c:order val="0"/>
          <c:tx>
            <c:strRef>
              <c:f>pivots!$L$3</c:f>
              <c:strCache>
                <c:ptCount val="1"/>
                <c:pt idx="0">
                  <c:v>Sum of Total Revenue</c:v>
                </c:pt>
              </c:strCache>
            </c:strRef>
          </c:tx>
          <c:spPr>
            <a:solidFill>
              <a:srgbClr val="7030A0">
                <a:alpha val="12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pivots!$L$4:$L$15</c:f>
              <c:numCache>
                <c:formatCode>0,,"M"</c:formatCode>
                <c:ptCount val="12"/>
                <c:pt idx="0">
                  <c:v>10482467.120000001</c:v>
                </c:pt>
                <c:pt idx="1">
                  <c:v>24740517.769999996</c:v>
                </c:pt>
                <c:pt idx="2">
                  <c:v>2274823.87</c:v>
                </c:pt>
                <c:pt idx="3">
                  <c:v>16187186.33</c:v>
                </c:pt>
                <c:pt idx="4">
                  <c:v>13215739.989999998</c:v>
                </c:pt>
                <c:pt idx="5">
                  <c:v>5230325.7699999996</c:v>
                </c:pt>
                <c:pt idx="6">
                  <c:v>15669518.500000004</c:v>
                </c:pt>
                <c:pt idx="7">
                  <c:v>1128164.9099999999</c:v>
                </c:pt>
                <c:pt idx="8">
                  <c:v>5314762.5600000005</c:v>
                </c:pt>
                <c:pt idx="9">
                  <c:v>15287576.610000001</c:v>
                </c:pt>
                <c:pt idx="10">
                  <c:v>20568222.759999998</c:v>
                </c:pt>
                <c:pt idx="11">
                  <c:v>7249462.1200000001</c:v>
                </c:pt>
              </c:numCache>
            </c:numRef>
          </c:val>
          <c:extLst>
            <c:ext xmlns:c16="http://schemas.microsoft.com/office/drawing/2014/chart" uri="{C3380CC4-5D6E-409C-BE32-E72D297353CC}">
              <c16:uniqueId val="{00000007-152E-4638-B0C8-EE8587737B05}"/>
            </c:ext>
          </c:extLst>
        </c:ser>
        <c:ser>
          <c:idx val="1"/>
          <c:order val="1"/>
          <c:tx>
            <c:strRef>
              <c:f>pivots!$M$3</c:f>
              <c:strCache>
                <c:ptCount val="1"/>
                <c:pt idx="0">
                  <c:v>Sum of Total Sales</c:v>
                </c:pt>
              </c:strCache>
            </c:strRef>
          </c:tx>
          <c:spPr>
            <a:solidFill>
              <a:schemeClr val="accent2"/>
            </a:soli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pivots!$K$4:$K$15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pivots!$M$4:$M$15</c:f>
              <c:numCache>
                <c:formatCode>0,,"M"</c:formatCode>
                <c:ptCount val="12"/>
                <c:pt idx="0">
                  <c:v>7665610.1000000015</c:v>
                </c:pt>
                <c:pt idx="1">
                  <c:v>17668467.260000002</c:v>
                </c:pt>
                <c:pt idx="2">
                  <c:v>1346472.81</c:v>
                </c:pt>
                <c:pt idx="3">
                  <c:v>11426977.979999999</c:v>
                </c:pt>
                <c:pt idx="4">
                  <c:v>8633047.6899999995</c:v>
                </c:pt>
                <c:pt idx="5">
                  <c:v>3044946.34</c:v>
                </c:pt>
                <c:pt idx="6">
                  <c:v>10091055.440000001</c:v>
                </c:pt>
                <c:pt idx="7">
                  <c:v>548888.24000000011</c:v>
                </c:pt>
                <c:pt idx="8">
                  <c:v>2970596.53</c:v>
                </c:pt>
                <c:pt idx="9">
                  <c:v>10780653.360000001</c:v>
                </c:pt>
                <c:pt idx="10">
                  <c:v>14110622.109999999</c:v>
                </c:pt>
                <c:pt idx="11">
                  <c:v>4893232.0500000007</c:v>
                </c:pt>
              </c:numCache>
            </c:numRef>
          </c:val>
          <c:extLst>
            <c:ext xmlns:c16="http://schemas.microsoft.com/office/drawing/2014/chart" uri="{C3380CC4-5D6E-409C-BE32-E72D297353CC}">
              <c16:uniqueId val="{00000008-152E-4638-B0C8-EE8587737B05}"/>
            </c:ext>
          </c:extLst>
        </c:ser>
        <c:dLbls>
          <c:dLblPos val="outEnd"/>
          <c:showLegendKey val="0"/>
          <c:showVal val="1"/>
          <c:showCatName val="0"/>
          <c:showSerName val="0"/>
          <c:showPercent val="0"/>
          <c:showBubbleSize val="0"/>
        </c:dLbls>
        <c:gapWidth val="150"/>
        <c:axId val="967616976"/>
        <c:axId val="967615896"/>
      </c:barChart>
      <c:catAx>
        <c:axId val="96761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615896"/>
        <c:crosses val="autoZero"/>
        <c:auto val="1"/>
        <c:lblAlgn val="ctr"/>
        <c:lblOffset val="100"/>
        <c:noMultiLvlLbl val="0"/>
      </c:catAx>
      <c:valAx>
        <c:axId val="967615896"/>
        <c:scaling>
          <c:orientation val="minMax"/>
        </c:scaling>
        <c:delete val="1"/>
        <c:axPos val="l"/>
        <c:numFmt formatCode="0,,&quot;M&quot;" sourceLinked="1"/>
        <c:majorTickMark val="none"/>
        <c:minorTickMark val="none"/>
        <c:tickLblPos val="nextTo"/>
        <c:crossAx val="967616976"/>
        <c:crosses val="autoZero"/>
        <c:crossBetween val="between"/>
      </c:valAx>
      <c:spPr>
        <a:noFill/>
        <a:ln>
          <a:noFill/>
        </a:ln>
        <a:effectLst/>
      </c:spPr>
    </c:plotArea>
    <c:legend>
      <c:legendPos val="b"/>
      <c:layout>
        <c:manualLayout>
          <c:xMode val="edge"/>
          <c:yMode val="edge"/>
          <c:x val="0.22302913250766468"/>
          <c:y val="0.90971485949371711"/>
          <c:w val="0.57109439364676329"/>
          <c:h val="8.07185629644639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 Sales Analysis.xlsx]pivots!PivotTable4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Percent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269406392694065"/>
              <c:y val="-2.89855072463768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267123287671234"/>
              <c:y val="5.79710144927534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113013698630137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55251141552512"/>
              <c:y val="-7.7294685990338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pivots!$R$3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BD-4B95-B4F7-301D8E60BE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BD-4B95-B4F7-301D8E60BE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BD-4B95-B4F7-301D8E60BE2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BD-4B95-B4F7-301D8E60BE2D}"/>
              </c:ext>
            </c:extLst>
          </c:dPt>
          <c:dLbls>
            <c:dLbl>
              <c:idx val="0"/>
              <c:layout>
                <c:manualLayout>
                  <c:x val="0.14269406392694065"/>
                  <c:y val="-2.89855072463768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BD-4B95-B4F7-301D8E60BE2D}"/>
                </c:ext>
              </c:extLst>
            </c:dLbl>
            <c:dLbl>
              <c:idx val="1"/>
              <c:layout>
                <c:manualLayout>
                  <c:x val="0.16267123287671234"/>
                  <c:y val="5.79710144927534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BD-4B95-B4F7-301D8E60BE2D}"/>
                </c:ext>
              </c:extLst>
            </c:dLbl>
            <c:dLbl>
              <c:idx val="2"/>
              <c:layout>
                <c:manualLayout>
                  <c:x val="-0.1113013698630137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BD-4B95-B4F7-301D8E60BE2D}"/>
                </c:ext>
              </c:extLst>
            </c:dLbl>
            <c:dLbl>
              <c:idx val="3"/>
              <c:layout>
                <c:manualLayout>
                  <c:x val="-0.1655251141552512"/>
                  <c:y val="-7.72946859903381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ABD-4B95-B4F7-301D8E60BE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pivots!$Q$4:$Q$7</c:f>
              <c:strCache>
                <c:ptCount val="4"/>
                <c:pt idx="0">
                  <c:v>C</c:v>
                </c:pt>
                <c:pt idx="1">
                  <c:v>H</c:v>
                </c:pt>
                <c:pt idx="2">
                  <c:v>L</c:v>
                </c:pt>
                <c:pt idx="3">
                  <c:v>M</c:v>
                </c:pt>
              </c:strCache>
            </c:strRef>
          </c:cat>
          <c:val>
            <c:numRef>
              <c:f>pivots!$R$4:$R$7</c:f>
              <c:numCache>
                <c:formatCode>0.00%</c:formatCode>
                <c:ptCount val="4"/>
                <c:pt idx="0">
                  <c:v>0.15278704372057883</c:v>
                </c:pt>
                <c:pt idx="1">
                  <c:v>0.38243804800514586</c:v>
                </c:pt>
                <c:pt idx="2">
                  <c:v>0.24584946303809407</c:v>
                </c:pt>
                <c:pt idx="3">
                  <c:v>0.21892544523618157</c:v>
                </c:pt>
              </c:numCache>
            </c:numRef>
          </c:val>
          <c:extLst>
            <c:ext xmlns:c16="http://schemas.microsoft.com/office/drawing/2014/chart" uri="{C3380CC4-5D6E-409C-BE32-E72D297353CC}">
              <c16:uniqueId val="{00000008-9ABD-4B95-B4F7-301D8E60BE2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[100 Sales Analysis.xlsx]pivots!PivotTable2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Made by Order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pivots!$V$3</c:f>
              <c:strCache>
                <c:ptCount val="1"/>
                <c:pt idx="0">
                  <c:v>Total</c:v>
                </c:pt>
              </c:strCache>
            </c:strRef>
          </c:tx>
          <c:spPr>
            <a:ln w="28575" cap="rnd">
              <a:solidFill>
                <a:schemeClr val="accent1"/>
              </a:solidFill>
              <a:round/>
            </a:ln>
            <a:effectLst/>
          </c:spPr>
          <c:marker>
            <c:symbol val="none"/>
          </c:marker>
          <c:trendline>
            <c:name>4 per Mov. Avg.</c:name>
            <c:spPr>
              <a:ln w="19050" cap="rnd" cmpd="sng">
                <a:solidFill>
                  <a:schemeClr val="accent2"/>
                </a:solidFill>
                <a:prstDash val="sysDot"/>
                <a:bevel/>
              </a:ln>
              <a:effectLst/>
            </c:spPr>
            <c:trendlineType val="movingAvg"/>
            <c:period val="4"/>
            <c:dispRSqr val="0"/>
            <c:dispEq val="0"/>
          </c:trendline>
          <c:cat>
            <c:multiLvlStrRef>
              <c:f>pivots!$U$4:$U$72</c:f>
              <c:multiLvlStrCache>
                <c:ptCount val="60"/>
                <c:lvl>
                  <c:pt idx="0">
                    <c:v>Feb</c:v>
                  </c:pt>
                  <c:pt idx="1">
                    <c:v>May</c:v>
                  </c:pt>
                  <c:pt idx="2">
                    <c:v>Jun</c:v>
                  </c:pt>
                  <c:pt idx="3">
                    <c:v>Oct</c:v>
                  </c:pt>
                  <c:pt idx="4">
                    <c:v>Nov</c:v>
                  </c:pt>
                  <c:pt idx="5">
                    <c:v>Dec</c:v>
                  </c:pt>
                  <c:pt idx="6">
                    <c:v>Jan</c:v>
                  </c:pt>
                  <c:pt idx="7">
                    <c:v>Feb</c:v>
                  </c:pt>
                  <c:pt idx="8">
                    <c:v>Apr</c:v>
                  </c:pt>
                  <c:pt idx="9">
                    <c:v>May</c:v>
                  </c:pt>
                  <c:pt idx="10">
                    <c:v>Jun</c:v>
                  </c:pt>
                  <c:pt idx="11">
                    <c:v>Jul</c:v>
                  </c:pt>
                  <c:pt idx="12">
                    <c:v>Sep</c:v>
                  </c:pt>
                  <c:pt idx="13">
                    <c:v>Nov</c:v>
                  </c:pt>
                  <c:pt idx="14">
                    <c:v>Jan</c:v>
                  </c:pt>
                  <c:pt idx="15">
                    <c:v>Feb</c:v>
                  </c:pt>
                  <c:pt idx="16">
                    <c:v>Mar</c:v>
                  </c:pt>
                  <c:pt idx="17">
                    <c:v>Apr</c:v>
                  </c:pt>
                  <c:pt idx="18">
                    <c:v>May</c:v>
                  </c:pt>
                  <c:pt idx="19">
                    <c:v>Jun</c:v>
                  </c:pt>
                  <c:pt idx="20">
                    <c:v>Jul</c:v>
                  </c:pt>
                  <c:pt idx="21">
                    <c:v>Aug</c:v>
                  </c:pt>
                  <c:pt idx="22">
                    <c:v>Sep</c:v>
                  </c:pt>
                  <c:pt idx="23">
                    <c:v>Oct</c:v>
                  </c:pt>
                  <c:pt idx="24">
                    <c:v>Feb</c:v>
                  </c:pt>
                  <c:pt idx="25">
                    <c:v>Mar</c:v>
                  </c:pt>
                  <c:pt idx="26">
                    <c:v>Apr</c:v>
                  </c:pt>
                  <c:pt idx="27">
                    <c:v>Jun</c:v>
                  </c:pt>
                  <c:pt idx="28">
                    <c:v>Jul</c:v>
                  </c:pt>
                  <c:pt idx="29">
                    <c:v>Aug</c:v>
                  </c:pt>
                  <c:pt idx="30">
                    <c:v>Sep</c:v>
                  </c:pt>
                  <c:pt idx="31">
                    <c:v>Oct</c:v>
                  </c:pt>
                  <c:pt idx="32">
                    <c:v>Dec</c:v>
                  </c:pt>
                  <c:pt idx="33">
                    <c:v>Feb</c:v>
                  </c:pt>
                  <c:pt idx="34">
                    <c:v>Apr</c:v>
                  </c:pt>
                  <c:pt idx="35">
                    <c:v>May</c:v>
                  </c:pt>
                  <c:pt idx="36">
                    <c:v>Jun</c:v>
                  </c:pt>
                  <c:pt idx="37">
                    <c:v>Jul</c:v>
                  </c:pt>
                  <c:pt idx="38">
                    <c:v>Aug</c:v>
                  </c:pt>
                  <c:pt idx="39">
                    <c:v>Sep</c:v>
                  </c:pt>
                  <c:pt idx="40">
                    <c:v>Oct</c:v>
                  </c:pt>
                  <c:pt idx="41">
                    <c:v>Nov</c:v>
                  </c:pt>
                  <c:pt idx="42">
                    <c:v>Jan</c:v>
                  </c:pt>
                  <c:pt idx="43">
                    <c:v>Feb</c:v>
                  </c:pt>
                  <c:pt idx="44">
                    <c:v>Apr</c:v>
                  </c:pt>
                  <c:pt idx="45">
                    <c:v>Jul</c:v>
                  </c:pt>
                  <c:pt idx="46">
                    <c:v>Aug</c:v>
                  </c:pt>
                  <c:pt idx="47">
                    <c:v>Oct</c:v>
                  </c:pt>
                  <c:pt idx="48">
                    <c:v>Nov</c:v>
                  </c:pt>
                  <c:pt idx="49">
                    <c:v>Mar</c:v>
                  </c:pt>
                  <c:pt idx="50">
                    <c:v>May</c:v>
                  </c:pt>
                  <c:pt idx="51">
                    <c:v>Jun</c:v>
                  </c:pt>
                  <c:pt idx="52">
                    <c:v>Jul</c:v>
                  </c:pt>
                  <c:pt idx="53">
                    <c:v>Oct</c:v>
                  </c:pt>
                  <c:pt idx="54">
                    <c:v>Nov</c:v>
                  </c:pt>
                  <c:pt idx="55">
                    <c:v>Dec</c:v>
                  </c:pt>
                  <c:pt idx="56">
                    <c:v>Jan</c:v>
                  </c:pt>
                  <c:pt idx="57">
                    <c:v>Feb</c:v>
                  </c:pt>
                  <c:pt idx="58">
                    <c:v>Mar</c:v>
                  </c:pt>
                  <c:pt idx="59">
                    <c:v>May</c:v>
                  </c:pt>
                </c:lvl>
                <c:lvl>
                  <c:pt idx="0">
                    <c:v>2010</c:v>
                  </c:pt>
                  <c:pt idx="6">
                    <c:v>2011</c:v>
                  </c:pt>
                  <c:pt idx="14">
                    <c:v>2012</c:v>
                  </c:pt>
                  <c:pt idx="24">
                    <c:v>2013</c:v>
                  </c:pt>
                  <c:pt idx="33">
                    <c:v>2014</c:v>
                  </c:pt>
                  <c:pt idx="42">
                    <c:v>2015</c:v>
                  </c:pt>
                  <c:pt idx="49">
                    <c:v>2016</c:v>
                  </c:pt>
                  <c:pt idx="56">
                    <c:v>2017</c:v>
                  </c:pt>
                </c:lvl>
              </c:multiLvlStrCache>
            </c:multiLvlStrRef>
          </c:cat>
          <c:val>
            <c:numRef>
              <c:f>pivots!$V$4:$V$72</c:f>
              <c:numCache>
                <c:formatCode>General</c:formatCode>
                <c:ptCount val="60"/>
                <c:pt idx="0">
                  <c:v>1424410.94</c:v>
                </c:pt>
                <c:pt idx="1">
                  <c:v>965441.52000000025</c:v>
                </c:pt>
                <c:pt idx="2">
                  <c:v>727423.2</c:v>
                </c:pt>
                <c:pt idx="3">
                  <c:v>1495392.79</c:v>
                </c:pt>
                <c:pt idx="4">
                  <c:v>1375311.7000000002</c:v>
                </c:pt>
                <c:pt idx="5">
                  <c:v>641587.27999999991</c:v>
                </c:pt>
                <c:pt idx="6">
                  <c:v>363509.04000000015</c:v>
                </c:pt>
                <c:pt idx="7">
                  <c:v>127722.96000000002</c:v>
                </c:pt>
                <c:pt idx="8">
                  <c:v>693911.50999999978</c:v>
                </c:pt>
                <c:pt idx="9">
                  <c:v>89904.060000000027</c:v>
                </c:pt>
                <c:pt idx="10">
                  <c:v>7828.1199999999972</c:v>
                </c:pt>
                <c:pt idx="11">
                  <c:v>65214.720000000001</c:v>
                </c:pt>
                <c:pt idx="12">
                  <c:v>235601.16000000003</c:v>
                </c:pt>
                <c:pt idx="13">
                  <c:v>1157316.6599999999</c:v>
                </c:pt>
                <c:pt idx="14">
                  <c:v>206568.36</c:v>
                </c:pt>
                <c:pt idx="15">
                  <c:v>1553766.9799999995</c:v>
                </c:pt>
                <c:pt idx="16">
                  <c:v>407630.41000000003</c:v>
                </c:pt>
                <c:pt idx="17">
                  <c:v>971008.14000000048</c:v>
                </c:pt>
                <c:pt idx="18">
                  <c:v>1218518.1399999999</c:v>
                </c:pt>
                <c:pt idx="19">
                  <c:v>698414.36</c:v>
                </c:pt>
                <c:pt idx="20">
                  <c:v>1065073.6200000001</c:v>
                </c:pt>
                <c:pt idx="21">
                  <c:v>248406.35999999993</c:v>
                </c:pt>
                <c:pt idx="22">
                  <c:v>2084889.0299999998</c:v>
                </c:pt>
                <c:pt idx="23">
                  <c:v>758734.71999999974</c:v>
                </c:pt>
                <c:pt idx="24">
                  <c:v>639077.5</c:v>
                </c:pt>
                <c:pt idx="25">
                  <c:v>359941.17</c:v>
                </c:pt>
                <c:pt idx="26">
                  <c:v>632512.5</c:v>
                </c:pt>
                <c:pt idx="27">
                  <c:v>515753.38000000012</c:v>
                </c:pt>
                <c:pt idx="28">
                  <c:v>3398463.0199999996</c:v>
                </c:pt>
                <c:pt idx="29">
                  <c:v>23150.459999999992</c:v>
                </c:pt>
                <c:pt idx="30">
                  <c:v>18405.170000000006</c:v>
                </c:pt>
                <c:pt idx="31">
                  <c:v>1074864.3400000001</c:v>
                </c:pt>
                <c:pt idx="32">
                  <c:v>53252.5</c:v>
                </c:pt>
                <c:pt idx="33">
                  <c:v>655704.80000000016</c:v>
                </c:pt>
                <c:pt idx="34">
                  <c:v>1838545.9199999999</c:v>
                </c:pt>
                <c:pt idx="35">
                  <c:v>938755.75</c:v>
                </c:pt>
                <c:pt idx="36">
                  <c:v>19525.820000000007</c:v>
                </c:pt>
                <c:pt idx="37">
                  <c:v>227273.58000000007</c:v>
                </c:pt>
                <c:pt idx="38">
                  <c:v>306097.91999999993</c:v>
                </c:pt>
                <c:pt idx="39">
                  <c:v>5270.67</c:v>
                </c:pt>
                <c:pt idx="40">
                  <c:v>735800.8</c:v>
                </c:pt>
                <c:pt idx="41">
                  <c:v>1152486.42</c:v>
                </c:pt>
                <c:pt idx="42">
                  <c:v>1367272.5</c:v>
                </c:pt>
                <c:pt idx="43">
                  <c:v>780095.52999999991</c:v>
                </c:pt>
                <c:pt idx="44">
                  <c:v>624230.28</c:v>
                </c:pt>
                <c:pt idx="45">
                  <c:v>418665.00000000006</c:v>
                </c:pt>
                <c:pt idx="46">
                  <c:v>1621.9300000000003</c:v>
                </c:pt>
                <c:pt idx="47">
                  <c:v>369155</c:v>
                </c:pt>
                <c:pt idx="48">
                  <c:v>435499.2</c:v>
                </c:pt>
                <c:pt idx="49">
                  <c:v>85223.58</c:v>
                </c:pt>
                <c:pt idx="50">
                  <c:v>127054.20000000001</c:v>
                </c:pt>
                <c:pt idx="51">
                  <c:v>216434.55</c:v>
                </c:pt>
                <c:pt idx="52">
                  <c:v>403773.12000000005</c:v>
                </c:pt>
                <c:pt idx="53">
                  <c:v>72975.600000000006</c:v>
                </c:pt>
                <c:pt idx="54">
                  <c:v>2336986.67</c:v>
                </c:pt>
                <c:pt idx="55">
                  <c:v>1661390.29</c:v>
                </c:pt>
                <c:pt idx="56">
                  <c:v>879507.11999999988</c:v>
                </c:pt>
                <c:pt idx="57">
                  <c:v>1891271.7999999998</c:v>
                </c:pt>
                <c:pt idx="58">
                  <c:v>75555.899999999994</c:v>
                </c:pt>
                <c:pt idx="59">
                  <c:v>1243018.6299999999</c:v>
                </c:pt>
              </c:numCache>
            </c:numRef>
          </c:val>
          <c:smooth val="0"/>
          <c:extLst>
            <c:ext xmlns:c16="http://schemas.microsoft.com/office/drawing/2014/chart" uri="{C3380CC4-5D6E-409C-BE32-E72D297353CC}">
              <c16:uniqueId val="{00000000-3E66-4DD3-AAAA-8A4CA029E598}"/>
            </c:ext>
          </c:extLst>
        </c:ser>
        <c:dLbls>
          <c:showLegendKey val="0"/>
          <c:showVal val="0"/>
          <c:showCatName val="0"/>
          <c:showSerName val="0"/>
          <c:showPercent val="0"/>
          <c:showBubbleSize val="0"/>
        </c:dLbls>
        <c:smooth val="0"/>
        <c:axId val="856006744"/>
        <c:axId val="856007104"/>
      </c:lineChart>
      <c:catAx>
        <c:axId val="85600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007104"/>
        <c:crosses val="autoZero"/>
        <c:auto val="1"/>
        <c:lblAlgn val="ctr"/>
        <c:lblOffset val="100"/>
        <c:noMultiLvlLbl val="0"/>
      </c:catAx>
      <c:valAx>
        <c:axId val="856007104"/>
        <c:scaling>
          <c:orientation val="minMax"/>
        </c:scaling>
        <c:delete val="1"/>
        <c:axPos val="l"/>
        <c:numFmt formatCode="General" sourceLinked="1"/>
        <c:majorTickMark val="none"/>
        <c:minorTickMark val="none"/>
        <c:tickLblPos val="nextTo"/>
        <c:crossAx val="85600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taset!A1"/><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441960</xdr:colOff>
      <xdr:row>3</xdr:row>
      <xdr:rowOff>83820</xdr:rowOff>
    </xdr:from>
    <xdr:to>
      <xdr:col>22</xdr:col>
      <xdr:colOff>601980</xdr:colOff>
      <xdr:row>34</xdr:row>
      <xdr:rowOff>137160</xdr:rowOff>
    </xdr:to>
    <xdr:sp macro="" textlink="">
      <xdr:nvSpPr>
        <xdr:cNvPr id="6" name="Rectangle: Rounded Corners 5">
          <a:extLst>
            <a:ext uri="{FF2B5EF4-FFF2-40B4-BE49-F238E27FC236}">
              <a16:creationId xmlns:a16="http://schemas.microsoft.com/office/drawing/2014/main" id="{C044765F-E374-49B7-A3B7-4447ABC2AA3C}"/>
            </a:ext>
          </a:extLst>
        </xdr:cNvPr>
        <xdr:cNvSpPr/>
      </xdr:nvSpPr>
      <xdr:spPr>
        <a:xfrm>
          <a:off x="4709160" y="632460"/>
          <a:ext cx="9304020" cy="5722620"/>
        </a:xfrm>
        <a:prstGeom prst="roundRect">
          <a:avLst>
            <a:gd name="adj" fmla="val 614"/>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457200</xdr:colOff>
      <xdr:row>3</xdr:row>
      <xdr:rowOff>106680</xdr:rowOff>
    </xdr:from>
    <xdr:to>
      <xdr:col>22</xdr:col>
      <xdr:colOff>579120</xdr:colOff>
      <xdr:row>7</xdr:row>
      <xdr:rowOff>99060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BDF260D-EE99-405F-B300-ACE79B76AA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24400" y="655320"/>
              <a:ext cx="926592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464820</xdr:colOff>
      <xdr:row>7</xdr:row>
      <xdr:rowOff>121920</xdr:rowOff>
    </xdr:from>
    <xdr:to>
      <xdr:col>15</xdr:col>
      <xdr:colOff>114300</xdr:colOff>
      <xdr:row>22</xdr:row>
      <xdr:rowOff>38100</xdr:rowOff>
    </xdr:to>
    <xdr:graphicFrame macro="">
      <xdr:nvGraphicFramePr>
        <xdr:cNvPr id="9" name="Chart 8">
          <a:extLst>
            <a:ext uri="{FF2B5EF4-FFF2-40B4-BE49-F238E27FC236}">
              <a16:creationId xmlns:a16="http://schemas.microsoft.com/office/drawing/2014/main" id="{D6B1BC33-B94E-47CC-BDBC-C2E4772DA5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3</xdr:row>
      <xdr:rowOff>83820</xdr:rowOff>
    </xdr:from>
    <xdr:to>
      <xdr:col>7</xdr:col>
      <xdr:colOff>411480</xdr:colOff>
      <xdr:row>34</xdr:row>
      <xdr:rowOff>129540</xdr:rowOff>
    </xdr:to>
    <xdr:sp macro="" textlink="">
      <xdr:nvSpPr>
        <xdr:cNvPr id="13" name="Rectangle: Rounded Corners 12">
          <a:extLst>
            <a:ext uri="{FF2B5EF4-FFF2-40B4-BE49-F238E27FC236}">
              <a16:creationId xmlns:a16="http://schemas.microsoft.com/office/drawing/2014/main" id="{4456276F-2B5A-2AE6-D5A0-E07A39585F68}"/>
            </a:ext>
          </a:extLst>
        </xdr:cNvPr>
        <xdr:cNvSpPr/>
      </xdr:nvSpPr>
      <xdr:spPr>
        <a:xfrm>
          <a:off x="190500" y="632460"/>
          <a:ext cx="4488180" cy="5715000"/>
        </a:xfrm>
        <a:prstGeom prst="roundRect">
          <a:avLst>
            <a:gd name="adj" fmla="val 985"/>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144780</xdr:colOff>
      <xdr:row>7</xdr:row>
      <xdr:rowOff>121920</xdr:rowOff>
    </xdr:from>
    <xdr:to>
      <xdr:col>22</xdr:col>
      <xdr:colOff>563880</xdr:colOff>
      <xdr:row>22</xdr:row>
      <xdr:rowOff>38100</xdr:rowOff>
    </xdr:to>
    <xdr:graphicFrame macro="">
      <xdr:nvGraphicFramePr>
        <xdr:cNvPr id="14" name="Chart 13">
          <a:extLst>
            <a:ext uri="{FF2B5EF4-FFF2-40B4-BE49-F238E27FC236}">
              <a16:creationId xmlns:a16="http://schemas.microsoft.com/office/drawing/2014/main" id="{5A3F247D-C751-8576-10CA-0B523F4F8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205740</xdr:colOff>
      <xdr:row>7</xdr:row>
      <xdr:rowOff>118603</xdr:rowOff>
    </xdr:from>
    <xdr:to>
      <xdr:col>7</xdr:col>
      <xdr:colOff>381000</xdr:colOff>
      <xdr:row>22</xdr:row>
      <xdr:rowOff>30480</xdr:rowOff>
    </xdr:to>
    <xdr:graphicFrame macro="">
      <xdr:nvGraphicFramePr>
        <xdr:cNvPr id="15" name="Chart 14">
          <a:extLst>
            <a:ext uri="{FF2B5EF4-FFF2-40B4-BE49-F238E27FC236}">
              <a16:creationId xmlns:a16="http://schemas.microsoft.com/office/drawing/2014/main" id="{95382C7D-F2F5-6BCC-B4D5-00C2D20F6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213360</xdr:colOff>
      <xdr:row>3</xdr:row>
      <xdr:rowOff>110071</xdr:rowOff>
    </xdr:from>
    <xdr:to>
      <xdr:col>7</xdr:col>
      <xdr:colOff>388620</xdr:colOff>
      <xdr:row>7</xdr:row>
      <xdr:rowOff>106680</xdr:rowOff>
    </xdr:to>
    <mc:AlternateContent xmlns:mc="http://schemas.openxmlformats.org/markup-compatibility/2006" xmlns:a14="http://schemas.microsoft.com/office/drawing/2010/main">
      <mc:Choice Requires="a14">
        <xdr:graphicFrame macro="">
          <xdr:nvGraphicFramePr>
            <xdr:cNvPr id="16" name="Order Date (Year)">
              <a:extLst>
                <a:ext uri="{FF2B5EF4-FFF2-40B4-BE49-F238E27FC236}">
                  <a16:creationId xmlns:a16="http://schemas.microsoft.com/office/drawing/2014/main" id="{2B2E8D80-F329-43CF-ABE2-25887A87FBB9}"/>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213360" y="658711"/>
              <a:ext cx="4442460" cy="7281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213360</xdr:colOff>
      <xdr:row>22</xdr:row>
      <xdr:rowOff>58674</xdr:rowOff>
    </xdr:from>
    <xdr:to>
      <xdr:col>7</xdr:col>
      <xdr:colOff>380670</xdr:colOff>
      <xdr:row>34</xdr:row>
      <xdr:rowOff>80577</xdr:rowOff>
    </xdr:to>
    <xdr:graphicFrame macro="">
      <xdr:nvGraphicFramePr>
        <xdr:cNvPr id="12" name="Chart 11">
          <a:extLst>
            <a:ext uri="{FF2B5EF4-FFF2-40B4-BE49-F238E27FC236}">
              <a16:creationId xmlns:a16="http://schemas.microsoft.com/office/drawing/2014/main" id="{1B4F79F6-CE5B-4CCE-9FC2-2F38D1FB2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464820</xdr:colOff>
      <xdr:row>22</xdr:row>
      <xdr:rowOff>60960</xdr:rowOff>
    </xdr:from>
    <xdr:to>
      <xdr:col>22</xdr:col>
      <xdr:colOff>563880</xdr:colOff>
      <xdr:row>34</xdr:row>
      <xdr:rowOff>91440</xdr:rowOff>
    </xdr:to>
    <xdr:graphicFrame macro="">
      <xdr:nvGraphicFramePr>
        <xdr:cNvPr id="2" name="Chart 1">
          <a:extLst>
            <a:ext uri="{FF2B5EF4-FFF2-40B4-BE49-F238E27FC236}">
              <a16:creationId xmlns:a16="http://schemas.microsoft.com/office/drawing/2014/main" id="{2F1F31BC-664F-482B-B08E-AEB14325D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182880</xdr:colOff>
      <xdr:row>0</xdr:row>
      <xdr:rowOff>160020</xdr:rowOff>
    </xdr:from>
    <xdr:to>
      <xdr:col>22</xdr:col>
      <xdr:colOff>586740</xdr:colOff>
      <xdr:row>3</xdr:row>
      <xdr:rowOff>53340</xdr:rowOff>
    </xdr:to>
    <xdr:sp macro="" textlink="">
      <xdr:nvSpPr>
        <xdr:cNvPr id="11" name="TextBox 10">
          <a:extLst>
            <a:ext uri="{FF2B5EF4-FFF2-40B4-BE49-F238E27FC236}">
              <a16:creationId xmlns:a16="http://schemas.microsoft.com/office/drawing/2014/main" id="{DB607198-B4AC-81B8-12E3-076D4ABEA184}"/>
            </a:ext>
          </a:extLst>
        </xdr:cNvPr>
        <xdr:cNvSpPr txBox="1"/>
      </xdr:nvSpPr>
      <xdr:spPr>
        <a:xfrm>
          <a:off x="182880" y="160020"/>
          <a:ext cx="13815060" cy="44196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100</a:t>
          </a:r>
          <a:r>
            <a:rPr lang="en-US" sz="2400" b="1" baseline="0">
              <a:solidFill>
                <a:schemeClr val="bg1"/>
              </a:solidFill>
            </a:rPr>
            <a:t> SALES DASHBOARD</a:t>
          </a:r>
          <a:endParaRPr lang="en-US" sz="2400" b="1">
            <a:solidFill>
              <a:schemeClr val="bg1"/>
            </a:solidFill>
          </a:endParaRPr>
        </a:p>
      </xdr:txBody>
    </xdr:sp>
    <xdr:clientData/>
  </xdr:twoCellAnchor>
  <xdr:twoCellAnchor>
    <xdr:from>
      <xdr:col>20</xdr:col>
      <xdr:colOff>22860</xdr:colOff>
      <xdr:row>2</xdr:row>
      <xdr:rowOff>60960</xdr:rowOff>
    </xdr:from>
    <xdr:to>
      <xdr:col>22</xdr:col>
      <xdr:colOff>579120</xdr:colOff>
      <xdr:row>3</xdr:row>
      <xdr:rowOff>60960</xdr:rowOff>
    </xdr:to>
    <xdr:sp macro="" textlink="">
      <xdr:nvSpPr>
        <xdr:cNvPr id="19" name="TextBox 18">
          <a:extLst>
            <a:ext uri="{FF2B5EF4-FFF2-40B4-BE49-F238E27FC236}">
              <a16:creationId xmlns:a16="http://schemas.microsoft.com/office/drawing/2014/main" id="{DAFA8D01-44FD-EFE6-292B-ADB2340E4963}"/>
            </a:ext>
          </a:extLst>
        </xdr:cNvPr>
        <xdr:cNvSpPr txBox="1"/>
      </xdr:nvSpPr>
      <xdr:spPr>
        <a:xfrm>
          <a:off x="12214860" y="426720"/>
          <a:ext cx="1775460" cy="182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b="0"/>
            <a:t>MADE BY BAAH RICHMOND WOODE</a:t>
          </a:r>
        </a:p>
      </xdr:txBody>
    </xdr:sp>
    <xdr:clientData/>
  </xdr:twoCellAnchor>
  <xdr:twoCellAnchor editAs="oneCell">
    <xdr:from>
      <xdr:col>8</xdr:col>
      <xdr:colOff>45720</xdr:colOff>
      <xdr:row>1</xdr:row>
      <xdr:rowOff>11920</xdr:rowOff>
    </xdr:from>
    <xdr:to>
      <xdr:col>9</xdr:col>
      <xdr:colOff>83820</xdr:colOff>
      <xdr:row>3</xdr:row>
      <xdr:rowOff>114300</xdr:rowOff>
    </xdr:to>
    <xdr:pic>
      <xdr:nvPicPr>
        <xdr:cNvPr id="4" name="Graphic 3" descr="Presentation with bar chart with solid fill">
          <a:extLst>
            <a:ext uri="{FF2B5EF4-FFF2-40B4-BE49-F238E27FC236}">
              <a16:creationId xmlns:a16="http://schemas.microsoft.com/office/drawing/2014/main" id="{34DD669D-5A25-2B92-A7BC-3AC6BFB28E4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922520" y="194800"/>
          <a:ext cx="647700" cy="468140"/>
        </a:xfrm>
        <a:prstGeom prst="rect">
          <a:avLst/>
        </a:prstGeom>
      </xdr:spPr>
    </xdr:pic>
    <xdr:clientData/>
  </xdr:twoCellAnchor>
  <xdr:twoCellAnchor>
    <xdr:from>
      <xdr:col>0</xdr:col>
      <xdr:colOff>289560</xdr:colOff>
      <xdr:row>1</xdr:row>
      <xdr:rowOff>60960</xdr:rowOff>
    </xdr:from>
    <xdr:to>
      <xdr:col>1</xdr:col>
      <xdr:colOff>525780</xdr:colOff>
      <xdr:row>2</xdr:row>
      <xdr:rowOff>175260</xdr:rowOff>
    </xdr:to>
    <xdr:sp macro="" textlink="">
      <xdr:nvSpPr>
        <xdr:cNvPr id="7" name="Rectangle: Rounded Corners 6">
          <a:hlinkClick xmlns:r="http://schemas.openxmlformats.org/officeDocument/2006/relationships" r:id="rId8"/>
          <a:extLst>
            <a:ext uri="{FF2B5EF4-FFF2-40B4-BE49-F238E27FC236}">
              <a16:creationId xmlns:a16="http://schemas.microsoft.com/office/drawing/2014/main" id="{7CD21108-4FDD-D9CA-BAD2-0E3060E9723A}"/>
            </a:ext>
          </a:extLst>
        </xdr:cNvPr>
        <xdr:cNvSpPr/>
      </xdr:nvSpPr>
      <xdr:spPr>
        <a:xfrm>
          <a:off x="289560" y="243840"/>
          <a:ext cx="845820" cy="2971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Data Used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INSPIRON" refreshedDate="45372.981022569445" createdVersion="8" refreshedVersion="8" minRefreshableVersion="3" recordCount="100" xr:uid="{781C8476-21E8-4810-965A-CC04F3C7DA8A}">
  <cacheSource type="worksheet">
    <worksheetSource name="_100_Sales_Records"/>
  </cacheSource>
  <cacheFields count="21">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ount="2">
        <s v="Offline"/>
        <s v="Online"/>
      </sharedItems>
    </cacheField>
    <cacheField name="Order Priority" numFmtId="0">
      <sharedItems/>
    </cacheField>
    <cacheField name="Order Date" numFmtId="164">
      <sharedItems containsSemiMixedTypes="0" containsNonDate="0" containsDate="1" containsString="0" minDate="2010-02-02T00:00:00" maxDate="2017-05-23T00:00:00" count="100">
        <d v="2010-05-28T00:00:00"/>
        <d v="2012-08-22T00:00:00"/>
        <d v="2014-05-02T00:00:00"/>
        <d v="2014-06-20T00:00:00"/>
        <d v="2013-02-01T00:00:00"/>
        <d v="2015-02-04T00:00:00"/>
        <d v="2011-04-23T00:00:00"/>
        <d v="2012-07-17T00:00:00"/>
        <d v="2015-07-14T00:00:00"/>
        <d v="2014-04-18T00:00:00"/>
        <d v="2011-06-24T00:00:00"/>
        <d v="2014-08-02T00:00:00"/>
        <d v="2017-01-13T00:00:00"/>
        <d v="2017-02-08T00:00:00"/>
        <d v="2014-02-19T00:00:00"/>
        <d v="2012-04-23T00:00:00"/>
        <d v="2016-11-19T00:00:00"/>
        <d v="2015-04-01T00:00:00"/>
        <d v="2010-12-30T00:00:00"/>
        <d v="2012-07-31T00:00:00"/>
        <d v="2014-05-14T00:00:00"/>
        <d v="2015-07-31T00:00:00"/>
        <d v="2016-06-30T00:00:00"/>
        <d v="2014-09-08T00:00:00"/>
        <d v="2016-05-07T00:00:00"/>
        <d v="2017-05-22T00:00:00"/>
        <d v="2014-10-13T00:00:00"/>
        <d v="2010-05-07T00:00:00"/>
        <d v="2014-07-18T00:00:00"/>
        <d v="2012-05-26T00:00:00"/>
        <d v="2012-09-17T00:00:00"/>
        <d v="2013-12-29T00:00:00"/>
        <d v="2015-10-27T00:00:00"/>
        <d v="2015-01-16T00:00:00"/>
        <d v="2017-02-25T00:00:00"/>
        <d v="2017-05-08T00:00:00"/>
        <d v="2011-11-22T00:00:00"/>
        <d v="2017-01-14T00:00:00"/>
        <d v="2012-04-01T00:00:00"/>
        <d v="2012-02-16T00:00:00"/>
        <d v="2017-03-11T00:00:00"/>
        <d v="2010-02-06T00:00:00"/>
        <d v="2012-06-07T00:00:00"/>
        <d v="2012-10-06T00:00:00"/>
        <d v="2015-11-14T00:00:00"/>
        <d v="2016-03-29T00:00:00"/>
        <d v="2016-12-31T00:00:00"/>
        <d v="2010-12-23T00:00:00"/>
        <d v="2014-10-14T00:00:00"/>
        <d v="2012-01-11T00:00:00"/>
        <d v="2010-02-02T00:00:00"/>
        <d v="2013-08-18T00:00:00"/>
        <d v="2013-03-25T00:00:00"/>
        <d v="2011-11-26T00:00:00"/>
        <d v="2013-09-17T00:00:00"/>
        <d v="2012-06-08T00:00:00"/>
        <d v="2010-06-30T00:00:00"/>
        <d v="2015-02-23T00:00:00"/>
        <d v="2012-01-05T00:00:00"/>
        <d v="2014-04-07T00:00:00"/>
        <d v="2013-06-09T00:00:00"/>
        <d v="2013-06-26T00:00:00"/>
        <d v="2011-11-07T00:00:00"/>
        <d v="2010-10-30T00:00:00"/>
        <d v="2013-10-13T00:00:00"/>
        <d v="2013-10-11T00:00:00"/>
        <d v="2012-07-08T00:00:00"/>
        <d v="2016-07-25T00:00:00"/>
        <d v="2010-10-24T00:00:00"/>
        <d v="2015-04-25T00:00:00"/>
        <d v="2013-04-23T00:00:00"/>
        <d v="2015-08-14T00:00:00"/>
        <d v="2011-05-26T00:00:00"/>
        <d v="2017-05-20T00:00:00"/>
        <d v="2013-07-05T00:00:00"/>
        <d v="2014-11-06T00:00:00"/>
        <d v="2014-10-28T00:00:00"/>
        <d v="2011-09-15T00:00:00"/>
        <d v="2012-05-29T00:00:00"/>
        <d v="2013-07-20T00:00:00"/>
        <d v="2012-10-21T00:00:00"/>
        <d v="2012-09-18T00:00:00"/>
        <d v="2016-11-15T00:00:00"/>
        <d v="2011-01-04T00:00:00"/>
        <d v="2012-03-18T00:00:00"/>
        <d v="2012-02-17T00:00:00"/>
        <d v="2011-01-16T00:00:00"/>
        <d v="2014-02-03T00:00:00"/>
        <d v="2012-04-30T00:00:00"/>
        <d v="2016-10-23T00:00:00"/>
        <d v="2016-12-06T00:00:00"/>
        <d v="2014-07-07T00:00:00"/>
        <d v="2012-06-13T00:00:00"/>
        <d v="2010-11-26T00:00:00"/>
        <d v="2011-02-08T00:00:00"/>
        <d v="2011-07-26T00:00:00"/>
        <d v="2011-11-11T00:00:00"/>
        <d v="2016-06-01T00:00:00"/>
        <d v="2015-07-30T00:00:00"/>
        <d v="2012-02-10T00:00:00"/>
      </sharedItems>
      <fieldGroup par="17"/>
    </cacheField>
    <cacheField name="Ship Date" numFmtId="164">
      <sharedItems containsSemiMixedTypes="0" containsNonDate="0" containsDate="1" containsString="0" minDate="2010-02-25T00:00:00" maxDate="2017-06-18T00:00:00" count="99">
        <d v="2010-06-27T00:00:00"/>
        <d v="2012-09-15T00:00:00"/>
        <d v="2014-05-08T00:00:00"/>
        <d v="2014-07-05T00:00:00"/>
        <d v="2013-02-06T00:00:00"/>
        <d v="2015-02-21T00:00:00"/>
        <d v="2011-04-27T00:00:00"/>
        <d v="2012-07-27T00:00:00"/>
        <d v="2015-08-25T00:00:00"/>
        <d v="2014-05-30T00:00:00"/>
        <d v="2011-07-12T00:00:00"/>
        <d v="2014-08-19T00:00:00"/>
        <d v="2017-03-01T00:00:00"/>
        <d v="2017-02-13T00:00:00"/>
        <d v="2014-02-23T00:00:00"/>
        <d v="2012-06-03T00:00:00"/>
        <d v="2016-12-18T00:00:00"/>
        <d v="2015-04-18T00:00:00"/>
        <d v="2011-01-20T00:00:00"/>
        <d v="2012-09-11T00:00:00"/>
        <d v="2014-06-28T00:00:00"/>
        <d v="2015-09-03T00:00:00"/>
        <d v="2016-07-26T00:00:00"/>
        <d v="2014-10-04T00:00:00"/>
        <d v="2016-05-10T00:00:00"/>
        <d v="2017-06-05T00:00:00"/>
        <d v="2014-11-10T00:00:00"/>
        <d v="2010-05-10T00:00:00"/>
        <d v="2014-07-30T00:00:00"/>
        <d v="2012-06-09T00:00:00"/>
        <d v="2012-10-20T00:00:00"/>
        <d v="2014-01-28T00:00:00"/>
        <d v="2015-11-25T00:00:00"/>
        <d v="2015-03-01T00:00:00"/>
        <d v="2017-02-25T00:00:00"/>
        <d v="2017-05-21T00:00:00"/>
        <d v="2011-12-03T00:00:00"/>
        <d v="2017-01-23T00:00:00"/>
        <d v="2012-05-08T00:00:00"/>
        <d v="2012-02-28T00:00:00"/>
        <d v="2017-03-28T00:00:00"/>
        <d v="2010-02-25T00:00:00"/>
        <d v="2012-06-08T00:00:00"/>
        <d v="2012-11-10T00:00:00"/>
        <d v="2015-11-18T00:00:00"/>
        <d v="2016-04-29T00:00:00"/>
        <d v="2016-12-31T00:00:00"/>
        <d v="2011-01-31T00:00:00"/>
        <d v="2014-11-14T00:00:00"/>
        <d v="2012-01-13T00:00:00"/>
        <d v="2010-03-18T00:00:00"/>
        <d v="2013-09-18T00:00:00"/>
        <d v="2013-03-28T00:00:00"/>
        <d v="2012-01-07T00:00:00"/>
        <d v="2013-10-24T00:00:00"/>
        <d v="2012-06-27T00:00:00"/>
        <d v="2010-08-01T00:00:00"/>
        <d v="2015-03-02T00:00:00"/>
        <d v="2012-02-14T00:00:00"/>
        <d v="2014-04-19T00:00:00"/>
        <d v="2013-07-02T00:00:00"/>
        <d v="2013-07-01T00:00:00"/>
        <d v="2011-11-15T00:00:00"/>
        <d v="2010-11-17T00:00:00"/>
        <d v="2013-11-16T00:00:00"/>
        <d v="2013-11-25T00:00:00"/>
        <d v="2012-07-09T00:00:00"/>
        <d v="2016-09-07T00:00:00"/>
        <d v="2015-05-28T00:00:00"/>
        <d v="2013-05-20T00:00:00"/>
        <d v="2015-09-30T00:00:00"/>
        <d v="2011-07-15T00:00:00"/>
        <d v="2017-06-17T00:00:00"/>
        <d v="2013-08-16T00:00:00"/>
        <d v="2014-12-12T00:00:00"/>
        <d v="2014-11-15T00:00:00"/>
        <d v="2011-10-23T00:00:00"/>
        <d v="2012-06-02T00:00:00"/>
        <d v="2013-08-07T00:00:00"/>
        <d v="2012-11-30T00:00:00"/>
        <d v="2012-10-08T00:00:00"/>
        <d v="2016-12-08T00:00:00"/>
        <d v="2011-01-05T00:00:00"/>
        <d v="2012-04-07T00:00:00"/>
        <d v="2012-03-20T00:00:00"/>
        <d v="2011-01-21T00:00:00"/>
        <d v="2014-03-20T00:00:00"/>
        <d v="2012-05-18T00:00:00"/>
        <d v="2016-11-25T00:00:00"/>
        <d v="2016-12-14T00:00:00"/>
        <d v="2014-07-11T00:00:00"/>
        <d v="2012-07-24T00:00:00"/>
        <d v="2010-12-25T00:00:00"/>
        <d v="2011-03-21T00:00:00"/>
        <d v="2011-09-03T00:00:00"/>
        <d v="2011-12-28T00:00:00"/>
        <d v="2016-06-29T00:00:00"/>
        <d v="2015-08-08T00:00:00"/>
        <d v="2012-02-15T00:00:00"/>
      </sharedItems>
      <fieldGroup par="20"/>
    </cacheField>
    <cacheField name="Units Sold" numFmtId="0">
      <sharedItems containsSemiMixedTypes="0" containsString="0" containsNumber="1" containsInteger="1" minValue="124" maxValue="9925"/>
    </cacheField>
    <cacheField name="Unit Price" numFmtId="44">
      <sharedItems containsSemiMixedTypes="0" containsString="0" containsNumber="1" minValue="9.33" maxValue="668.27"/>
    </cacheField>
    <cacheField name="Unit Cost" numFmtId="44">
      <sharedItems containsSemiMixedTypes="0" containsString="0" containsNumber="1" minValue="6.92" maxValue="524.96"/>
    </cacheField>
    <cacheField name="Total Revenue" numFmtId="44">
      <sharedItems containsSemiMixedTypes="0" containsString="0" containsNumber="1" minValue="4870.26" maxValue="5997054.9799999995"/>
    </cacheField>
    <cacheField name="Total Sales" numFmtId="44">
      <sharedItems containsSemiMixedTypes="0" containsString="0" containsNumber="1" minValue="3612.24" maxValue="4509793.96"/>
    </cacheField>
    <cacheField name="Total Profit" numFmtId="44">
      <sharedItems containsSemiMixedTypes="0" containsString="0" containsNumber="1" minValue="1258.0200000000004" maxValue="1719922.0399999996"/>
    </cacheField>
    <cacheField name="Ship Date( Year)" numFmtId="1">
      <sharedItems containsSemiMixedTypes="0" containsString="0" containsNumber="1" containsInteger="1" minValue="2010" maxValue="2017"/>
    </cacheField>
    <cacheField name="Time Reached" numFmtId="0">
      <sharedItems containsSemiMixedTypes="0" containsString="0" containsNumber="1" containsInteger="1" minValue="0" maxValue="50"/>
    </cacheField>
    <cacheField name="Months (Order Date)" numFmtId="0" databaseField="0">
      <fieldGroup base="5">
        <rangePr groupBy="months" startDate="2010-02-02T00:00:00" endDate="2017-05-23T00:00:00"/>
        <groupItems count="14">
          <s v="&lt;2/2/2010"/>
          <s v="Jan"/>
          <s v="Feb"/>
          <s v="Mar"/>
          <s v="Apr"/>
          <s v="May"/>
          <s v="Jun"/>
          <s v="Jul"/>
          <s v="Aug"/>
          <s v="Sep"/>
          <s v="Oct"/>
          <s v="Nov"/>
          <s v="Dec"/>
          <s v="&gt;5/23/2017"/>
        </groupItems>
      </fieldGroup>
    </cacheField>
    <cacheField name="Quarters (Order Date)" numFmtId="0" databaseField="0">
      <fieldGroup base="5">
        <rangePr groupBy="quarters" startDate="2010-02-02T00:00:00" endDate="2017-05-23T00:00:00"/>
        <groupItems count="6">
          <s v="&lt;2/2/2010"/>
          <s v="Qtr1"/>
          <s v="Qtr2"/>
          <s v="Qtr3"/>
          <s v="Qtr4"/>
          <s v="&gt;5/23/2017"/>
        </groupItems>
      </fieldGroup>
    </cacheField>
    <cacheField name="Years (Order Date)" numFmtId="0" databaseField="0">
      <fieldGroup base="5">
        <rangePr groupBy="years" startDate="2010-02-02T00:00:00" endDate="2017-05-23T00:00:00"/>
        <groupItems count="10">
          <s v="&lt;2/2/2010"/>
          <s v="2010"/>
          <s v="2011"/>
          <s v="2012"/>
          <s v="2013"/>
          <s v="2014"/>
          <s v="2015"/>
          <s v="2016"/>
          <s v="2017"/>
          <s v="&gt;5/23/2017"/>
        </groupItems>
      </fieldGroup>
    </cacheField>
    <cacheField name="Months (Ship Date)" numFmtId="0" databaseField="0">
      <fieldGroup base="6">
        <rangePr groupBy="months" startDate="2010-02-25T00:00:00" endDate="2017-06-18T00:00:00"/>
        <groupItems count="14">
          <s v="&lt;2/25/2010"/>
          <s v="Jan"/>
          <s v="Feb"/>
          <s v="Mar"/>
          <s v="Apr"/>
          <s v="May"/>
          <s v="Jun"/>
          <s v="Jul"/>
          <s v="Aug"/>
          <s v="Sep"/>
          <s v="Oct"/>
          <s v="Nov"/>
          <s v="Dec"/>
          <s v="&gt;6/18/2017"/>
        </groupItems>
      </fieldGroup>
    </cacheField>
    <cacheField name="Quarters (Ship Date)" numFmtId="0" databaseField="0">
      <fieldGroup base="6">
        <rangePr groupBy="quarters" startDate="2010-02-25T00:00:00" endDate="2017-06-18T00:00:00"/>
        <groupItems count="6">
          <s v="&lt;2/25/2010"/>
          <s v="Qtr1"/>
          <s v="Qtr2"/>
          <s v="Qtr3"/>
          <s v="Qtr4"/>
          <s v="&gt;6/18/2017"/>
        </groupItems>
      </fieldGroup>
    </cacheField>
    <cacheField name="Years (Ship Date)" numFmtId="0" databaseField="0">
      <fieldGroup base="6">
        <rangePr groupBy="years" startDate="2010-02-25T00:00:00" endDate="2017-06-18T00:00:00"/>
        <groupItems count="10">
          <s v="&lt;2/25/2010"/>
          <s v="2010"/>
          <s v="2011"/>
          <s v="2012"/>
          <s v="2013"/>
          <s v="2014"/>
          <s v="2015"/>
          <s v="2016"/>
          <s v="2017"/>
          <s v="&gt;6/18/2017"/>
        </groupItems>
      </fieldGroup>
    </cacheField>
  </cacheFields>
  <extLst>
    <ext xmlns:x14="http://schemas.microsoft.com/office/spreadsheetml/2009/9/main" uri="{725AE2AE-9491-48be-B2B4-4EB974FC3084}">
      <x14:pivotCacheDefinition pivotCacheId="12719651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INSPIRON" refreshedDate="45491.63472696759" backgroundQuery="1" createdVersion="8" refreshedVersion="8" minRefreshableVersion="3" recordCount="0" supportSubquery="1" supportAdvancedDrill="1" xr:uid="{502C87A0-767F-46CD-A8C7-0EDF346CD8E4}">
  <cacheSource type="external" connectionId="2"/>
  <cacheFields count="5">
    <cacheField name="[Measures].[Sum of Total Revenue]" caption="Sum of Total Revenue" numFmtId="0" hierarchy="25" level="32767"/>
    <cacheField name="[_100_Sales_Records].[Order Date (Month)].[Order Date (Month)]" caption="Order Date (Month)" numFmtId="0" hierarchy="15" level="1">
      <sharedItems count="12">
        <s v="Jan"/>
        <s v="Feb"/>
        <s v="Mar"/>
        <s v="Apr"/>
        <s v="May"/>
        <s v="Jun"/>
        <s v="Jul"/>
        <s v="Aug"/>
        <s v="Sep"/>
        <s v="Oct"/>
        <s v="Nov"/>
        <s v="Dec"/>
      </sharedItems>
    </cacheField>
    <cacheField name="[Measures].[Sum of Total Sales]" caption="Sum of Total Sales" numFmtId="0" hierarchy="23" level="32767"/>
    <cacheField name="[_100_Sales_Records].[Order Date (Year)].[Order Date (Year)]" caption="Order Date (Year)" numFmtId="0" hierarchy="13" level="1">
      <sharedItems containsSemiMixedTypes="0" containsNonDate="0" containsString="0"/>
    </cacheField>
    <cacheField name="[_100_Sales_Records].[Ship Date( Year)].[Ship Date( Year)]" caption="Ship Date( Year)" numFmtId="0" hierarchy="16" level="1">
      <sharedItems containsSemiMixedTypes="0" containsNonDate="0" containsString="0"/>
    </cacheField>
  </cacheFields>
  <cacheHierarchies count="32">
    <cacheHierarchy uniqueName="[_100_Sales_Records].[Region]" caption="Region" attribute="1" defaultMemberUniqueName="[_100_Sales_Records].[Region].[All]" allUniqueName="[_100_Sales_Records].[Region].[All]" dimensionUniqueName="[_100_Sales_Records]" displayFolder="" count="0" memberValueDatatype="130" unbalanced="0"/>
    <cacheHierarchy uniqueName="[_100_Sales_Records].[Country]" caption="Country" attribute="1" defaultMemberUniqueName="[_100_Sales_Records].[Country].[All]" allUniqueName="[_100_Sales_Records].[Country].[All]" dimensionUniqueName="[_100_Sales_Records]" displayFolder="" count="0" memberValueDatatype="130" unbalanced="0"/>
    <cacheHierarchy uniqueName="[_100_Sales_Records].[Item Type]" caption="Item Type" attribute="1" defaultMemberUniqueName="[_100_Sales_Records].[Item Type].[All]" allUniqueName="[_100_Sales_Records].[Item Type].[All]" dimensionUniqueName="[_100_Sales_Records]" displayFolder="" count="0" memberValueDatatype="130" unbalanced="0"/>
    <cacheHierarchy uniqueName="[_100_Sales_Records].[Sales Channel]" caption="Sales Channel" attribute="1" defaultMemberUniqueName="[_100_Sales_Records].[Sales Channel].[All]" allUniqueName="[_100_Sales_Records].[Sales Channel].[All]" dimensionUniqueName="[_100_Sales_Records]" displayFolder="" count="0" memberValueDatatype="130" unbalanced="0"/>
    <cacheHierarchy uniqueName="[_100_Sales_Records].[Order Priority]" caption="Order Priority" attribute="1" defaultMemberUniqueName="[_100_Sales_Records].[Order Priority].[All]" allUniqueName="[_100_Sales_Records].[Order Priority].[All]" dimensionUniqueName="[_100_Sales_Records]" displayFolder="" count="0" memberValueDatatype="130" unbalanced="0"/>
    <cacheHierarchy uniqueName="[_100_Sales_Records].[Order Date]" caption="Order Date" attribute="1" time="1" defaultMemberUniqueName="[_100_Sales_Records].[Order Date].[All]" allUniqueName="[_100_Sales_Records].[Order Date].[All]" dimensionUniqueName="[_100_Sales_Records]" displayFolder="" count="0" memberValueDatatype="7" unbalanced="0"/>
    <cacheHierarchy uniqueName="[_100_Sales_Records].[Ship Date]" caption="Ship Date" attribute="1" time="1" defaultMemberUniqueName="[_100_Sales_Records].[Ship Date].[All]" allUniqueName="[_100_Sales_Records].[Ship Date].[All]" dimensionUniqueName="[_100_Sales_Records]" displayFolder="" count="0" memberValueDatatype="7" unbalanced="0"/>
    <cacheHierarchy uniqueName="[_100_Sales_Records].[Units Sold]" caption="Units Sold" attribute="1" defaultMemberUniqueName="[_100_Sales_Records].[Units Sold].[All]" allUniqueName="[_100_Sales_Records].[Units Sold].[All]" dimensionUniqueName="[_100_Sales_Records]" displayFolder="" count="0" memberValueDatatype="20" unbalanced="0"/>
    <cacheHierarchy uniqueName="[_100_Sales_Records].[Unit Price]" caption="Unit Price" attribute="1" defaultMemberUniqueName="[_100_Sales_Records].[Unit Price].[All]" allUniqueName="[_100_Sales_Records].[Unit Price].[All]" dimensionUniqueName="[_100_Sales_Records]" displayFolder="" count="0" memberValueDatatype="5" unbalanced="0"/>
    <cacheHierarchy uniqueName="[_100_Sales_Records].[Unit Cost]" caption="Unit Cost" attribute="1" defaultMemberUniqueName="[_100_Sales_Records].[Unit Cost].[All]" allUniqueName="[_100_Sales_Records].[Unit Cost].[All]" dimensionUniqueName="[_100_Sales_Records]" displayFolder="" count="0" memberValueDatatype="5" unbalanced="0"/>
    <cacheHierarchy uniqueName="[_100_Sales_Records].[Total Revenue]" caption="Total Revenue" attribute="1" defaultMemberUniqueName="[_100_Sales_Records].[Total Revenue].[All]" allUniqueName="[_100_Sales_Records].[Total Revenue].[All]" dimensionUniqueName="[_100_Sales_Records]" displayFolder="" count="0" memberValueDatatype="5" unbalanced="0"/>
    <cacheHierarchy uniqueName="[_100_Sales_Records].[Total Sales]" caption="Total Sales" attribute="1" defaultMemberUniqueName="[_100_Sales_Records].[Total Sales].[All]" allUniqueName="[_100_Sales_Records].[Total Sales].[All]" dimensionUniqueName="[_100_Sales_Records]" displayFolder="" count="0" memberValueDatatype="5" unbalanced="0"/>
    <cacheHierarchy uniqueName="[_100_Sales_Records].[Total Profit]" caption="Total Profit" attribute="1" defaultMemberUniqueName="[_100_Sales_Records].[Total Profit].[All]" allUniqueName="[_100_Sales_Records].[Total Profit].[All]" dimensionUniqueName="[_100_Sales_Records]" displayFolder="" count="0" memberValueDatatype="5" unbalanced="0"/>
    <cacheHierarchy uniqueName="[_100_Sales_Records].[Order Date (Year)]" caption="Order Date (Year)" attribute="1" defaultMemberUniqueName="[_100_Sales_Records].[Order Date (Year)].[All]" allUniqueName="[_100_Sales_Records].[Order Date (Year)].[All]" dimensionUniqueName="[_100_Sales_Records]" displayFolder="" count="2" memberValueDatatype="130" unbalanced="0">
      <fieldsUsage count="2">
        <fieldUsage x="-1"/>
        <fieldUsage x="3"/>
      </fieldsUsage>
    </cacheHierarchy>
    <cacheHierarchy uniqueName="[_100_Sales_Records].[Order Date (Quarter)]" caption="Order Date (Quarter)" attribute="1" defaultMemberUniqueName="[_100_Sales_Records].[Order Date (Quarter)].[All]" allUniqueName="[_100_Sales_Records].[Order Date (Quarter)].[All]" dimensionUniqueName="[_100_Sales_Records]" displayFolder="" count="0" memberValueDatatype="130" unbalanced="0"/>
    <cacheHierarchy uniqueName="[_100_Sales_Records].[Order Date (Month)]" caption="Order Date (Month)" attribute="1" defaultMemberUniqueName="[_100_Sales_Records].[Order Date (Month)].[All]" allUniqueName="[_100_Sales_Records].[Order Date (Month)].[All]" dimensionUniqueName="[_100_Sales_Records]" displayFolder="" count="2" memberValueDatatype="130" unbalanced="0">
      <fieldsUsage count="2">
        <fieldUsage x="-1"/>
        <fieldUsage x="1"/>
      </fieldsUsage>
    </cacheHierarchy>
    <cacheHierarchy uniqueName="[_100_Sales_Records].[Ship Date( Year)]" caption="Ship Date( Year)" attribute="1" defaultMemberUniqueName="[_100_Sales_Records].[Ship Date( Year)].[All]" allUniqueName="[_100_Sales_Records].[Ship Date( Year)].[All]" dimensionUniqueName="[_100_Sales_Records]" displayFolder="" count="2" memberValueDatatype="20" unbalanced="0">
      <fieldsUsage count="2">
        <fieldUsage x="-1"/>
        <fieldUsage x="4"/>
      </fieldsUsage>
    </cacheHierarchy>
    <cacheHierarchy uniqueName="[_100_Sales_Records].[Ship Date (Month)]" caption="Ship Date (Month)" attribute="1" defaultMemberUniqueName="[_100_Sales_Records].[Ship Date (Month)].[All]" allUniqueName="[_100_Sales_Records].[Ship Date (Month)].[All]" dimensionUniqueName="[_100_Sales_Records]" displayFolder="" count="0" memberValueDatatype="130" unbalanced="0"/>
    <cacheHierarchy uniqueName="[_100_Sales_Records].[Time Reached]" caption="Time Reached" attribute="1" defaultMemberUniqueName="[_100_Sales_Records].[Time Reached].[All]" allUniqueName="[_100_Sales_Records].[Time Reached].[All]" dimensionUniqueName="[_100_Sales_Records]" displayFolder="" count="0" memberValueDatatype="20" unbalanced="0"/>
    <cacheHierarchy uniqueName="[_100_Sales_Records].[Order Date (Month Index)]" caption="Order Date (Month Index)" attribute="1" defaultMemberUniqueName="[_100_Sales_Records].[Order Date (Month Index)].[All]" allUniqueName="[_100_Sales_Records].[Order Date (Month Index)].[All]" dimensionUniqueName="[_100_Sales_Records]" displayFolder="" count="0" memberValueDatatype="20" unbalanced="0" hidden="1"/>
    <cacheHierarchy uniqueName="[_100_Sales_Records].[Ship Date (Month Index)]" caption="Ship Date (Month Index)" attribute="1" defaultMemberUniqueName="[_100_Sales_Records].[Ship Date (Month Index)].[All]" allUniqueName="[_100_Sales_Records].[Ship Date (Month Index)].[All]" dimensionUniqueName="[_100_Sales_Records]" displayFolder="" count="0" memberValueDatatype="20" unbalanced="0" hidden="1"/>
    <cacheHierarchy uniqueName="[Measures].[__XL_Count _100_Sales_Records]" caption="__XL_Count _100_Sales_Records" measure="1" displayFolder="" measureGroup="_100_Sales_Records" count="0" hidden="1"/>
    <cacheHierarchy uniqueName="[Measures].[__No measures defined]" caption="__No measures defined" measure="1" displayFolder="" count="0" hidden="1"/>
    <cacheHierarchy uniqueName="[Measures].[Sum of Total Sales]" caption="Sum of Total Sales" measure="1" displayFolder="" measureGroup="_100_Sales_Records"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_100_Sales_Records" count="0" hidden="1">
      <extLst>
        <ext xmlns:x15="http://schemas.microsoft.com/office/spreadsheetml/2010/11/main" uri="{B97F6D7D-B522-45F9-BDA1-12C45D357490}">
          <x15:cacheHierarchy aggregatedColumn="12"/>
        </ext>
      </extLst>
    </cacheHierarchy>
    <cacheHierarchy uniqueName="[Measures].[Sum of Total Revenue]" caption="Sum of Total Revenue" measure="1" displayFolder="" measureGroup="_100_Sales_Record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hip Date( Year)]" caption="Sum of Ship Date( Year)" measure="1" displayFolder="" measureGroup="_100_Sales_Records" count="0" hidden="1">
      <extLst>
        <ext xmlns:x15="http://schemas.microsoft.com/office/spreadsheetml/2010/11/main" uri="{B97F6D7D-B522-45F9-BDA1-12C45D357490}">
          <x15:cacheHierarchy aggregatedColumn="16"/>
        </ext>
      </extLst>
    </cacheHierarchy>
    <cacheHierarchy uniqueName="[Measures].[Sum of Time Reached]" caption="Sum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Count of Time Reached]" caption="Count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Average of Time Reached]" caption="Average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Max of Time Reached]" caption="Max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Min of Time Reached]" caption="Min of Time Reached" measure="1" displayFolder="" measureGroup="_100_Sales_Records" count="0" hidden="1">
      <extLst>
        <ext xmlns:x15="http://schemas.microsoft.com/office/spreadsheetml/2010/11/main" uri="{B97F6D7D-B522-45F9-BDA1-12C45D357490}">
          <x15:cacheHierarchy aggregatedColumn="18"/>
        </ext>
      </extLst>
    </cacheHierarchy>
  </cacheHierarchies>
  <kpis count="0"/>
  <dimensions count="2">
    <dimension name="_100_Sales_Records" uniqueName="[_100_Sales_Records]" caption="_100_Sales_Records"/>
    <dimension measure="1" name="Measures" uniqueName="[Measures]" caption="Measures"/>
  </dimensions>
  <measureGroups count="1">
    <measureGroup name="_100_Sales_Records" caption="_100_Sales_Record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INSPIRON" refreshedDate="45491.634727893521" backgroundQuery="1" createdVersion="8" refreshedVersion="8" minRefreshableVersion="3" recordCount="0" supportSubquery="1" supportAdvancedDrill="1" xr:uid="{F6E0548C-E970-458D-A112-0623743822F8}">
  <cacheSource type="external" connectionId="2"/>
  <cacheFields count="4">
    <cacheField name="[_100_Sales_Records].[Order Date (Year)].[Order Date (Year)]" caption="Order Date (Year)" numFmtId="0" hierarchy="13" level="1">
      <sharedItems containsSemiMixedTypes="0" containsNonDate="0" containsString="0"/>
    </cacheField>
    <cacheField name="[_100_Sales_Records].[Ship Date( Year)].[Ship Date( Year)]" caption="Ship Date( Year)" numFmtId="0" hierarchy="16" level="1">
      <sharedItems containsSemiMixedTypes="0" containsNonDate="0" containsString="0"/>
    </cacheField>
    <cacheField name="[_100_Sales_Records].[Order Priority].[Order Priority]" caption="Order Priority" numFmtId="0" hierarchy="4" level="1">
      <sharedItems count="4">
        <s v="C"/>
        <s v="H"/>
        <s v="L"/>
        <s v="M"/>
      </sharedItems>
    </cacheField>
    <cacheField name="[Measures].[Sum of Total Profit]" caption="Sum of Total Profit" numFmtId="0" hierarchy="24" level="32767"/>
  </cacheFields>
  <cacheHierarchies count="32">
    <cacheHierarchy uniqueName="[_100_Sales_Records].[Region]" caption="Region" attribute="1" defaultMemberUniqueName="[_100_Sales_Records].[Region].[All]" allUniqueName="[_100_Sales_Records].[Region].[All]" dimensionUniqueName="[_100_Sales_Records]" displayFolder="" count="0" memberValueDatatype="130" unbalanced="0"/>
    <cacheHierarchy uniqueName="[_100_Sales_Records].[Country]" caption="Country" attribute="1" defaultMemberUniqueName="[_100_Sales_Records].[Country].[All]" allUniqueName="[_100_Sales_Records].[Country].[All]" dimensionUniqueName="[_100_Sales_Records]" displayFolder="" count="0" memberValueDatatype="130" unbalanced="0"/>
    <cacheHierarchy uniqueName="[_100_Sales_Records].[Item Type]" caption="Item Type" attribute="1" defaultMemberUniqueName="[_100_Sales_Records].[Item Type].[All]" allUniqueName="[_100_Sales_Records].[Item Type].[All]" dimensionUniqueName="[_100_Sales_Records]" displayFolder="" count="0" memberValueDatatype="130" unbalanced="0"/>
    <cacheHierarchy uniqueName="[_100_Sales_Records].[Sales Channel]" caption="Sales Channel" attribute="1" defaultMemberUniqueName="[_100_Sales_Records].[Sales Channel].[All]" allUniqueName="[_100_Sales_Records].[Sales Channel].[All]" dimensionUniqueName="[_100_Sales_Records]" displayFolder="" count="0" memberValueDatatype="130" unbalanced="0"/>
    <cacheHierarchy uniqueName="[_100_Sales_Records].[Order Priority]" caption="Order Priority" attribute="1" defaultMemberUniqueName="[_100_Sales_Records].[Order Priority].[All]" allUniqueName="[_100_Sales_Records].[Order Priority].[All]" dimensionUniqueName="[_100_Sales_Records]" displayFolder="" count="2" memberValueDatatype="130" unbalanced="0">
      <fieldsUsage count="2">
        <fieldUsage x="-1"/>
        <fieldUsage x="2"/>
      </fieldsUsage>
    </cacheHierarchy>
    <cacheHierarchy uniqueName="[_100_Sales_Records].[Order Date]" caption="Order Date" attribute="1" time="1" defaultMemberUniqueName="[_100_Sales_Records].[Order Date].[All]" allUniqueName="[_100_Sales_Records].[Order Date].[All]" dimensionUniqueName="[_100_Sales_Records]" displayFolder="" count="0" memberValueDatatype="7" unbalanced="0"/>
    <cacheHierarchy uniqueName="[_100_Sales_Records].[Ship Date]" caption="Ship Date" attribute="1" time="1" defaultMemberUniqueName="[_100_Sales_Records].[Ship Date].[All]" allUniqueName="[_100_Sales_Records].[Ship Date].[All]" dimensionUniqueName="[_100_Sales_Records]" displayFolder="" count="0" memberValueDatatype="7" unbalanced="0"/>
    <cacheHierarchy uniqueName="[_100_Sales_Records].[Units Sold]" caption="Units Sold" attribute="1" defaultMemberUniqueName="[_100_Sales_Records].[Units Sold].[All]" allUniqueName="[_100_Sales_Records].[Units Sold].[All]" dimensionUniqueName="[_100_Sales_Records]" displayFolder="" count="0" memberValueDatatype="20" unbalanced="0"/>
    <cacheHierarchy uniqueName="[_100_Sales_Records].[Unit Price]" caption="Unit Price" attribute="1" defaultMemberUniqueName="[_100_Sales_Records].[Unit Price].[All]" allUniqueName="[_100_Sales_Records].[Unit Price].[All]" dimensionUniqueName="[_100_Sales_Records]" displayFolder="" count="0" memberValueDatatype="5" unbalanced="0"/>
    <cacheHierarchy uniqueName="[_100_Sales_Records].[Unit Cost]" caption="Unit Cost" attribute="1" defaultMemberUniqueName="[_100_Sales_Records].[Unit Cost].[All]" allUniqueName="[_100_Sales_Records].[Unit Cost].[All]" dimensionUniqueName="[_100_Sales_Records]" displayFolder="" count="0" memberValueDatatype="5" unbalanced="0"/>
    <cacheHierarchy uniqueName="[_100_Sales_Records].[Total Revenue]" caption="Total Revenue" attribute="1" defaultMemberUniqueName="[_100_Sales_Records].[Total Revenue].[All]" allUniqueName="[_100_Sales_Records].[Total Revenue].[All]" dimensionUniqueName="[_100_Sales_Records]" displayFolder="" count="0" memberValueDatatype="5" unbalanced="0"/>
    <cacheHierarchy uniqueName="[_100_Sales_Records].[Total Sales]" caption="Total Sales" attribute="1" defaultMemberUniqueName="[_100_Sales_Records].[Total Sales].[All]" allUniqueName="[_100_Sales_Records].[Total Sales].[All]" dimensionUniqueName="[_100_Sales_Records]" displayFolder="" count="0" memberValueDatatype="5" unbalanced="0"/>
    <cacheHierarchy uniqueName="[_100_Sales_Records].[Total Profit]" caption="Total Profit" attribute="1" defaultMemberUniqueName="[_100_Sales_Records].[Total Profit].[All]" allUniqueName="[_100_Sales_Records].[Total Profit].[All]" dimensionUniqueName="[_100_Sales_Records]" displayFolder="" count="0" memberValueDatatype="5" unbalanced="0"/>
    <cacheHierarchy uniqueName="[_100_Sales_Records].[Order Date (Year)]" caption="Order Date (Year)" attribute="1" defaultMemberUniqueName="[_100_Sales_Records].[Order Date (Year)].[All]" allUniqueName="[_100_Sales_Records].[Order Date (Year)].[All]" dimensionUniqueName="[_100_Sales_Records]" displayFolder="" count="2" memberValueDatatype="130" unbalanced="0">
      <fieldsUsage count="2">
        <fieldUsage x="-1"/>
        <fieldUsage x="0"/>
      </fieldsUsage>
    </cacheHierarchy>
    <cacheHierarchy uniqueName="[_100_Sales_Records].[Order Date (Quarter)]" caption="Order Date (Quarter)" attribute="1" defaultMemberUniqueName="[_100_Sales_Records].[Order Date (Quarter)].[All]" allUniqueName="[_100_Sales_Records].[Order Date (Quarter)].[All]" dimensionUniqueName="[_100_Sales_Records]" displayFolder="" count="0" memberValueDatatype="130" unbalanced="0"/>
    <cacheHierarchy uniqueName="[_100_Sales_Records].[Order Date (Month)]" caption="Order Date (Month)" attribute="1" defaultMemberUniqueName="[_100_Sales_Records].[Order Date (Month)].[All]" allUniqueName="[_100_Sales_Records].[Order Date (Month)].[All]" dimensionUniqueName="[_100_Sales_Records]" displayFolder="" count="0" memberValueDatatype="130" unbalanced="0"/>
    <cacheHierarchy uniqueName="[_100_Sales_Records].[Ship Date( Year)]" caption="Ship Date( Year)" attribute="1" defaultMemberUniqueName="[_100_Sales_Records].[Ship Date( Year)].[All]" allUniqueName="[_100_Sales_Records].[Ship Date( Year)].[All]" dimensionUniqueName="[_100_Sales_Records]" displayFolder="" count="2" memberValueDatatype="20" unbalanced="0">
      <fieldsUsage count="2">
        <fieldUsage x="-1"/>
        <fieldUsage x="1"/>
      </fieldsUsage>
    </cacheHierarchy>
    <cacheHierarchy uniqueName="[_100_Sales_Records].[Ship Date (Month)]" caption="Ship Date (Month)" attribute="1" defaultMemberUniqueName="[_100_Sales_Records].[Ship Date (Month)].[All]" allUniqueName="[_100_Sales_Records].[Ship Date (Month)].[All]" dimensionUniqueName="[_100_Sales_Records]" displayFolder="" count="0" memberValueDatatype="130" unbalanced="0"/>
    <cacheHierarchy uniqueName="[_100_Sales_Records].[Time Reached]" caption="Time Reached" attribute="1" defaultMemberUniqueName="[_100_Sales_Records].[Time Reached].[All]" allUniqueName="[_100_Sales_Records].[Time Reached].[All]" dimensionUniqueName="[_100_Sales_Records]" displayFolder="" count="0" memberValueDatatype="20" unbalanced="0"/>
    <cacheHierarchy uniqueName="[_100_Sales_Records].[Order Date (Month Index)]" caption="Order Date (Month Index)" attribute="1" defaultMemberUniqueName="[_100_Sales_Records].[Order Date (Month Index)].[All]" allUniqueName="[_100_Sales_Records].[Order Date (Month Index)].[All]" dimensionUniqueName="[_100_Sales_Records]" displayFolder="" count="0" memberValueDatatype="20" unbalanced="0" hidden="1"/>
    <cacheHierarchy uniqueName="[_100_Sales_Records].[Ship Date (Month Index)]" caption="Ship Date (Month Index)" attribute="1" defaultMemberUniqueName="[_100_Sales_Records].[Ship Date (Month Index)].[All]" allUniqueName="[_100_Sales_Records].[Ship Date (Month Index)].[All]" dimensionUniqueName="[_100_Sales_Records]" displayFolder="" count="0" memberValueDatatype="20" unbalanced="0" hidden="1"/>
    <cacheHierarchy uniqueName="[Measures].[__XL_Count _100_Sales_Records]" caption="__XL_Count _100_Sales_Records" measure="1" displayFolder="" measureGroup="_100_Sales_Records" count="0" hidden="1"/>
    <cacheHierarchy uniqueName="[Measures].[__No measures defined]" caption="__No measures defined" measure="1" displayFolder="" count="0" hidden="1"/>
    <cacheHierarchy uniqueName="[Measures].[Sum of Total Sales]" caption="Sum of Total Sales" measure="1" displayFolder="" measureGroup="_100_Sales_Records"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_100_Sales_Records"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Total Revenue]" caption="Sum of Total Revenue" measure="1" displayFolder="" measureGroup="_100_Sales_Records" count="0" hidden="1">
      <extLst>
        <ext xmlns:x15="http://schemas.microsoft.com/office/spreadsheetml/2010/11/main" uri="{B97F6D7D-B522-45F9-BDA1-12C45D357490}">
          <x15:cacheHierarchy aggregatedColumn="10"/>
        </ext>
      </extLst>
    </cacheHierarchy>
    <cacheHierarchy uniqueName="[Measures].[Sum of Ship Date( Year)]" caption="Sum of Ship Date( Year)" measure="1" displayFolder="" measureGroup="_100_Sales_Records" count="0" hidden="1">
      <extLst>
        <ext xmlns:x15="http://schemas.microsoft.com/office/spreadsheetml/2010/11/main" uri="{B97F6D7D-B522-45F9-BDA1-12C45D357490}">
          <x15:cacheHierarchy aggregatedColumn="16"/>
        </ext>
      </extLst>
    </cacheHierarchy>
    <cacheHierarchy uniqueName="[Measures].[Sum of Time Reached]" caption="Sum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Count of Time Reached]" caption="Count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Average of Time Reached]" caption="Average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Max of Time Reached]" caption="Max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Min of Time Reached]" caption="Min of Time Reached" measure="1" displayFolder="" measureGroup="_100_Sales_Records" count="0" hidden="1">
      <extLst>
        <ext xmlns:x15="http://schemas.microsoft.com/office/spreadsheetml/2010/11/main" uri="{B97F6D7D-B522-45F9-BDA1-12C45D357490}">
          <x15:cacheHierarchy aggregatedColumn="18"/>
        </ext>
      </extLst>
    </cacheHierarchy>
  </cacheHierarchies>
  <kpis count="0"/>
  <dimensions count="2">
    <dimension name="_100_Sales_Records" uniqueName="[_100_Sales_Records]" caption="_100_Sales_Records"/>
    <dimension measure="1" name="Measures" uniqueName="[Measures]" caption="Measures"/>
  </dimensions>
  <measureGroups count="1">
    <measureGroup name="_100_Sales_Records" caption="_100_Sales_Record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INSPIRON" refreshedDate="45491.634728819445" backgroundQuery="1" createdVersion="8" refreshedVersion="8" minRefreshableVersion="3" recordCount="0" supportSubquery="1" supportAdvancedDrill="1" xr:uid="{564AD610-6E6D-48F3-913F-209E4D44A4BD}">
  <cacheSource type="external" connectionId="2"/>
  <cacheFields count="3">
    <cacheField name="[Measures].[Sum of Total Profit]" caption="Sum of Total Profit" numFmtId="0" hierarchy="24" level="32767"/>
    <cacheField name="[_100_Sales_Records].[Order Date (Year)].[Order Date (Year)]" caption="Order Date (Year)" numFmtId="0" hierarchy="13" level="1">
      <sharedItems count="8">
        <s v="2010"/>
        <s v="2011"/>
        <s v="2012"/>
        <s v="2013"/>
        <s v="2014"/>
        <s v="2015"/>
        <s v="2016"/>
        <s v="2017"/>
      </sharedItems>
    </cacheField>
    <cacheField name="[_100_Sales_Records].[Order Date (Month)].[Order Date (Month)]" caption="Order Date (Month)" numFmtId="0" hierarchy="15" level="1">
      <sharedItems count="12">
        <s v="Feb"/>
        <s v="May"/>
        <s v="Jun"/>
        <s v="Oct"/>
        <s v="Nov"/>
        <s v="Dec"/>
        <s v="Jan"/>
        <s v="Apr"/>
        <s v="Jul"/>
        <s v="Sep"/>
        <s v="Mar"/>
        <s v="Aug"/>
      </sharedItems>
    </cacheField>
  </cacheFields>
  <cacheHierarchies count="32">
    <cacheHierarchy uniqueName="[_100_Sales_Records].[Region]" caption="Region" attribute="1" defaultMemberUniqueName="[_100_Sales_Records].[Region].[All]" allUniqueName="[_100_Sales_Records].[Region].[All]" dimensionUniqueName="[_100_Sales_Records]" displayFolder="" count="0" memberValueDatatype="130" unbalanced="0"/>
    <cacheHierarchy uniqueName="[_100_Sales_Records].[Country]" caption="Country" attribute="1" defaultMemberUniqueName="[_100_Sales_Records].[Country].[All]" allUniqueName="[_100_Sales_Records].[Country].[All]" dimensionUniqueName="[_100_Sales_Records]" displayFolder="" count="0" memberValueDatatype="130" unbalanced="0"/>
    <cacheHierarchy uniqueName="[_100_Sales_Records].[Item Type]" caption="Item Type" attribute="1" defaultMemberUniqueName="[_100_Sales_Records].[Item Type].[All]" allUniqueName="[_100_Sales_Records].[Item Type].[All]" dimensionUniqueName="[_100_Sales_Records]" displayFolder="" count="0" memberValueDatatype="130" unbalanced="0"/>
    <cacheHierarchy uniqueName="[_100_Sales_Records].[Sales Channel]" caption="Sales Channel" attribute="1" defaultMemberUniqueName="[_100_Sales_Records].[Sales Channel].[All]" allUniqueName="[_100_Sales_Records].[Sales Channel].[All]" dimensionUniqueName="[_100_Sales_Records]" displayFolder="" count="0" memberValueDatatype="130" unbalanced="0"/>
    <cacheHierarchy uniqueName="[_100_Sales_Records].[Order Priority]" caption="Order Priority" attribute="1" defaultMemberUniqueName="[_100_Sales_Records].[Order Priority].[All]" allUniqueName="[_100_Sales_Records].[Order Priority].[All]" dimensionUniqueName="[_100_Sales_Records]" displayFolder="" count="0" memberValueDatatype="130" unbalanced="0"/>
    <cacheHierarchy uniqueName="[_100_Sales_Records].[Order Date]" caption="Order Date" attribute="1" time="1" defaultMemberUniqueName="[_100_Sales_Records].[Order Date].[All]" allUniqueName="[_100_Sales_Records].[Order Date].[All]" dimensionUniqueName="[_100_Sales_Records]" displayFolder="" count="0" memberValueDatatype="7" unbalanced="0"/>
    <cacheHierarchy uniqueName="[_100_Sales_Records].[Ship Date]" caption="Ship Date" attribute="1" time="1" defaultMemberUniqueName="[_100_Sales_Records].[Ship Date].[All]" allUniqueName="[_100_Sales_Records].[Ship Date].[All]" dimensionUniqueName="[_100_Sales_Records]" displayFolder="" count="0" memberValueDatatype="7" unbalanced="0"/>
    <cacheHierarchy uniqueName="[_100_Sales_Records].[Units Sold]" caption="Units Sold" attribute="1" defaultMemberUniqueName="[_100_Sales_Records].[Units Sold].[All]" allUniqueName="[_100_Sales_Records].[Units Sold].[All]" dimensionUniqueName="[_100_Sales_Records]" displayFolder="" count="0" memberValueDatatype="20" unbalanced="0"/>
    <cacheHierarchy uniqueName="[_100_Sales_Records].[Unit Price]" caption="Unit Price" attribute="1" defaultMemberUniqueName="[_100_Sales_Records].[Unit Price].[All]" allUniqueName="[_100_Sales_Records].[Unit Price].[All]" dimensionUniqueName="[_100_Sales_Records]" displayFolder="" count="0" memberValueDatatype="5" unbalanced="0"/>
    <cacheHierarchy uniqueName="[_100_Sales_Records].[Unit Cost]" caption="Unit Cost" attribute="1" defaultMemberUniqueName="[_100_Sales_Records].[Unit Cost].[All]" allUniqueName="[_100_Sales_Records].[Unit Cost].[All]" dimensionUniqueName="[_100_Sales_Records]" displayFolder="" count="0" memberValueDatatype="5" unbalanced="0"/>
    <cacheHierarchy uniqueName="[_100_Sales_Records].[Total Revenue]" caption="Total Revenue" attribute="1" defaultMemberUniqueName="[_100_Sales_Records].[Total Revenue].[All]" allUniqueName="[_100_Sales_Records].[Total Revenue].[All]" dimensionUniqueName="[_100_Sales_Records]" displayFolder="" count="0" memberValueDatatype="5" unbalanced="0"/>
    <cacheHierarchy uniqueName="[_100_Sales_Records].[Total Sales]" caption="Total Sales" attribute="1" defaultMemberUniqueName="[_100_Sales_Records].[Total Sales].[All]" allUniqueName="[_100_Sales_Records].[Total Sales].[All]" dimensionUniqueName="[_100_Sales_Records]" displayFolder="" count="0" memberValueDatatype="5" unbalanced="0"/>
    <cacheHierarchy uniqueName="[_100_Sales_Records].[Total Profit]" caption="Total Profit" attribute="1" defaultMemberUniqueName="[_100_Sales_Records].[Total Profit].[All]" allUniqueName="[_100_Sales_Records].[Total Profit].[All]" dimensionUniqueName="[_100_Sales_Records]" displayFolder="" count="0" memberValueDatatype="5" unbalanced="0"/>
    <cacheHierarchy uniqueName="[_100_Sales_Records].[Order Date (Year)]" caption="Order Date (Year)" attribute="1" defaultMemberUniqueName="[_100_Sales_Records].[Order Date (Year)].[All]" allUniqueName="[_100_Sales_Records].[Order Date (Year)].[All]" dimensionUniqueName="[_100_Sales_Records]" displayFolder="" count="2" memberValueDatatype="130" unbalanced="0">
      <fieldsUsage count="2">
        <fieldUsage x="-1"/>
        <fieldUsage x="1"/>
      </fieldsUsage>
    </cacheHierarchy>
    <cacheHierarchy uniqueName="[_100_Sales_Records].[Order Date (Quarter)]" caption="Order Date (Quarter)" attribute="1" defaultMemberUniqueName="[_100_Sales_Records].[Order Date (Quarter)].[All]" allUniqueName="[_100_Sales_Records].[Order Date (Quarter)].[All]" dimensionUniqueName="[_100_Sales_Records]" displayFolder="" count="0" memberValueDatatype="130" unbalanced="0"/>
    <cacheHierarchy uniqueName="[_100_Sales_Records].[Order Date (Month)]" caption="Order Date (Month)" attribute="1" defaultMemberUniqueName="[_100_Sales_Records].[Order Date (Month)].[All]" allUniqueName="[_100_Sales_Records].[Order Date (Month)].[All]" dimensionUniqueName="[_100_Sales_Records]" displayFolder="" count="2" memberValueDatatype="130" unbalanced="0">
      <fieldsUsage count="2">
        <fieldUsage x="-1"/>
        <fieldUsage x="2"/>
      </fieldsUsage>
    </cacheHierarchy>
    <cacheHierarchy uniqueName="[_100_Sales_Records].[Ship Date( Year)]" caption="Ship Date( Year)" attribute="1" defaultMemberUniqueName="[_100_Sales_Records].[Ship Date( Year)].[All]" allUniqueName="[_100_Sales_Records].[Ship Date( Year)].[All]" dimensionUniqueName="[_100_Sales_Records]" displayFolder="" count="0" memberValueDatatype="20" unbalanced="0"/>
    <cacheHierarchy uniqueName="[_100_Sales_Records].[Ship Date (Month)]" caption="Ship Date (Month)" attribute="1" defaultMemberUniqueName="[_100_Sales_Records].[Ship Date (Month)].[All]" allUniqueName="[_100_Sales_Records].[Ship Date (Month)].[All]" dimensionUniqueName="[_100_Sales_Records]" displayFolder="" count="0" memberValueDatatype="130" unbalanced="0"/>
    <cacheHierarchy uniqueName="[_100_Sales_Records].[Time Reached]" caption="Time Reached" attribute="1" defaultMemberUniqueName="[_100_Sales_Records].[Time Reached].[All]" allUniqueName="[_100_Sales_Records].[Time Reached].[All]" dimensionUniqueName="[_100_Sales_Records]" displayFolder="" count="0" memberValueDatatype="20" unbalanced="0"/>
    <cacheHierarchy uniqueName="[_100_Sales_Records].[Order Date (Month Index)]" caption="Order Date (Month Index)" attribute="1" defaultMemberUniqueName="[_100_Sales_Records].[Order Date (Month Index)].[All]" allUniqueName="[_100_Sales_Records].[Order Date (Month Index)].[All]" dimensionUniqueName="[_100_Sales_Records]" displayFolder="" count="0" memberValueDatatype="20" unbalanced="0" hidden="1"/>
    <cacheHierarchy uniqueName="[_100_Sales_Records].[Ship Date (Month Index)]" caption="Ship Date (Month Index)" attribute="1" defaultMemberUniqueName="[_100_Sales_Records].[Ship Date (Month Index)].[All]" allUniqueName="[_100_Sales_Records].[Ship Date (Month Index)].[All]" dimensionUniqueName="[_100_Sales_Records]" displayFolder="" count="0" memberValueDatatype="20" unbalanced="0" hidden="1"/>
    <cacheHierarchy uniqueName="[Measures].[__XL_Count _100_Sales_Records]" caption="__XL_Count _100_Sales_Records" measure="1" displayFolder="" measureGroup="_100_Sales_Records" count="0" hidden="1"/>
    <cacheHierarchy uniqueName="[Measures].[__No measures defined]" caption="__No measures defined" measure="1" displayFolder="" count="0" hidden="1"/>
    <cacheHierarchy uniqueName="[Measures].[Sum of Total Sales]" caption="Sum of Total Sales" measure="1" displayFolder="" measureGroup="_100_Sales_Records"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_100_Sales_Records"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 Revenue]" caption="Sum of Total Revenue" measure="1" displayFolder="" measureGroup="_100_Sales_Records" count="0" hidden="1">
      <extLst>
        <ext xmlns:x15="http://schemas.microsoft.com/office/spreadsheetml/2010/11/main" uri="{B97F6D7D-B522-45F9-BDA1-12C45D357490}">
          <x15:cacheHierarchy aggregatedColumn="10"/>
        </ext>
      </extLst>
    </cacheHierarchy>
    <cacheHierarchy uniqueName="[Measures].[Sum of Ship Date( Year)]" caption="Sum of Ship Date( Year)" measure="1" displayFolder="" measureGroup="_100_Sales_Records" count="0" hidden="1">
      <extLst>
        <ext xmlns:x15="http://schemas.microsoft.com/office/spreadsheetml/2010/11/main" uri="{B97F6D7D-B522-45F9-BDA1-12C45D357490}">
          <x15:cacheHierarchy aggregatedColumn="16"/>
        </ext>
      </extLst>
    </cacheHierarchy>
    <cacheHierarchy uniqueName="[Measures].[Sum of Time Reached]" caption="Sum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Count of Time Reached]" caption="Count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Average of Time Reached]" caption="Average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Max of Time Reached]" caption="Max of Time Reached" measure="1" displayFolder="" measureGroup="_100_Sales_Records" count="0" hidden="1">
      <extLst>
        <ext xmlns:x15="http://schemas.microsoft.com/office/spreadsheetml/2010/11/main" uri="{B97F6D7D-B522-45F9-BDA1-12C45D357490}">
          <x15:cacheHierarchy aggregatedColumn="18"/>
        </ext>
      </extLst>
    </cacheHierarchy>
    <cacheHierarchy uniqueName="[Measures].[Min of Time Reached]" caption="Min of Time Reached" measure="1" displayFolder="" measureGroup="_100_Sales_Records" count="0" hidden="1">
      <extLst>
        <ext xmlns:x15="http://schemas.microsoft.com/office/spreadsheetml/2010/11/main" uri="{B97F6D7D-B522-45F9-BDA1-12C45D357490}">
          <x15:cacheHierarchy aggregatedColumn="18"/>
        </ext>
      </extLst>
    </cacheHierarchy>
  </cacheHierarchies>
  <kpis count="0"/>
  <dimensions count="2">
    <dimension name="_100_Sales_Records" uniqueName="[_100_Sales_Records]" caption="_100_Sales_Records"/>
    <dimension measure="1" name="Measures" uniqueName="[Measures]" caption="Measures"/>
  </dimensions>
  <measureGroups count="1">
    <measureGroup name="_100_Sales_Records" caption="_100_Sales_Record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INSPIRON" refreshedDate="45372.981016898149" backgroundQuery="1" createdVersion="3" refreshedVersion="8" minRefreshableVersion="3" recordCount="0" supportSubquery="1" supportAdvancedDrill="1" xr:uid="{2B0E4FE0-C33D-4DE0-84B1-78C5C064F264}">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_100_Sales_Records].[Region]" caption="Region" attribute="1" defaultMemberUniqueName="[_100_Sales_Records].[Region].[All]" allUniqueName="[_100_Sales_Records].[Region].[All]" dimensionUniqueName="[_100_Sales_Records]" displayFolder="" count="0" memberValueDatatype="130" unbalanced="0"/>
    <cacheHierarchy uniqueName="[_100_Sales_Records].[Country]" caption="Country" attribute="1" defaultMemberUniqueName="[_100_Sales_Records].[Country].[All]" allUniqueName="[_100_Sales_Records].[Country].[All]" dimensionUniqueName="[_100_Sales_Records]" displayFolder="" count="0" memberValueDatatype="130" unbalanced="0"/>
    <cacheHierarchy uniqueName="[_100_Sales_Records].[Item Type]" caption="Item Type" attribute="1" defaultMemberUniqueName="[_100_Sales_Records].[Item Type].[All]" allUniqueName="[_100_Sales_Records].[Item Type].[All]" dimensionUniqueName="[_100_Sales_Records]" displayFolder="" count="0" memberValueDatatype="130" unbalanced="0"/>
    <cacheHierarchy uniqueName="[_100_Sales_Records].[Sales Channel]" caption="Sales Channel" attribute="1" defaultMemberUniqueName="[_100_Sales_Records].[Sales Channel].[All]" allUniqueName="[_100_Sales_Records].[Sales Channel].[All]" dimensionUniqueName="[_100_Sales_Records]" displayFolder="" count="0" memberValueDatatype="130" unbalanced="0"/>
    <cacheHierarchy uniqueName="[_100_Sales_Records].[Order Priority]" caption="Order Priority" attribute="1" defaultMemberUniqueName="[_100_Sales_Records].[Order Priority].[All]" allUniqueName="[_100_Sales_Records].[Order Priority].[All]" dimensionUniqueName="[_100_Sales_Records]" displayFolder="" count="0" memberValueDatatype="130" unbalanced="0"/>
    <cacheHierarchy uniqueName="[_100_Sales_Records].[Order Date]" caption="Order Date" attribute="1" time="1" defaultMemberUniqueName="[_100_Sales_Records].[Order Date].[All]" allUniqueName="[_100_Sales_Records].[Order Date].[All]" dimensionUniqueName="[_100_Sales_Records]" displayFolder="" count="0" memberValueDatatype="7" unbalanced="0"/>
    <cacheHierarchy uniqueName="[_100_Sales_Records].[Ship Date]" caption="Ship Date" attribute="1" time="1" defaultMemberUniqueName="[_100_Sales_Records].[Ship Date].[All]" allUniqueName="[_100_Sales_Records].[Ship Date].[All]" dimensionUniqueName="[_100_Sales_Records]" displayFolder="" count="0" memberValueDatatype="7" unbalanced="0"/>
    <cacheHierarchy uniqueName="[_100_Sales_Records].[Units Sold]" caption="Units Sold" attribute="1" defaultMemberUniqueName="[_100_Sales_Records].[Units Sold].[All]" allUniqueName="[_100_Sales_Records].[Units Sold].[All]" dimensionUniqueName="[_100_Sales_Records]" displayFolder="" count="0" memberValueDatatype="20" unbalanced="0"/>
    <cacheHierarchy uniqueName="[_100_Sales_Records].[Unit Price]" caption="Unit Price" attribute="1" defaultMemberUniqueName="[_100_Sales_Records].[Unit Price].[All]" allUniqueName="[_100_Sales_Records].[Unit Price].[All]" dimensionUniqueName="[_100_Sales_Records]" displayFolder="" count="0" memberValueDatatype="5" unbalanced="0"/>
    <cacheHierarchy uniqueName="[_100_Sales_Records].[Unit Cost]" caption="Unit Cost" attribute="1" defaultMemberUniqueName="[_100_Sales_Records].[Unit Cost].[All]" allUniqueName="[_100_Sales_Records].[Unit Cost].[All]" dimensionUniqueName="[_100_Sales_Records]" displayFolder="" count="0" memberValueDatatype="5" unbalanced="0"/>
    <cacheHierarchy uniqueName="[_100_Sales_Records].[Total Revenue]" caption="Total Revenue" attribute="1" defaultMemberUniqueName="[_100_Sales_Records].[Total Revenue].[All]" allUniqueName="[_100_Sales_Records].[Total Revenue].[All]" dimensionUniqueName="[_100_Sales_Records]" displayFolder="" count="0" memberValueDatatype="5" unbalanced="0"/>
    <cacheHierarchy uniqueName="[_100_Sales_Records].[Total Sales]" caption="Total Sales" attribute="1" defaultMemberUniqueName="[_100_Sales_Records].[Total Sales].[All]" allUniqueName="[_100_Sales_Records].[Total Sales].[All]" dimensionUniqueName="[_100_Sales_Records]" displayFolder="" count="0" memberValueDatatype="5" unbalanced="0"/>
    <cacheHierarchy uniqueName="[_100_Sales_Records].[Total Profit]" caption="Total Profit" attribute="1" defaultMemberUniqueName="[_100_Sales_Records].[Total Profit].[All]" allUniqueName="[_100_Sales_Records].[Total Profit].[All]" dimensionUniqueName="[_100_Sales_Records]" displayFolder="" count="0" memberValueDatatype="5" unbalanced="0"/>
    <cacheHierarchy uniqueName="[_100_Sales_Records].[Order Date (Year)]" caption="Order Date (Year)" attribute="1" defaultMemberUniqueName="[_100_Sales_Records].[Order Date (Year)].[All]" allUniqueName="[_100_Sales_Records].[Order Date (Year)].[All]" dimensionUniqueName="[_100_Sales_Records]" displayFolder="" count="2" memberValueDatatype="130" unbalanced="0"/>
    <cacheHierarchy uniqueName="[_100_Sales_Records].[Order Date (Quarter)]" caption="Order Date (Quarter)" attribute="1" defaultMemberUniqueName="[_100_Sales_Records].[Order Date (Quarter)].[All]" allUniqueName="[_100_Sales_Records].[Order Date (Quarter)].[All]" dimensionUniqueName="[_100_Sales_Records]" displayFolder="" count="0" memberValueDatatype="130" unbalanced="0"/>
    <cacheHierarchy uniqueName="[_100_Sales_Records].[Order Date (Month)]" caption="Order Date (Month)" attribute="1" defaultMemberUniqueName="[_100_Sales_Records].[Order Date (Month)].[All]" allUniqueName="[_100_Sales_Records].[Order Date (Month)].[All]" dimensionUniqueName="[_100_Sales_Records]" displayFolder="" count="0" memberValueDatatype="130" unbalanced="0"/>
    <cacheHierarchy uniqueName="[_100_Sales_Records].[Ship Date( Year)]" caption="Ship Date( Year)" attribute="1" defaultMemberUniqueName="[_100_Sales_Records].[Ship Date( Year)].[All]" allUniqueName="[_100_Sales_Records].[Ship Date( Year)].[All]" dimensionUniqueName="[_100_Sales_Records]" displayFolder="" count="0" memberValueDatatype="20" unbalanced="0"/>
    <cacheHierarchy uniqueName="[_100_Sales_Records].[Ship Date (Month)]" caption="Ship Date (Month)" attribute="1" defaultMemberUniqueName="[_100_Sales_Records].[Ship Date (Month)].[All]" allUniqueName="[_100_Sales_Records].[Ship Date (Month)].[All]" dimensionUniqueName="[_100_Sales_Records]" displayFolder="" count="0" memberValueDatatype="130" unbalanced="0"/>
    <cacheHierarchy uniqueName="[_100_Sales_Records].[Time Reached]" caption="Time Reached" attribute="1" defaultMemberUniqueName="[_100_Sales_Records].[Time Reached].[All]" allUniqueName="[_100_Sales_Records].[Time Reached].[All]" dimensionUniqueName="[_100_Sales_Records]" displayFolder="" count="0" memberValueDatatype="20" unbalanced="0"/>
    <cacheHierarchy uniqueName="[_100_Sales_Records].[Order Date (Month Index)]" caption="Order Date (Month Index)" attribute="1" defaultMemberUniqueName="[_100_Sales_Records].[Order Date (Month Index)].[All]" allUniqueName="[_100_Sales_Records].[Order Date (Month Index)].[All]" dimensionUniqueName="[_100_Sales_Records]" displayFolder="" count="0" memberValueDatatype="20" unbalanced="0" hidden="1"/>
    <cacheHierarchy uniqueName="[_100_Sales_Records].[Ship Date (Month Index)]" caption="Ship Date (Month Index)" attribute="1" defaultMemberUniqueName="[_100_Sales_Records].[Ship Date (Month Index)].[All]" allUniqueName="[_100_Sales_Records].[Ship Date (Month Index)].[All]" dimensionUniqueName="[_100_Sales_Records]" displayFolder="" count="0" memberValueDatatype="20" unbalanced="0" hidden="1"/>
    <cacheHierarchy uniqueName="[Measures].[__XL_Count _100_Sales_Records]" caption="__XL_Count _100_Sales_Records" measure="1" displayFolder="" measureGroup="_100_Sales_Records" count="0" hidden="1"/>
    <cacheHierarchy uniqueName="[Measures].[__No measures defined]" caption="__No measures defined" measure="1" displayFolder="" count="0" hidden="1"/>
    <cacheHierarchy uniqueName="[Measures].[Sum of Total Sales]" caption="Sum of Total Sales" measure="1" displayFolder="" measureGroup="_100_Sales_Records" count="0" hidden="1">
      <extLst>
        <ext xmlns:x15="http://schemas.microsoft.com/office/spreadsheetml/2010/11/main" uri="{B97F6D7D-B522-45F9-BDA1-12C45D357490}">
          <x15:cacheHierarchy aggregatedColumn="11"/>
        </ext>
      </extLst>
    </cacheHierarchy>
    <cacheHierarchy uniqueName="[Measures].[Sum of Total Profit]" caption="Sum of Total Profit" measure="1" displayFolder="" measureGroup="_100_Sales_Records" count="0" hidden="1">
      <extLst>
        <ext xmlns:x15="http://schemas.microsoft.com/office/spreadsheetml/2010/11/main" uri="{B97F6D7D-B522-45F9-BDA1-12C45D357490}">
          <x15:cacheHierarchy aggregatedColumn="12"/>
        </ext>
      </extLst>
    </cacheHierarchy>
    <cacheHierarchy uniqueName="[Measures].[Sum of Total Revenue]" caption="Sum of Total Revenue" measure="1" displayFolder="" measureGroup="_100_Sales_Records" count="0" hidden="1">
      <extLst>
        <ext xmlns:x15="http://schemas.microsoft.com/office/spreadsheetml/2010/11/main" uri="{B97F6D7D-B522-45F9-BDA1-12C45D357490}">
          <x15:cacheHierarchy aggregatedColumn="10"/>
        </ext>
      </extLst>
    </cacheHierarchy>
    <cacheHierarchy uniqueName="[Measures].[Sum of Ship Date( Year)]" caption="Sum of Ship Date( Year)" measure="1" displayFolder="" measureGroup="_100_Sales_Record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51831347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s v="H"/>
    <x v="0"/>
    <x v="0"/>
    <n v="9925"/>
    <n v="255.28"/>
    <n v="159.41999999999999"/>
    <n v="2533654"/>
    <n v="1582243.4999999998"/>
    <n v="951410.50000000023"/>
    <n v="2010"/>
    <n v="30"/>
  </r>
  <r>
    <x v="1"/>
    <x v="1"/>
    <x v="1"/>
    <x v="1"/>
    <s v="C"/>
    <x v="1"/>
    <x v="1"/>
    <n v="2804"/>
    <n v="205.7"/>
    <n v="117.11"/>
    <n v="576782.79999999993"/>
    <n v="328376.44"/>
    <n v="248406.35999999993"/>
    <n v="2012"/>
    <n v="24"/>
  </r>
  <r>
    <x v="2"/>
    <x v="2"/>
    <x v="2"/>
    <x v="0"/>
    <s v="L"/>
    <x v="2"/>
    <x v="2"/>
    <n v="1779"/>
    <n v="651.21"/>
    <n v="524.96"/>
    <n v="1158502.5900000001"/>
    <n v="933903.84000000008"/>
    <n v="224598.75"/>
    <n v="2014"/>
    <n v="6"/>
  </r>
  <r>
    <x v="3"/>
    <x v="3"/>
    <x v="3"/>
    <x v="1"/>
    <s v="C"/>
    <x v="3"/>
    <x v="3"/>
    <n v="8102"/>
    <n v="9.33"/>
    <n v="6.92"/>
    <n v="75591.66"/>
    <n v="56065.84"/>
    <n v="19525.820000000007"/>
    <n v="2014"/>
    <n v="15"/>
  </r>
  <r>
    <x v="3"/>
    <x v="4"/>
    <x v="2"/>
    <x v="0"/>
    <s v="L"/>
    <x v="4"/>
    <x v="4"/>
    <n v="5062"/>
    <n v="651.21"/>
    <n v="524.96"/>
    <n v="3296425.02"/>
    <n v="2657347.52"/>
    <n v="639077.5"/>
    <n v="2013"/>
    <n v="5"/>
  </r>
  <r>
    <x v="0"/>
    <x v="5"/>
    <x v="0"/>
    <x v="1"/>
    <s v="C"/>
    <x v="5"/>
    <x v="5"/>
    <n v="2974"/>
    <n v="255.28"/>
    <n v="159.41999999999999"/>
    <n v="759202.72"/>
    <n v="474115.07999999996"/>
    <n v="285087.64"/>
    <n v="2015"/>
    <n v="17"/>
  </r>
  <r>
    <x v="3"/>
    <x v="6"/>
    <x v="4"/>
    <x v="0"/>
    <s v="M"/>
    <x v="6"/>
    <x v="6"/>
    <n v="4187"/>
    <n v="668.27"/>
    <n v="502.54"/>
    <n v="2798046.4899999998"/>
    <n v="2104134.98"/>
    <n v="693911.50999999978"/>
    <n v="2011"/>
    <n v="4"/>
  </r>
  <r>
    <x v="3"/>
    <x v="7"/>
    <x v="5"/>
    <x v="1"/>
    <s v="H"/>
    <x v="7"/>
    <x v="7"/>
    <n v="8082"/>
    <n v="154.06"/>
    <n v="90.93"/>
    <n v="1245112.92"/>
    <n v="734896.26"/>
    <n v="510216.65999999992"/>
    <n v="2012"/>
    <n v="10"/>
  </r>
  <r>
    <x v="3"/>
    <x v="8"/>
    <x v="6"/>
    <x v="0"/>
    <s v="M"/>
    <x v="8"/>
    <x v="8"/>
    <n v="6070"/>
    <n v="81.73"/>
    <n v="56.67"/>
    <n v="496101.10000000003"/>
    <n v="343986.9"/>
    <n v="152114.20000000001"/>
    <n v="2015"/>
    <n v="42"/>
  </r>
  <r>
    <x v="3"/>
    <x v="9"/>
    <x v="1"/>
    <x v="1"/>
    <s v="H"/>
    <x v="9"/>
    <x v="9"/>
    <n v="6593"/>
    <n v="205.7"/>
    <n v="117.11"/>
    <n v="1356180.0999999999"/>
    <n v="772106.23"/>
    <n v="584073.86999999988"/>
    <n v="2014"/>
    <n v="42"/>
  </r>
  <r>
    <x v="4"/>
    <x v="10"/>
    <x v="5"/>
    <x v="1"/>
    <s v="H"/>
    <x v="10"/>
    <x v="10"/>
    <n v="124"/>
    <n v="154.06"/>
    <n v="90.93"/>
    <n v="19103.439999999999"/>
    <n v="11275.320000000002"/>
    <n v="7828.1199999999972"/>
    <n v="2011"/>
    <n v="18"/>
  </r>
  <r>
    <x v="3"/>
    <x v="11"/>
    <x v="7"/>
    <x v="0"/>
    <s v="H"/>
    <x v="11"/>
    <x v="11"/>
    <n v="4168"/>
    <n v="109.28"/>
    <n v="35.840000000000003"/>
    <n v="455479.03999999998"/>
    <n v="149381.12000000002"/>
    <n v="306097.91999999993"/>
    <n v="2014"/>
    <n v="17"/>
  </r>
  <r>
    <x v="4"/>
    <x v="12"/>
    <x v="7"/>
    <x v="1"/>
    <s v="L"/>
    <x v="12"/>
    <x v="12"/>
    <n v="8263"/>
    <n v="109.28"/>
    <n v="35.840000000000003"/>
    <n v="902980.64"/>
    <n v="296145.92000000004"/>
    <n v="606834.72"/>
    <n v="2017"/>
    <n v="47"/>
  </r>
  <r>
    <x v="1"/>
    <x v="13"/>
    <x v="4"/>
    <x v="0"/>
    <s v="H"/>
    <x v="13"/>
    <x v="13"/>
    <n v="8974"/>
    <n v="668.27"/>
    <n v="502.54"/>
    <n v="5997054.9799999995"/>
    <n v="4509793.96"/>
    <n v="1487261.0199999996"/>
    <n v="2017"/>
    <n v="5"/>
  </r>
  <r>
    <x v="4"/>
    <x v="14"/>
    <x v="6"/>
    <x v="0"/>
    <s v="C"/>
    <x v="14"/>
    <x v="14"/>
    <n v="4901"/>
    <n v="81.73"/>
    <n v="56.67"/>
    <n v="400558.73000000004"/>
    <n v="277739.67"/>
    <n v="122819.06000000006"/>
    <n v="2014"/>
    <n v="4"/>
  </r>
  <r>
    <x v="2"/>
    <x v="15"/>
    <x v="7"/>
    <x v="1"/>
    <s v="M"/>
    <x v="15"/>
    <x v="15"/>
    <n v="1673"/>
    <n v="109.28"/>
    <n v="35.840000000000003"/>
    <n v="182825.44"/>
    <n v="59960.320000000007"/>
    <n v="122865.12"/>
    <n v="2012"/>
    <n v="41"/>
  </r>
  <r>
    <x v="4"/>
    <x v="16"/>
    <x v="8"/>
    <x v="0"/>
    <s v="M"/>
    <x v="16"/>
    <x v="16"/>
    <n v="6952"/>
    <n v="437.2"/>
    <n v="263.33"/>
    <n v="3039414.4"/>
    <n v="1830670.16"/>
    <n v="1208744.24"/>
    <n v="2016"/>
    <n v="29"/>
  </r>
  <r>
    <x v="3"/>
    <x v="17"/>
    <x v="9"/>
    <x v="0"/>
    <s v="C"/>
    <x v="17"/>
    <x v="17"/>
    <n v="5430"/>
    <n v="47.45"/>
    <n v="31.79"/>
    <n v="257653.50000000003"/>
    <n v="172619.69999999998"/>
    <n v="85033.800000000047"/>
    <n v="2015"/>
    <n v="17"/>
  </r>
  <r>
    <x v="4"/>
    <x v="18"/>
    <x v="4"/>
    <x v="0"/>
    <s v="L"/>
    <x v="18"/>
    <x v="18"/>
    <n v="3830"/>
    <n v="668.27"/>
    <n v="502.54"/>
    <n v="2559474.1"/>
    <n v="1924728.2000000002"/>
    <n v="634745.89999999991"/>
    <n v="2011"/>
    <n v="21"/>
  </r>
  <r>
    <x v="0"/>
    <x v="19"/>
    <x v="10"/>
    <x v="1"/>
    <s v="L"/>
    <x v="19"/>
    <x v="19"/>
    <n v="5908"/>
    <n v="421.89"/>
    <n v="364.69"/>
    <n v="2492526.12"/>
    <n v="2154588.52"/>
    <n v="337937.60000000009"/>
    <n v="2012"/>
    <n v="42"/>
  </r>
  <r>
    <x v="2"/>
    <x v="20"/>
    <x v="0"/>
    <x v="1"/>
    <s v="L"/>
    <x v="20"/>
    <x v="20"/>
    <n v="7450"/>
    <n v="255.28"/>
    <n v="159.41999999999999"/>
    <n v="1901836"/>
    <n v="1187679"/>
    <n v="714157"/>
    <n v="2014"/>
    <n v="45"/>
  </r>
  <r>
    <x v="2"/>
    <x v="21"/>
    <x v="0"/>
    <x v="1"/>
    <s v="H"/>
    <x v="21"/>
    <x v="21"/>
    <n v="1273"/>
    <n v="255.28"/>
    <n v="159.41999999999999"/>
    <n v="324971.44"/>
    <n v="202941.65999999997"/>
    <n v="122029.78000000003"/>
    <n v="2015"/>
    <n v="34"/>
  </r>
  <r>
    <x v="1"/>
    <x v="13"/>
    <x v="11"/>
    <x v="1"/>
    <s v="L"/>
    <x v="22"/>
    <x v="22"/>
    <n v="2225"/>
    <n v="152.58000000000001"/>
    <n v="97.44"/>
    <n v="339490.5"/>
    <n v="216804"/>
    <n v="122686.5"/>
    <n v="2016"/>
    <n v="26"/>
  </r>
  <r>
    <x v="0"/>
    <x v="22"/>
    <x v="3"/>
    <x v="1"/>
    <s v="H"/>
    <x v="23"/>
    <x v="23"/>
    <n v="2187"/>
    <n v="9.33"/>
    <n v="6.92"/>
    <n v="20404.71"/>
    <n v="15134.039999999999"/>
    <n v="5270.67"/>
    <n v="2014"/>
    <n v="26"/>
  </r>
  <r>
    <x v="2"/>
    <x v="23"/>
    <x v="6"/>
    <x v="1"/>
    <s v="L"/>
    <x v="24"/>
    <x v="24"/>
    <n v="5070"/>
    <n v="81.73"/>
    <n v="56.67"/>
    <n v="414371.10000000003"/>
    <n v="287316.90000000002"/>
    <n v="127054.20000000001"/>
    <n v="2016"/>
    <n v="3"/>
  </r>
  <r>
    <x v="2"/>
    <x v="24"/>
    <x v="8"/>
    <x v="1"/>
    <s v="H"/>
    <x v="25"/>
    <x v="25"/>
    <n v="1815"/>
    <n v="437.2"/>
    <n v="263.33"/>
    <n v="793518"/>
    <n v="477943.94999999995"/>
    <n v="315574.05000000005"/>
    <n v="2017"/>
    <n v="14"/>
  </r>
  <r>
    <x v="0"/>
    <x v="25"/>
    <x v="3"/>
    <x v="1"/>
    <s v="M"/>
    <x v="26"/>
    <x v="26"/>
    <n v="5398"/>
    <n v="9.33"/>
    <n v="6.92"/>
    <n v="50363.340000000004"/>
    <n v="37354.159999999996"/>
    <n v="13009.180000000008"/>
    <n v="2014"/>
    <n v="28"/>
  </r>
  <r>
    <x v="3"/>
    <x v="26"/>
    <x v="3"/>
    <x v="1"/>
    <s v="L"/>
    <x v="27"/>
    <x v="27"/>
    <n v="5822"/>
    <n v="9.33"/>
    <n v="6.92"/>
    <n v="54319.26"/>
    <n v="40288.239999999998"/>
    <n v="14031.020000000004"/>
    <n v="2010"/>
    <n v="3"/>
  </r>
  <r>
    <x v="2"/>
    <x v="20"/>
    <x v="9"/>
    <x v="0"/>
    <s v="C"/>
    <x v="28"/>
    <x v="28"/>
    <n v="5124"/>
    <n v="47.45"/>
    <n v="31.79"/>
    <n v="243133.80000000002"/>
    <n v="162891.96"/>
    <n v="80241.840000000026"/>
    <n v="2014"/>
    <n v="12"/>
  </r>
  <r>
    <x v="3"/>
    <x v="27"/>
    <x v="4"/>
    <x v="0"/>
    <s v="L"/>
    <x v="29"/>
    <x v="29"/>
    <n v="2370"/>
    <n v="668.27"/>
    <n v="502.54"/>
    <n v="1583799.9"/>
    <n v="1191019.8"/>
    <n v="392780.09999999986"/>
    <n v="2012"/>
    <n v="14"/>
  </r>
  <r>
    <x v="2"/>
    <x v="28"/>
    <x v="8"/>
    <x v="0"/>
    <s v="M"/>
    <x v="30"/>
    <x v="30"/>
    <n v="8661"/>
    <n v="437.2"/>
    <n v="263.33"/>
    <n v="3786589.1999999997"/>
    <n v="2280701.13"/>
    <n v="1505888.0699999998"/>
    <n v="2012"/>
    <n v="33"/>
  </r>
  <r>
    <x v="3"/>
    <x v="29"/>
    <x v="6"/>
    <x v="0"/>
    <s v="C"/>
    <x v="31"/>
    <x v="31"/>
    <n v="2125"/>
    <n v="81.73"/>
    <n v="56.67"/>
    <n v="173676.25"/>
    <n v="120423.75"/>
    <n v="53252.5"/>
    <n v="2014"/>
    <n v="30"/>
  </r>
  <r>
    <x v="0"/>
    <x v="30"/>
    <x v="2"/>
    <x v="1"/>
    <s v="C"/>
    <x v="32"/>
    <x v="32"/>
    <n v="2924"/>
    <n v="651.21"/>
    <n v="524.96"/>
    <n v="1904138.04"/>
    <n v="1534983.04"/>
    <n v="369155"/>
    <n v="2015"/>
    <n v="29"/>
  </r>
  <r>
    <x v="4"/>
    <x v="31"/>
    <x v="4"/>
    <x v="0"/>
    <s v="H"/>
    <x v="33"/>
    <x v="33"/>
    <n v="8250"/>
    <n v="668.27"/>
    <n v="502.54"/>
    <n v="5513227.5"/>
    <n v="4145955"/>
    <n v="1367272.5"/>
    <n v="2015"/>
    <n v="44"/>
  </r>
  <r>
    <x v="3"/>
    <x v="32"/>
    <x v="11"/>
    <x v="1"/>
    <s v="M"/>
    <x v="34"/>
    <x v="34"/>
    <n v="7327"/>
    <n v="152.58000000000001"/>
    <n v="97.44"/>
    <n v="1117953.6600000001"/>
    <n v="713942.88"/>
    <n v="404010.78000000014"/>
    <n v="2017"/>
    <n v="0"/>
  </r>
  <r>
    <x v="1"/>
    <x v="33"/>
    <x v="6"/>
    <x v="0"/>
    <s v="L"/>
    <x v="35"/>
    <x v="35"/>
    <n v="6409"/>
    <n v="81.73"/>
    <n v="56.67"/>
    <n v="523807.57"/>
    <n v="363198.03"/>
    <n v="160609.53999999998"/>
    <n v="2017"/>
    <n v="13"/>
  </r>
  <r>
    <x v="5"/>
    <x v="34"/>
    <x v="3"/>
    <x v="1"/>
    <s v="L"/>
    <x v="36"/>
    <x v="36"/>
    <n v="3784"/>
    <n v="9.33"/>
    <n v="6.92"/>
    <n v="35304.720000000001"/>
    <n v="26185.279999999999"/>
    <n v="9119.4400000000023"/>
    <n v="2011"/>
    <n v="11"/>
  </r>
  <r>
    <x v="3"/>
    <x v="27"/>
    <x v="10"/>
    <x v="1"/>
    <s v="M"/>
    <x v="37"/>
    <x v="37"/>
    <n v="4767"/>
    <n v="421.89"/>
    <n v="364.69"/>
    <n v="2011149.63"/>
    <n v="1738477.23"/>
    <n v="272672.39999999991"/>
    <n v="2017"/>
    <n v="9"/>
  </r>
  <r>
    <x v="4"/>
    <x v="35"/>
    <x v="2"/>
    <x v="1"/>
    <s v="L"/>
    <x v="38"/>
    <x v="38"/>
    <n v="6708"/>
    <n v="651.21"/>
    <n v="524.96"/>
    <n v="4368316.6800000006"/>
    <n v="3521431.68"/>
    <n v="846885.00000000047"/>
    <n v="2012"/>
    <n v="37"/>
  </r>
  <r>
    <x v="2"/>
    <x v="15"/>
    <x v="2"/>
    <x v="1"/>
    <s v="M"/>
    <x v="39"/>
    <x v="39"/>
    <n v="3987"/>
    <n v="651.21"/>
    <n v="524.96"/>
    <n v="2596374.27"/>
    <n v="2093015.5200000003"/>
    <n v="503358.74999999977"/>
    <n v="2012"/>
    <n v="12"/>
  </r>
  <r>
    <x v="3"/>
    <x v="36"/>
    <x v="6"/>
    <x v="1"/>
    <s v="H"/>
    <x v="40"/>
    <x v="40"/>
    <n v="3015"/>
    <n v="81.73"/>
    <n v="56.67"/>
    <n v="246415.95"/>
    <n v="170860.05000000002"/>
    <n v="75555.899999999994"/>
    <n v="2017"/>
    <n v="17"/>
  </r>
  <r>
    <x v="5"/>
    <x v="37"/>
    <x v="8"/>
    <x v="1"/>
    <s v="M"/>
    <x v="41"/>
    <x v="41"/>
    <n v="7234"/>
    <n v="437.2"/>
    <n v="263.33"/>
    <n v="3162704.8"/>
    <n v="1904929.22"/>
    <n v="1257775.5799999998"/>
    <n v="2010"/>
    <n v="19"/>
  </r>
  <r>
    <x v="3"/>
    <x v="27"/>
    <x v="1"/>
    <x v="0"/>
    <s v="H"/>
    <x v="42"/>
    <x v="42"/>
    <n v="2117"/>
    <n v="205.7"/>
    <n v="117.11"/>
    <n v="435466.89999999997"/>
    <n v="247921.87"/>
    <n v="187545.02999999997"/>
    <n v="2012"/>
    <n v="1"/>
  </r>
  <r>
    <x v="2"/>
    <x v="38"/>
    <x v="5"/>
    <x v="1"/>
    <s v="H"/>
    <x v="43"/>
    <x v="43"/>
    <n v="171"/>
    <n v="154.06"/>
    <n v="90.93"/>
    <n v="26344.260000000002"/>
    <n v="15549.03"/>
    <n v="10795.230000000001"/>
    <n v="2012"/>
    <n v="35"/>
  </r>
  <r>
    <x v="4"/>
    <x v="31"/>
    <x v="7"/>
    <x v="1"/>
    <s v="H"/>
    <x v="44"/>
    <x v="44"/>
    <n v="5930"/>
    <n v="109.28"/>
    <n v="35.840000000000003"/>
    <n v="648030.4"/>
    <n v="212531.20000000001"/>
    <n v="435499.2"/>
    <n v="2015"/>
    <n v="4"/>
  </r>
  <r>
    <x v="3"/>
    <x v="39"/>
    <x v="1"/>
    <x v="0"/>
    <s v="H"/>
    <x v="45"/>
    <x v="45"/>
    <n v="962"/>
    <n v="205.7"/>
    <n v="117.11"/>
    <n v="197883.4"/>
    <n v="112659.81999999999"/>
    <n v="85223.58"/>
    <n v="2016"/>
    <n v="31"/>
  </r>
  <r>
    <x v="2"/>
    <x v="40"/>
    <x v="8"/>
    <x v="1"/>
    <s v="C"/>
    <x v="46"/>
    <x v="46"/>
    <n v="8867"/>
    <n v="437.2"/>
    <n v="263.33"/>
    <n v="3876652.4"/>
    <n v="2334947.11"/>
    <n v="1541705.29"/>
    <n v="2016"/>
    <n v="0"/>
  </r>
  <r>
    <x v="2"/>
    <x v="28"/>
    <x v="6"/>
    <x v="1"/>
    <s v="M"/>
    <x v="47"/>
    <x v="47"/>
    <n v="273"/>
    <n v="81.73"/>
    <n v="56.67"/>
    <n v="22312.29"/>
    <n v="15470.91"/>
    <n v="6841.380000000001"/>
    <n v="2011"/>
    <n v="39"/>
  </r>
  <r>
    <x v="2"/>
    <x v="41"/>
    <x v="7"/>
    <x v="0"/>
    <s v="C"/>
    <x v="48"/>
    <x v="48"/>
    <n v="7842"/>
    <n v="109.28"/>
    <n v="35.840000000000003"/>
    <n v="856973.76"/>
    <n v="281057.28000000003"/>
    <n v="575916.48"/>
    <n v="2014"/>
    <n v="31"/>
  </r>
  <r>
    <x v="3"/>
    <x v="42"/>
    <x v="2"/>
    <x v="0"/>
    <s v="C"/>
    <x v="49"/>
    <x v="49"/>
    <n v="1266"/>
    <n v="651.21"/>
    <n v="524.96"/>
    <n v="824431.8600000001"/>
    <n v="664599.3600000001"/>
    <n v="159832.5"/>
    <n v="2012"/>
    <n v="2"/>
  </r>
  <r>
    <x v="2"/>
    <x v="43"/>
    <x v="7"/>
    <x v="1"/>
    <s v="C"/>
    <x v="50"/>
    <x v="50"/>
    <n v="2269"/>
    <n v="109.28"/>
    <n v="35.840000000000003"/>
    <n v="247956.32"/>
    <n v="81320.960000000006"/>
    <n v="166635.35999999999"/>
    <n v="2010"/>
    <n v="44"/>
  </r>
  <r>
    <x v="3"/>
    <x v="44"/>
    <x v="3"/>
    <x v="1"/>
    <s v="L"/>
    <x v="51"/>
    <x v="51"/>
    <n v="9606"/>
    <n v="9.33"/>
    <n v="6.92"/>
    <n v="89623.98"/>
    <n v="66473.52"/>
    <n v="23150.459999999992"/>
    <n v="2013"/>
    <n v="31"/>
  </r>
  <r>
    <x v="5"/>
    <x v="45"/>
    <x v="1"/>
    <x v="1"/>
    <s v="M"/>
    <x v="52"/>
    <x v="52"/>
    <n v="4063"/>
    <n v="205.7"/>
    <n v="117.11"/>
    <n v="835759.1"/>
    <n v="475817.93"/>
    <n v="359941.17"/>
    <n v="2013"/>
    <n v="3"/>
  </r>
  <r>
    <x v="3"/>
    <x v="46"/>
    <x v="2"/>
    <x v="0"/>
    <s v="M"/>
    <x v="53"/>
    <x v="53"/>
    <n v="3457"/>
    <n v="651.21"/>
    <n v="524.96"/>
    <n v="2251232.9700000002"/>
    <n v="1814786.7200000002"/>
    <n v="436446.25"/>
    <n v="2012"/>
    <n v="42"/>
  </r>
  <r>
    <x v="3"/>
    <x v="3"/>
    <x v="3"/>
    <x v="0"/>
    <s v="H"/>
    <x v="54"/>
    <x v="54"/>
    <n v="7637"/>
    <n v="9.33"/>
    <n v="6.92"/>
    <n v="71253.210000000006"/>
    <n v="52848.04"/>
    <n v="18405.170000000006"/>
    <n v="2013"/>
    <n v="37"/>
  </r>
  <r>
    <x v="3"/>
    <x v="47"/>
    <x v="7"/>
    <x v="1"/>
    <s v="C"/>
    <x v="55"/>
    <x v="55"/>
    <n v="3482"/>
    <n v="109.28"/>
    <n v="35.840000000000003"/>
    <n v="380512.96"/>
    <n v="124794.88"/>
    <n v="255718.08000000002"/>
    <n v="2012"/>
    <n v="19"/>
  </r>
  <r>
    <x v="0"/>
    <x v="48"/>
    <x v="7"/>
    <x v="0"/>
    <s v="C"/>
    <x v="56"/>
    <x v="56"/>
    <n v="9905"/>
    <n v="109.28"/>
    <n v="35.840000000000003"/>
    <n v="1082418.3999999999"/>
    <n v="354995.20000000001"/>
    <n v="727423.2"/>
    <n v="2010"/>
    <n v="32"/>
  </r>
  <r>
    <x v="2"/>
    <x v="49"/>
    <x v="8"/>
    <x v="0"/>
    <s v="H"/>
    <x v="57"/>
    <x v="57"/>
    <n v="2847"/>
    <n v="437.2"/>
    <n v="263.33"/>
    <n v="1244708.3999999999"/>
    <n v="749700.51"/>
    <n v="495007.8899999999"/>
    <n v="2015"/>
    <n v="7"/>
  </r>
  <r>
    <x v="2"/>
    <x v="50"/>
    <x v="4"/>
    <x v="1"/>
    <s v="L"/>
    <x v="58"/>
    <x v="58"/>
    <n v="282"/>
    <n v="668.27"/>
    <n v="502.54"/>
    <n v="188452.13999999998"/>
    <n v="141716.28"/>
    <n v="46735.859999999986"/>
    <n v="2012"/>
    <n v="40"/>
  </r>
  <r>
    <x v="3"/>
    <x v="32"/>
    <x v="8"/>
    <x v="0"/>
    <s v="H"/>
    <x v="59"/>
    <x v="59"/>
    <n v="7215"/>
    <n v="437.2"/>
    <n v="263.33"/>
    <n v="3154398"/>
    <n v="1899925.95"/>
    <n v="1254472.05"/>
    <n v="2014"/>
    <n v="12"/>
  </r>
  <r>
    <x v="0"/>
    <x v="30"/>
    <x v="1"/>
    <x v="0"/>
    <s v="H"/>
    <x v="60"/>
    <x v="60"/>
    <n v="682"/>
    <n v="205.7"/>
    <n v="117.11"/>
    <n v="140287.4"/>
    <n v="79869.02"/>
    <n v="60418.37999999999"/>
    <n v="2013"/>
    <n v="23"/>
  </r>
  <r>
    <x v="2"/>
    <x v="51"/>
    <x v="0"/>
    <x v="1"/>
    <s v="L"/>
    <x v="61"/>
    <x v="61"/>
    <n v="4750"/>
    <n v="255.28"/>
    <n v="159.41999999999999"/>
    <n v="1212580"/>
    <n v="757244.99999999988"/>
    <n v="455335.00000000012"/>
    <n v="2013"/>
    <n v="5"/>
  </r>
  <r>
    <x v="3"/>
    <x v="17"/>
    <x v="2"/>
    <x v="1"/>
    <s v="M"/>
    <x v="62"/>
    <x v="62"/>
    <n v="5518"/>
    <n v="651.21"/>
    <n v="524.96"/>
    <n v="3593376.7800000003"/>
    <n v="2896729.2800000003"/>
    <n v="696647.5"/>
    <n v="2011"/>
    <n v="8"/>
  </r>
  <r>
    <x v="5"/>
    <x v="52"/>
    <x v="7"/>
    <x v="0"/>
    <s v="H"/>
    <x v="63"/>
    <x v="63"/>
    <n v="6116"/>
    <n v="109.28"/>
    <n v="35.840000000000003"/>
    <n v="668356.48"/>
    <n v="219197.44000000003"/>
    <n v="449159.03999999992"/>
    <n v="2010"/>
    <n v="18"/>
  </r>
  <r>
    <x v="1"/>
    <x v="53"/>
    <x v="8"/>
    <x v="0"/>
    <s v="H"/>
    <x v="64"/>
    <x v="64"/>
    <n v="1705"/>
    <n v="437.2"/>
    <n v="263.33"/>
    <n v="745426"/>
    <n v="448977.64999999997"/>
    <n v="296448.35000000003"/>
    <n v="2013"/>
    <n v="34"/>
  </r>
  <r>
    <x v="3"/>
    <x v="4"/>
    <x v="8"/>
    <x v="0"/>
    <s v="H"/>
    <x v="65"/>
    <x v="65"/>
    <n v="4477"/>
    <n v="437.2"/>
    <n v="263.33"/>
    <n v="1957344.4"/>
    <n v="1178928.4099999999"/>
    <n v="778415.99"/>
    <n v="2013"/>
    <n v="45"/>
  </r>
  <r>
    <x v="3"/>
    <x v="54"/>
    <x v="6"/>
    <x v="0"/>
    <s v="L"/>
    <x v="66"/>
    <x v="66"/>
    <n v="8656"/>
    <n v="81.73"/>
    <n v="56.67"/>
    <n v="707454.88"/>
    <n v="490535.52"/>
    <n v="216919.36"/>
    <n v="2012"/>
    <n v="1"/>
  </r>
  <r>
    <x v="1"/>
    <x v="55"/>
    <x v="7"/>
    <x v="0"/>
    <s v="M"/>
    <x v="67"/>
    <x v="67"/>
    <n v="5498"/>
    <n v="109.28"/>
    <n v="35.840000000000003"/>
    <n v="600821.44000000006"/>
    <n v="197048.32000000001"/>
    <n v="403773.12000000005"/>
    <n v="2016"/>
    <n v="44"/>
  </r>
  <r>
    <x v="2"/>
    <x v="56"/>
    <x v="2"/>
    <x v="0"/>
    <s v="H"/>
    <x v="68"/>
    <x v="63"/>
    <n v="8287"/>
    <n v="651.21"/>
    <n v="524.96"/>
    <n v="5396577.2700000005"/>
    <n v="4350343.5200000005"/>
    <n v="1046233.75"/>
    <n v="2010"/>
    <n v="24"/>
  </r>
  <r>
    <x v="3"/>
    <x v="57"/>
    <x v="7"/>
    <x v="0"/>
    <s v="L"/>
    <x v="69"/>
    <x v="68"/>
    <n v="7342"/>
    <n v="109.28"/>
    <n v="35.840000000000003"/>
    <n v="802333.76"/>
    <n v="263137.28000000003"/>
    <n v="539196.48"/>
    <n v="2015"/>
    <n v="33"/>
  </r>
  <r>
    <x v="4"/>
    <x v="18"/>
    <x v="2"/>
    <x v="1"/>
    <s v="M"/>
    <x v="70"/>
    <x v="69"/>
    <n v="5010"/>
    <n v="651.21"/>
    <n v="524.96"/>
    <n v="3262562.1"/>
    <n v="2630049.6"/>
    <n v="632512.5"/>
    <n v="2013"/>
    <n v="27"/>
  </r>
  <r>
    <x v="5"/>
    <x v="52"/>
    <x v="3"/>
    <x v="1"/>
    <s v="L"/>
    <x v="71"/>
    <x v="70"/>
    <n v="673"/>
    <n v="9.33"/>
    <n v="6.92"/>
    <n v="6279.09"/>
    <n v="4657.16"/>
    <n v="1621.9300000000003"/>
    <n v="2015"/>
    <n v="47"/>
  </r>
  <r>
    <x v="3"/>
    <x v="58"/>
    <x v="9"/>
    <x v="1"/>
    <s v="C"/>
    <x v="72"/>
    <x v="71"/>
    <n v="5741"/>
    <n v="47.45"/>
    <n v="31.79"/>
    <n v="272410.45"/>
    <n v="182506.38999999998"/>
    <n v="89904.060000000027"/>
    <n v="2011"/>
    <n v="50"/>
  </r>
  <r>
    <x v="3"/>
    <x v="32"/>
    <x v="1"/>
    <x v="1"/>
    <s v="H"/>
    <x v="73"/>
    <x v="72"/>
    <n v="8656"/>
    <n v="205.7"/>
    <n v="117.11"/>
    <n v="1780539.2"/>
    <n v="1013704.16"/>
    <n v="766835.03999999992"/>
    <n v="2017"/>
    <n v="28"/>
  </r>
  <r>
    <x v="5"/>
    <x v="59"/>
    <x v="8"/>
    <x v="0"/>
    <s v="L"/>
    <x v="74"/>
    <x v="73"/>
    <n v="9892"/>
    <n v="437.2"/>
    <n v="263.33"/>
    <n v="4324782.3999999994"/>
    <n v="2604860.36"/>
    <n v="1719922.0399999996"/>
    <n v="2013"/>
    <n v="42"/>
  </r>
  <r>
    <x v="6"/>
    <x v="60"/>
    <x v="4"/>
    <x v="0"/>
    <s v="C"/>
    <x v="75"/>
    <x v="74"/>
    <n v="6954"/>
    <n v="668.27"/>
    <n v="502.54"/>
    <n v="4647149.58"/>
    <n v="3494663.16"/>
    <n v="1152486.42"/>
    <n v="2014"/>
    <n v="36"/>
  </r>
  <r>
    <x v="0"/>
    <x v="61"/>
    <x v="9"/>
    <x v="1"/>
    <s v="C"/>
    <x v="76"/>
    <x v="75"/>
    <n v="9379"/>
    <n v="47.45"/>
    <n v="31.79"/>
    <n v="445033.55000000005"/>
    <n v="298158.40999999997"/>
    <n v="146875.14000000007"/>
    <n v="2014"/>
    <n v="18"/>
  </r>
  <r>
    <x v="4"/>
    <x v="62"/>
    <x v="5"/>
    <x v="0"/>
    <s v="C"/>
    <x v="77"/>
    <x v="76"/>
    <n v="3732"/>
    <n v="154.06"/>
    <n v="90.93"/>
    <n v="574951.92000000004"/>
    <n v="339350.76"/>
    <n v="235601.16000000003"/>
    <n v="2011"/>
    <n v="38"/>
  </r>
  <r>
    <x v="2"/>
    <x v="63"/>
    <x v="0"/>
    <x v="0"/>
    <s v="H"/>
    <x v="78"/>
    <x v="77"/>
    <n v="8614"/>
    <n v="255.28"/>
    <n v="159.41999999999999"/>
    <n v="2198981.92"/>
    <n v="1373243.88"/>
    <n v="825738.04"/>
    <n v="2012"/>
    <n v="4"/>
  </r>
  <r>
    <x v="0"/>
    <x v="64"/>
    <x v="8"/>
    <x v="1"/>
    <s v="H"/>
    <x v="79"/>
    <x v="78"/>
    <n v="9654"/>
    <n v="437.2"/>
    <n v="263.33"/>
    <n v="4220728.8"/>
    <n v="2542187.8199999998"/>
    <n v="1678540.98"/>
    <n v="2013"/>
    <n v="18"/>
  </r>
  <r>
    <x v="2"/>
    <x v="65"/>
    <x v="4"/>
    <x v="0"/>
    <s v="L"/>
    <x v="80"/>
    <x v="79"/>
    <n v="4513"/>
    <n v="668.27"/>
    <n v="502.54"/>
    <n v="3015902.51"/>
    <n v="2267963.02"/>
    <n v="747939.48999999976"/>
    <n v="2012"/>
    <n v="40"/>
  </r>
  <r>
    <x v="5"/>
    <x v="66"/>
    <x v="7"/>
    <x v="1"/>
    <s v="L"/>
    <x v="81"/>
    <x v="80"/>
    <n v="7884"/>
    <n v="109.28"/>
    <n v="35.840000000000003"/>
    <n v="861563.52"/>
    <n v="282562.56000000006"/>
    <n v="579000.96"/>
    <n v="2012"/>
    <n v="20"/>
  </r>
  <r>
    <x v="5"/>
    <x v="67"/>
    <x v="8"/>
    <x v="1"/>
    <s v="H"/>
    <x v="82"/>
    <x v="81"/>
    <n v="6489"/>
    <n v="437.2"/>
    <n v="263.33"/>
    <n v="2836990.8"/>
    <n v="1708748.3699999999"/>
    <n v="1128242.43"/>
    <n v="2016"/>
    <n v="23"/>
  </r>
  <r>
    <x v="3"/>
    <x v="68"/>
    <x v="11"/>
    <x v="1"/>
    <s v="L"/>
    <x v="83"/>
    <x v="82"/>
    <n v="4085"/>
    <n v="152.58000000000001"/>
    <n v="97.44"/>
    <n v="623289.30000000005"/>
    <n v="398042.39999999997"/>
    <n v="225246.90000000008"/>
    <n v="2011"/>
    <n v="1"/>
  </r>
  <r>
    <x v="3"/>
    <x v="69"/>
    <x v="5"/>
    <x v="1"/>
    <s v="L"/>
    <x v="84"/>
    <x v="83"/>
    <n v="6457"/>
    <n v="154.06"/>
    <n v="90.93"/>
    <n v="994765.42"/>
    <n v="587135.01"/>
    <n v="407630.41000000003"/>
    <n v="2012"/>
    <n v="20"/>
  </r>
  <r>
    <x v="6"/>
    <x v="60"/>
    <x v="6"/>
    <x v="0"/>
    <s v="L"/>
    <x v="85"/>
    <x v="84"/>
    <n v="6422"/>
    <n v="81.73"/>
    <n v="56.67"/>
    <n v="524870.06000000006"/>
    <n v="363934.74"/>
    <n v="160935.32000000007"/>
    <n v="2012"/>
    <n v="32"/>
  </r>
  <r>
    <x v="3"/>
    <x v="3"/>
    <x v="9"/>
    <x v="0"/>
    <s v="C"/>
    <x v="86"/>
    <x v="85"/>
    <n v="8829"/>
    <n v="47.45"/>
    <n v="31.79"/>
    <n v="418936.05000000005"/>
    <n v="280673.90999999997"/>
    <n v="138262.14000000007"/>
    <n v="2011"/>
    <n v="5"/>
  </r>
  <r>
    <x v="3"/>
    <x v="27"/>
    <x v="0"/>
    <x v="0"/>
    <s v="M"/>
    <x v="87"/>
    <x v="86"/>
    <n v="5559"/>
    <n v="255.28"/>
    <n v="159.41999999999999"/>
    <n v="1419101.52"/>
    <n v="886215.77999999991"/>
    <n v="532885.74000000011"/>
    <n v="2014"/>
    <n v="45"/>
  </r>
  <r>
    <x v="5"/>
    <x v="70"/>
    <x v="3"/>
    <x v="1"/>
    <s v="M"/>
    <x v="88"/>
    <x v="87"/>
    <n v="522"/>
    <n v="9.33"/>
    <n v="6.92"/>
    <n v="4870.26"/>
    <n v="3612.24"/>
    <n v="1258.0200000000004"/>
    <n v="2012"/>
    <n v="18"/>
  </r>
  <r>
    <x v="2"/>
    <x v="71"/>
    <x v="9"/>
    <x v="0"/>
    <s v="C"/>
    <x v="89"/>
    <x v="88"/>
    <n v="4660"/>
    <n v="47.45"/>
    <n v="31.79"/>
    <n v="221117"/>
    <n v="148141.4"/>
    <n v="72975.600000000006"/>
    <n v="2016"/>
    <n v="33"/>
  </r>
  <r>
    <x v="3"/>
    <x v="46"/>
    <x v="2"/>
    <x v="0"/>
    <s v="H"/>
    <x v="90"/>
    <x v="89"/>
    <n v="948"/>
    <n v="651.21"/>
    <n v="524.96"/>
    <n v="617347.08000000007"/>
    <n v="497662.08"/>
    <n v="119685.00000000006"/>
    <n v="2016"/>
    <n v="8"/>
  </r>
  <r>
    <x v="0"/>
    <x v="30"/>
    <x v="9"/>
    <x v="0"/>
    <s v="H"/>
    <x v="91"/>
    <x v="90"/>
    <n v="9389"/>
    <n v="47.45"/>
    <n v="31.79"/>
    <n v="445508.05000000005"/>
    <n v="298476.31"/>
    <n v="147031.74000000005"/>
    <n v="2014"/>
    <n v="4"/>
  </r>
  <r>
    <x v="5"/>
    <x v="37"/>
    <x v="2"/>
    <x v="1"/>
    <s v="M"/>
    <x v="92"/>
    <x v="91"/>
    <n v="2021"/>
    <n v="651.21"/>
    <n v="524.96"/>
    <n v="1316095.4100000001"/>
    <n v="1060944.1600000001"/>
    <n v="255151.25"/>
    <n v="2012"/>
    <n v="41"/>
  </r>
  <r>
    <x v="2"/>
    <x v="72"/>
    <x v="8"/>
    <x v="1"/>
    <s v="H"/>
    <x v="93"/>
    <x v="92"/>
    <n v="7910"/>
    <n v="437.2"/>
    <n v="263.33"/>
    <n v="3458252"/>
    <n v="2082940.2999999998"/>
    <n v="1375311.7000000002"/>
    <n v="2010"/>
    <n v="29"/>
  </r>
  <r>
    <x v="1"/>
    <x v="73"/>
    <x v="9"/>
    <x v="0"/>
    <s v="C"/>
    <x v="94"/>
    <x v="93"/>
    <n v="8156"/>
    <n v="47.45"/>
    <n v="31.79"/>
    <n v="387002.2"/>
    <n v="259279.24"/>
    <n v="127722.96000000002"/>
    <n v="2011"/>
    <n v="41"/>
  </r>
  <r>
    <x v="3"/>
    <x v="26"/>
    <x v="7"/>
    <x v="1"/>
    <s v="M"/>
    <x v="95"/>
    <x v="94"/>
    <n v="888"/>
    <n v="109.28"/>
    <n v="35.840000000000003"/>
    <n v="97040.639999999999"/>
    <n v="31825.920000000002"/>
    <n v="65214.720000000001"/>
    <n v="2011"/>
    <n v="39"/>
  </r>
  <r>
    <x v="4"/>
    <x v="74"/>
    <x v="3"/>
    <x v="0"/>
    <s v="L"/>
    <x v="96"/>
    <x v="95"/>
    <n v="6267"/>
    <n v="9.33"/>
    <n v="6.92"/>
    <n v="58471.11"/>
    <n v="43367.64"/>
    <n v="15103.470000000001"/>
    <n v="2011"/>
    <n v="47"/>
  </r>
  <r>
    <x v="3"/>
    <x v="46"/>
    <x v="5"/>
    <x v="0"/>
    <s v="C"/>
    <x v="97"/>
    <x v="96"/>
    <n v="1485"/>
    <n v="154.06"/>
    <n v="90.93"/>
    <n v="228779.1"/>
    <n v="135031.05000000002"/>
    <n v="93748.049999999988"/>
    <n v="2016"/>
    <n v="28"/>
  </r>
  <r>
    <x v="6"/>
    <x v="60"/>
    <x v="6"/>
    <x v="0"/>
    <s v="M"/>
    <x v="98"/>
    <x v="97"/>
    <n v="5767"/>
    <n v="81.73"/>
    <n v="56.67"/>
    <n v="471336.91000000003"/>
    <n v="326815.89"/>
    <n v="144521.02000000002"/>
    <n v="2015"/>
    <n v="9"/>
  </r>
  <r>
    <x v="3"/>
    <x v="75"/>
    <x v="4"/>
    <x v="0"/>
    <s v="L"/>
    <x v="99"/>
    <x v="98"/>
    <n v="5367"/>
    <n v="668.27"/>
    <n v="502.54"/>
    <n v="3586605.09"/>
    <n v="2697132.18"/>
    <n v="889472.90999999968"/>
    <n v="2012"/>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9A5391-DC87-4CB4-82F9-F5140C243FD5}" name="PivotTable4"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8">
  <location ref="Q3:R7"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4">
        <item x="0"/>
        <item x="1"/>
        <item x="2"/>
        <item x="3"/>
      </items>
    </pivotField>
    <pivotField dataField="1" subtotalTop="0" showAll="0" defaultSubtotal="0"/>
  </pivotFields>
  <rowFields count="1">
    <field x="2"/>
  </rowFields>
  <rowItems count="4">
    <i>
      <x/>
    </i>
    <i>
      <x v="1"/>
    </i>
    <i>
      <x v="2"/>
    </i>
    <i>
      <x v="3"/>
    </i>
  </rowItems>
  <colItems count="1">
    <i/>
  </colItems>
  <dataFields count="1">
    <dataField name="Sum of Total Profit" fld="3" showDataAs="percentOfTotal" baseField="0" baseItem="0" numFmtId="10"/>
  </dataFields>
  <chartFormats count="16">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2" count="1" selected="0">
            <x v="3"/>
          </reference>
        </references>
      </pivotArea>
    </chartFormat>
    <chartFormat chart="12" format="10">
      <pivotArea type="data" outline="0" fieldPosition="0">
        <references count="2">
          <reference field="4294967294" count="1" selected="0">
            <x v="0"/>
          </reference>
          <reference field="2" count="1" selected="0">
            <x v="2"/>
          </reference>
        </references>
      </pivotArea>
    </chartFormat>
    <chartFormat chart="12" format="11">
      <pivotArea type="data" outline="0" fieldPosition="0">
        <references count="2">
          <reference field="4294967294" count="1" selected="0">
            <x v="0"/>
          </reference>
          <reference field="2" count="1" selected="0">
            <x v="1"/>
          </reference>
        </references>
      </pivotArea>
    </chartFormat>
    <chartFormat chart="12" format="12">
      <pivotArea type="data" outline="0" fieldPosition="0">
        <references count="2">
          <reference field="4294967294" count="1" selected="0">
            <x v="0"/>
          </reference>
          <reference field="2"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2" count="1" selected="0">
            <x v="0"/>
          </reference>
        </references>
      </pivotArea>
    </chartFormat>
    <chartFormat chart="16" format="3">
      <pivotArea type="data" outline="0" fieldPosition="0">
        <references count="2">
          <reference field="4294967294" count="1" selected="0">
            <x v="0"/>
          </reference>
          <reference field="2" count="1" selected="0">
            <x v="1"/>
          </reference>
        </references>
      </pivotArea>
    </chartFormat>
    <chartFormat chart="16" format="4">
      <pivotArea type="data" outline="0" fieldPosition="0">
        <references count="2">
          <reference field="4294967294" count="1" selected="0">
            <x v="0"/>
          </reference>
          <reference field="2" count="1" selected="0">
            <x v="2"/>
          </reference>
        </references>
      </pivotArea>
    </chartFormat>
    <chartFormat chart="16" format="5">
      <pivotArea type="data" outline="0" fieldPosition="0">
        <references count="2">
          <reference field="4294967294" count="1" selected="0">
            <x v="0"/>
          </reference>
          <reference field="2" count="1" selected="0">
            <x v="3"/>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2" count="1" selected="0">
            <x v="0"/>
          </reference>
        </references>
      </pivotArea>
    </chartFormat>
    <chartFormat chart="17" format="8">
      <pivotArea type="data" outline="0" fieldPosition="0">
        <references count="2">
          <reference field="4294967294" count="1" selected="0">
            <x v="0"/>
          </reference>
          <reference field="2" count="1" selected="0">
            <x v="1"/>
          </reference>
        </references>
      </pivotArea>
    </chartFormat>
    <chartFormat chart="17" format="9">
      <pivotArea type="data" outline="0" fieldPosition="0">
        <references count="2">
          <reference field="4294967294" count="1" selected="0">
            <x v="0"/>
          </reference>
          <reference field="2" count="1" selected="0">
            <x v="2"/>
          </reference>
        </references>
      </pivotArea>
    </chartFormat>
    <chartFormat chart="17" format="10">
      <pivotArea type="data" outline="0" fieldPosition="0">
        <references count="2">
          <reference field="4294967294" count="1" selected="0">
            <x v="0"/>
          </reference>
          <reference field="2" count="1" selected="0">
            <x v="3"/>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_100_Sales_Records].[Ship Date( Year)].&amp;[2014]"/>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00 Sales Analysis.xlsx!_100_Sales_Records">
        <x15:activeTabTopLevelEntity name="[_100_Sales_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ED5EA5-291F-4EA0-9F09-DAE72CEDA38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F3:H16" firstHeaderRow="1" firstDataRow="2" firstDataCol="1"/>
  <pivotFields count="21">
    <pivotField showAll="0">
      <items count="8">
        <item x="4"/>
        <item x="0"/>
        <item x="1"/>
        <item x="2"/>
        <item x="5"/>
        <item x="6"/>
        <item x="3"/>
        <item t="default"/>
      </items>
    </pivotField>
    <pivotField showAll="0"/>
    <pivotField axis="axisRow" showAll="0">
      <items count="13">
        <item x="0"/>
        <item x="9"/>
        <item x="1"/>
        <item x="7"/>
        <item x="8"/>
        <item x="3"/>
        <item x="4"/>
        <item x="10"/>
        <item x="2"/>
        <item x="6"/>
        <item x="11"/>
        <item x="5"/>
        <item t="default"/>
      </items>
    </pivotField>
    <pivotField axis="axisCol" showAll="0">
      <items count="3">
        <item x="0"/>
        <item x="1"/>
        <item t="default"/>
      </items>
    </pivotField>
    <pivotField showAll="0"/>
    <pivotField numFmtId="165"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numFmtId="16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numFmtId="44" showAll="0"/>
    <pivotField numFmtId="44" showAll="0"/>
    <pivotField numFmtId="44" showAll="0"/>
    <pivotField numFmtId="44" showAll="0"/>
    <pivotField dataField="1" numFmtId="44" showAll="0"/>
    <pivotField numFmtI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multipleItemSelectionAllowed="1" showAll="0">
      <items count="11">
        <item h="1" x="0"/>
        <item h="1" x="1"/>
        <item h="1" x="2"/>
        <item h="1" x="3"/>
        <item h="1" x="4"/>
        <item h="1" x="5"/>
        <item h="1" x="6"/>
        <item h="1" x="7"/>
        <item x="8"/>
        <item h="1"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h="1" x="1"/>
        <item h="1" x="2"/>
        <item h="1" x="3"/>
        <item x="4"/>
        <item h="1" x="5"/>
        <item h="1" x="6"/>
        <item h="1" x="7"/>
        <item h="1" x="8"/>
        <item h="1" x="9"/>
        <item t="default"/>
      </items>
    </pivotField>
  </pivotFields>
  <rowFields count="1">
    <field x="2"/>
  </rowFields>
  <rowItems count="12">
    <i>
      <x/>
    </i>
    <i>
      <x v="1"/>
    </i>
    <i>
      <x v="2"/>
    </i>
    <i>
      <x v="3"/>
    </i>
    <i>
      <x v="4"/>
    </i>
    <i>
      <x v="5"/>
    </i>
    <i>
      <x v="6"/>
    </i>
    <i>
      <x v="7"/>
    </i>
    <i>
      <x v="8"/>
    </i>
    <i>
      <x v="9"/>
    </i>
    <i>
      <x v="10"/>
    </i>
    <i>
      <x v="11"/>
    </i>
  </rowItems>
  <colFields count="1">
    <field x="3"/>
  </colFields>
  <colItems count="2">
    <i>
      <x/>
    </i>
    <i>
      <x v="1"/>
    </i>
  </colItems>
  <dataFields count="1">
    <dataField name="Sum of Total Profit" fld="12"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7" format="12" series="1">
      <pivotArea type="data" outline="0" fieldPosition="0">
        <references count="2">
          <reference field="4294967294" count="1" selected="0">
            <x v="0"/>
          </reference>
          <reference field="3" count="1" selected="0">
            <x v="0"/>
          </reference>
        </references>
      </pivotArea>
    </chartFormat>
    <chartFormat chart="7" format="13" series="1">
      <pivotArea type="data" outline="0" fieldPosition="0">
        <references count="2">
          <reference field="4294967294" count="1" selected="0">
            <x v="0"/>
          </reference>
          <reference field="3" count="1" selected="0">
            <x v="1"/>
          </reference>
        </references>
      </pivotArea>
    </chartFormat>
    <chartFormat chart="7" format="14" series="1">
      <pivotArea type="data" outline="0" fieldPosition="0">
        <references count="1">
          <reference field="4294967294" count="1" selected="0">
            <x v="0"/>
          </reference>
        </references>
      </pivotArea>
    </chartFormat>
    <chartFormat chart="10" format="15" series="1">
      <pivotArea type="data" outline="0" fieldPosition="0">
        <references count="2">
          <reference field="4294967294" count="1" selected="0">
            <x v="0"/>
          </reference>
          <reference field="3" count="1" selected="0">
            <x v="1"/>
          </reference>
        </references>
      </pivotArea>
    </chartFormat>
    <chartFormat chart="10" format="16" series="1">
      <pivotArea type="data" outline="0" fieldPosition="0">
        <references count="2">
          <reference field="4294967294" count="1" selected="0">
            <x v="0"/>
          </reference>
          <reference field="3" count="1" selected="0">
            <x v="0"/>
          </reference>
        </references>
      </pivotArea>
    </chartFormat>
    <chartFormat chart="10" format="17"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AFDFF1-012E-4AC2-B39A-0A6627879362}" name="PivotTable1" cacheId="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2">
  <location ref="K3:M15" firstHeaderRow="0" firstDataRow="1" firstDataCol="1"/>
  <pivotFields count="5">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name="Sum of Total Revenue" fld="0" baseField="0" baseItem="0"/>
    <dataField name="Sum of Total Sales" fld="2" baseField="0" baseItem="0" numFmtId="166"/>
  </dataFields>
  <formats count="3">
    <format dxfId="16">
      <pivotArea collapsedLevelsAreSubtotals="1" fieldPosition="0">
        <references count="2">
          <reference field="4294967294" count="1" selected="0">
            <x v="0"/>
          </reference>
          <reference field="1" count="0"/>
        </references>
      </pivotArea>
    </format>
    <format dxfId="15">
      <pivotArea outline="0" collapsedLevelsAreSubtotals="1" fieldPosition="0">
        <references count="1">
          <reference field="4294967294" count="1" selected="0">
            <x v="1"/>
          </reference>
        </references>
      </pivotArea>
    </format>
    <format dxfId="14">
      <pivotArea field="1" grandRow="1" outline="0" collapsedLevelsAreSubtotals="1" axis="axisRow" fieldPosition="0">
        <references count="1">
          <reference field="4294967294" count="1" selected="0">
            <x v="0"/>
          </reference>
        </references>
      </pivotArea>
    </format>
  </formats>
  <chartFormats count="4">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_100_Sales_Records].[Ship Date( Year)].&amp;[2014]"/>
      </members>
    </pivotHierarchy>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00 Sales Analysis.xlsx!_100_Sales_Records">
        <x15:activeTabTopLevelEntity name="[_100_Sales_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564748-8223-4A70-AB6E-68103924C7B8}" name="Counties By Profit Percen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Countries">
  <location ref="A3:B13" firstHeaderRow="1" firstDataRow="1" firstDataCol="1"/>
  <pivotFields count="21">
    <pivotField showAll="0">
      <items count="8">
        <item x="4"/>
        <item x="0"/>
        <item x="1"/>
        <item x="2"/>
        <item x="5"/>
        <item x="6"/>
        <item x="3"/>
        <item t="default"/>
      </items>
    </pivotField>
    <pivotField axis="axisRow" showAll="0" measureFilter="1" sortType="ascending">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items count="101">
        <item x="50"/>
        <item x="41"/>
        <item x="27"/>
        <item x="0"/>
        <item x="56"/>
        <item x="68"/>
        <item x="63"/>
        <item x="93"/>
        <item x="47"/>
        <item x="18"/>
        <item x="83"/>
        <item x="86"/>
        <item x="94"/>
        <item x="6"/>
        <item x="72"/>
        <item x="10"/>
        <item x="95"/>
        <item x="77"/>
        <item x="62"/>
        <item x="96"/>
        <item x="36"/>
        <item x="53"/>
        <item x="58"/>
        <item x="49"/>
        <item x="99"/>
        <item x="39"/>
        <item x="85"/>
        <item x="84"/>
        <item x="38"/>
        <item x="15"/>
        <item x="88"/>
        <item x="29"/>
        <item x="78"/>
        <item x="42"/>
        <item x="55"/>
        <item x="92"/>
        <item x="66"/>
        <item x="7"/>
        <item x="19"/>
        <item x="1"/>
        <item x="30"/>
        <item x="81"/>
        <item x="43"/>
        <item x="80"/>
        <item x="4"/>
        <item x="52"/>
        <item x="70"/>
        <item x="60"/>
        <item x="61"/>
        <item x="74"/>
        <item x="79"/>
        <item x="51"/>
        <item x="54"/>
        <item x="65"/>
        <item x="64"/>
        <item x="31"/>
        <item x="87"/>
        <item x="14"/>
        <item x="59"/>
        <item x="9"/>
        <item x="2"/>
        <item x="20"/>
        <item x="3"/>
        <item x="91"/>
        <item x="28"/>
        <item x="11"/>
        <item x="23"/>
        <item x="26"/>
        <item x="48"/>
        <item x="76"/>
        <item x="75"/>
        <item x="33"/>
        <item x="5"/>
        <item x="57"/>
        <item x="17"/>
        <item x="69"/>
        <item x="8"/>
        <item x="98"/>
        <item x="21"/>
        <item x="71"/>
        <item x="32"/>
        <item x="44"/>
        <item x="45"/>
        <item x="24"/>
        <item x="97"/>
        <item x="22"/>
        <item x="67"/>
        <item x="89"/>
        <item x="82"/>
        <item x="16"/>
        <item x="90"/>
        <item x="46"/>
        <item x="12"/>
        <item x="37"/>
        <item x="13"/>
        <item x="34"/>
        <item x="40"/>
        <item x="35"/>
        <item x="73"/>
        <item x="25"/>
        <item t="default"/>
      </items>
    </pivotField>
    <pivotField numFmtId="164" showAll="0">
      <items count="100">
        <item x="41"/>
        <item x="50"/>
        <item x="27"/>
        <item x="0"/>
        <item x="56"/>
        <item x="63"/>
        <item x="92"/>
        <item x="82"/>
        <item x="18"/>
        <item x="85"/>
        <item x="47"/>
        <item x="93"/>
        <item x="6"/>
        <item x="10"/>
        <item x="71"/>
        <item x="94"/>
        <item x="76"/>
        <item x="62"/>
        <item x="36"/>
        <item x="95"/>
        <item x="53"/>
        <item x="49"/>
        <item x="58"/>
        <item x="98"/>
        <item x="39"/>
        <item x="84"/>
        <item x="83"/>
        <item x="38"/>
        <item x="87"/>
        <item x="77"/>
        <item x="15"/>
        <item x="42"/>
        <item x="29"/>
        <item x="55"/>
        <item x="66"/>
        <item x="91"/>
        <item x="7"/>
        <item x="19"/>
        <item x="1"/>
        <item x="80"/>
        <item x="30"/>
        <item x="43"/>
        <item x="79"/>
        <item x="4"/>
        <item x="52"/>
        <item x="69"/>
        <item x="61"/>
        <item x="60"/>
        <item x="78"/>
        <item x="73"/>
        <item x="51"/>
        <item x="54"/>
        <item x="64"/>
        <item x="65"/>
        <item x="31"/>
        <item x="14"/>
        <item x="86"/>
        <item x="59"/>
        <item x="2"/>
        <item x="9"/>
        <item x="20"/>
        <item x="3"/>
        <item x="90"/>
        <item x="28"/>
        <item x="11"/>
        <item x="23"/>
        <item x="26"/>
        <item x="48"/>
        <item x="75"/>
        <item x="74"/>
        <item x="5"/>
        <item x="33"/>
        <item x="57"/>
        <item x="17"/>
        <item x="68"/>
        <item x="97"/>
        <item x="8"/>
        <item x="21"/>
        <item x="70"/>
        <item x="44"/>
        <item x="32"/>
        <item x="45"/>
        <item x="24"/>
        <item x="96"/>
        <item x="22"/>
        <item x="67"/>
        <item x="88"/>
        <item x="81"/>
        <item x="89"/>
        <item x="16"/>
        <item x="46"/>
        <item x="37"/>
        <item x="13"/>
        <item x="34"/>
        <item x="12"/>
        <item x="40"/>
        <item x="35"/>
        <item x="25"/>
        <item x="72"/>
        <item t="default"/>
      </items>
    </pivotField>
    <pivotField showAll="0"/>
    <pivotField numFmtId="44" showAll="0"/>
    <pivotField numFmtId="44" showAll="0"/>
    <pivotField numFmtId="44" showAll="0"/>
    <pivotField numFmtId="44" showAll="0"/>
    <pivotField dataField="1" numFmtId="44" showAll="0"/>
    <pivotField numFmtI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h="1" x="1"/>
        <item h="1" x="2"/>
        <item h="1" x="3"/>
        <item h="1" x="4"/>
        <item h="1" x="5"/>
        <item h="1" x="6"/>
        <item h="1" x="7"/>
        <item x="8"/>
        <item h="1"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
  </rowFields>
  <rowItems count="10">
    <i>
      <x v="56"/>
    </i>
    <i>
      <x v="41"/>
    </i>
    <i>
      <x v="69"/>
    </i>
    <i>
      <x v="4"/>
    </i>
    <i>
      <x v="25"/>
    </i>
    <i>
      <x v="24"/>
    </i>
    <i>
      <x v="57"/>
    </i>
    <i>
      <x v="51"/>
    </i>
    <i>
      <x v="46"/>
    </i>
    <i>
      <x v="16"/>
    </i>
  </rowItems>
  <colItems count="1">
    <i/>
  </colItems>
  <dataFields count="1">
    <dataField name="Sum of Total Profit Percent" fld="12" showDataAs="percentOfTotal" baseField="0" baseItem="0" numFmtId="1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57"/>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846413-387D-4ACA-BD74-C1E420D53A8D}"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U3:V72"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69">
    <i>
      <x/>
    </i>
    <i r="1">
      <x/>
    </i>
    <i r="1">
      <x v="1"/>
    </i>
    <i r="1">
      <x v="2"/>
    </i>
    <i r="1">
      <x v="3"/>
    </i>
    <i r="1">
      <x v="4"/>
    </i>
    <i r="1">
      <x v="5"/>
    </i>
    <i>
      <x v="1"/>
    </i>
    <i r="1">
      <x v="6"/>
    </i>
    <i r="1">
      <x/>
    </i>
    <i r="1">
      <x v="7"/>
    </i>
    <i r="1">
      <x v="1"/>
    </i>
    <i r="1">
      <x v="2"/>
    </i>
    <i r="1">
      <x v="8"/>
    </i>
    <i r="1">
      <x v="9"/>
    </i>
    <i r="1">
      <x v="4"/>
    </i>
    <i>
      <x v="2"/>
    </i>
    <i r="1">
      <x v="6"/>
    </i>
    <i r="1">
      <x/>
    </i>
    <i r="1">
      <x v="10"/>
    </i>
    <i r="1">
      <x v="7"/>
    </i>
    <i r="1">
      <x v="1"/>
    </i>
    <i r="1">
      <x v="2"/>
    </i>
    <i r="1">
      <x v="8"/>
    </i>
    <i r="1">
      <x v="11"/>
    </i>
    <i r="1">
      <x v="9"/>
    </i>
    <i r="1">
      <x v="3"/>
    </i>
    <i>
      <x v="3"/>
    </i>
    <i r="1">
      <x/>
    </i>
    <i r="1">
      <x v="10"/>
    </i>
    <i r="1">
      <x v="7"/>
    </i>
    <i r="1">
      <x v="2"/>
    </i>
    <i r="1">
      <x v="8"/>
    </i>
    <i r="1">
      <x v="11"/>
    </i>
    <i r="1">
      <x v="9"/>
    </i>
    <i r="1">
      <x v="3"/>
    </i>
    <i r="1">
      <x v="5"/>
    </i>
    <i>
      <x v="4"/>
    </i>
    <i r="1">
      <x/>
    </i>
    <i r="1">
      <x v="7"/>
    </i>
    <i r="1">
      <x v="1"/>
    </i>
    <i r="1">
      <x v="2"/>
    </i>
    <i r="1">
      <x v="8"/>
    </i>
    <i r="1">
      <x v="11"/>
    </i>
    <i r="1">
      <x v="9"/>
    </i>
    <i r="1">
      <x v="3"/>
    </i>
    <i r="1">
      <x v="4"/>
    </i>
    <i>
      <x v="5"/>
    </i>
    <i r="1">
      <x v="6"/>
    </i>
    <i r="1">
      <x/>
    </i>
    <i r="1">
      <x v="7"/>
    </i>
    <i r="1">
      <x v="8"/>
    </i>
    <i r="1">
      <x v="11"/>
    </i>
    <i r="1">
      <x v="3"/>
    </i>
    <i r="1">
      <x v="4"/>
    </i>
    <i>
      <x v="6"/>
    </i>
    <i r="1">
      <x v="10"/>
    </i>
    <i r="1">
      <x v="1"/>
    </i>
    <i r="1">
      <x v="2"/>
    </i>
    <i r="1">
      <x v="8"/>
    </i>
    <i r="1">
      <x v="3"/>
    </i>
    <i r="1">
      <x v="4"/>
    </i>
    <i r="1">
      <x v="5"/>
    </i>
    <i>
      <x v="7"/>
    </i>
    <i r="1">
      <x v="6"/>
    </i>
    <i r="1">
      <x/>
    </i>
    <i r="1">
      <x v="10"/>
    </i>
    <i r="1">
      <x v="1"/>
    </i>
    <i t="grand">
      <x/>
    </i>
  </rowItems>
  <colItems count="1">
    <i/>
  </colItems>
  <dataFields count="1">
    <dataField name="Sum of Total Profit" fld="0" baseField="0" baseItem="0"/>
  </dataFields>
  <chartFormats count="1">
    <chartFormat chart="14"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100 Sales Analysis.xlsx!_100_Sales_Records">
        <x15:activeTabTopLevelEntity name="[_100_Sales_Record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3557AA4-7968-46F3-B048-9B4D378DE267}" autoFormatId="16" applyNumberFormats="0" applyBorderFormats="0" applyFontFormats="0" applyPatternFormats="0" applyAlignmentFormats="0" applyWidthHeightFormats="0">
  <queryTableRefresh nextId="17" unboundColumnsRight="5">
    <queryTableFields count="15">
      <queryTableField id="1" name="Region" tableColumnId="1"/>
      <queryTableField id="2" name="Country" tableColumnId="2"/>
      <queryTableField id="3" name="Item Type" tableColumnId="3"/>
      <queryTableField id="4" name="Sales Channel" tableColumnId="4"/>
      <queryTableField id="5" name="Order Priority" tableColumnId="5"/>
      <queryTableField id="6" name="Order Date" tableColumnId="6"/>
      <queryTableField id="7" name="Ship Date" tableColumnId="7"/>
      <queryTableField id="8" name="Units Sold" tableColumnId="8"/>
      <queryTableField id="9" name="Unit Price" tableColumnId="9"/>
      <queryTableField id="10" name="Unit Cost" tableColumnId="10"/>
      <queryTableField id="11" dataBound="0" tableColumnId="11"/>
      <queryTableField id="12" dataBound="0" tableColumnId="12"/>
      <queryTableField id="13" dataBound="0" tableColumnId="13"/>
      <queryTableField id="15" dataBound="0" tableColumnId="14"/>
      <queryTableField id="16"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69263F-B824-4D94-9A04-2C9F05D86388}" sourceName="Region">
  <pivotTables>
    <pivotTable tabId="4" name="Counties By Profit Percent"/>
    <pivotTable tabId="4" name="PivotTable3"/>
  </pivotTables>
  <data>
    <tabular pivotCacheId="1271965166">
      <items count="7">
        <i x="4" s="1"/>
        <i x="0" s="1"/>
        <i x="1" s="1"/>
        <i x="2" s="1"/>
        <i x="5"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7E78AEC4-D5DE-4C01-91DB-2C9C46F991F5}" sourceName="[_100_Sales_Records].[Order Date (Year)]">
  <pivotTables>
    <pivotTable tabId="4" name="PivotTable1"/>
    <pivotTable tabId="4" name="PivotTable4"/>
    <pivotTable tabId="4" name="PivotTable2"/>
  </pivotTables>
  <data>
    <olap pivotCacheId="518313478">
      <levels count="2">
        <level uniqueName="[_100_Sales_Records].[Order Date (Year)].[(All)]" sourceCaption="(All)" count="0"/>
        <level uniqueName="[_100_Sales_Records].[Order Date (Year)].[Order Date (Year)]" sourceCaption="Order Date (Year)" count="8">
          <ranges>
            <range startItem="0">
              <i n="[_100_Sales_Records].[Order Date (Year)].&amp;[2010]" c="2010"/>
              <i n="[_100_Sales_Records].[Order Date (Year)].&amp;[2011]" c="2011"/>
              <i n="[_100_Sales_Records].[Order Date (Year)].&amp;[2012]" c="2012"/>
              <i n="[_100_Sales_Records].[Order Date (Year)].&amp;[2013]" c="2013"/>
              <i n="[_100_Sales_Records].[Order Date (Year)].&amp;[2014]" c="2014"/>
              <i n="[_100_Sales_Records].[Order Date (Year)].&amp;[2015]" c="2015"/>
              <i n="[_100_Sales_Records].[Order Date (Year)].&amp;[2016]" c="2016"/>
              <i n="[_100_Sales_Records].[Order Date (Year)].&amp;[2017]" c="2017"/>
            </range>
          </ranges>
        </level>
      </levels>
      <selections count="1">
        <selection n="[_100_Sales_Records].[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E1A6187-2C71-4602-BD69-770D6CDEC113}" cache="Slicer_Region" caption="Region" columnCount="7" style="SlicerStyleLight2" rowHeight="182880"/>
  <slicer name="Order Date (Year)" xr10:uid="{72C1CA8B-7A32-4C47-B376-488AF0CD752B}" cache="Slicer_Order_Date__Year" caption="Order Date (Year)" columnCount="8"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B4F5BA-EFB8-46A8-AC05-D32456D03DF4}" name="_100_Sales_Records" displayName="_100_Sales_Records" ref="A1:O101" tableType="queryTable" totalsRowShown="0">
  <autoFilter ref="A1:O101" xr:uid="{DCB4F5BA-EFB8-46A8-AC05-D32456D03DF4}"/>
  <tableColumns count="15">
    <tableColumn id="1" xr3:uid="{BFD305C0-1F74-40C9-88A6-2A7BA3853A31}" uniqueName="1" name="Region" queryTableFieldId="1" dataDxfId="13"/>
    <tableColumn id="2" xr3:uid="{35E9088A-22F6-41B1-AD26-3705C5ECDCAA}" uniqueName="2" name="Country" queryTableFieldId="2" dataDxfId="12"/>
    <tableColumn id="3" xr3:uid="{827AEC7A-EB2C-49DE-BD58-BEDB3FF82CC7}" uniqueName="3" name="Item Type" queryTableFieldId="3" dataDxfId="11"/>
    <tableColumn id="4" xr3:uid="{8D740239-47C3-4563-8155-DA91F8D8CF87}" uniqueName="4" name="Sales Channel" queryTableFieldId="4" dataDxfId="10"/>
    <tableColumn id="5" xr3:uid="{AD429F84-F92B-42D9-B155-6C0F83C05066}" uniqueName="5" name="Order Priority" queryTableFieldId="5" dataDxfId="9"/>
    <tableColumn id="6" xr3:uid="{7366DCCE-292A-4CCE-9C3D-04C918860FF0}" uniqueName="6" name="Order Date" queryTableFieldId="6" dataDxfId="8"/>
    <tableColumn id="7" xr3:uid="{E4AC26CA-D900-4E11-8F91-C8725B627EA4}" uniqueName="7" name="Ship Date" queryTableFieldId="7" dataDxfId="7"/>
    <tableColumn id="8" xr3:uid="{DBBE1E1B-C88A-43BB-8C20-C4E7338E83EF}" uniqueName="8" name="Units Sold" queryTableFieldId="8"/>
    <tableColumn id="9" xr3:uid="{92812A6B-6328-4F90-8F17-572BEDF94A57}" uniqueName="9" name="Unit Price" queryTableFieldId="9" dataDxfId="6" dataCellStyle="Currency"/>
    <tableColumn id="10" xr3:uid="{705C3FC5-9E28-4BBC-8D58-6208458BA29F}" uniqueName="10" name="Unit Cost" queryTableFieldId="10" dataDxfId="5" dataCellStyle="Currency"/>
    <tableColumn id="11" xr3:uid="{C1DFC5B4-34E8-4B3A-BB2E-ADC7076327D8}" uniqueName="11" name="Total Revenue" queryTableFieldId="11" dataDxfId="4">
      <calculatedColumnFormula>_100_Sales_Records[[#This Row],[Units Sold]]*_100_Sales_Records[[#This Row],[Unit Price]]</calculatedColumnFormula>
    </tableColumn>
    <tableColumn id="12" xr3:uid="{BBA8FCD5-D811-4862-B039-4360ADA3EFA4}" uniqueName="12" name="Total Sales" queryTableFieldId="12" dataDxfId="3">
      <calculatedColumnFormula>_100_Sales_Records[[#This Row],[Units Sold]]*_100_Sales_Records[[#This Row],[Unit Cost]]</calculatedColumnFormula>
    </tableColumn>
    <tableColumn id="13" xr3:uid="{6B3C9841-D22F-4BD6-A328-06AF6A6C8D98}" uniqueName="13" name="Total Profit" queryTableFieldId="13" dataDxfId="2">
      <calculatedColumnFormula>_100_Sales_Records[[#This Row],[Total Revenue]]-_100_Sales_Records[[#This Row],[Total Sales]]</calculatedColumnFormula>
    </tableColumn>
    <tableColumn id="14" xr3:uid="{F137CD65-C339-40FD-836C-7C893EBFDBF7}" uniqueName="14" name="Ship Date( Year)" queryTableFieldId="15" dataDxfId="1">
      <calculatedColumnFormula>YEAR(_100_Sales_Records[[#This Row],[Ship Date]])</calculatedColumnFormula>
    </tableColumn>
    <tableColumn id="15" xr3:uid="{1C65EAE1-82F7-4E10-A4D5-5302CE811CDD}" uniqueName="15" name="Time Reached" queryTableFieldId="16" dataDxfId="0">
      <calculatedColumnFormula>_100_Sales_Records[[#This Row],[Ship Date]]-_100_Sales_Records[[#This Row],[Order 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251B0-1781-4CC6-8C32-5D71EE207329}">
  <dimension ref="A3:Z72"/>
  <sheetViews>
    <sheetView topLeftCell="C1" workbookViewId="0">
      <selection activeCell="K10" sqref="K10"/>
    </sheetView>
  </sheetViews>
  <sheetFormatPr defaultRowHeight="14.4" x14ac:dyDescent="0.3"/>
  <cols>
    <col min="1" max="1" width="11.21875" bestFit="1" customWidth="1"/>
    <col min="2" max="2" width="24" bestFit="1" customWidth="1"/>
    <col min="6" max="6" width="16.88671875" bestFit="1" customWidth="1"/>
    <col min="7" max="7" width="15.5546875" bestFit="1" customWidth="1"/>
    <col min="8" max="8" width="11" bestFit="1" customWidth="1"/>
    <col min="9" max="9" width="12" bestFit="1" customWidth="1"/>
    <col min="11" max="11" width="12.5546875" bestFit="1" customWidth="1"/>
    <col min="12" max="12" width="19.6640625" bestFit="1" customWidth="1"/>
    <col min="13" max="13" width="16.44140625" bestFit="1" customWidth="1"/>
    <col min="14" max="14" width="16.88671875" bestFit="1" customWidth="1"/>
    <col min="15" max="16" width="12" bestFit="1" customWidth="1"/>
    <col min="17" max="17" width="12.5546875" bestFit="1" customWidth="1"/>
    <col min="18" max="20" width="16.88671875" bestFit="1" customWidth="1"/>
    <col min="21" max="21" width="12.5546875" bestFit="1" customWidth="1"/>
    <col min="22" max="24" width="16.88671875" bestFit="1" customWidth="1"/>
    <col min="25" max="25" width="19.44140625" bestFit="1" customWidth="1"/>
    <col min="26" max="26" width="16.88671875" bestFit="1" customWidth="1"/>
    <col min="27" max="27" width="19" bestFit="1" customWidth="1"/>
    <col min="28" max="28" width="10.77734375" bestFit="1" customWidth="1"/>
    <col min="29" max="29" width="3.77734375" bestFit="1" customWidth="1"/>
    <col min="30" max="30" width="19.6640625" bestFit="1" customWidth="1"/>
    <col min="31" max="31" width="3.77734375" bestFit="1" customWidth="1"/>
    <col min="32" max="32" width="19.6640625" bestFit="1" customWidth="1"/>
    <col min="33" max="33" width="3.77734375" bestFit="1" customWidth="1"/>
    <col min="34" max="34" width="19.6640625" bestFit="1" customWidth="1"/>
    <col min="35" max="35" width="3.77734375" bestFit="1" customWidth="1"/>
    <col min="36" max="36" width="19.6640625" bestFit="1" customWidth="1"/>
    <col min="37" max="37" width="3.77734375" bestFit="1" customWidth="1"/>
    <col min="38" max="38" width="19.6640625" bestFit="1" customWidth="1"/>
    <col min="39" max="39" width="3.77734375" bestFit="1" customWidth="1"/>
    <col min="40" max="42" width="6.6640625" bestFit="1" customWidth="1"/>
    <col min="43" max="43" width="7.109375" bestFit="1" customWidth="1"/>
    <col min="44" max="44" width="6.6640625" bestFit="1" customWidth="1"/>
    <col min="45" max="46" width="7.44140625" bestFit="1" customWidth="1"/>
    <col min="47" max="51" width="6.5546875" bestFit="1" customWidth="1"/>
    <col min="52" max="54" width="5.88671875" bestFit="1" customWidth="1"/>
    <col min="55" max="56" width="6.77734375" bestFit="1" customWidth="1"/>
    <col min="57" max="58" width="6.5546875" bestFit="1" customWidth="1"/>
    <col min="59" max="60" width="7.109375" bestFit="1" customWidth="1"/>
    <col min="61" max="61" width="6.6640625" bestFit="1" customWidth="1"/>
    <col min="62" max="62" width="7.109375" bestFit="1" customWidth="1"/>
    <col min="63" max="63" width="7.44140625" bestFit="1" customWidth="1"/>
    <col min="64" max="65" width="5.88671875" bestFit="1" customWidth="1"/>
    <col min="66" max="67" width="7" bestFit="1" customWidth="1"/>
    <col min="68" max="68" width="6.77734375" bestFit="1" customWidth="1"/>
    <col min="69" max="69" width="6.5546875" bestFit="1" customWidth="1"/>
    <col min="70" max="71" width="7.109375" bestFit="1" customWidth="1"/>
    <col min="72" max="72" width="6.44140625" bestFit="1" customWidth="1"/>
    <col min="73" max="73" width="6.6640625" bestFit="1" customWidth="1"/>
    <col min="74" max="74" width="7.109375" bestFit="1" customWidth="1"/>
    <col min="75" max="75" width="6.6640625" bestFit="1" customWidth="1"/>
    <col min="76" max="77" width="7.44140625" bestFit="1" customWidth="1"/>
    <col min="78" max="78" width="6.5546875" bestFit="1" customWidth="1"/>
    <col min="79" max="81" width="5.88671875" bestFit="1" customWidth="1"/>
    <col min="82" max="82" width="7" bestFit="1" customWidth="1"/>
    <col min="83" max="83" width="6.5546875" bestFit="1" customWidth="1"/>
    <col min="84" max="86" width="7.109375" bestFit="1" customWidth="1"/>
    <col min="87" max="87" width="6.77734375" bestFit="1" customWidth="1"/>
    <col min="88" max="88" width="6.6640625" bestFit="1" customWidth="1"/>
    <col min="89" max="90" width="7.109375" bestFit="1" customWidth="1"/>
    <col min="91" max="91" width="6.6640625" bestFit="1" customWidth="1"/>
    <col min="92" max="92" width="7.44140625" bestFit="1" customWidth="1"/>
    <col min="93" max="94" width="7" bestFit="1" customWidth="1"/>
    <col min="95" max="96" width="6.77734375" bestFit="1" customWidth="1"/>
    <col min="97" max="98" width="7.109375" bestFit="1" customWidth="1"/>
    <col min="99" max="99" width="6.6640625" bestFit="1" customWidth="1"/>
    <col min="100" max="100" width="7.44140625" bestFit="1" customWidth="1"/>
    <col min="101" max="101" width="6.5546875" bestFit="1" customWidth="1"/>
    <col min="102" max="102" width="5.88671875" bestFit="1" customWidth="1"/>
    <col min="103" max="103" width="6.77734375" bestFit="1" customWidth="1"/>
    <col min="104" max="104" width="7.109375" bestFit="1" customWidth="1"/>
    <col min="105" max="108" width="6.77734375" bestFit="1" customWidth="1"/>
    <col min="109" max="109" width="6.44140625" bestFit="1" customWidth="1"/>
    <col min="110" max="111" width="6.6640625" bestFit="1" customWidth="1"/>
    <col min="112" max="113" width="7.109375" bestFit="1" customWidth="1"/>
    <col min="114" max="114" width="7.44140625" bestFit="1" customWidth="1"/>
    <col min="115" max="116" width="6.5546875" bestFit="1" customWidth="1"/>
    <col min="117" max="117" width="10.77734375" bestFit="1" customWidth="1"/>
    <col min="118" max="130" width="16.88671875" bestFit="1" customWidth="1"/>
    <col min="131" max="131" width="21.33203125" bestFit="1" customWidth="1"/>
    <col min="132" max="133" width="21.77734375" bestFit="1" customWidth="1"/>
    <col min="134" max="134" width="16.44140625" bestFit="1" customWidth="1"/>
    <col min="135" max="135" width="16.88671875" bestFit="1" customWidth="1"/>
    <col min="136" max="136" width="16.44140625" bestFit="1" customWidth="1"/>
    <col min="137" max="137" width="16.88671875" bestFit="1" customWidth="1"/>
    <col min="138" max="138" width="16.44140625" bestFit="1" customWidth="1"/>
    <col min="139" max="139" width="16.88671875" bestFit="1" customWidth="1"/>
    <col min="140" max="140" width="16.44140625" bestFit="1" customWidth="1"/>
    <col min="141" max="141" width="16.88671875" bestFit="1" customWidth="1"/>
    <col min="142" max="142" width="16.44140625" bestFit="1" customWidth="1"/>
    <col min="143" max="143" width="16.88671875" bestFit="1" customWidth="1"/>
    <col min="144" max="144" width="16.44140625" bestFit="1" customWidth="1"/>
    <col min="145" max="145" width="16.88671875" bestFit="1" customWidth="1"/>
    <col min="146" max="146" width="16.44140625" bestFit="1" customWidth="1"/>
    <col min="147" max="147" width="16.88671875" bestFit="1" customWidth="1"/>
    <col min="148" max="148" width="16.44140625" bestFit="1" customWidth="1"/>
    <col min="149" max="149" width="16.88671875" bestFit="1" customWidth="1"/>
    <col min="150" max="150" width="16.44140625" bestFit="1" customWidth="1"/>
    <col min="151" max="151" width="16.88671875" bestFit="1" customWidth="1"/>
    <col min="152" max="152" width="16.44140625" bestFit="1" customWidth="1"/>
    <col min="153" max="153" width="16.88671875" bestFit="1" customWidth="1"/>
    <col min="154" max="154" width="16.44140625" bestFit="1" customWidth="1"/>
    <col min="155" max="155" width="16.88671875" bestFit="1" customWidth="1"/>
    <col min="156" max="156" width="16.44140625" bestFit="1" customWidth="1"/>
    <col min="157" max="157" width="16.88671875" bestFit="1" customWidth="1"/>
    <col min="158" max="158" width="16.44140625" bestFit="1" customWidth="1"/>
    <col min="159" max="159" width="16.88671875" bestFit="1" customWidth="1"/>
    <col min="160" max="160" width="16.44140625" bestFit="1" customWidth="1"/>
    <col min="161" max="161" width="16.88671875" bestFit="1" customWidth="1"/>
    <col min="162" max="162" width="16.44140625" bestFit="1" customWidth="1"/>
    <col min="163" max="163" width="16.88671875" bestFit="1" customWidth="1"/>
    <col min="164" max="164" width="16.44140625" bestFit="1" customWidth="1"/>
    <col min="165" max="165" width="16.88671875" bestFit="1" customWidth="1"/>
    <col min="166" max="166" width="16.44140625" bestFit="1" customWidth="1"/>
    <col min="167" max="167" width="16.88671875" bestFit="1" customWidth="1"/>
    <col min="168" max="168" width="16.44140625" bestFit="1" customWidth="1"/>
    <col min="169" max="169" width="16.88671875" bestFit="1" customWidth="1"/>
    <col min="170" max="170" width="16.44140625" bestFit="1" customWidth="1"/>
    <col min="171" max="171" width="16.88671875" bestFit="1" customWidth="1"/>
    <col min="172" max="172" width="16.44140625" bestFit="1" customWidth="1"/>
    <col min="173" max="173" width="16.88671875" bestFit="1" customWidth="1"/>
    <col min="174" max="174" width="16.44140625" bestFit="1" customWidth="1"/>
    <col min="175" max="175" width="16.88671875" bestFit="1" customWidth="1"/>
    <col min="176" max="176" width="16.44140625" bestFit="1" customWidth="1"/>
    <col min="177" max="177" width="16.88671875" bestFit="1" customWidth="1"/>
    <col min="178" max="178" width="16.44140625" bestFit="1" customWidth="1"/>
    <col min="179" max="179" width="16.88671875" bestFit="1" customWidth="1"/>
    <col min="180" max="180" width="16.44140625" bestFit="1" customWidth="1"/>
    <col min="181" max="181" width="16.88671875" bestFit="1" customWidth="1"/>
    <col min="182" max="182" width="16.44140625" bestFit="1" customWidth="1"/>
    <col min="183" max="183" width="16.88671875" bestFit="1" customWidth="1"/>
    <col min="184" max="184" width="16.44140625" bestFit="1" customWidth="1"/>
    <col min="185" max="185" width="16.88671875" bestFit="1" customWidth="1"/>
    <col min="186" max="186" width="16.44140625" bestFit="1" customWidth="1"/>
    <col min="187" max="187" width="16.88671875" bestFit="1" customWidth="1"/>
    <col min="188" max="188" width="16.44140625" bestFit="1" customWidth="1"/>
    <col min="189" max="189" width="16.88671875" bestFit="1" customWidth="1"/>
    <col min="190" max="190" width="16.44140625" bestFit="1" customWidth="1"/>
    <col min="191" max="191" width="16.88671875" bestFit="1" customWidth="1"/>
    <col min="192" max="192" width="16.44140625" bestFit="1" customWidth="1"/>
    <col min="193" max="193" width="16.88671875" bestFit="1" customWidth="1"/>
    <col min="194" max="194" width="16.44140625" bestFit="1" customWidth="1"/>
    <col min="195" max="195" width="16.88671875" bestFit="1" customWidth="1"/>
    <col min="196" max="196" width="16.44140625" bestFit="1" customWidth="1"/>
    <col min="197" max="197" width="16.88671875" bestFit="1" customWidth="1"/>
    <col min="198" max="198" width="16.44140625" bestFit="1" customWidth="1"/>
    <col min="199" max="199" width="16.88671875" bestFit="1" customWidth="1"/>
    <col min="200" max="200" width="16.44140625" bestFit="1" customWidth="1"/>
    <col min="201" max="201" width="16.88671875" bestFit="1" customWidth="1"/>
    <col min="202" max="202" width="16.44140625" bestFit="1" customWidth="1"/>
    <col min="203" max="203" width="16.88671875" bestFit="1" customWidth="1"/>
    <col min="204" max="204" width="16.44140625" bestFit="1" customWidth="1"/>
    <col min="205" max="205" width="16.88671875" bestFit="1" customWidth="1"/>
    <col min="206" max="206" width="16.44140625" bestFit="1" customWidth="1"/>
    <col min="207" max="207" width="16.88671875" bestFit="1" customWidth="1"/>
    <col min="208" max="208" width="16.44140625" bestFit="1" customWidth="1"/>
    <col min="209" max="209" width="16.88671875" bestFit="1" customWidth="1"/>
    <col min="210" max="210" width="16.44140625" bestFit="1" customWidth="1"/>
    <col min="211" max="211" width="16.88671875" bestFit="1" customWidth="1"/>
    <col min="212" max="212" width="21.33203125" bestFit="1" customWidth="1"/>
    <col min="213" max="213" width="21.77734375" bestFit="1" customWidth="1"/>
  </cols>
  <sheetData>
    <row r="3" spans="1:22" x14ac:dyDescent="0.3">
      <c r="A3" s="3" t="s">
        <v>118</v>
      </c>
      <c r="B3" t="s">
        <v>119</v>
      </c>
      <c r="F3" s="3" t="s">
        <v>114</v>
      </c>
      <c r="G3" s="3" t="s">
        <v>120</v>
      </c>
      <c r="K3" s="3" t="s">
        <v>117</v>
      </c>
      <c r="L3" t="s">
        <v>115</v>
      </c>
      <c r="M3" t="s">
        <v>116</v>
      </c>
      <c r="Q3" s="3" t="s">
        <v>117</v>
      </c>
      <c r="R3" t="s">
        <v>114</v>
      </c>
      <c r="U3" s="3" t="s">
        <v>117</v>
      </c>
      <c r="V3" t="s">
        <v>114</v>
      </c>
    </row>
    <row r="4" spans="1:22" x14ac:dyDescent="0.3">
      <c r="A4" s="4" t="s">
        <v>27</v>
      </c>
      <c r="B4" s="5">
        <v>8.4985201172673108E-2</v>
      </c>
      <c r="F4" s="3" t="s">
        <v>117</v>
      </c>
      <c r="G4" t="s">
        <v>13</v>
      </c>
      <c r="H4" t="s">
        <v>18</v>
      </c>
      <c r="K4" s="4" t="s">
        <v>122</v>
      </c>
      <c r="L4" s="11">
        <v>10482467.120000001</v>
      </c>
      <c r="M4" s="11">
        <v>7665610.1000000015</v>
      </c>
      <c r="Q4" s="4" t="s">
        <v>19</v>
      </c>
      <c r="R4" s="5">
        <v>0.15278704372057883</v>
      </c>
      <c r="U4" s="4" t="s">
        <v>137</v>
      </c>
    </row>
    <row r="5" spans="1:22" x14ac:dyDescent="0.3">
      <c r="A5" s="4" t="s">
        <v>95</v>
      </c>
      <c r="B5" s="5">
        <v>8.7410319434230541E-2</v>
      </c>
      <c r="F5" s="4" t="s">
        <v>12</v>
      </c>
      <c r="G5" s="12">
        <v>2310034.2800000003</v>
      </c>
      <c r="H5" s="12">
        <v>1576609.42</v>
      </c>
      <c r="K5" s="4" t="s">
        <v>121</v>
      </c>
      <c r="L5" s="11">
        <v>24740517.769999996</v>
      </c>
      <c r="M5" s="11">
        <v>17668467.260000002</v>
      </c>
      <c r="Q5" s="4" t="s">
        <v>14</v>
      </c>
      <c r="R5" s="5">
        <v>0.38243804800514586</v>
      </c>
      <c r="U5" s="10" t="s">
        <v>121</v>
      </c>
      <c r="V5">
        <v>1424410.94</v>
      </c>
    </row>
    <row r="6" spans="1:22" x14ac:dyDescent="0.3">
      <c r="A6" s="4" t="s">
        <v>61</v>
      </c>
      <c r="B6" s="5">
        <v>9.0695031430498577E-2</v>
      </c>
      <c r="F6" s="4" t="s">
        <v>48</v>
      </c>
      <c r="G6" s="12">
        <v>651268.08000000019</v>
      </c>
      <c r="H6" s="12">
        <v>236779.2000000001</v>
      </c>
      <c r="K6" s="4" t="s">
        <v>132</v>
      </c>
      <c r="L6" s="11">
        <v>2274823.87</v>
      </c>
      <c r="M6" s="11">
        <v>1346472.81</v>
      </c>
      <c r="Q6" s="4" t="s">
        <v>23</v>
      </c>
      <c r="R6" s="5">
        <v>0.24584946303809407</v>
      </c>
      <c r="U6" s="10" t="s">
        <v>133</v>
      </c>
      <c r="V6">
        <v>965441.52000000025</v>
      </c>
    </row>
    <row r="7" spans="1:22" x14ac:dyDescent="0.3">
      <c r="A7" s="4" t="s">
        <v>71</v>
      </c>
      <c r="B7" s="5">
        <v>9.0706865261924133E-2</v>
      </c>
      <c r="F7" s="4" t="s">
        <v>17</v>
      </c>
      <c r="G7" s="12">
        <v>333186.99</v>
      </c>
      <c r="H7" s="12">
        <v>1959256.4399999995</v>
      </c>
      <c r="K7" s="4" t="s">
        <v>125</v>
      </c>
      <c r="L7" s="11">
        <v>16187186.33</v>
      </c>
      <c r="M7" s="11">
        <v>11426977.979999999</v>
      </c>
      <c r="Q7" s="4" t="s">
        <v>31</v>
      </c>
      <c r="R7" s="5">
        <v>0.21892544523618157</v>
      </c>
      <c r="U7" s="10" t="s">
        <v>134</v>
      </c>
      <c r="V7">
        <v>727423.2</v>
      </c>
    </row>
    <row r="8" spans="1:22" x14ac:dyDescent="0.3">
      <c r="A8" s="4" t="s">
        <v>74</v>
      </c>
      <c r="B8" s="5">
        <v>9.2432265223048288E-2</v>
      </c>
      <c r="F8" s="4" t="s">
        <v>40</v>
      </c>
      <c r="G8" s="12">
        <v>3001566.2399999998</v>
      </c>
      <c r="H8" s="12">
        <v>2231768.16</v>
      </c>
      <c r="K8" s="4" t="s">
        <v>133</v>
      </c>
      <c r="L8" s="11">
        <v>13215739.989999998</v>
      </c>
      <c r="M8" s="11">
        <v>8633047.6899999995</v>
      </c>
      <c r="U8" s="10" t="s">
        <v>128</v>
      </c>
      <c r="V8">
        <v>1495392.79</v>
      </c>
    </row>
    <row r="9" spans="1:22" x14ac:dyDescent="0.3">
      <c r="A9" s="4" t="s">
        <v>42</v>
      </c>
      <c r="B9" s="5">
        <v>9.6523698224988769E-2</v>
      </c>
      <c r="F9" s="4" t="s">
        <v>46</v>
      </c>
      <c r="G9" s="12">
        <v>7258898.629999999</v>
      </c>
      <c r="H9" s="12">
        <v>7297150.0300000003</v>
      </c>
      <c r="K9" s="4" t="s">
        <v>134</v>
      </c>
      <c r="L9" s="11">
        <v>5230325.7699999996</v>
      </c>
      <c r="M9" s="11">
        <v>3044946.34</v>
      </c>
      <c r="U9" s="10" t="s">
        <v>130</v>
      </c>
      <c r="V9">
        <v>1375311.7000000002</v>
      </c>
    </row>
    <row r="10" spans="1:22" x14ac:dyDescent="0.3">
      <c r="A10" s="4" t="s">
        <v>99</v>
      </c>
      <c r="B10" s="5">
        <v>0.10063618906770137</v>
      </c>
      <c r="F10" s="4" t="s">
        <v>26</v>
      </c>
      <c r="G10" s="12">
        <v>33508.640000000007</v>
      </c>
      <c r="H10" s="12">
        <v>86986.540000000023</v>
      </c>
      <c r="K10" s="4" t="s">
        <v>126</v>
      </c>
      <c r="L10" s="11">
        <v>15669518.500000004</v>
      </c>
      <c r="M10" s="11">
        <v>10091055.440000001</v>
      </c>
      <c r="U10" s="10" t="s">
        <v>136</v>
      </c>
      <c r="V10">
        <v>641587.27999999991</v>
      </c>
    </row>
    <row r="11" spans="1:22" x14ac:dyDescent="0.3">
      <c r="A11" s="4" t="s">
        <v>93</v>
      </c>
      <c r="B11" s="5">
        <v>0.10311717239048081</v>
      </c>
      <c r="F11" s="4" t="s">
        <v>30</v>
      </c>
      <c r="G11" s="12">
        <v>7365869.8499999996</v>
      </c>
      <c r="H11" s="12">
        <v>46735.859999999986</v>
      </c>
      <c r="K11" s="4" t="s">
        <v>127</v>
      </c>
      <c r="L11" s="11">
        <v>1128164.9099999999</v>
      </c>
      <c r="M11" s="11">
        <v>548888.24000000011</v>
      </c>
      <c r="U11" s="4" t="s">
        <v>138</v>
      </c>
    </row>
    <row r="12" spans="1:22" x14ac:dyDescent="0.3">
      <c r="A12" s="4" t="s">
        <v>64</v>
      </c>
      <c r="B12" s="5">
        <v>0.10808438745838747</v>
      </c>
      <c r="F12" s="4" t="s">
        <v>51</v>
      </c>
      <c r="G12" s="12"/>
      <c r="H12" s="12">
        <v>610610</v>
      </c>
      <c r="K12" s="4" t="s">
        <v>135</v>
      </c>
      <c r="L12" s="11">
        <v>5314762.5600000005</v>
      </c>
      <c r="M12" s="11">
        <v>2970596.53</v>
      </c>
      <c r="U12" s="10" t="s">
        <v>122</v>
      </c>
      <c r="V12">
        <v>363509.04000000015</v>
      </c>
    </row>
    <row r="13" spans="1:22" x14ac:dyDescent="0.3">
      <c r="A13" s="4" t="s">
        <v>65</v>
      </c>
      <c r="B13" s="5">
        <v>0.14540887033606698</v>
      </c>
      <c r="F13" s="4" t="s">
        <v>22</v>
      </c>
      <c r="G13" s="12">
        <v>2625873.75</v>
      </c>
      <c r="H13" s="12">
        <v>3303710</v>
      </c>
      <c r="K13" s="4" t="s">
        <v>128</v>
      </c>
      <c r="L13" s="11">
        <v>15287576.610000001</v>
      </c>
      <c r="M13" s="11">
        <v>10780653.360000001</v>
      </c>
      <c r="U13" s="10" t="s">
        <v>121</v>
      </c>
      <c r="V13">
        <v>127722.96000000002</v>
      </c>
    </row>
    <row r="14" spans="1:22" x14ac:dyDescent="0.3">
      <c r="F14" s="4" t="s">
        <v>35</v>
      </c>
      <c r="G14" s="12">
        <v>1011171.0000000001</v>
      </c>
      <c r="H14" s="12">
        <v>209451.48</v>
      </c>
      <c r="K14" s="4" t="s">
        <v>130</v>
      </c>
      <c r="L14" s="11">
        <v>20568222.759999998</v>
      </c>
      <c r="M14" s="11">
        <v>14110622.109999999</v>
      </c>
      <c r="U14" s="10" t="s">
        <v>125</v>
      </c>
      <c r="V14">
        <v>693911.50999999978</v>
      </c>
    </row>
    <row r="15" spans="1:22" x14ac:dyDescent="0.3">
      <c r="F15" s="4" t="s">
        <v>54</v>
      </c>
      <c r="G15" s="12"/>
      <c r="H15" s="12">
        <v>751944.18000000017</v>
      </c>
      <c r="K15" s="4" t="s">
        <v>136</v>
      </c>
      <c r="L15" s="11">
        <v>7249462.1200000001</v>
      </c>
      <c r="M15" s="11">
        <v>4893232.0500000007</v>
      </c>
      <c r="U15" s="10" t="s">
        <v>133</v>
      </c>
      <c r="V15">
        <v>89904.060000000027</v>
      </c>
    </row>
    <row r="16" spans="1:22" x14ac:dyDescent="0.3">
      <c r="F16" s="4" t="s">
        <v>33</v>
      </c>
      <c r="G16" s="12">
        <v>329349.21000000002</v>
      </c>
      <c r="H16" s="12">
        <v>936470.41999999993</v>
      </c>
      <c r="U16" s="10" t="s">
        <v>134</v>
      </c>
      <c r="V16">
        <v>7828.1199999999972</v>
      </c>
    </row>
    <row r="17" spans="7:26" x14ac:dyDescent="0.3">
      <c r="H17" s="8"/>
      <c r="I17" s="8"/>
      <c r="J17" s="8"/>
      <c r="K17" s="8"/>
      <c r="L17" s="8"/>
      <c r="M17" s="8"/>
      <c r="N17" s="8"/>
      <c r="O17" s="8"/>
      <c r="P17" s="8"/>
      <c r="T17" s="8"/>
      <c r="U17" s="10" t="s">
        <v>126</v>
      </c>
      <c r="V17">
        <v>65214.720000000001</v>
      </c>
    </row>
    <row r="18" spans="7:26" x14ac:dyDescent="0.3">
      <c r="G18" s="8"/>
      <c r="H18" s="8"/>
      <c r="I18" s="8"/>
      <c r="J18" s="8"/>
      <c r="K18" s="8"/>
      <c r="L18" s="8"/>
      <c r="M18" s="8"/>
      <c r="N18" s="8"/>
      <c r="O18" s="8"/>
      <c r="P18" s="8"/>
      <c r="T18" s="8"/>
      <c r="U18" s="10" t="s">
        <v>135</v>
      </c>
      <c r="V18">
        <v>235601.16000000003</v>
      </c>
    </row>
    <row r="19" spans="7:26" x14ac:dyDescent="0.3">
      <c r="G19" s="8"/>
      <c r="H19" s="8"/>
      <c r="I19" s="8"/>
      <c r="J19" s="8"/>
      <c r="K19" s="8"/>
      <c r="L19" s="8"/>
      <c r="M19" s="8"/>
      <c r="N19" s="8"/>
      <c r="O19" s="8"/>
      <c r="P19" s="8"/>
      <c r="T19" s="8"/>
      <c r="U19" s="10" t="s">
        <v>130</v>
      </c>
      <c r="V19">
        <v>1157316.6599999999</v>
      </c>
    </row>
    <row r="20" spans="7:26" x14ac:dyDescent="0.3">
      <c r="G20" s="8"/>
      <c r="H20" s="8"/>
      <c r="I20" s="8"/>
      <c r="J20" s="8"/>
      <c r="K20" s="8"/>
      <c r="L20" s="8"/>
      <c r="M20" s="8"/>
      <c r="N20" s="8"/>
      <c r="O20" s="8"/>
      <c r="P20" s="8"/>
      <c r="T20" s="8"/>
      <c r="U20" s="4" t="s">
        <v>139</v>
      </c>
    </row>
    <row r="21" spans="7:26" x14ac:dyDescent="0.3">
      <c r="G21" s="8"/>
      <c r="H21" s="8"/>
      <c r="I21" s="8"/>
      <c r="J21" s="8"/>
      <c r="K21" s="8"/>
      <c r="L21" s="8"/>
      <c r="M21" s="8"/>
      <c r="N21" s="8"/>
      <c r="O21" s="8"/>
      <c r="P21" s="8"/>
      <c r="Q21" s="8"/>
      <c r="R21" s="8"/>
      <c r="S21" s="8"/>
      <c r="T21" s="8"/>
      <c r="U21" s="10" t="s">
        <v>122</v>
      </c>
      <c r="V21">
        <v>206568.36</v>
      </c>
      <c r="Y21" s="8"/>
      <c r="Z21" s="8"/>
    </row>
    <row r="22" spans="7:26" x14ac:dyDescent="0.3">
      <c r="G22" s="8"/>
      <c r="H22" s="8"/>
      <c r="I22" s="8"/>
      <c r="J22" s="8"/>
      <c r="K22" s="8"/>
      <c r="L22" s="8"/>
      <c r="M22" s="8"/>
      <c r="N22" s="8"/>
      <c r="O22" s="8"/>
      <c r="P22" s="8"/>
      <c r="Q22" s="8"/>
      <c r="R22" s="8"/>
      <c r="S22" s="8"/>
      <c r="T22" s="8"/>
      <c r="U22" s="10" t="s">
        <v>121</v>
      </c>
      <c r="V22">
        <v>1553766.9799999995</v>
      </c>
      <c r="Y22" s="8"/>
      <c r="Z22" s="8"/>
    </row>
    <row r="23" spans="7:26" x14ac:dyDescent="0.3">
      <c r="G23" s="8"/>
      <c r="H23" s="8"/>
      <c r="I23" s="8"/>
      <c r="J23" s="8"/>
      <c r="K23" s="8"/>
      <c r="L23" s="8"/>
      <c r="M23" s="8"/>
      <c r="N23" s="8"/>
      <c r="O23" s="8"/>
      <c r="P23" s="8"/>
      <c r="Q23" s="8"/>
      <c r="R23" s="8"/>
      <c r="S23" s="8"/>
      <c r="T23" s="8"/>
      <c r="U23" s="10" t="s">
        <v>132</v>
      </c>
      <c r="V23">
        <v>407630.41000000003</v>
      </c>
      <c r="Y23" s="8"/>
      <c r="Z23" s="8"/>
    </row>
    <row r="24" spans="7:26" x14ac:dyDescent="0.3">
      <c r="G24" s="8"/>
      <c r="H24" s="8"/>
      <c r="I24" s="8"/>
      <c r="J24" s="8"/>
      <c r="K24" s="8"/>
      <c r="L24" s="8"/>
      <c r="M24" s="8"/>
      <c r="N24" s="8"/>
      <c r="O24" s="8"/>
      <c r="P24" s="8"/>
      <c r="Q24" s="8"/>
      <c r="R24" s="8"/>
      <c r="S24" s="8"/>
      <c r="T24" s="8"/>
      <c r="U24" s="10" t="s">
        <v>125</v>
      </c>
      <c r="V24">
        <v>971008.14000000048</v>
      </c>
      <c r="Y24" s="8"/>
      <c r="Z24" s="8"/>
    </row>
    <row r="25" spans="7:26" x14ac:dyDescent="0.3">
      <c r="G25" s="8"/>
      <c r="H25" s="8"/>
      <c r="I25" s="8"/>
      <c r="J25" s="8"/>
      <c r="K25" s="8"/>
      <c r="L25" s="8"/>
      <c r="M25" s="8"/>
      <c r="N25" s="8"/>
      <c r="O25" s="8"/>
      <c r="P25" s="8"/>
      <c r="Q25" s="8"/>
      <c r="R25" s="8"/>
      <c r="S25" s="8"/>
      <c r="T25" s="8"/>
      <c r="U25" s="10" t="s">
        <v>133</v>
      </c>
      <c r="V25">
        <v>1218518.1399999999</v>
      </c>
      <c r="Y25" s="8"/>
      <c r="Z25" s="8"/>
    </row>
    <row r="26" spans="7:26" x14ac:dyDescent="0.3">
      <c r="G26" s="8"/>
      <c r="H26" s="8"/>
      <c r="I26" s="8"/>
      <c r="J26" s="8"/>
      <c r="K26" s="8"/>
      <c r="L26" s="8"/>
      <c r="M26" s="8"/>
      <c r="N26" s="8"/>
      <c r="O26" s="8"/>
      <c r="P26" s="8"/>
      <c r="Q26" s="8"/>
      <c r="R26" s="8"/>
      <c r="S26" s="8"/>
      <c r="T26" s="8"/>
      <c r="U26" s="10" t="s">
        <v>134</v>
      </c>
      <c r="V26">
        <v>698414.36</v>
      </c>
      <c r="Y26" s="8"/>
      <c r="Z26" s="8"/>
    </row>
    <row r="27" spans="7:26" x14ac:dyDescent="0.3">
      <c r="G27" s="8"/>
      <c r="H27" s="8"/>
      <c r="I27" s="8"/>
      <c r="J27" s="8"/>
      <c r="K27" s="8"/>
      <c r="L27" s="8"/>
      <c r="M27" s="8"/>
      <c r="N27" s="8"/>
      <c r="O27" s="8"/>
      <c r="P27" s="8"/>
      <c r="Q27" s="8"/>
      <c r="R27" s="8"/>
      <c r="S27" s="8"/>
      <c r="T27" s="8"/>
      <c r="U27" s="10" t="s">
        <v>126</v>
      </c>
      <c r="V27">
        <v>1065073.6200000001</v>
      </c>
      <c r="Y27" s="8"/>
      <c r="Z27" s="8"/>
    </row>
    <row r="28" spans="7:26" x14ac:dyDescent="0.3">
      <c r="G28" s="8"/>
      <c r="H28" s="8"/>
      <c r="I28" s="8"/>
      <c r="J28" s="8"/>
      <c r="K28" s="8"/>
      <c r="L28" s="8"/>
      <c r="M28" s="8"/>
      <c r="N28" s="8"/>
      <c r="O28" s="8"/>
      <c r="P28" s="8"/>
      <c r="Q28" s="8"/>
      <c r="R28" s="8"/>
      <c r="S28" s="8"/>
      <c r="T28" s="8"/>
      <c r="U28" s="10" t="s">
        <v>127</v>
      </c>
      <c r="V28">
        <v>248406.35999999993</v>
      </c>
      <c r="Y28" s="8"/>
      <c r="Z28" s="8"/>
    </row>
    <row r="29" spans="7:26" x14ac:dyDescent="0.3">
      <c r="G29" s="8"/>
      <c r="H29" s="8"/>
      <c r="I29" s="8"/>
      <c r="J29" s="8"/>
      <c r="K29" s="8"/>
      <c r="L29" s="8"/>
      <c r="M29" s="8"/>
      <c r="N29" s="8"/>
      <c r="O29" s="8"/>
      <c r="P29" s="8"/>
      <c r="Q29" s="8"/>
      <c r="R29" s="8"/>
      <c r="S29" s="8"/>
      <c r="T29" s="8"/>
      <c r="U29" s="10" t="s">
        <v>135</v>
      </c>
      <c r="V29">
        <v>2084889.0299999998</v>
      </c>
      <c r="Y29" s="8"/>
      <c r="Z29" s="8"/>
    </row>
    <row r="30" spans="7:26" x14ac:dyDescent="0.3">
      <c r="G30" s="8"/>
      <c r="H30" s="8"/>
      <c r="I30" s="8"/>
      <c r="J30" s="8"/>
      <c r="K30" s="8"/>
      <c r="L30" s="8"/>
      <c r="M30" s="8"/>
      <c r="N30" s="8"/>
      <c r="O30" s="8"/>
      <c r="P30" s="8"/>
      <c r="Q30" s="8"/>
      <c r="R30" s="8"/>
      <c r="S30" s="8"/>
      <c r="T30" s="8"/>
      <c r="U30" s="10" t="s">
        <v>128</v>
      </c>
      <c r="V30">
        <v>758734.71999999974</v>
      </c>
      <c r="Y30" s="8"/>
      <c r="Z30" s="8"/>
    </row>
    <row r="31" spans="7:26" x14ac:dyDescent="0.3">
      <c r="G31" s="8"/>
      <c r="H31" s="8"/>
      <c r="I31" s="8"/>
      <c r="J31" s="8"/>
      <c r="K31" s="8"/>
      <c r="L31" s="8"/>
      <c r="M31" s="8"/>
      <c r="N31" s="8"/>
      <c r="O31" s="8"/>
      <c r="P31" s="8"/>
      <c r="Q31" s="8"/>
      <c r="R31" s="8"/>
      <c r="S31" s="8"/>
      <c r="T31" s="8"/>
      <c r="U31" s="4" t="s">
        <v>140</v>
      </c>
      <c r="Y31" s="8"/>
      <c r="Z31" s="8"/>
    </row>
    <row r="32" spans="7:26" x14ac:dyDescent="0.3">
      <c r="G32" s="8"/>
      <c r="H32" s="8"/>
      <c r="I32" s="8"/>
      <c r="J32" s="8"/>
      <c r="K32" s="8"/>
      <c r="L32" s="8"/>
      <c r="M32" s="8"/>
      <c r="N32" s="8"/>
      <c r="O32" s="8"/>
      <c r="P32" s="8"/>
      <c r="Q32" s="8"/>
      <c r="R32" s="8"/>
      <c r="S32" s="8"/>
      <c r="T32" s="8"/>
      <c r="U32" s="10" t="s">
        <v>121</v>
      </c>
      <c r="V32">
        <v>639077.5</v>
      </c>
      <c r="Y32" s="8"/>
      <c r="Z32" s="8"/>
    </row>
    <row r="33" spans="7:26" x14ac:dyDescent="0.3">
      <c r="G33" s="8"/>
      <c r="H33" s="8"/>
      <c r="I33" s="8"/>
      <c r="J33" s="8"/>
      <c r="K33" s="8"/>
      <c r="L33" s="8"/>
      <c r="M33" s="8"/>
      <c r="N33" s="8"/>
      <c r="O33" s="8"/>
      <c r="P33" s="8"/>
      <c r="Q33" s="8"/>
      <c r="R33" s="8"/>
      <c r="S33" s="8"/>
      <c r="T33" s="8"/>
      <c r="U33" s="10" t="s">
        <v>132</v>
      </c>
      <c r="V33">
        <v>359941.17</v>
      </c>
      <c r="Y33" s="8"/>
      <c r="Z33" s="8"/>
    </row>
    <row r="34" spans="7:26" x14ac:dyDescent="0.3">
      <c r="G34" s="8"/>
      <c r="H34" s="8"/>
      <c r="I34" s="8"/>
      <c r="J34" s="8"/>
      <c r="K34" s="8"/>
      <c r="L34" s="8"/>
      <c r="M34" s="8"/>
      <c r="N34" s="8"/>
      <c r="O34" s="8"/>
      <c r="P34" s="8"/>
      <c r="Q34" s="8"/>
      <c r="R34" s="8"/>
      <c r="S34" s="8"/>
      <c r="T34" s="8"/>
      <c r="U34" s="10" t="s">
        <v>125</v>
      </c>
      <c r="V34">
        <v>632512.5</v>
      </c>
      <c r="Y34" s="8"/>
      <c r="Z34" s="8"/>
    </row>
    <row r="35" spans="7:26" x14ac:dyDescent="0.3">
      <c r="G35" s="8"/>
      <c r="H35" s="8"/>
      <c r="I35" s="8"/>
      <c r="J35" s="8"/>
      <c r="K35" s="8"/>
      <c r="L35" s="8"/>
      <c r="M35" s="8"/>
      <c r="N35" s="8"/>
      <c r="O35" s="8"/>
      <c r="P35" s="8"/>
      <c r="Q35" s="8"/>
      <c r="R35" s="8"/>
      <c r="S35" s="8"/>
      <c r="T35" s="8"/>
      <c r="U35" s="10" t="s">
        <v>134</v>
      </c>
      <c r="V35">
        <v>515753.38000000012</v>
      </c>
      <c r="Y35" s="8"/>
      <c r="Z35" s="8"/>
    </row>
    <row r="36" spans="7:26" x14ac:dyDescent="0.3">
      <c r="U36" s="10" t="s">
        <v>126</v>
      </c>
      <c r="V36">
        <v>3398463.0199999996</v>
      </c>
    </row>
    <row r="37" spans="7:26" x14ac:dyDescent="0.3">
      <c r="U37" s="10" t="s">
        <v>127</v>
      </c>
      <c r="V37">
        <v>23150.459999999992</v>
      </c>
    </row>
    <row r="38" spans="7:26" x14ac:dyDescent="0.3">
      <c r="U38" s="10" t="s">
        <v>135</v>
      </c>
      <c r="V38">
        <v>18405.170000000006</v>
      </c>
    </row>
    <row r="39" spans="7:26" x14ac:dyDescent="0.3">
      <c r="U39" s="10" t="s">
        <v>128</v>
      </c>
      <c r="V39">
        <v>1074864.3400000001</v>
      </c>
    </row>
    <row r="40" spans="7:26" x14ac:dyDescent="0.3">
      <c r="U40" s="10" t="s">
        <v>136</v>
      </c>
      <c r="V40">
        <v>53252.5</v>
      </c>
    </row>
    <row r="41" spans="7:26" x14ac:dyDescent="0.3">
      <c r="U41" s="4" t="s">
        <v>141</v>
      </c>
    </row>
    <row r="42" spans="7:26" x14ac:dyDescent="0.3">
      <c r="U42" s="10" t="s">
        <v>121</v>
      </c>
      <c r="V42">
        <v>655704.80000000016</v>
      </c>
    </row>
    <row r="43" spans="7:26" x14ac:dyDescent="0.3">
      <c r="U43" s="10" t="s">
        <v>125</v>
      </c>
      <c r="V43">
        <v>1838545.9199999999</v>
      </c>
    </row>
    <row r="44" spans="7:26" x14ac:dyDescent="0.3">
      <c r="U44" s="10" t="s">
        <v>133</v>
      </c>
      <c r="V44">
        <v>938755.75</v>
      </c>
    </row>
    <row r="45" spans="7:26" x14ac:dyDescent="0.3">
      <c r="U45" s="10" t="s">
        <v>134</v>
      </c>
      <c r="V45">
        <v>19525.820000000007</v>
      </c>
    </row>
    <row r="46" spans="7:26" x14ac:dyDescent="0.3">
      <c r="U46" s="10" t="s">
        <v>126</v>
      </c>
      <c r="V46">
        <v>227273.58000000007</v>
      </c>
    </row>
    <row r="47" spans="7:26" x14ac:dyDescent="0.3">
      <c r="U47" s="10" t="s">
        <v>127</v>
      </c>
      <c r="V47">
        <v>306097.91999999993</v>
      </c>
    </row>
    <row r="48" spans="7:26" x14ac:dyDescent="0.3">
      <c r="U48" s="10" t="s">
        <v>135</v>
      </c>
      <c r="V48">
        <v>5270.67</v>
      </c>
    </row>
    <row r="49" spans="21:22" x14ac:dyDescent="0.3">
      <c r="U49" s="10" t="s">
        <v>128</v>
      </c>
      <c r="V49">
        <v>735800.8</v>
      </c>
    </row>
    <row r="50" spans="21:22" x14ac:dyDescent="0.3">
      <c r="U50" s="10" t="s">
        <v>130</v>
      </c>
      <c r="V50">
        <v>1152486.42</v>
      </c>
    </row>
    <row r="51" spans="21:22" x14ac:dyDescent="0.3">
      <c r="U51" s="4" t="s">
        <v>131</v>
      </c>
    </row>
    <row r="52" spans="21:22" x14ac:dyDescent="0.3">
      <c r="U52" s="10" t="s">
        <v>122</v>
      </c>
      <c r="V52">
        <v>1367272.5</v>
      </c>
    </row>
    <row r="53" spans="21:22" x14ac:dyDescent="0.3">
      <c r="U53" s="10" t="s">
        <v>121</v>
      </c>
      <c r="V53">
        <v>780095.52999999991</v>
      </c>
    </row>
    <row r="54" spans="21:22" x14ac:dyDescent="0.3">
      <c r="U54" s="10" t="s">
        <v>125</v>
      </c>
      <c r="V54">
        <v>624230.28</v>
      </c>
    </row>
    <row r="55" spans="21:22" x14ac:dyDescent="0.3">
      <c r="U55" s="10" t="s">
        <v>126</v>
      </c>
      <c r="V55">
        <v>418665.00000000006</v>
      </c>
    </row>
    <row r="56" spans="21:22" x14ac:dyDescent="0.3">
      <c r="U56" s="10" t="s">
        <v>127</v>
      </c>
      <c r="V56">
        <v>1621.9300000000003</v>
      </c>
    </row>
    <row r="57" spans="21:22" x14ac:dyDescent="0.3">
      <c r="U57" s="10" t="s">
        <v>128</v>
      </c>
      <c r="V57">
        <v>369155</v>
      </c>
    </row>
    <row r="58" spans="21:22" x14ac:dyDescent="0.3">
      <c r="U58" s="10" t="s">
        <v>130</v>
      </c>
      <c r="V58">
        <v>435499.2</v>
      </c>
    </row>
    <row r="59" spans="21:22" x14ac:dyDescent="0.3">
      <c r="U59" s="4" t="s">
        <v>142</v>
      </c>
    </row>
    <row r="60" spans="21:22" x14ac:dyDescent="0.3">
      <c r="U60" s="10" t="s">
        <v>132</v>
      </c>
      <c r="V60">
        <v>85223.58</v>
      </c>
    </row>
    <row r="61" spans="21:22" x14ac:dyDescent="0.3">
      <c r="U61" s="10" t="s">
        <v>133</v>
      </c>
      <c r="V61">
        <v>127054.20000000001</v>
      </c>
    </row>
    <row r="62" spans="21:22" x14ac:dyDescent="0.3">
      <c r="U62" s="10" t="s">
        <v>134</v>
      </c>
      <c r="V62">
        <v>216434.55</v>
      </c>
    </row>
    <row r="63" spans="21:22" x14ac:dyDescent="0.3">
      <c r="U63" s="10" t="s">
        <v>126</v>
      </c>
      <c r="V63">
        <v>403773.12000000005</v>
      </c>
    </row>
    <row r="64" spans="21:22" x14ac:dyDescent="0.3">
      <c r="U64" s="10" t="s">
        <v>128</v>
      </c>
      <c r="V64">
        <v>72975.600000000006</v>
      </c>
    </row>
    <row r="65" spans="21:22" x14ac:dyDescent="0.3">
      <c r="U65" s="10" t="s">
        <v>130</v>
      </c>
      <c r="V65">
        <v>2336986.67</v>
      </c>
    </row>
    <row r="66" spans="21:22" x14ac:dyDescent="0.3">
      <c r="U66" s="10" t="s">
        <v>136</v>
      </c>
      <c r="V66">
        <v>1661390.29</v>
      </c>
    </row>
    <row r="67" spans="21:22" x14ac:dyDescent="0.3">
      <c r="U67" s="4" t="s">
        <v>143</v>
      </c>
    </row>
    <row r="68" spans="21:22" x14ac:dyDescent="0.3">
      <c r="U68" s="10" t="s">
        <v>122</v>
      </c>
      <c r="V68">
        <v>879507.11999999988</v>
      </c>
    </row>
    <row r="69" spans="21:22" x14ac:dyDescent="0.3">
      <c r="U69" s="10" t="s">
        <v>121</v>
      </c>
      <c r="V69">
        <v>1891271.7999999998</v>
      </c>
    </row>
    <row r="70" spans="21:22" x14ac:dyDescent="0.3">
      <c r="U70" s="10" t="s">
        <v>132</v>
      </c>
      <c r="V70">
        <v>75555.899999999994</v>
      </c>
    </row>
    <row r="71" spans="21:22" x14ac:dyDescent="0.3">
      <c r="U71" s="10" t="s">
        <v>133</v>
      </c>
      <c r="V71">
        <v>1243018.6299999999</v>
      </c>
    </row>
    <row r="72" spans="21:22" x14ac:dyDescent="0.3">
      <c r="U72" s="4" t="s">
        <v>123</v>
      </c>
      <c r="V72">
        <v>44168198.399999991</v>
      </c>
    </row>
  </sheetData>
  <conditionalFormatting sqref="P1:P4 P17:P1048576">
    <cfRule type="dataBar" priority="3">
      <dataBar showValue="0">
        <cfvo type="min"/>
        <cfvo type="max"/>
        <color rgb="FF638EC6"/>
      </dataBar>
      <extLst>
        <ext xmlns:x14="http://schemas.microsoft.com/office/spreadsheetml/2009/9/main" uri="{B025F937-C7B1-47D3-B67F-A62EFF666E3E}">
          <x14:id>{D7187C70-F754-4452-8415-F15CAA65760B}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7187C70-F754-4452-8415-F15CAA65760B}">
            <x14:dataBar minLength="0" maxLength="100" gradient="0">
              <x14:cfvo type="autoMin"/>
              <x14:cfvo type="autoMax"/>
              <x14:negativeFillColor rgb="FFFF0000"/>
              <x14:axisColor rgb="FF000000"/>
            </x14:dataBar>
          </x14:cfRule>
          <xm:sqref>P1:P4 P17:P1048576</xm:sqref>
        </x14:conditionalFormatting>
      </x14:conditionalFormattings>
    </ext>
    <ext xmlns:x14="http://schemas.microsoft.com/office/spreadsheetml/2009/9/main" uri="{05C60535-1F16-4fd2-B633-F4F36F0B64E0}">
      <x14:sparklineGroups xmlns:xm="http://schemas.microsoft.com/office/excel/2006/main">
        <x14:sparklineGroup displayEmptyCellsAs="gap" xr2:uid="{FD78DFFE-6DDE-43C1-A6B3-A35DA56E1767}">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pivots!L4:L4</xm:f>
              <xm:sqref>K13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C0F02-E827-4F24-966D-4AD2C575DE92}">
  <dimension ref="A1"/>
  <sheetViews>
    <sheetView showGridLines="0" showRowColHeaders="0" tabSelected="1" zoomScaleNormal="100" workbookViewId="0">
      <selection activeCell="X6" sqref="X6"/>
    </sheetView>
  </sheetViews>
  <sheetFormatPr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07E2-A149-485B-9C98-5A951BAF55D9}">
  <dimension ref="A1:O101"/>
  <sheetViews>
    <sheetView workbookViewId="0"/>
  </sheetViews>
  <sheetFormatPr defaultRowHeight="14.4" x14ac:dyDescent="0.3"/>
  <cols>
    <col min="1" max="1" width="29.77734375" bestFit="1" customWidth="1"/>
    <col min="2" max="2" width="29.21875" bestFit="1" customWidth="1"/>
    <col min="3" max="3" width="13.109375" bestFit="1" customWidth="1"/>
    <col min="4" max="4" width="14.77734375" bestFit="1" customWidth="1"/>
    <col min="5" max="5" width="14.5546875" bestFit="1" customWidth="1"/>
    <col min="6" max="6" width="12.33203125" style="6" bestFit="1" customWidth="1"/>
    <col min="7" max="7" width="11.21875" style="6" bestFit="1" customWidth="1"/>
    <col min="8" max="8" width="11.6640625" style="1" bestFit="1" customWidth="1"/>
    <col min="9" max="9" width="12.6640625" style="1" bestFit="1" customWidth="1"/>
    <col min="10" max="10" width="12.21875" bestFit="1" customWidth="1"/>
    <col min="11" max="11" width="15.33203125" bestFit="1" customWidth="1"/>
    <col min="12" max="13" width="13.6640625" bestFit="1" customWidth="1"/>
    <col min="14" max="14" width="16.77734375" style="9" bestFit="1" customWidth="1"/>
    <col min="15" max="15" width="15" bestFit="1" customWidth="1"/>
  </cols>
  <sheetData>
    <row r="1" spans="1:15" x14ac:dyDescent="0.3">
      <c r="A1" t="s">
        <v>0</v>
      </c>
      <c r="B1" t="s">
        <v>1</v>
      </c>
      <c r="C1" t="s">
        <v>2</v>
      </c>
      <c r="D1" t="s">
        <v>3</v>
      </c>
      <c r="E1" t="s">
        <v>4</v>
      </c>
      <c r="F1" s="6" t="s">
        <v>5</v>
      </c>
      <c r="G1" s="6" t="s">
        <v>6</v>
      </c>
      <c r="H1" t="s">
        <v>7</v>
      </c>
      <c r="I1" s="1" t="s">
        <v>8</v>
      </c>
      <c r="J1" s="1" t="s">
        <v>9</v>
      </c>
      <c r="K1" t="s">
        <v>112</v>
      </c>
      <c r="L1" t="s">
        <v>111</v>
      </c>
      <c r="M1" t="s">
        <v>113</v>
      </c>
      <c r="N1" s="9" t="s">
        <v>124</v>
      </c>
      <c r="O1" t="s">
        <v>129</v>
      </c>
    </row>
    <row r="2" spans="1:15" x14ac:dyDescent="0.3">
      <c r="A2" t="s">
        <v>10</v>
      </c>
      <c r="B2" t="s">
        <v>11</v>
      </c>
      <c r="C2" t="s">
        <v>12</v>
      </c>
      <c r="D2" t="s">
        <v>13</v>
      </c>
      <c r="E2" t="s">
        <v>14</v>
      </c>
      <c r="F2" s="6">
        <v>40326</v>
      </c>
      <c r="G2" s="6">
        <v>40356</v>
      </c>
      <c r="H2">
        <v>9925</v>
      </c>
      <c r="I2" s="1">
        <v>255.28</v>
      </c>
      <c r="J2" s="1">
        <v>159.41999999999999</v>
      </c>
      <c r="K2" s="2">
        <f>_100_Sales_Records[[#This Row],[Units Sold]]*_100_Sales_Records[[#This Row],[Unit Price]]</f>
        <v>2533654</v>
      </c>
      <c r="L2" s="2">
        <f>_100_Sales_Records[[#This Row],[Units Sold]]*_100_Sales_Records[[#This Row],[Unit Cost]]</f>
        <v>1582243.4999999998</v>
      </c>
      <c r="M2" s="2">
        <f>_100_Sales_Records[[#This Row],[Total Revenue]]-_100_Sales_Records[[#This Row],[Total Sales]]</f>
        <v>951410.50000000023</v>
      </c>
      <c r="N2" s="9">
        <f>YEAR(_100_Sales_Records[[#This Row],[Ship Date]])</f>
        <v>2010</v>
      </c>
      <c r="O2">
        <f>_100_Sales_Records[[#This Row],[Ship Date]]-_100_Sales_Records[[#This Row],[Order Date]]</f>
        <v>30</v>
      </c>
    </row>
    <row r="3" spans="1:15" x14ac:dyDescent="0.3">
      <c r="A3" t="s">
        <v>15</v>
      </c>
      <c r="B3" t="s">
        <v>16</v>
      </c>
      <c r="C3" t="s">
        <v>17</v>
      </c>
      <c r="D3" t="s">
        <v>18</v>
      </c>
      <c r="E3" t="s">
        <v>19</v>
      </c>
      <c r="F3" s="6">
        <v>41143</v>
      </c>
      <c r="G3" s="6">
        <v>41167</v>
      </c>
      <c r="H3">
        <v>2804</v>
      </c>
      <c r="I3" s="1">
        <v>205.7</v>
      </c>
      <c r="J3" s="1">
        <v>117.11</v>
      </c>
      <c r="K3" s="2">
        <f>_100_Sales_Records[[#This Row],[Units Sold]]*_100_Sales_Records[[#This Row],[Unit Price]]</f>
        <v>576782.79999999993</v>
      </c>
      <c r="L3" s="2">
        <f>_100_Sales_Records[[#This Row],[Units Sold]]*_100_Sales_Records[[#This Row],[Unit Cost]]</f>
        <v>328376.44</v>
      </c>
      <c r="M3" s="2">
        <f>_100_Sales_Records[[#This Row],[Total Revenue]]-_100_Sales_Records[[#This Row],[Total Sales]]</f>
        <v>248406.35999999993</v>
      </c>
      <c r="N3" s="9">
        <f>YEAR(_100_Sales_Records[[#This Row],[Ship Date]])</f>
        <v>2012</v>
      </c>
      <c r="O3">
        <f>_100_Sales_Records[[#This Row],[Ship Date]]-_100_Sales_Records[[#This Row],[Order Date]]</f>
        <v>24</v>
      </c>
    </row>
    <row r="4" spans="1:15" x14ac:dyDescent="0.3">
      <c r="A4" t="s">
        <v>20</v>
      </c>
      <c r="B4" t="s">
        <v>21</v>
      </c>
      <c r="C4" t="s">
        <v>22</v>
      </c>
      <c r="D4" t="s">
        <v>13</v>
      </c>
      <c r="E4" t="s">
        <v>23</v>
      </c>
      <c r="F4" s="6">
        <v>41761</v>
      </c>
      <c r="G4" s="6">
        <v>41767</v>
      </c>
      <c r="H4">
        <v>1779</v>
      </c>
      <c r="I4" s="1">
        <v>651.21</v>
      </c>
      <c r="J4" s="1">
        <v>524.96</v>
      </c>
      <c r="K4" s="2">
        <f>_100_Sales_Records[[#This Row],[Units Sold]]*_100_Sales_Records[[#This Row],[Unit Price]]</f>
        <v>1158502.5900000001</v>
      </c>
      <c r="L4" s="2">
        <f>_100_Sales_Records[[#This Row],[Units Sold]]*_100_Sales_Records[[#This Row],[Unit Cost]]</f>
        <v>933903.84000000008</v>
      </c>
      <c r="M4" s="2">
        <f>_100_Sales_Records[[#This Row],[Total Revenue]]-_100_Sales_Records[[#This Row],[Total Sales]]</f>
        <v>224598.75</v>
      </c>
      <c r="N4" s="9">
        <f>YEAR(_100_Sales_Records[[#This Row],[Ship Date]])</f>
        <v>2014</v>
      </c>
      <c r="O4">
        <f>_100_Sales_Records[[#This Row],[Ship Date]]-_100_Sales_Records[[#This Row],[Order Date]]</f>
        <v>6</v>
      </c>
    </row>
    <row r="5" spans="1:15" x14ac:dyDescent="0.3">
      <c r="A5" t="s">
        <v>24</v>
      </c>
      <c r="B5" t="s">
        <v>25</v>
      </c>
      <c r="C5" t="s">
        <v>26</v>
      </c>
      <c r="D5" t="s">
        <v>18</v>
      </c>
      <c r="E5" t="s">
        <v>19</v>
      </c>
      <c r="F5" s="6">
        <v>41810</v>
      </c>
      <c r="G5" s="6">
        <v>41825</v>
      </c>
      <c r="H5">
        <v>8102</v>
      </c>
      <c r="I5" s="1">
        <v>9.33</v>
      </c>
      <c r="J5" s="1">
        <v>6.92</v>
      </c>
      <c r="K5" s="2">
        <f>_100_Sales_Records[[#This Row],[Units Sold]]*_100_Sales_Records[[#This Row],[Unit Price]]</f>
        <v>75591.66</v>
      </c>
      <c r="L5" s="2">
        <f>_100_Sales_Records[[#This Row],[Units Sold]]*_100_Sales_Records[[#This Row],[Unit Cost]]</f>
        <v>56065.84</v>
      </c>
      <c r="M5" s="2">
        <f>_100_Sales_Records[[#This Row],[Total Revenue]]-_100_Sales_Records[[#This Row],[Total Sales]]</f>
        <v>19525.820000000007</v>
      </c>
      <c r="N5" s="9">
        <f>YEAR(_100_Sales_Records[[#This Row],[Ship Date]])</f>
        <v>2014</v>
      </c>
      <c r="O5">
        <f>_100_Sales_Records[[#This Row],[Ship Date]]-_100_Sales_Records[[#This Row],[Order Date]]</f>
        <v>15</v>
      </c>
    </row>
    <row r="6" spans="1:15" x14ac:dyDescent="0.3">
      <c r="A6" t="s">
        <v>24</v>
      </c>
      <c r="B6" t="s">
        <v>27</v>
      </c>
      <c r="C6" t="s">
        <v>22</v>
      </c>
      <c r="D6" t="s">
        <v>13</v>
      </c>
      <c r="E6" t="s">
        <v>23</v>
      </c>
      <c r="F6" s="6">
        <v>41306</v>
      </c>
      <c r="G6" s="6">
        <v>41311</v>
      </c>
      <c r="H6">
        <v>5062</v>
      </c>
      <c r="I6" s="1">
        <v>651.21</v>
      </c>
      <c r="J6" s="1">
        <v>524.96</v>
      </c>
      <c r="K6" s="2">
        <f>_100_Sales_Records[[#This Row],[Units Sold]]*_100_Sales_Records[[#This Row],[Unit Price]]</f>
        <v>3296425.02</v>
      </c>
      <c r="L6" s="2">
        <f>_100_Sales_Records[[#This Row],[Units Sold]]*_100_Sales_Records[[#This Row],[Unit Cost]]</f>
        <v>2657347.52</v>
      </c>
      <c r="M6" s="2">
        <f>_100_Sales_Records[[#This Row],[Total Revenue]]-_100_Sales_Records[[#This Row],[Total Sales]]</f>
        <v>639077.5</v>
      </c>
      <c r="N6" s="9">
        <f>YEAR(_100_Sales_Records[[#This Row],[Ship Date]])</f>
        <v>2013</v>
      </c>
      <c r="O6">
        <f>_100_Sales_Records[[#This Row],[Ship Date]]-_100_Sales_Records[[#This Row],[Order Date]]</f>
        <v>5</v>
      </c>
    </row>
    <row r="7" spans="1:15" x14ac:dyDescent="0.3">
      <c r="A7" t="s">
        <v>10</v>
      </c>
      <c r="B7" t="s">
        <v>28</v>
      </c>
      <c r="C7" t="s">
        <v>12</v>
      </c>
      <c r="D7" t="s">
        <v>18</v>
      </c>
      <c r="E7" t="s">
        <v>19</v>
      </c>
      <c r="F7" s="6">
        <v>42039</v>
      </c>
      <c r="G7" s="6">
        <v>42056</v>
      </c>
      <c r="H7">
        <v>2974</v>
      </c>
      <c r="I7" s="1">
        <v>255.28</v>
      </c>
      <c r="J7" s="1">
        <v>159.41999999999999</v>
      </c>
      <c r="K7" s="2">
        <f>_100_Sales_Records[[#This Row],[Units Sold]]*_100_Sales_Records[[#This Row],[Unit Price]]</f>
        <v>759202.72</v>
      </c>
      <c r="L7" s="2">
        <f>_100_Sales_Records[[#This Row],[Units Sold]]*_100_Sales_Records[[#This Row],[Unit Cost]]</f>
        <v>474115.07999999996</v>
      </c>
      <c r="M7" s="2">
        <f>_100_Sales_Records[[#This Row],[Total Revenue]]-_100_Sales_Records[[#This Row],[Total Sales]]</f>
        <v>285087.64</v>
      </c>
      <c r="N7" s="9">
        <f>YEAR(_100_Sales_Records[[#This Row],[Ship Date]])</f>
        <v>2015</v>
      </c>
      <c r="O7">
        <f>_100_Sales_Records[[#This Row],[Ship Date]]-_100_Sales_Records[[#This Row],[Order Date]]</f>
        <v>17</v>
      </c>
    </row>
    <row r="8" spans="1:15" x14ac:dyDescent="0.3">
      <c r="A8" t="s">
        <v>24</v>
      </c>
      <c r="B8" t="s">
        <v>29</v>
      </c>
      <c r="C8" t="s">
        <v>30</v>
      </c>
      <c r="D8" t="s">
        <v>13</v>
      </c>
      <c r="E8" t="s">
        <v>31</v>
      </c>
      <c r="F8" s="6">
        <v>40656</v>
      </c>
      <c r="G8" s="6">
        <v>40660</v>
      </c>
      <c r="H8">
        <v>4187</v>
      </c>
      <c r="I8" s="1">
        <v>668.27</v>
      </c>
      <c r="J8" s="1">
        <v>502.54</v>
      </c>
      <c r="K8" s="2">
        <f>_100_Sales_Records[[#This Row],[Units Sold]]*_100_Sales_Records[[#This Row],[Unit Price]]</f>
        <v>2798046.4899999998</v>
      </c>
      <c r="L8" s="2">
        <f>_100_Sales_Records[[#This Row],[Units Sold]]*_100_Sales_Records[[#This Row],[Unit Cost]]</f>
        <v>2104134.98</v>
      </c>
      <c r="M8" s="2">
        <f>_100_Sales_Records[[#This Row],[Total Revenue]]-_100_Sales_Records[[#This Row],[Total Sales]]</f>
        <v>693911.50999999978</v>
      </c>
      <c r="N8" s="9">
        <f>YEAR(_100_Sales_Records[[#This Row],[Ship Date]])</f>
        <v>2011</v>
      </c>
      <c r="O8">
        <f>_100_Sales_Records[[#This Row],[Ship Date]]-_100_Sales_Records[[#This Row],[Order Date]]</f>
        <v>4</v>
      </c>
    </row>
    <row r="9" spans="1:15" x14ac:dyDescent="0.3">
      <c r="A9" t="s">
        <v>24</v>
      </c>
      <c r="B9" t="s">
        <v>32</v>
      </c>
      <c r="C9" t="s">
        <v>33</v>
      </c>
      <c r="D9" t="s">
        <v>18</v>
      </c>
      <c r="E9" t="s">
        <v>14</v>
      </c>
      <c r="F9" s="6">
        <v>41107</v>
      </c>
      <c r="G9" s="6">
        <v>41117</v>
      </c>
      <c r="H9">
        <v>8082</v>
      </c>
      <c r="I9" s="1">
        <v>154.06</v>
      </c>
      <c r="J9" s="1">
        <v>90.93</v>
      </c>
      <c r="K9" s="2">
        <f>_100_Sales_Records[[#This Row],[Units Sold]]*_100_Sales_Records[[#This Row],[Unit Price]]</f>
        <v>1245112.92</v>
      </c>
      <c r="L9" s="2">
        <f>_100_Sales_Records[[#This Row],[Units Sold]]*_100_Sales_Records[[#This Row],[Unit Cost]]</f>
        <v>734896.26</v>
      </c>
      <c r="M9" s="2">
        <f>_100_Sales_Records[[#This Row],[Total Revenue]]-_100_Sales_Records[[#This Row],[Total Sales]]</f>
        <v>510216.65999999992</v>
      </c>
      <c r="N9" s="9">
        <f>YEAR(_100_Sales_Records[[#This Row],[Ship Date]])</f>
        <v>2012</v>
      </c>
      <c r="O9">
        <f>_100_Sales_Records[[#This Row],[Ship Date]]-_100_Sales_Records[[#This Row],[Order Date]]</f>
        <v>10</v>
      </c>
    </row>
    <row r="10" spans="1:15" x14ac:dyDescent="0.3">
      <c r="A10" t="s">
        <v>24</v>
      </c>
      <c r="B10" t="s">
        <v>34</v>
      </c>
      <c r="C10" t="s">
        <v>35</v>
      </c>
      <c r="D10" t="s">
        <v>13</v>
      </c>
      <c r="E10" t="s">
        <v>31</v>
      </c>
      <c r="F10" s="6">
        <v>42199</v>
      </c>
      <c r="G10" s="6">
        <v>42241</v>
      </c>
      <c r="H10">
        <v>6070</v>
      </c>
      <c r="I10" s="1">
        <v>81.73</v>
      </c>
      <c r="J10" s="1">
        <v>56.67</v>
      </c>
      <c r="K10" s="2">
        <f>_100_Sales_Records[[#This Row],[Units Sold]]*_100_Sales_Records[[#This Row],[Unit Price]]</f>
        <v>496101.10000000003</v>
      </c>
      <c r="L10" s="2">
        <f>_100_Sales_Records[[#This Row],[Units Sold]]*_100_Sales_Records[[#This Row],[Unit Cost]]</f>
        <v>343986.9</v>
      </c>
      <c r="M10" s="2">
        <f>_100_Sales_Records[[#This Row],[Total Revenue]]-_100_Sales_Records[[#This Row],[Total Sales]]</f>
        <v>152114.20000000001</v>
      </c>
      <c r="N10" s="9">
        <f>YEAR(_100_Sales_Records[[#This Row],[Ship Date]])</f>
        <v>2015</v>
      </c>
      <c r="O10">
        <f>_100_Sales_Records[[#This Row],[Ship Date]]-_100_Sales_Records[[#This Row],[Order Date]]</f>
        <v>42</v>
      </c>
    </row>
    <row r="11" spans="1:15" x14ac:dyDescent="0.3">
      <c r="A11" t="s">
        <v>24</v>
      </c>
      <c r="B11" t="s">
        <v>36</v>
      </c>
      <c r="C11" t="s">
        <v>17</v>
      </c>
      <c r="D11" t="s">
        <v>18</v>
      </c>
      <c r="E11" t="s">
        <v>14</v>
      </c>
      <c r="F11" s="6">
        <v>41747</v>
      </c>
      <c r="G11" s="6">
        <v>41789</v>
      </c>
      <c r="H11">
        <v>6593</v>
      </c>
      <c r="I11" s="1">
        <v>205.7</v>
      </c>
      <c r="J11" s="1">
        <v>117.11</v>
      </c>
      <c r="K11" s="2">
        <f>_100_Sales_Records[[#This Row],[Units Sold]]*_100_Sales_Records[[#This Row],[Unit Price]]</f>
        <v>1356180.0999999999</v>
      </c>
      <c r="L11" s="2">
        <f>_100_Sales_Records[[#This Row],[Units Sold]]*_100_Sales_Records[[#This Row],[Unit Cost]]</f>
        <v>772106.23</v>
      </c>
      <c r="M11" s="2">
        <f>_100_Sales_Records[[#This Row],[Total Revenue]]-_100_Sales_Records[[#This Row],[Total Sales]]</f>
        <v>584073.86999999988</v>
      </c>
      <c r="N11" s="9">
        <f>YEAR(_100_Sales_Records[[#This Row],[Ship Date]])</f>
        <v>2014</v>
      </c>
      <c r="O11">
        <f>_100_Sales_Records[[#This Row],[Ship Date]]-_100_Sales_Records[[#This Row],[Order Date]]</f>
        <v>42</v>
      </c>
    </row>
    <row r="12" spans="1:15" x14ac:dyDescent="0.3">
      <c r="A12" t="s">
        <v>37</v>
      </c>
      <c r="B12" t="s">
        <v>38</v>
      </c>
      <c r="C12" t="s">
        <v>33</v>
      </c>
      <c r="D12" t="s">
        <v>18</v>
      </c>
      <c r="E12" t="s">
        <v>14</v>
      </c>
      <c r="F12" s="6">
        <v>40718</v>
      </c>
      <c r="G12" s="6">
        <v>40736</v>
      </c>
      <c r="H12">
        <v>124</v>
      </c>
      <c r="I12" s="1">
        <v>154.06</v>
      </c>
      <c r="J12" s="1">
        <v>90.93</v>
      </c>
      <c r="K12" s="2">
        <f>_100_Sales_Records[[#This Row],[Units Sold]]*_100_Sales_Records[[#This Row],[Unit Price]]</f>
        <v>19103.439999999999</v>
      </c>
      <c r="L12" s="2">
        <f>_100_Sales_Records[[#This Row],[Units Sold]]*_100_Sales_Records[[#This Row],[Unit Cost]]</f>
        <v>11275.320000000002</v>
      </c>
      <c r="M12" s="2">
        <f>_100_Sales_Records[[#This Row],[Total Revenue]]-_100_Sales_Records[[#This Row],[Total Sales]]</f>
        <v>7828.1199999999972</v>
      </c>
      <c r="N12" s="9">
        <f>YEAR(_100_Sales_Records[[#This Row],[Ship Date]])</f>
        <v>2011</v>
      </c>
      <c r="O12">
        <f>_100_Sales_Records[[#This Row],[Ship Date]]-_100_Sales_Records[[#This Row],[Order Date]]</f>
        <v>18</v>
      </c>
    </row>
    <row r="13" spans="1:15" x14ac:dyDescent="0.3">
      <c r="A13" t="s">
        <v>24</v>
      </c>
      <c r="B13" t="s">
        <v>39</v>
      </c>
      <c r="C13" t="s">
        <v>40</v>
      </c>
      <c r="D13" t="s">
        <v>13</v>
      </c>
      <c r="E13" t="s">
        <v>14</v>
      </c>
      <c r="F13" s="6">
        <v>41853</v>
      </c>
      <c r="G13" s="6">
        <v>41870</v>
      </c>
      <c r="H13">
        <v>4168</v>
      </c>
      <c r="I13" s="1">
        <v>109.28</v>
      </c>
      <c r="J13" s="1">
        <v>35.840000000000003</v>
      </c>
      <c r="K13" s="2">
        <f>_100_Sales_Records[[#This Row],[Units Sold]]*_100_Sales_Records[[#This Row],[Unit Price]]</f>
        <v>455479.03999999998</v>
      </c>
      <c r="L13" s="2">
        <f>_100_Sales_Records[[#This Row],[Units Sold]]*_100_Sales_Records[[#This Row],[Unit Cost]]</f>
        <v>149381.12000000002</v>
      </c>
      <c r="M13" s="2">
        <f>_100_Sales_Records[[#This Row],[Total Revenue]]-_100_Sales_Records[[#This Row],[Total Sales]]</f>
        <v>306097.91999999993</v>
      </c>
      <c r="N13" s="9">
        <f>YEAR(_100_Sales_Records[[#This Row],[Ship Date]])</f>
        <v>2014</v>
      </c>
      <c r="O13">
        <f>_100_Sales_Records[[#This Row],[Ship Date]]-_100_Sales_Records[[#This Row],[Order Date]]</f>
        <v>17</v>
      </c>
    </row>
    <row r="14" spans="1:15" x14ac:dyDescent="0.3">
      <c r="A14" t="s">
        <v>37</v>
      </c>
      <c r="B14" t="s">
        <v>41</v>
      </c>
      <c r="C14" t="s">
        <v>40</v>
      </c>
      <c r="D14" t="s">
        <v>18</v>
      </c>
      <c r="E14" t="s">
        <v>23</v>
      </c>
      <c r="F14" s="6">
        <v>42748</v>
      </c>
      <c r="G14" s="6">
        <v>42795</v>
      </c>
      <c r="H14">
        <v>8263</v>
      </c>
      <c r="I14" s="1">
        <v>109.28</v>
      </c>
      <c r="J14" s="1">
        <v>35.840000000000003</v>
      </c>
      <c r="K14" s="2">
        <f>_100_Sales_Records[[#This Row],[Units Sold]]*_100_Sales_Records[[#This Row],[Unit Price]]</f>
        <v>902980.64</v>
      </c>
      <c r="L14" s="2">
        <f>_100_Sales_Records[[#This Row],[Units Sold]]*_100_Sales_Records[[#This Row],[Unit Cost]]</f>
        <v>296145.92000000004</v>
      </c>
      <c r="M14" s="2">
        <f>_100_Sales_Records[[#This Row],[Total Revenue]]-_100_Sales_Records[[#This Row],[Total Sales]]</f>
        <v>606834.72</v>
      </c>
      <c r="N14" s="9">
        <f>YEAR(_100_Sales_Records[[#This Row],[Ship Date]])</f>
        <v>2017</v>
      </c>
      <c r="O14">
        <f>_100_Sales_Records[[#This Row],[Ship Date]]-_100_Sales_Records[[#This Row],[Order Date]]</f>
        <v>47</v>
      </c>
    </row>
    <row r="15" spans="1:15" x14ac:dyDescent="0.3">
      <c r="A15" t="s">
        <v>15</v>
      </c>
      <c r="B15" t="s">
        <v>42</v>
      </c>
      <c r="C15" t="s">
        <v>30</v>
      </c>
      <c r="D15" t="s">
        <v>13</v>
      </c>
      <c r="E15" t="s">
        <v>14</v>
      </c>
      <c r="F15" s="6">
        <v>42774</v>
      </c>
      <c r="G15" s="6">
        <v>42779</v>
      </c>
      <c r="H15">
        <v>8974</v>
      </c>
      <c r="I15" s="1">
        <v>668.27</v>
      </c>
      <c r="J15" s="1">
        <v>502.54</v>
      </c>
      <c r="K15" s="2">
        <f>_100_Sales_Records[[#This Row],[Units Sold]]*_100_Sales_Records[[#This Row],[Unit Price]]</f>
        <v>5997054.9799999995</v>
      </c>
      <c r="L15" s="2">
        <f>_100_Sales_Records[[#This Row],[Units Sold]]*_100_Sales_Records[[#This Row],[Unit Cost]]</f>
        <v>4509793.96</v>
      </c>
      <c r="M15" s="2">
        <f>_100_Sales_Records[[#This Row],[Total Revenue]]-_100_Sales_Records[[#This Row],[Total Sales]]</f>
        <v>1487261.0199999996</v>
      </c>
      <c r="N15" s="9">
        <f>YEAR(_100_Sales_Records[[#This Row],[Ship Date]])</f>
        <v>2017</v>
      </c>
      <c r="O15">
        <f>_100_Sales_Records[[#This Row],[Ship Date]]-_100_Sales_Records[[#This Row],[Order Date]]</f>
        <v>5</v>
      </c>
    </row>
    <row r="16" spans="1:15" x14ac:dyDescent="0.3">
      <c r="A16" t="s">
        <v>37</v>
      </c>
      <c r="B16" t="s">
        <v>43</v>
      </c>
      <c r="C16" t="s">
        <v>35</v>
      </c>
      <c r="D16" t="s">
        <v>13</v>
      </c>
      <c r="E16" t="s">
        <v>19</v>
      </c>
      <c r="F16" s="6">
        <v>41689</v>
      </c>
      <c r="G16" s="6">
        <v>41693</v>
      </c>
      <c r="H16">
        <v>4901</v>
      </c>
      <c r="I16" s="1">
        <v>81.73</v>
      </c>
      <c r="J16" s="1">
        <v>56.67</v>
      </c>
      <c r="K16" s="2">
        <f>_100_Sales_Records[[#This Row],[Units Sold]]*_100_Sales_Records[[#This Row],[Unit Price]]</f>
        <v>400558.73000000004</v>
      </c>
      <c r="L16" s="2">
        <f>_100_Sales_Records[[#This Row],[Units Sold]]*_100_Sales_Records[[#This Row],[Unit Cost]]</f>
        <v>277739.67</v>
      </c>
      <c r="M16" s="2">
        <f>_100_Sales_Records[[#This Row],[Total Revenue]]-_100_Sales_Records[[#This Row],[Total Sales]]</f>
        <v>122819.06000000006</v>
      </c>
      <c r="N16" s="9">
        <f>YEAR(_100_Sales_Records[[#This Row],[Ship Date]])</f>
        <v>2014</v>
      </c>
      <c r="O16">
        <f>_100_Sales_Records[[#This Row],[Ship Date]]-_100_Sales_Records[[#This Row],[Order Date]]</f>
        <v>4</v>
      </c>
    </row>
    <row r="17" spans="1:15" x14ac:dyDescent="0.3">
      <c r="A17" t="s">
        <v>20</v>
      </c>
      <c r="B17" t="s">
        <v>44</v>
      </c>
      <c r="C17" t="s">
        <v>40</v>
      </c>
      <c r="D17" t="s">
        <v>18</v>
      </c>
      <c r="E17" t="s">
        <v>31</v>
      </c>
      <c r="F17" s="6">
        <v>41022</v>
      </c>
      <c r="G17" s="6">
        <v>41063</v>
      </c>
      <c r="H17">
        <v>1673</v>
      </c>
      <c r="I17" s="1">
        <v>109.28</v>
      </c>
      <c r="J17" s="1">
        <v>35.840000000000003</v>
      </c>
      <c r="K17" s="2">
        <f>_100_Sales_Records[[#This Row],[Units Sold]]*_100_Sales_Records[[#This Row],[Unit Price]]</f>
        <v>182825.44</v>
      </c>
      <c r="L17" s="2">
        <f>_100_Sales_Records[[#This Row],[Units Sold]]*_100_Sales_Records[[#This Row],[Unit Cost]]</f>
        <v>59960.320000000007</v>
      </c>
      <c r="M17" s="2">
        <f>_100_Sales_Records[[#This Row],[Total Revenue]]-_100_Sales_Records[[#This Row],[Total Sales]]</f>
        <v>122865.12</v>
      </c>
      <c r="N17" s="9">
        <f>YEAR(_100_Sales_Records[[#This Row],[Ship Date]])</f>
        <v>2012</v>
      </c>
      <c r="O17">
        <f>_100_Sales_Records[[#This Row],[Ship Date]]-_100_Sales_Records[[#This Row],[Order Date]]</f>
        <v>41</v>
      </c>
    </row>
    <row r="18" spans="1:15" x14ac:dyDescent="0.3">
      <c r="A18" t="s">
        <v>37</v>
      </c>
      <c r="B18" t="s">
        <v>45</v>
      </c>
      <c r="C18" t="s">
        <v>46</v>
      </c>
      <c r="D18" t="s">
        <v>13</v>
      </c>
      <c r="E18" t="s">
        <v>31</v>
      </c>
      <c r="F18" s="6">
        <v>42693</v>
      </c>
      <c r="G18" s="6">
        <v>42722</v>
      </c>
      <c r="H18">
        <v>6952</v>
      </c>
      <c r="I18" s="1">
        <v>437.2</v>
      </c>
      <c r="J18" s="1">
        <v>263.33</v>
      </c>
      <c r="K18" s="2">
        <f>_100_Sales_Records[[#This Row],[Units Sold]]*_100_Sales_Records[[#This Row],[Unit Price]]</f>
        <v>3039414.4</v>
      </c>
      <c r="L18" s="2">
        <f>_100_Sales_Records[[#This Row],[Units Sold]]*_100_Sales_Records[[#This Row],[Unit Cost]]</f>
        <v>1830670.16</v>
      </c>
      <c r="M18" s="2">
        <f>_100_Sales_Records[[#This Row],[Total Revenue]]-_100_Sales_Records[[#This Row],[Total Sales]]</f>
        <v>1208744.24</v>
      </c>
      <c r="N18" s="9">
        <f>YEAR(_100_Sales_Records[[#This Row],[Ship Date]])</f>
        <v>2016</v>
      </c>
      <c r="O18">
        <f>_100_Sales_Records[[#This Row],[Ship Date]]-_100_Sales_Records[[#This Row],[Order Date]]</f>
        <v>29</v>
      </c>
    </row>
    <row r="19" spans="1:15" x14ac:dyDescent="0.3">
      <c r="A19" t="s">
        <v>24</v>
      </c>
      <c r="B19" t="s">
        <v>47</v>
      </c>
      <c r="C19" t="s">
        <v>48</v>
      </c>
      <c r="D19" t="s">
        <v>13</v>
      </c>
      <c r="E19" t="s">
        <v>19</v>
      </c>
      <c r="F19" s="6">
        <v>42095</v>
      </c>
      <c r="G19" s="6">
        <v>42112</v>
      </c>
      <c r="H19">
        <v>5430</v>
      </c>
      <c r="I19" s="1">
        <v>47.45</v>
      </c>
      <c r="J19" s="1">
        <v>31.79</v>
      </c>
      <c r="K19" s="2">
        <f>_100_Sales_Records[[#This Row],[Units Sold]]*_100_Sales_Records[[#This Row],[Unit Price]]</f>
        <v>257653.50000000003</v>
      </c>
      <c r="L19" s="2">
        <f>_100_Sales_Records[[#This Row],[Units Sold]]*_100_Sales_Records[[#This Row],[Unit Cost]]</f>
        <v>172619.69999999998</v>
      </c>
      <c r="M19" s="2">
        <f>_100_Sales_Records[[#This Row],[Total Revenue]]-_100_Sales_Records[[#This Row],[Total Sales]]</f>
        <v>85033.800000000047</v>
      </c>
      <c r="N19" s="9">
        <f>YEAR(_100_Sales_Records[[#This Row],[Ship Date]])</f>
        <v>2015</v>
      </c>
      <c r="O19">
        <f>_100_Sales_Records[[#This Row],[Ship Date]]-_100_Sales_Records[[#This Row],[Order Date]]</f>
        <v>17</v>
      </c>
    </row>
    <row r="20" spans="1:15" x14ac:dyDescent="0.3">
      <c r="A20" t="s">
        <v>37</v>
      </c>
      <c r="B20" t="s">
        <v>49</v>
      </c>
      <c r="C20" t="s">
        <v>30</v>
      </c>
      <c r="D20" t="s">
        <v>13</v>
      </c>
      <c r="E20" t="s">
        <v>23</v>
      </c>
      <c r="F20" s="6">
        <v>40542</v>
      </c>
      <c r="G20" s="6">
        <v>40563</v>
      </c>
      <c r="H20">
        <v>3830</v>
      </c>
      <c r="I20" s="1">
        <v>668.27</v>
      </c>
      <c r="J20" s="1">
        <v>502.54</v>
      </c>
      <c r="K20" s="2">
        <f>_100_Sales_Records[[#This Row],[Units Sold]]*_100_Sales_Records[[#This Row],[Unit Price]]</f>
        <v>2559474.1</v>
      </c>
      <c r="L20" s="2">
        <f>_100_Sales_Records[[#This Row],[Units Sold]]*_100_Sales_Records[[#This Row],[Unit Cost]]</f>
        <v>1924728.2000000002</v>
      </c>
      <c r="M20" s="2">
        <f>_100_Sales_Records[[#This Row],[Total Revenue]]-_100_Sales_Records[[#This Row],[Total Sales]]</f>
        <v>634745.89999999991</v>
      </c>
      <c r="N20" s="9">
        <f>YEAR(_100_Sales_Records[[#This Row],[Ship Date]])</f>
        <v>2011</v>
      </c>
      <c r="O20">
        <f>_100_Sales_Records[[#This Row],[Ship Date]]-_100_Sales_Records[[#This Row],[Order Date]]</f>
        <v>21</v>
      </c>
    </row>
    <row r="21" spans="1:15" x14ac:dyDescent="0.3">
      <c r="A21" t="s">
        <v>10</v>
      </c>
      <c r="B21" t="s">
        <v>50</v>
      </c>
      <c r="C21" t="s">
        <v>51</v>
      </c>
      <c r="D21" t="s">
        <v>18</v>
      </c>
      <c r="E21" t="s">
        <v>23</v>
      </c>
      <c r="F21" s="6">
        <v>41121</v>
      </c>
      <c r="G21" s="6">
        <v>41163</v>
      </c>
      <c r="H21">
        <v>5908</v>
      </c>
      <c r="I21" s="1">
        <v>421.89</v>
      </c>
      <c r="J21" s="1">
        <v>364.69</v>
      </c>
      <c r="K21" s="2">
        <f>_100_Sales_Records[[#This Row],[Units Sold]]*_100_Sales_Records[[#This Row],[Unit Price]]</f>
        <v>2492526.12</v>
      </c>
      <c r="L21" s="2">
        <f>_100_Sales_Records[[#This Row],[Units Sold]]*_100_Sales_Records[[#This Row],[Unit Cost]]</f>
        <v>2154588.52</v>
      </c>
      <c r="M21" s="2">
        <f>_100_Sales_Records[[#This Row],[Total Revenue]]-_100_Sales_Records[[#This Row],[Total Sales]]</f>
        <v>337937.60000000009</v>
      </c>
      <c r="N21" s="9">
        <f>YEAR(_100_Sales_Records[[#This Row],[Ship Date]])</f>
        <v>2012</v>
      </c>
      <c r="O21">
        <f>_100_Sales_Records[[#This Row],[Ship Date]]-_100_Sales_Records[[#This Row],[Order Date]]</f>
        <v>42</v>
      </c>
    </row>
    <row r="22" spans="1:15" x14ac:dyDescent="0.3">
      <c r="A22" t="s">
        <v>20</v>
      </c>
      <c r="B22" t="s">
        <v>52</v>
      </c>
      <c r="C22" t="s">
        <v>12</v>
      </c>
      <c r="D22" t="s">
        <v>18</v>
      </c>
      <c r="E22" t="s">
        <v>23</v>
      </c>
      <c r="F22" s="6">
        <v>41773</v>
      </c>
      <c r="G22" s="6">
        <v>41818</v>
      </c>
      <c r="H22">
        <v>7450</v>
      </c>
      <c r="I22" s="1">
        <v>255.28</v>
      </c>
      <c r="J22" s="1">
        <v>159.41999999999999</v>
      </c>
      <c r="K22" s="2">
        <f>_100_Sales_Records[[#This Row],[Units Sold]]*_100_Sales_Records[[#This Row],[Unit Price]]</f>
        <v>1901836</v>
      </c>
      <c r="L22" s="2">
        <f>_100_Sales_Records[[#This Row],[Units Sold]]*_100_Sales_Records[[#This Row],[Unit Cost]]</f>
        <v>1187679</v>
      </c>
      <c r="M22" s="2">
        <f>_100_Sales_Records[[#This Row],[Total Revenue]]-_100_Sales_Records[[#This Row],[Total Sales]]</f>
        <v>714157</v>
      </c>
      <c r="N22" s="9">
        <f>YEAR(_100_Sales_Records[[#This Row],[Ship Date]])</f>
        <v>2014</v>
      </c>
      <c r="O22">
        <f>_100_Sales_Records[[#This Row],[Ship Date]]-_100_Sales_Records[[#This Row],[Order Date]]</f>
        <v>45</v>
      </c>
    </row>
    <row r="23" spans="1:15" x14ac:dyDescent="0.3">
      <c r="A23" t="s">
        <v>20</v>
      </c>
      <c r="B23" t="s">
        <v>53</v>
      </c>
      <c r="C23" t="s">
        <v>12</v>
      </c>
      <c r="D23" t="s">
        <v>18</v>
      </c>
      <c r="E23" t="s">
        <v>14</v>
      </c>
      <c r="F23" s="6">
        <v>42216</v>
      </c>
      <c r="G23" s="6">
        <v>42250</v>
      </c>
      <c r="H23">
        <v>1273</v>
      </c>
      <c r="I23" s="1">
        <v>255.28</v>
      </c>
      <c r="J23" s="1">
        <v>159.41999999999999</v>
      </c>
      <c r="K23" s="2">
        <f>_100_Sales_Records[[#This Row],[Units Sold]]*_100_Sales_Records[[#This Row],[Unit Price]]</f>
        <v>324971.44</v>
      </c>
      <c r="L23" s="2">
        <f>_100_Sales_Records[[#This Row],[Units Sold]]*_100_Sales_Records[[#This Row],[Unit Cost]]</f>
        <v>202941.65999999997</v>
      </c>
      <c r="M23" s="2">
        <f>_100_Sales_Records[[#This Row],[Total Revenue]]-_100_Sales_Records[[#This Row],[Total Sales]]</f>
        <v>122029.78000000003</v>
      </c>
      <c r="N23" s="9">
        <f>YEAR(_100_Sales_Records[[#This Row],[Ship Date]])</f>
        <v>2015</v>
      </c>
      <c r="O23">
        <f>_100_Sales_Records[[#This Row],[Ship Date]]-_100_Sales_Records[[#This Row],[Order Date]]</f>
        <v>34</v>
      </c>
    </row>
    <row r="24" spans="1:15" x14ac:dyDescent="0.3">
      <c r="A24" t="s">
        <v>15</v>
      </c>
      <c r="B24" t="s">
        <v>42</v>
      </c>
      <c r="C24" t="s">
        <v>54</v>
      </c>
      <c r="D24" t="s">
        <v>18</v>
      </c>
      <c r="E24" t="s">
        <v>23</v>
      </c>
      <c r="F24" s="6">
        <v>42551</v>
      </c>
      <c r="G24" s="6">
        <v>42577</v>
      </c>
      <c r="H24">
        <v>2225</v>
      </c>
      <c r="I24" s="1">
        <v>152.58000000000001</v>
      </c>
      <c r="J24" s="1">
        <v>97.44</v>
      </c>
      <c r="K24" s="2">
        <f>_100_Sales_Records[[#This Row],[Units Sold]]*_100_Sales_Records[[#This Row],[Unit Price]]</f>
        <v>339490.5</v>
      </c>
      <c r="L24" s="2">
        <f>_100_Sales_Records[[#This Row],[Units Sold]]*_100_Sales_Records[[#This Row],[Unit Cost]]</f>
        <v>216804</v>
      </c>
      <c r="M24" s="2">
        <f>_100_Sales_Records[[#This Row],[Total Revenue]]-_100_Sales_Records[[#This Row],[Total Sales]]</f>
        <v>122686.5</v>
      </c>
      <c r="N24" s="9">
        <f>YEAR(_100_Sales_Records[[#This Row],[Ship Date]])</f>
        <v>2016</v>
      </c>
      <c r="O24">
        <f>_100_Sales_Records[[#This Row],[Ship Date]]-_100_Sales_Records[[#This Row],[Order Date]]</f>
        <v>26</v>
      </c>
    </row>
    <row r="25" spans="1:15" x14ac:dyDescent="0.3">
      <c r="A25" t="s">
        <v>10</v>
      </c>
      <c r="B25" t="s">
        <v>55</v>
      </c>
      <c r="C25" t="s">
        <v>26</v>
      </c>
      <c r="D25" t="s">
        <v>18</v>
      </c>
      <c r="E25" t="s">
        <v>14</v>
      </c>
      <c r="F25" s="6">
        <v>41890</v>
      </c>
      <c r="G25" s="6">
        <v>41916</v>
      </c>
      <c r="H25">
        <v>2187</v>
      </c>
      <c r="I25" s="1">
        <v>9.33</v>
      </c>
      <c r="J25" s="1">
        <v>6.92</v>
      </c>
      <c r="K25" s="2">
        <f>_100_Sales_Records[[#This Row],[Units Sold]]*_100_Sales_Records[[#This Row],[Unit Price]]</f>
        <v>20404.71</v>
      </c>
      <c r="L25" s="2">
        <f>_100_Sales_Records[[#This Row],[Units Sold]]*_100_Sales_Records[[#This Row],[Unit Cost]]</f>
        <v>15134.039999999999</v>
      </c>
      <c r="M25" s="2">
        <f>_100_Sales_Records[[#This Row],[Total Revenue]]-_100_Sales_Records[[#This Row],[Total Sales]]</f>
        <v>5270.67</v>
      </c>
      <c r="N25" s="9">
        <f>YEAR(_100_Sales_Records[[#This Row],[Ship Date]])</f>
        <v>2014</v>
      </c>
      <c r="O25">
        <f>_100_Sales_Records[[#This Row],[Ship Date]]-_100_Sales_Records[[#This Row],[Order Date]]</f>
        <v>26</v>
      </c>
    </row>
    <row r="26" spans="1:15" x14ac:dyDescent="0.3">
      <c r="A26" t="s">
        <v>20</v>
      </c>
      <c r="B26" t="s">
        <v>56</v>
      </c>
      <c r="C26" t="s">
        <v>35</v>
      </c>
      <c r="D26" t="s">
        <v>18</v>
      </c>
      <c r="E26" t="s">
        <v>23</v>
      </c>
      <c r="F26" s="6">
        <v>42497</v>
      </c>
      <c r="G26" s="6">
        <v>42500</v>
      </c>
      <c r="H26">
        <v>5070</v>
      </c>
      <c r="I26" s="1">
        <v>81.73</v>
      </c>
      <c r="J26" s="1">
        <v>56.67</v>
      </c>
      <c r="K26" s="2">
        <f>_100_Sales_Records[[#This Row],[Units Sold]]*_100_Sales_Records[[#This Row],[Unit Price]]</f>
        <v>414371.10000000003</v>
      </c>
      <c r="L26" s="2">
        <f>_100_Sales_Records[[#This Row],[Units Sold]]*_100_Sales_Records[[#This Row],[Unit Cost]]</f>
        <v>287316.90000000002</v>
      </c>
      <c r="M26" s="2">
        <f>_100_Sales_Records[[#This Row],[Total Revenue]]-_100_Sales_Records[[#This Row],[Total Sales]]</f>
        <v>127054.20000000001</v>
      </c>
      <c r="N26" s="9">
        <f>YEAR(_100_Sales_Records[[#This Row],[Ship Date]])</f>
        <v>2016</v>
      </c>
      <c r="O26">
        <f>_100_Sales_Records[[#This Row],[Ship Date]]-_100_Sales_Records[[#This Row],[Order Date]]</f>
        <v>3</v>
      </c>
    </row>
    <row r="27" spans="1:15" x14ac:dyDescent="0.3">
      <c r="A27" t="s">
        <v>20</v>
      </c>
      <c r="B27" t="s">
        <v>57</v>
      </c>
      <c r="C27" t="s">
        <v>46</v>
      </c>
      <c r="D27" t="s">
        <v>18</v>
      </c>
      <c r="E27" t="s">
        <v>14</v>
      </c>
      <c r="F27" s="6">
        <v>42877</v>
      </c>
      <c r="G27" s="6">
        <v>42891</v>
      </c>
      <c r="H27">
        <v>1815</v>
      </c>
      <c r="I27" s="1">
        <v>437.2</v>
      </c>
      <c r="J27" s="1">
        <v>263.33</v>
      </c>
      <c r="K27" s="2">
        <f>_100_Sales_Records[[#This Row],[Units Sold]]*_100_Sales_Records[[#This Row],[Unit Price]]</f>
        <v>793518</v>
      </c>
      <c r="L27" s="2">
        <f>_100_Sales_Records[[#This Row],[Units Sold]]*_100_Sales_Records[[#This Row],[Unit Cost]]</f>
        <v>477943.94999999995</v>
      </c>
      <c r="M27" s="2">
        <f>_100_Sales_Records[[#This Row],[Total Revenue]]-_100_Sales_Records[[#This Row],[Total Sales]]</f>
        <v>315574.05000000005</v>
      </c>
      <c r="N27" s="9">
        <f>YEAR(_100_Sales_Records[[#This Row],[Ship Date]])</f>
        <v>2017</v>
      </c>
      <c r="O27">
        <f>_100_Sales_Records[[#This Row],[Ship Date]]-_100_Sales_Records[[#This Row],[Order Date]]</f>
        <v>14</v>
      </c>
    </row>
    <row r="28" spans="1:15" x14ac:dyDescent="0.3">
      <c r="A28" t="s">
        <v>10</v>
      </c>
      <c r="B28" t="s">
        <v>58</v>
      </c>
      <c r="C28" t="s">
        <v>26</v>
      </c>
      <c r="D28" t="s">
        <v>18</v>
      </c>
      <c r="E28" t="s">
        <v>31</v>
      </c>
      <c r="F28" s="6">
        <v>41925</v>
      </c>
      <c r="G28" s="6">
        <v>41953</v>
      </c>
      <c r="H28">
        <v>5398</v>
      </c>
      <c r="I28" s="1">
        <v>9.33</v>
      </c>
      <c r="J28" s="1">
        <v>6.92</v>
      </c>
      <c r="K28" s="2">
        <f>_100_Sales_Records[[#This Row],[Units Sold]]*_100_Sales_Records[[#This Row],[Unit Price]]</f>
        <v>50363.340000000004</v>
      </c>
      <c r="L28" s="2">
        <f>_100_Sales_Records[[#This Row],[Units Sold]]*_100_Sales_Records[[#This Row],[Unit Cost]]</f>
        <v>37354.159999999996</v>
      </c>
      <c r="M28" s="2">
        <f>_100_Sales_Records[[#This Row],[Total Revenue]]-_100_Sales_Records[[#This Row],[Total Sales]]</f>
        <v>13009.180000000008</v>
      </c>
      <c r="N28" s="9">
        <f>YEAR(_100_Sales_Records[[#This Row],[Ship Date]])</f>
        <v>2014</v>
      </c>
      <c r="O28">
        <f>_100_Sales_Records[[#This Row],[Ship Date]]-_100_Sales_Records[[#This Row],[Order Date]]</f>
        <v>28</v>
      </c>
    </row>
    <row r="29" spans="1:15" x14ac:dyDescent="0.3">
      <c r="A29" t="s">
        <v>24</v>
      </c>
      <c r="B29" t="s">
        <v>59</v>
      </c>
      <c r="C29" t="s">
        <v>26</v>
      </c>
      <c r="D29" t="s">
        <v>18</v>
      </c>
      <c r="E29" t="s">
        <v>23</v>
      </c>
      <c r="F29" s="6">
        <v>40305</v>
      </c>
      <c r="G29" s="6">
        <v>40308</v>
      </c>
      <c r="H29">
        <v>5822</v>
      </c>
      <c r="I29" s="1">
        <v>9.33</v>
      </c>
      <c r="J29" s="1">
        <v>6.92</v>
      </c>
      <c r="K29" s="2">
        <f>_100_Sales_Records[[#This Row],[Units Sold]]*_100_Sales_Records[[#This Row],[Unit Price]]</f>
        <v>54319.26</v>
      </c>
      <c r="L29" s="2">
        <f>_100_Sales_Records[[#This Row],[Units Sold]]*_100_Sales_Records[[#This Row],[Unit Cost]]</f>
        <v>40288.239999999998</v>
      </c>
      <c r="M29" s="2">
        <f>_100_Sales_Records[[#This Row],[Total Revenue]]-_100_Sales_Records[[#This Row],[Total Sales]]</f>
        <v>14031.020000000004</v>
      </c>
      <c r="N29" s="9">
        <f>YEAR(_100_Sales_Records[[#This Row],[Ship Date]])</f>
        <v>2010</v>
      </c>
      <c r="O29">
        <f>_100_Sales_Records[[#This Row],[Ship Date]]-_100_Sales_Records[[#This Row],[Order Date]]</f>
        <v>3</v>
      </c>
    </row>
    <row r="30" spans="1:15" x14ac:dyDescent="0.3">
      <c r="A30" t="s">
        <v>20</v>
      </c>
      <c r="B30" t="s">
        <v>52</v>
      </c>
      <c r="C30" t="s">
        <v>48</v>
      </c>
      <c r="D30" t="s">
        <v>13</v>
      </c>
      <c r="E30" t="s">
        <v>19</v>
      </c>
      <c r="F30" s="6">
        <v>41838</v>
      </c>
      <c r="G30" s="6">
        <v>41850</v>
      </c>
      <c r="H30">
        <v>5124</v>
      </c>
      <c r="I30" s="1">
        <v>47.45</v>
      </c>
      <c r="J30" s="1">
        <v>31.79</v>
      </c>
      <c r="K30" s="2">
        <f>_100_Sales_Records[[#This Row],[Units Sold]]*_100_Sales_Records[[#This Row],[Unit Price]]</f>
        <v>243133.80000000002</v>
      </c>
      <c r="L30" s="2">
        <f>_100_Sales_Records[[#This Row],[Units Sold]]*_100_Sales_Records[[#This Row],[Unit Cost]]</f>
        <v>162891.96</v>
      </c>
      <c r="M30" s="2">
        <f>_100_Sales_Records[[#This Row],[Total Revenue]]-_100_Sales_Records[[#This Row],[Total Sales]]</f>
        <v>80241.840000000026</v>
      </c>
      <c r="N30" s="9">
        <f>YEAR(_100_Sales_Records[[#This Row],[Ship Date]])</f>
        <v>2014</v>
      </c>
      <c r="O30">
        <f>_100_Sales_Records[[#This Row],[Ship Date]]-_100_Sales_Records[[#This Row],[Order Date]]</f>
        <v>12</v>
      </c>
    </row>
    <row r="31" spans="1:15" x14ac:dyDescent="0.3">
      <c r="A31" t="s">
        <v>24</v>
      </c>
      <c r="B31" t="s">
        <v>60</v>
      </c>
      <c r="C31" t="s">
        <v>30</v>
      </c>
      <c r="D31" t="s">
        <v>13</v>
      </c>
      <c r="E31" t="s">
        <v>23</v>
      </c>
      <c r="F31" s="6">
        <v>41055</v>
      </c>
      <c r="G31" s="6">
        <v>41069</v>
      </c>
      <c r="H31">
        <v>2370</v>
      </c>
      <c r="I31" s="1">
        <v>668.27</v>
      </c>
      <c r="J31" s="1">
        <v>502.54</v>
      </c>
      <c r="K31" s="2">
        <f>_100_Sales_Records[[#This Row],[Units Sold]]*_100_Sales_Records[[#This Row],[Unit Price]]</f>
        <v>1583799.9</v>
      </c>
      <c r="L31" s="2">
        <f>_100_Sales_Records[[#This Row],[Units Sold]]*_100_Sales_Records[[#This Row],[Unit Cost]]</f>
        <v>1191019.8</v>
      </c>
      <c r="M31" s="2">
        <f>_100_Sales_Records[[#This Row],[Total Revenue]]-_100_Sales_Records[[#This Row],[Total Sales]]</f>
        <v>392780.09999999986</v>
      </c>
      <c r="N31" s="9">
        <f>YEAR(_100_Sales_Records[[#This Row],[Ship Date]])</f>
        <v>2012</v>
      </c>
      <c r="O31">
        <f>_100_Sales_Records[[#This Row],[Ship Date]]-_100_Sales_Records[[#This Row],[Order Date]]</f>
        <v>14</v>
      </c>
    </row>
    <row r="32" spans="1:15" x14ac:dyDescent="0.3">
      <c r="A32" t="s">
        <v>20</v>
      </c>
      <c r="B32" t="s">
        <v>61</v>
      </c>
      <c r="C32" t="s">
        <v>46</v>
      </c>
      <c r="D32" t="s">
        <v>13</v>
      </c>
      <c r="E32" t="s">
        <v>31</v>
      </c>
      <c r="F32" s="6">
        <v>41169</v>
      </c>
      <c r="G32" s="6">
        <v>41202</v>
      </c>
      <c r="H32">
        <v>8661</v>
      </c>
      <c r="I32" s="1">
        <v>437.2</v>
      </c>
      <c r="J32" s="1">
        <v>263.33</v>
      </c>
      <c r="K32" s="2">
        <f>_100_Sales_Records[[#This Row],[Units Sold]]*_100_Sales_Records[[#This Row],[Unit Price]]</f>
        <v>3786589.1999999997</v>
      </c>
      <c r="L32" s="2">
        <f>_100_Sales_Records[[#This Row],[Units Sold]]*_100_Sales_Records[[#This Row],[Unit Cost]]</f>
        <v>2280701.13</v>
      </c>
      <c r="M32" s="2">
        <f>_100_Sales_Records[[#This Row],[Total Revenue]]-_100_Sales_Records[[#This Row],[Total Sales]]</f>
        <v>1505888.0699999998</v>
      </c>
      <c r="N32" s="9">
        <f>YEAR(_100_Sales_Records[[#This Row],[Ship Date]])</f>
        <v>2012</v>
      </c>
      <c r="O32">
        <f>_100_Sales_Records[[#This Row],[Ship Date]]-_100_Sales_Records[[#This Row],[Order Date]]</f>
        <v>33</v>
      </c>
    </row>
    <row r="33" spans="1:15" x14ac:dyDescent="0.3">
      <c r="A33" t="s">
        <v>24</v>
      </c>
      <c r="B33" t="s">
        <v>62</v>
      </c>
      <c r="C33" t="s">
        <v>35</v>
      </c>
      <c r="D33" t="s">
        <v>13</v>
      </c>
      <c r="E33" t="s">
        <v>19</v>
      </c>
      <c r="F33" s="6">
        <v>41637</v>
      </c>
      <c r="G33" s="6">
        <v>41667</v>
      </c>
      <c r="H33">
        <v>2125</v>
      </c>
      <c r="I33" s="1">
        <v>81.73</v>
      </c>
      <c r="J33" s="1">
        <v>56.67</v>
      </c>
      <c r="K33" s="2">
        <f>_100_Sales_Records[[#This Row],[Units Sold]]*_100_Sales_Records[[#This Row],[Unit Price]]</f>
        <v>173676.25</v>
      </c>
      <c r="L33" s="2">
        <f>_100_Sales_Records[[#This Row],[Units Sold]]*_100_Sales_Records[[#This Row],[Unit Cost]]</f>
        <v>120423.75</v>
      </c>
      <c r="M33" s="2">
        <f>_100_Sales_Records[[#This Row],[Total Revenue]]-_100_Sales_Records[[#This Row],[Total Sales]]</f>
        <v>53252.5</v>
      </c>
      <c r="N33" s="9">
        <f>YEAR(_100_Sales_Records[[#This Row],[Ship Date]])</f>
        <v>2014</v>
      </c>
      <c r="O33">
        <f>_100_Sales_Records[[#This Row],[Ship Date]]-_100_Sales_Records[[#This Row],[Order Date]]</f>
        <v>30</v>
      </c>
    </row>
    <row r="34" spans="1:15" x14ac:dyDescent="0.3">
      <c r="A34" t="s">
        <v>10</v>
      </c>
      <c r="B34" t="s">
        <v>63</v>
      </c>
      <c r="C34" t="s">
        <v>22</v>
      </c>
      <c r="D34" t="s">
        <v>18</v>
      </c>
      <c r="E34" t="s">
        <v>19</v>
      </c>
      <c r="F34" s="6">
        <v>42304</v>
      </c>
      <c r="G34" s="6">
        <v>42333</v>
      </c>
      <c r="H34">
        <v>2924</v>
      </c>
      <c r="I34" s="1">
        <v>651.21</v>
      </c>
      <c r="J34" s="1">
        <v>524.96</v>
      </c>
      <c r="K34" s="2">
        <f>_100_Sales_Records[[#This Row],[Units Sold]]*_100_Sales_Records[[#This Row],[Unit Price]]</f>
        <v>1904138.04</v>
      </c>
      <c r="L34" s="2">
        <f>_100_Sales_Records[[#This Row],[Units Sold]]*_100_Sales_Records[[#This Row],[Unit Cost]]</f>
        <v>1534983.04</v>
      </c>
      <c r="M34" s="2">
        <f>_100_Sales_Records[[#This Row],[Total Revenue]]-_100_Sales_Records[[#This Row],[Total Sales]]</f>
        <v>369155</v>
      </c>
      <c r="N34" s="9">
        <f>YEAR(_100_Sales_Records[[#This Row],[Ship Date]])</f>
        <v>2015</v>
      </c>
      <c r="O34">
        <f>_100_Sales_Records[[#This Row],[Ship Date]]-_100_Sales_Records[[#This Row],[Order Date]]</f>
        <v>29</v>
      </c>
    </row>
    <row r="35" spans="1:15" x14ac:dyDescent="0.3">
      <c r="A35" t="s">
        <v>37</v>
      </c>
      <c r="B35" t="s">
        <v>64</v>
      </c>
      <c r="C35" t="s">
        <v>30</v>
      </c>
      <c r="D35" t="s">
        <v>13</v>
      </c>
      <c r="E35" t="s">
        <v>14</v>
      </c>
      <c r="F35" s="6">
        <v>42020</v>
      </c>
      <c r="G35" s="6">
        <v>42064</v>
      </c>
      <c r="H35">
        <v>8250</v>
      </c>
      <c r="I35" s="1">
        <v>668.27</v>
      </c>
      <c r="J35" s="1">
        <v>502.54</v>
      </c>
      <c r="K35" s="2">
        <f>_100_Sales_Records[[#This Row],[Units Sold]]*_100_Sales_Records[[#This Row],[Unit Price]]</f>
        <v>5513227.5</v>
      </c>
      <c r="L35" s="2">
        <f>_100_Sales_Records[[#This Row],[Units Sold]]*_100_Sales_Records[[#This Row],[Unit Cost]]</f>
        <v>4145955</v>
      </c>
      <c r="M35" s="2">
        <f>_100_Sales_Records[[#This Row],[Total Revenue]]-_100_Sales_Records[[#This Row],[Total Sales]]</f>
        <v>1367272.5</v>
      </c>
      <c r="N35" s="9">
        <f>YEAR(_100_Sales_Records[[#This Row],[Ship Date]])</f>
        <v>2015</v>
      </c>
      <c r="O35">
        <f>_100_Sales_Records[[#This Row],[Ship Date]]-_100_Sales_Records[[#This Row],[Order Date]]</f>
        <v>44</v>
      </c>
    </row>
    <row r="36" spans="1:15" x14ac:dyDescent="0.3">
      <c r="A36" t="s">
        <v>24</v>
      </c>
      <c r="B36" t="s">
        <v>65</v>
      </c>
      <c r="C36" t="s">
        <v>54</v>
      </c>
      <c r="D36" t="s">
        <v>18</v>
      </c>
      <c r="E36" t="s">
        <v>31</v>
      </c>
      <c r="F36" s="6">
        <v>42791</v>
      </c>
      <c r="G36" s="6">
        <v>42791</v>
      </c>
      <c r="H36">
        <v>7327</v>
      </c>
      <c r="I36" s="1">
        <v>152.58000000000001</v>
      </c>
      <c r="J36" s="1">
        <v>97.44</v>
      </c>
      <c r="K36" s="2">
        <f>_100_Sales_Records[[#This Row],[Units Sold]]*_100_Sales_Records[[#This Row],[Unit Price]]</f>
        <v>1117953.6600000001</v>
      </c>
      <c r="L36" s="2">
        <f>_100_Sales_Records[[#This Row],[Units Sold]]*_100_Sales_Records[[#This Row],[Unit Cost]]</f>
        <v>713942.88</v>
      </c>
      <c r="M36" s="2">
        <f>_100_Sales_Records[[#This Row],[Total Revenue]]-_100_Sales_Records[[#This Row],[Total Sales]]</f>
        <v>404010.78000000014</v>
      </c>
      <c r="N36" s="9">
        <f>YEAR(_100_Sales_Records[[#This Row],[Ship Date]])</f>
        <v>2017</v>
      </c>
      <c r="O36">
        <f>_100_Sales_Records[[#This Row],[Ship Date]]-_100_Sales_Records[[#This Row],[Order Date]]</f>
        <v>0</v>
      </c>
    </row>
    <row r="37" spans="1:15" x14ac:dyDescent="0.3">
      <c r="A37" t="s">
        <v>15</v>
      </c>
      <c r="B37" t="s">
        <v>66</v>
      </c>
      <c r="C37" t="s">
        <v>35</v>
      </c>
      <c r="D37" t="s">
        <v>13</v>
      </c>
      <c r="E37" t="s">
        <v>23</v>
      </c>
      <c r="F37" s="6">
        <v>42863</v>
      </c>
      <c r="G37" s="6">
        <v>42876</v>
      </c>
      <c r="H37">
        <v>6409</v>
      </c>
      <c r="I37" s="1">
        <v>81.73</v>
      </c>
      <c r="J37" s="1">
        <v>56.67</v>
      </c>
      <c r="K37" s="2">
        <f>_100_Sales_Records[[#This Row],[Units Sold]]*_100_Sales_Records[[#This Row],[Unit Price]]</f>
        <v>523807.57</v>
      </c>
      <c r="L37" s="2">
        <f>_100_Sales_Records[[#This Row],[Units Sold]]*_100_Sales_Records[[#This Row],[Unit Cost]]</f>
        <v>363198.03</v>
      </c>
      <c r="M37" s="2">
        <f>_100_Sales_Records[[#This Row],[Total Revenue]]-_100_Sales_Records[[#This Row],[Total Sales]]</f>
        <v>160609.53999999998</v>
      </c>
      <c r="N37" s="9">
        <f>YEAR(_100_Sales_Records[[#This Row],[Ship Date]])</f>
        <v>2017</v>
      </c>
      <c r="O37">
        <f>_100_Sales_Records[[#This Row],[Ship Date]]-_100_Sales_Records[[#This Row],[Order Date]]</f>
        <v>13</v>
      </c>
    </row>
    <row r="38" spans="1:15" x14ac:dyDescent="0.3">
      <c r="A38" t="s">
        <v>67</v>
      </c>
      <c r="B38" t="s">
        <v>68</v>
      </c>
      <c r="C38" t="s">
        <v>26</v>
      </c>
      <c r="D38" t="s">
        <v>18</v>
      </c>
      <c r="E38" t="s">
        <v>23</v>
      </c>
      <c r="F38" s="6">
        <v>40869</v>
      </c>
      <c r="G38" s="6">
        <v>40880</v>
      </c>
      <c r="H38">
        <v>3784</v>
      </c>
      <c r="I38" s="1">
        <v>9.33</v>
      </c>
      <c r="J38" s="1">
        <v>6.92</v>
      </c>
      <c r="K38" s="2">
        <f>_100_Sales_Records[[#This Row],[Units Sold]]*_100_Sales_Records[[#This Row],[Unit Price]]</f>
        <v>35304.720000000001</v>
      </c>
      <c r="L38" s="2">
        <f>_100_Sales_Records[[#This Row],[Units Sold]]*_100_Sales_Records[[#This Row],[Unit Cost]]</f>
        <v>26185.279999999999</v>
      </c>
      <c r="M38" s="2">
        <f>_100_Sales_Records[[#This Row],[Total Revenue]]-_100_Sales_Records[[#This Row],[Total Sales]]</f>
        <v>9119.4400000000023</v>
      </c>
      <c r="N38" s="9">
        <f>YEAR(_100_Sales_Records[[#This Row],[Ship Date]])</f>
        <v>2011</v>
      </c>
      <c r="O38">
        <f>_100_Sales_Records[[#This Row],[Ship Date]]-_100_Sales_Records[[#This Row],[Order Date]]</f>
        <v>11</v>
      </c>
    </row>
    <row r="39" spans="1:15" x14ac:dyDescent="0.3">
      <c r="A39" t="s">
        <v>24</v>
      </c>
      <c r="B39" t="s">
        <v>60</v>
      </c>
      <c r="C39" t="s">
        <v>51</v>
      </c>
      <c r="D39" t="s">
        <v>18</v>
      </c>
      <c r="E39" t="s">
        <v>31</v>
      </c>
      <c r="F39" s="6">
        <v>42749</v>
      </c>
      <c r="G39" s="6">
        <v>42758</v>
      </c>
      <c r="H39">
        <v>4767</v>
      </c>
      <c r="I39" s="1">
        <v>421.89</v>
      </c>
      <c r="J39" s="1">
        <v>364.69</v>
      </c>
      <c r="K39" s="2">
        <f>_100_Sales_Records[[#This Row],[Units Sold]]*_100_Sales_Records[[#This Row],[Unit Price]]</f>
        <v>2011149.63</v>
      </c>
      <c r="L39" s="2">
        <f>_100_Sales_Records[[#This Row],[Units Sold]]*_100_Sales_Records[[#This Row],[Unit Cost]]</f>
        <v>1738477.23</v>
      </c>
      <c r="M39" s="2">
        <f>_100_Sales_Records[[#This Row],[Total Revenue]]-_100_Sales_Records[[#This Row],[Total Sales]]</f>
        <v>272672.39999999991</v>
      </c>
      <c r="N39" s="9">
        <f>YEAR(_100_Sales_Records[[#This Row],[Ship Date]])</f>
        <v>2017</v>
      </c>
      <c r="O39">
        <f>_100_Sales_Records[[#This Row],[Ship Date]]-_100_Sales_Records[[#This Row],[Order Date]]</f>
        <v>9</v>
      </c>
    </row>
    <row r="40" spans="1:15" x14ac:dyDescent="0.3">
      <c r="A40" t="s">
        <v>37</v>
      </c>
      <c r="B40" t="s">
        <v>69</v>
      </c>
      <c r="C40" t="s">
        <v>22</v>
      </c>
      <c r="D40" t="s">
        <v>18</v>
      </c>
      <c r="E40" t="s">
        <v>23</v>
      </c>
      <c r="F40" s="6">
        <v>41000</v>
      </c>
      <c r="G40" s="6">
        <v>41037</v>
      </c>
      <c r="H40">
        <v>6708</v>
      </c>
      <c r="I40" s="1">
        <v>651.21</v>
      </c>
      <c r="J40" s="1">
        <v>524.96</v>
      </c>
      <c r="K40" s="2">
        <f>_100_Sales_Records[[#This Row],[Units Sold]]*_100_Sales_Records[[#This Row],[Unit Price]]</f>
        <v>4368316.6800000006</v>
      </c>
      <c r="L40" s="2">
        <f>_100_Sales_Records[[#This Row],[Units Sold]]*_100_Sales_Records[[#This Row],[Unit Cost]]</f>
        <v>3521431.68</v>
      </c>
      <c r="M40" s="2">
        <f>_100_Sales_Records[[#This Row],[Total Revenue]]-_100_Sales_Records[[#This Row],[Total Sales]]</f>
        <v>846885.00000000047</v>
      </c>
      <c r="N40" s="9">
        <f>YEAR(_100_Sales_Records[[#This Row],[Ship Date]])</f>
        <v>2012</v>
      </c>
      <c r="O40">
        <f>_100_Sales_Records[[#This Row],[Ship Date]]-_100_Sales_Records[[#This Row],[Order Date]]</f>
        <v>37</v>
      </c>
    </row>
    <row r="41" spans="1:15" x14ac:dyDescent="0.3">
      <c r="A41" t="s">
        <v>20</v>
      </c>
      <c r="B41" t="s">
        <v>44</v>
      </c>
      <c r="C41" t="s">
        <v>22</v>
      </c>
      <c r="D41" t="s">
        <v>18</v>
      </c>
      <c r="E41" t="s">
        <v>31</v>
      </c>
      <c r="F41" s="6">
        <v>40955</v>
      </c>
      <c r="G41" s="6">
        <v>40967</v>
      </c>
      <c r="H41">
        <v>3987</v>
      </c>
      <c r="I41" s="1">
        <v>651.21</v>
      </c>
      <c r="J41" s="1">
        <v>524.96</v>
      </c>
      <c r="K41" s="2">
        <f>_100_Sales_Records[[#This Row],[Units Sold]]*_100_Sales_Records[[#This Row],[Unit Price]]</f>
        <v>2596374.27</v>
      </c>
      <c r="L41" s="2">
        <f>_100_Sales_Records[[#This Row],[Units Sold]]*_100_Sales_Records[[#This Row],[Unit Cost]]</f>
        <v>2093015.5200000003</v>
      </c>
      <c r="M41" s="2">
        <f>_100_Sales_Records[[#This Row],[Total Revenue]]-_100_Sales_Records[[#This Row],[Total Sales]]</f>
        <v>503358.74999999977</v>
      </c>
      <c r="N41" s="9">
        <f>YEAR(_100_Sales_Records[[#This Row],[Ship Date]])</f>
        <v>2012</v>
      </c>
      <c r="O41">
        <f>_100_Sales_Records[[#This Row],[Ship Date]]-_100_Sales_Records[[#This Row],[Order Date]]</f>
        <v>12</v>
      </c>
    </row>
    <row r="42" spans="1:15" x14ac:dyDescent="0.3">
      <c r="A42" t="s">
        <v>24</v>
      </c>
      <c r="B42" t="s">
        <v>70</v>
      </c>
      <c r="C42" t="s">
        <v>35</v>
      </c>
      <c r="D42" t="s">
        <v>18</v>
      </c>
      <c r="E42" t="s">
        <v>14</v>
      </c>
      <c r="F42" s="6">
        <v>42805</v>
      </c>
      <c r="G42" s="6">
        <v>42822</v>
      </c>
      <c r="H42">
        <v>3015</v>
      </c>
      <c r="I42" s="1">
        <v>81.73</v>
      </c>
      <c r="J42" s="1">
        <v>56.67</v>
      </c>
      <c r="K42" s="2">
        <f>_100_Sales_Records[[#This Row],[Units Sold]]*_100_Sales_Records[[#This Row],[Unit Price]]</f>
        <v>246415.95</v>
      </c>
      <c r="L42" s="2">
        <f>_100_Sales_Records[[#This Row],[Units Sold]]*_100_Sales_Records[[#This Row],[Unit Cost]]</f>
        <v>170860.05000000002</v>
      </c>
      <c r="M42" s="2">
        <f>_100_Sales_Records[[#This Row],[Total Revenue]]-_100_Sales_Records[[#This Row],[Total Sales]]</f>
        <v>75555.899999999994</v>
      </c>
      <c r="N42" s="9">
        <f>YEAR(_100_Sales_Records[[#This Row],[Ship Date]])</f>
        <v>2017</v>
      </c>
      <c r="O42">
        <f>_100_Sales_Records[[#This Row],[Ship Date]]-_100_Sales_Records[[#This Row],[Order Date]]</f>
        <v>17</v>
      </c>
    </row>
    <row r="43" spans="1:15" x14ac:dyDescent="0.3">
      <c r="A43" t="s">
        <v>67</v>
      </c>
      <c r="B43" t="s">
        <v>71</v>
      </c>
      <c r="C43" t="s">
        <v>46</v>
      </c>
      <c r="D43" t="s">
        <v>18</v>
      </c>
      <c r="E43" t="s">
        <v>31</v>
      </c>
      <c r="F43" s="6">
        <v>40215</v>
      </c>
      <c r="G43" s="6">
        <v>40234</v>
      </c>
      <c r="H43">
        <v>7234</v>
      </c>
      <c r="I43" s="1">
        <v>437.2</v>
      </c>
      <c r="J43" s="1">
        <v>263.33</v>
      </c>
      <c r="K43" s="2">
        <f>_100_Sales_Records[[#This Row],[Units Sold]]*_100_Sales_Records[[#This Row],[Unit Price]]</f>
        <v>3162704.8</v>
      </c>
      <c r="L43" s="2">
        <f>_100_Sales_Records[[#This Row],[Units Sold]]*_100_Sales_Records[[#This Row],[Unit Cost]]</f>
        <v>1904929.22</v>
      </c>
      <c r="M43" s="2">
        <f>_100_Sales_Records[[#This Row],[Total Revenue]]-_100_Sales_Records[[#This Row],[Total Sales]]</f>
        <v>1257775.5799999998</v>
      </c>
      <c r="N43" s="9">
        <f>YEAR(_100_Sales_Records[[#This Row],[Ship Date]])</f>
        <v>2010</v>
      </c>
      <c r="O43">
        <f>_100_Sales_Records[[#This Row],[Ship Date]]-_100_Sales_Records[[#This Row],[Order Date]]</f>
        <v>19</v>
      </c>
    </row>
    <row r="44" spans="1:15" x14ac:dyDescent="0.3">
      <c r="A44" t="s">
        <v>24</v>
      </c>
      <c r="B44" t="s">
        <v>60</v>
      </c>
      <c r="C44" t="s">
        <v>17</v>
      </c>
      <c r="D44" t="s">
        <v>13</v>
      </c>
      <c r="E44" t="s">
        <v>14</v>
      </c>
      <c r="F44" s="6">
        <v>41067</v>
      </c>
      <c r="G44" s="6">
        <v>41068</v>
      </c>
      <c r="H44">
        <v>2117</v>
      </c>
      <c r="I44" s="1">
        <v>205.7</v>
      </c>
      <c r="J44" s="1">
        <v>117.11</v>
      </c>
      <c r="K44" s="2">
        <f>_100_Sales_Records[[#This Row],[Units Sold]]*_100_Sales_Records[[#This Row],[Unit Price]]</f>
        <v>435466.89999999997</v>
      </c>
      <c r="L44" s="2">
        <f>_100_Sales_Records[[#This Row],[Units Sold]]*_100_Sales_Records[[#This Row],[Unit Cost]]</f>
        <v>247921.87</v>
      </c>
      <c r="M44" s="2">
        <f>_100_Sales_Records[[#This Row],[Total Revenue]]-_100_Sales_Records[[#This Row],[Total Sales]]</f>
        <v>187545.02999999997</v>
      </c>
      <c r="N44" s="9">
        <f>YEAR(_100_Sales_Records[[#This Row],[Ship Date]])</f>
        <v>2012</v>
      </c>
      <c r="O44">
        <f>_100_Sales_Records[[#This Row],[Ship Date]]-_100_Sales_Records[[#This Row],[Order Date]]</f>
        <v>1</v>
      </c>
    </row>
    <row r="45" spans="1:15" x14ac:dyDescent="0.3">
      <c r="A45" t="s">
        <v>20</v>
      </c>
      <c r="B45" t="s">
        <v>72</v>
      </c>
      <c r="C45" t="s">
        <v>33</v>
      </c>
      <c r="D45" t="s">
        <v>18</v>
      </c>
      <c r="E45" t="s">
        <v>14</v>
      </c>
      <c r="F45" s="6">
        <v>41188</v>
      </c>
      <c r="G45" s="6">
        <v>41223</v>
      </c>
      <c r="H45">
        <v>171</v>
      </c>
      <c r="I45" s="1">
        <v>154.06</v>
      </c>
      <c r="J45" s="1">
        <v>90.93</v>
      </c>
      <c r="K45" s="2">
        <f>_100_Sales_Records[[#This Row],[Units Sold]]*_100_Sales_Records[[#This Row],[Unit Price]]</f>
        <v>26344.260000000002</v>
      </c>
      <c r="L45" s="2">
        <f>_100_Sales_Records[[#This Row],[Units Sold]]*_100_Sales_Records[[#This Row],[Unit Cost]]</f>
        <v>15549.03</v>
      </c>
      <c r="M45" s="2">
        <f>_100_Sales_Records[[#This Row],[Total Revenue]]-_100_Sales_Records[[#This Row],[Total Sales]]</f>
        <v>10795.230000000001</v>
      </c>
      <c r="N45" s="9">
        <f>YEAR(_100_Sales_Records[[#This Row],[Ship Date]])</f>
        <v>2012</v>
      </c>
      <c r="O45">
        <f>_100_Sales_Records[[#This Row],[Ship Date]]-_100_Sales_Records[[#This Row],[Order Date]]</f>
        <v>35</v>
      </c>
    </row>
    <row r="46" spans="1:15" x14ac:dyDescent="0.3">
      <c r="A46" t="s">
        <v>37</v>
      </c>
      <c r="B46" t="s">
        <v>64</v>
      </c>
      <c r="C46" t="s">
        <v>40</v>
      </c>
      <c r="D46" t="s">
        <v>18</v>
      </c>
      <c r="E46" t="s">
        <v>14</v>
      </c>
      <c r="F46" s="6">
        <v>42322</v>
      </c>
      <c r="G46" s="6">
        <v>42326</v>
      </c>
      <c r="H46">
        <v>5930</v>
      </c>
      <c r="I46" s="1">
        <v>109.28</v>
      </c>
      <c r="J46" s="1">
        <v>35.840000000000003</v>
      </c>
      <c r="K46" s="2">
        <f>_100_Sales_Records[[#This Row],[Units Sold]]*_100_Sales_Records[[#This Row],[Unit Price]]</f>
        <v>648030.4</v>
      </c>
      <c r="L46" s="2">
        <f>_100_Sales_Records[[#This Row],[Units Sold]]*_100_Sales_Records[[#This Row],[Unit Cost]]</f>
        <v>212531.20000000001</v>
      </c>
      <c r="M46" s="2">
        <f>_100_Sales_Records[[#This Row],[Total Revenue]]-_100_Sales_Records[[#This Row],[Total Sales]]</f>
        <v>435499.2</v>
      </c>
      <c r="N46" s="9">
        <f>YEAR(_100_Sales_Records[[#This Row],[Ship Date]])</f>
        <v>2015</v>
      </c>
      <c r="O46">
        <f>_100_Sales_Records[[#This Row],[Ship Date]]-_100_Sales_Records[[#This Row],[Order Date]]</f>
        <v>4</v>
      </c>
    </row>
    <row r="47" spans="1:15" x14ac:dyDescent="0.3">
      <c r="A47" t="s">
        <v>24</v>
      </c>
      <c r="B47" t="s">
        <v>73</v>
      </c>
      <c r="C47" t="s">
        <v>17</v>
      </c>
      <c r="D47" t="s">
        <v>13</v>
      </c>
      <c r="E47" t="s">
        <v>14</v>
      </c>
      <c r="F47" s="6">
        <v>42458</v>
      </c>
      <c r="G47" s="6">
        <v>42489</v>
      </c>
      <c r="H47">
        <v>962</v>
      </c>
      <c r="I47" s="1">
        <v>205.7</v>
      </c>
      <c r="J47" s="1">
        <v>117.11</v>
      </c>
      <c r="K47" s="2">
        <f>_100_Sales_Records[[#This Row],[Units Sold]]*_100_Sales_Records[[#This Row],[Unit Price]]</f>
        <v>197883.4</v>
      </c>
      <c r="L47" s="2">
        <f>_100_Sales_Records[[#This Row],[Units Sold]]*_100_Sales_Records[[#This Row],[Unit Cost]]</f>
        <v>112659.81999999999</v>
      </c>
      <c r="M47" s="2">
        <f>_100_Sales_Records[[#This Row],[Total Revenue]]-_100_Sales_Records[[#This Row],[Total Sales]]</f>
        <v>85223.58</v>
      </c>
      <c r="N47" s="9">
        <f>YEAR(_100_Sales_Records[[#This Row],[Ship Date]])</f>
        <v>2016</v>
      </c>
      <c r="O47">
        <f>_100_Sales_Records[[#This Row],[Ship Date]]-_100_Sales_Records[[#This Row],[Order Date]]</f>
        <v>31</v>
      </c>
    </row>
    <row r="48" spans="1:15" x14ac:dyDescent="0.3">
      <c r="A48" t="s">
        <v>20</v>
      </c>
      <c r="B48" t="s">
        <v>74</v>
      </c>
      <c r="C48" t="s">
        <v>46</v>
      </c>
      <c r="D48" t="s">
        <v>18</v>
      </c>
      <c r="E48" t="s">
        <v>19</v>
      </c>
      <c r="F48" s="6">
        <v>42735</v>
      </c>
      <c r="G48" s="6">
        <v>42735</v>
      </c>
      <c r="H48">
        <v>8867</v>
      </c>
      <c r="I48" s="1">
        <v>437.2</v>
      </c>
      <c r="J48" s="1">
        <v>263.33</v>
      </c>
      <c r="K48" s="2">
        <f>_100_Sales_Records[[#This Row],[Units Sold]]*_100_Sales_Records[[#This Row],[Unit Price]]</f>
        <v>3876652.4</v>
      </c>
      <c r="L48" s="2">
        <f>_100_Sales_Records[[#This Row],[Units Sold]]*_100_Sales_Records[[#This Row],[Unit Cost]]</f>
        <v>2334947.11</v>
      </c>
      <c r="M48" s="2">
        <f>_100_Sales_Records[[#This Row],[Total Revenue]]-_100_Sales_Records[[#This Row],[Total Sales]]</f>
        <v>1541705.29</v>
      </c>
      <c r="N48" s="9">
        <f>YEAR(_100_Sales_Records[[#This Row],[Ship Date]])</f>
        <v>2016</v>
      </c>
      <c r="O48">
        <f>_100_Sales_Records[[#This Row],[Ship Date]]-_100_Sales_Records[[#This Row],[Order Date]]</f>
        <v>0</v>
      </c>
    </row>
    <row r="49" spans="1:15" x14ac:dyDescent="0.3">
      <c r="A49" t="s">
        <v>20</v>
      </c>
      <c r="B49" t="s">
        <v>61</v>
      </c>
      <c r="C49" t="s">
        <v>35</v>
      </c>
      <c r="D49" t="s">
        <v>18</v>
      </c>
      <c r="E49" t="s">
        <v>31</v>
      </c>
      <c r="F49" s="6">
        <v>40535</v>
      </c>
      <c r="G49" s="6">
        <v>40574</v>
      </c>
      <c r="H49">
        <v>273</v>
      </c>
      <c r="I49" s="1">
        <v>81.73</v>
      </c>
      <c r="J49" s="1">
        <v>56.67</v>
      </c>
      <c r="K49" s="2">
        <f>_100_Sales_Records[[#This Row],[Units Sold]]*_100_Sales_Records[[#This Row],[Unit Price]]</f>
        <v>22312.29</v>
      </c>
      <c r="L49" s="2">
        <f>_100_Sales_Records[[#This Row],[Units Sold]]*_100_Sales_Records[[#This Row],[Unit Cost]]</f>
        <v>15470.91</v>
      </c>
      <c r="M49" s="2">
        <f>_100_Sales_Records[[#This Row],[Total Revenue]]-_100_Sales_Records[[#This Row],[Total Sales]]</f>
        <v>6841.380000000001</v>
      </c>
      <c r="N49" s="9">
        <f>YEAR(_100_Sales_Records[[#This Row],[Ship Date]])</f>
        <v>2011</v>
      </c>
      <c r="O49">
        <f>_100_Sales_Records[[#This Row],[Ship Date]]-_100_Sales_Records[[#This Row],[Order Date]]</f>
        <v>39</v>
      </c>
    </row>
    <row r="50" spans="1:15" x14ac:dyDescent="0.3">
      <c r="A50" t="s">
        <v>20</v>
      </c>
      <c r="B50" t="s">
        <v>75</v>
      </c>
      <c r="C50" t="s">
        <v>40</v>
      </c>
      <c r="D50" t="s">
        <v>13</v>
      </c>
      <c r="E50" t="s">
        <v>19</v>
      </c>
      <c r="F50" s="6">
        <v>41926</v>
      </c>
      <c r="G50" s="6">
        <v>41957</v>
      </c>
      <c r="H50">
        <v>7842</v>
      </c>
      <c r="I50" s="1">
        <v>109.28</v>
      </c>
      <c r="J50" s="1">
        <v>35.840000000000003</v>
      </c>
      <c r="K50" s="2">
        <f>_100_Sales_Records[[#This Row],[Units Sold]]*_100_Sales_Records[[#This Row],[Unit Price]]</f>
        <v>856973.76</v>
      </c>
      <c r="L50" s="2">
        <f>_100_Sales_Records[[#This Row],[Units Sold]]*_100_Sales_Records[[#This Row],[Unit Cost]]</f>
        <v>281057.28000000003</v>
      </c>
      <c r="M50" s="2">
        <f>_100_Sales_Records[[#This Row],[Total Revenue]]-_100_Sales_Records[[#This Row],[Total Sales]]</f>
        <v>575916.48</v>
      </c>
      <c r="N50" s="9">
        <f>YEAR(_100_Sales_Records[[#This Row],[Ship Date]])</f>
        <v>2014</v>
      </c>
      <c r="O50">
        <f>_100_Sales_Records[[#This Row],[Ship Date]]-_100_Sales_Records[[#This Row],[Order Date]]</f>
        <v>31</v>
      </c>
    </row>
    <row r="51" spans="1:15" x14ac:dyDescent="0.3">
      <c r="A51" t="s">
        <v>24</v>
      </c>
      <c r="B51" t="s">
        <v>76</v>
      </c>
      <c r="C51" t="s">
        <v>22</v>
      </c>
      <c r="D51" t="s">
        <v>13</v>
      </c>
      <c r="E51" t="s">
        <v>19</v>
      </c>
      <c r="F51" s="6">
        <v>40919</v>
      </c>
      <c r="G51" s="6">
        <v>40921</v>
      </c>
      <c r="H51">
        <v>1266</v>
      </c>
      <c r="I51" s="1">
        <v>651.21</v>
      </c>
      <c r="J51" s="1">
        <v>524.96</v>
      </c>
      <c r="K51" s="2">
        <f>_100_Sales_Records[[#This Row],[Units Sold]]*_100_Sales_Records[[#This Row],[Unit Price]]</f>
        <v>824431.8600000001</v>
      </c>
      <c r="L51" s="2">
        <f>_100_Sales_Records[[#This Row],[Units Sold]]*_100_Sales_Records[[#This Row],[Unit Cost]]</f>
        <v>664599.3600000001</v>
      </c>
      <c r="M51" s="2">
        <f>_100_Sales_Records[[#This Row],[Total Revenue]]-_100_Sales_Records[[#This Row],[Total Sales]]</f>
        <v>159832.5</v>
      </c>
      <c r="N51" s="9">
        <f>YEAR(_100_Sales_Records[[#This Row],[Ship Date]])</f>
        <v>2012</v>
      </c>
      <c r="O51">
        <f>_100_Sales_Records[[#This Row],[Ship Date]]-_100_Sales_Records[[#This Row],[Order Date]]</f>
        <v>2</v>
      </c>
    </row>
    <row r="52" spans="1:15" x14ac:dyDescent="0.3">
      <c r="A52" t="s">
        <v>20</v>
      </c>
      <c r="B52" t="s">
        <v>77</v>
      </c>
      <c r="C52" t="s">
        <v>40</v>
      </c>
      <c r="D52" t="s">
        <v>18</v>
      </c>
      <c r="E52" t="s">
        <v>19</v>
      </c>
      <c r="F52" s="6">
        <v>40211</v>
      </c>
      <c r="G52" s="6">
        <v>40255</v>
      </c>
      <c r="H52">
        <v>2269</v>
      </c>
      <c r="I52" s="1">
        <v>109.28</v>
      </c>
      <c r="J52" s="1">
        <v>35.840000000000003</v>
      </c>
      <c r="K52" s="2">
        <f>_100_Sales_Records[[#This Row],[Units Sold]]*_100_Sales_Records[[#This Row],[Unit Price]]</f>
        <v>247956.32</v>
      </c>
      <c r="L52" s="2">
        <f>_100_Sales_Records[[#This Row],[Units Sold]]*_100_Sales_Records[[#This Row],[Unit Cost]]</f>
        <v>81320.960000000006</v>
      </c>
      <c r="M52" s="2">
        <f>_100_Sales_Records[[#This Row],[Total Revenue]]-_100_Sales_Records[[#This Row],[Total Sales]]</f>
        <v>166635.35999999999</v>
      </c>
      <c r="N52" s="9">
        <f>YEAR(_100_Sales_Records[[#This Row],[Ship Date]])</f>
        <v>2010</v>
      </c>
      <c r="O52">
        <f>_100_Sales_Records[[#This Row],[Ship Date]]-_100_Sales_Records[[#This Row],[Order Date]]</f>
        <v>44</v>
      </c>
    </row>
    <row r="53" spans="1:15" x14ac:dyDescent="0.3">
      <c r="A53" t="s">
        <v>24</v>
      </c>
      <c r="B53" t="s">
        <v>78</v>
      </c>
      <c r="C53" t="s">
        <v>26</v>
      </c>
      <c r="D53" t="s">
        <v>18</v>
      </c>
      <c r="E53" t="s">
        <v>23</v>
      </c>
      <c r="F53" s="6">
        <v>41504</v>
      </c>
      <c r="G53" s="6">
        <v>41535</v>
      </c>
      <c r="H53">
        <v>9606</v>
      </c>
      <c r="I53" s="1">
        <v>9.33</v>
      </c>
      <c r="J53" s="1">
        <v>6.92</v>
      </c>
      <c r="K53" s="2">
        <f>_100_Sales_Records[[#This Row],[Units Sold]]*_100_Sales_Records[[#This Row],[Unit Price]]</f>
        <v>89623.98</v>
      </c>
      <c r="L53" s="2">
        <f>_100_Sales_Records[[#This Row],[Units Sold]]*_100_Sales_Records[[#This Row],[Unit Cost]]</f>
        <v>66473.52</v>
      </c>
      <c r="M53" s="2">
        <f>_100_Sales_Records[[#This Row],[Total Revenue]]-_100_Sales_Records[[#This Row],[Total Sales]]</f>
        <v>23150.459999999992</v>
      </c>
      <c r="N53" s="9">
        <f>YEAR(_100_Sales_Records[[#This Row],[Ship Date]])</f>
        <v>2013</v>
      </c>
      <c r="O53">
        <f>_100_Sales_Records[[#This Row],[Ship Date]]-_100_Sales_Records[[#This Row],[Order Date]]</f>
        <v>31</v>
      </c>
    </row>
    <row r="54" spans="1:15" x14ac:dyDescent="0.3">
      <c r="A54" t="s">
        <v>67</v>
      </c>
      <c r="B54" t="s">
        <v>79</v>
      </c>
      <c r="C54" t="s">
        <v>17</v>
      </c>
      <c r="D54" t="s">
        <v>18</v>
      </c>
      <c r="E54" t="s">
        <v>31</v>
      </c>
      <c r="F54" s="6">
        <v>41358</v>
      </c>
      <c r="G54" s="6">
        <v>41361</v>
      </c>
      <c r="H54">
        <v>4063</v>
      </c>
      <c r="I54" s="1">
        <v>205.7</v>
      </c>
      <c r="J54" s="1">
        <v>117.11</v>
      </c>
      <c r="K54" s="2">
        <f>_100_Sales_Records[[#This Row],[Units Sold]]*_100_Sales_Records[[#This Row],[Unit Price]]</f>
        <v>835759.1</v>
      </c>
      <c r="L54" s="2">
        <f>_100_Sales_Records[[#This Row],[Units Sold]]*_100_Sales_Records[[#This Row],[Unit Cost]]</f>
        <v>475817.93</v>
      </c>
      <c r="M54" s="2">
        <f>_100_Sales_Records[[#This Row],[Total Revenue]]-_100_Sales_Records[[#This Row],[Total Sales]]</f>
        <v>359941.17</v>
      </c>
      <c r="N54" s="9">
        <f>YEAR(_100_Sales_Records[[#This Row],[Ship Date]])</f>
        <v>2013</v>
      </c>
      <c r="O54">
        <f>_100_Sales_Records[[#This Row],[Ship Date]]-_100_Sales_Records[[#This Row],[Order Date]]</f>
        <v>3</v>
      </c>
    </row>
    <row r="55" spans="1:15" x14ac:dyDescent="0.3">
      <c r="A55" t="s">
        <v>24</v>
      </c>
      <c r="B55" t="s">
        <v>80</v>
      </c>
      <c r="C55" t="s">
        <v>22</v>
      </c>
      <c r="D55" t="s">
        <v>13</v>
      </c>
      <c r="E55" t="s">
        <v>31</v>
      </c>
      <c r="F55" s="6">
        <v>40873</v>
      </c>
      <c r="G55" s="6">
        <v>40915</v>
      </c>
      <c r="H55">
        <v>3457</v>
      </c>
      <c r="I55" s="1">
        <v>651.21</v>
      </c>
      <c r="J55" s="1">
        <v>524.96</v>
      </c>
      <c r="K55" s="2">
        <f>_100_Sales_Records[[#This Row],[Units Sold]]*_100_Sales_Records[[#This Row],[Unit Price]]</f>
        <v>2251232.9700000002</v>
      </c>
      <c r="L55" s="2">
        <f>_100_Sales_Records[[#This Row],[Units Sold]]*_100_Sales_Records[[#This Row],[Unit Cost]]</f>
        <v>1814786.7200000002</v>
      </c>
      <c r="M55" s="2">
        <f>_100_Sales_Records[[#This Row],[Total Revenue]]-_100_Sales_Records[[#This Row],[Total Sales]]</f>
        <v>436446.25</v>
      </c>
      <c r="N55" s="9">
        <f>YEAR(_100_Sales_Records[[#This Row],[Ship Date]])</f>
        <v>2012</v>
      </c>
      <c r="O55">
        <f>_100_Sales_Records[[#This Row],[Ship Date]]-_100_Sales_Records[[#This Row],[Order Date]]</f>
        <v>42</v>
      </c>
    </row>
    <row r="56" spans="1:15" x14ac:dyDescent="0.3">
      <c r="A56" t="s">
        <v>24</v>
      </c>
      <c r="B56" t="s">
        <v>25</v>
      </c>
      <c r="C56" t="s">
        <v>26</v>
      </c>
      <c r="D56" t="s">
        <v>13</v>
      </c>
      <c r="E56" t="s">
        <v>14</v>
      </c>
      <c r="F56" s="6">
        <v>41534</v>
      </c>
      <c r="G56" s="6">
        <v>41571</v>
      </c>
      <c r="H56">
        <v>7637</v>
      </c>
      <c r="I56" s="1">
        <v>9.33</v>
      </c>
      <c r="J56" s="1">
        <v>6.92</v>
      </c>
      <c r="K56" s="2">
        <f>_100_Sales_Records[[#This Row],[Units Sold]]*_100_Sales_Records[[#This Row],[Unit Price]]</f>
        <v>71253.210000000006</v>
      </c>
      <c r="L56" s="2">
        <f>_100_Sales_Records[[#This Row],[Units Sold]]*_100_Sales_Records[[#This Row],[Unit Cost]]</f>
        <v>52848.04</v>
      </c>
      <c r="M56" s="2">
        <f>_100_Sales_Records[[#This Row],[Total Revenue]]-_100_Sales_Records[[#This Row],[Total Sales]]</f>
        <v>18405.170000000006</v>
      </c>
      <c r="N56" s="9">
        <f>YEAR(_100_Sales_Records[[#This Row],[Ship Date]])</f>
        <v>2013</v>
      </c>
      <c r="O56">
        <f>_100_Sales_Records[[#This Row],[Ship Date]]-_100_Sales_Records[[#This Row],[Order Date]]</f>
        <v>37</v>
      </c>
    </row>
    <row r="57" spans="1:15" x14ac:dyDescent="0.3">
      <c r="A57" t="s">
        <v>24</v>
      </c>
      <c r="B57" t="s">
        <v>81</v>
      </c>
      <c r="C57" t="s">
        <v>40</v>
      </c>
      <c r="D57" t="s">
        <v>18</v>
      </c>
      <c r="E57" t="s">
        <v>19</v>
      </c>
      <c r="F57" s="6">
        <v>41068</v>
      </c>
      <c r="G57" s="6">
        <v>41087</v>
      </c>
      <c r="H57">
        <v>3482</v>
      </c>
      <c r="I57" s="1">
        <v>109.28</v>
      </c>
      <c r="J57" s="1">
        <v>35.840000000000003</v>
      </c>
      <c r="K57" s="2">
        <f>_100_Sales_Records[[#This Row],[Units Sold]]*_100_Sales_Records[[#This Row],[Unit Price]]</f>
        <v>380512.96</v>
      </c>
      <c r="L57" s="2">
        <f>_100_Sales_Records[[#This Row],[Units Sold]]*_100_Sales_Records[[#This Row],[Unit Cost]]</f>
        <v>124794.88</v>
      </c>
      <c r="M57" s="2">
        <f>_100_Sales_Records[[#This Row],[Total Revenue]]-_100_Sales_Records[[#This Row],[Total Sales]]</f>
        <v>255718.08000000002</v>
      </c>
      <c r="N57" s="9">
        <f>YEAR(_100_Sales_Records[[#This Row],[Ship Date]])</f>
        <v>2012</v>
      </c>
      <c r="O57">
        <f>_100_Sales_Records[[#This Row],[Ship Date]]-_100_Sales_Records[[#This Row],[Order Date]]</f>
        <v>19</v>
      </c>
    </row>
    <row r="58" spans="1:15" x14ac:dyDescent="0.3">
      <c r="A58" t="s">
        <v>10</v>
      </c>
      <c r="B58" t="s">
        <v>82</v>
      </c>
      <c r="C58" t="s">
        <v>40</v>
      </c>
      <c r="D58" t="s">
        <v>13</v>
      </c>
      <c r="E58" t="s">
        <v>19</v>
      </c>
      <c r="F58" s="6">
        <v>40359</v>
      </c>
      <c r="G58" s="6">
        <v>40391</v>
      </c>
      <c r="H58">
        <v>9905</v>
      </c>
      <c r="I58" s="1">
        <v>109.28</v>
      </c>
      <c r="J58" s="1">
        <v>35.840000000000003</v>
      </c>
      <c r="K58" s="2">
        <f>_100_Sales_Records[[#This Row],[Units Sold]]*_100_Sales_Records[[#This Row],[Unit Price]]</f>
        <v>1082418.3999999999</v>
      </c>
      <c r="L58" s="2">
        <f>_100_Sales_Records[[#This Row],[Units Sold]]*_100_Sales_Records[[#This Row],[Unit Cost]]</f>
        <v>354995.20000000001</v>
      </c>
      <c r="M58" s="2">
        <f>_100_Sales_Records[[#This Row],[Total Revenue]]-_100_Sales_Records[[#This Row],[Total Sales]]</f>
        <v>727423.2</v>
      </c>
      <c r="N58" s="9">
        <f>YEAR(_100_Sales_Records[[#This Row],[Ship Date]])</f>
        <v>2010</v>
      </c>
      <c r="O58">
        <f>_100_Sales_Records[[#This Row],[Ship Date]]-_100_Sales_Records[[#This Row],[Order Date]]</f>
        <v>32</v>
      </c>
    </row>
    <row r="59" spans="1:15" x14ac:dyDescent="0.3">
      <c r="A59" t="s">
        <v>20</v>
      </c>
      <c r="B59" t="s">
        <v>83</v>
      </c>
      <c r="C59" t="s">
        <v>46</v>
      </c>
      <c r="D59" t="s">
        <v>13</v>
      </c>
      <c r="E59" t="s">
        <v>14</v>
      </c>
      <c r="F59" s="6">
        <v>42058</v>
      </c>
      <c r="G59" s="6">
        <v>42065</v>
      </c>
      <c r="H59">
        <v>2847</v>
      </c>
      <c r="I59" s="1">
        <v>437.2</v>
      </c>
      <c r="J59" s="1">
        <v>263.33</v>
      </c>
      <c r="K59" s="2">
        <f>_100_Sales_Records[[#This Row],[Units Sold]]*_100_Sales_Records[[#This Row],[Unit Price]]</f>
        <v>1244708.3999999999</v>
      </c>
      <c r="L59" s="2">
        <f>_100_Sales_Records[[#This Row],[Units Sold]]*_100_Sales_Records[[#This Row],[Unit Cost]]</f>
        <v>749700.51</v>
      </c>
      <c r="M59" s="2">
        <f>_100_Sales_Records[[#This Row],[Total Revenue]]-_100_Sales_Records[[#This Row],[Total Sales]]</f>
        <v>495007.8899999999</v>
      </c>
      <c r="N59" s="9">
        <f>YEAR(_100_Sales_Records[[#This Row],[Ship Date]])</f>
        <v>2015</v>
      </c>
      <c r="O59">
        <f>_100_Sales_Records[[#This Row],[Ship Date]]-_100_Sales_Records[[#This Row],[Order Date]]</f>
        <v>7</v>
      </c>
    </row>
    <row r="60" spans="1:15" x14ac:dyDescent="0.3">
      <c r="A60" t="s">
        <v>20</v>
      </c>
      <c r="B60" t="s">
        <v>84</v>
      </c>
      <c r="C60" t="s">
        <v>30</v>
      </c>
      <c r="D60" t="s">
        <v>18</v>
      </c>
      <c r="E60" t="s">
        <v>23</v>
      </c>
      <c r="F60" s="6">
        <v>40913</v>
      </c>
      <c r="G60" s="6">
        <v>40953</v>
      </c>
      <c r="H60">
        <v>282</v>
      </c>
      <c r="I60" s="1">
        <v>668.27</v>
      </c>
      <c r="J60" s="1">
        <v>502.54</v>
      </c>
      <c r="K60" s="2">
        <f>_100_Sales_Records[[#This Row],[Units Sold]]*_100_Sales_Records[[#This Row],[Unit Price]]</f>
        <v>188452.13999999998</v>
      </c>
      <c r="L60" s="2">
        <f>_100_Sales_Records[[#This Row],[Units Sold]]*_100_Sales_Records[[#This Row],[Unit Cost]]</f>
        <v>141716.28</v>
      </c>
      <c r="M60" s="2">
        <f>_100_Sales_Records[[#This Row],[Total Revenue]]-_100_Sales_Records[[#This Row],[Total Sales]]</f>
        <v>46735.859999999986</v>
      </c>
      <c r="N60" s="9">
        <f>YEAR(_100_Sales_Records[[#This Row],[Ship Date]])</f>
        <v>2012</v>
      </c>
      <c r="O60">
        <f>_100_Sales_Records[[#This Row],[Ship Date]]-_100_Sales_Records[[#This Row],[Order Date]]</f>
        <v>40</v>
      </c>
    </row>
    <row r="61" spans="1:15" x14ac:dyDescent="0.3">
      <c r="A61" t="s">
        <v>24</v>
      </c>
      <c r="B61" t="s">
        <v>65</v>
      </c>
      <c r="C61" t="s">
        <v>46</v>
      </c>
      <c r="D61" t="s">
        <v>13</v>
      </c>
      <c r="E61" t="s">
        <v>14</v>
      </c>
      <c r="F61" s="6">
        <v>41736</v>
      </c>
      <c r="G61" s="6">
        <v>41748</v>
      </c>
      <c r="H61">
        <v>7215</v>
      </c>
      <c r="I61" s="1">
        <v>437.2</v>
      </c>
      <c r="J61" s="1">
        <v>263.33</v>
      </c>
      <c r="K61" s="2">
        <f>_100_Sales_Records[[#This Row],[Units Sold]]*_100_Sales_Records[[#This Row],[Unit Price]]</f>
        <v>3154398</v>
      </c>
      <c r="L61" s="2">
        <f>_100_Sales_Records[[#This Row],[Units Sold]]*_100_Sales_Records[[#This Row],[Unit Cost]]</f>
        <v>1899925.95</v>
      </c>
      <c r="M61" s="2">
        <f>_100_Sales_Records[[#This Row],[Total Revenue]]-_100_Sales_Records[[#This Row],[Total Sales]]</f>
        <v>1254472.05</v>
      </c>
      <c r="N61" s="9">
        <f>YEAR(_100_Sales_Records[[#This Row],[Ship Date]])</f>
        <v>2014</v>
      </c>
      <c r="O61">
        <f>_100_Sales_Records[[#This Row],[Ship Date]]-_100_Sales_Records[[#This Row],[Order Date]]</f>
        <v>12</v>
      </c>
    </row>
    <row r="62" spans="1:15" x14ac:dyDescent="0.3">
      <c r="A62" t="s">
        <v>10</v>
      </c>
      <c r="B62" t="s">
        <v>63</v>
      </c>
      <c r="C62" t="s">
        <v>17</v>
      </c>
      <c r="D62" t="s">
        <v>13</v>
      </c>
      <c r="E62" t="s">
        <v>14</v>
      </c>
      <c r="F62" s="6">
        <v>41434</v>
      </c>
      <c r="G62" s="6">
        <v>41457</v>
      </c>
      <c r="H62">
        <v>682</v>
      </c>
      <c r="I62" s="1">
        <v>205.7</v>
      </c>
      <c r="J62" s="1">
        <v>117.11</v>
      </c>
      <c r="K62" s="2">
        <f>_100_Sales_Records[[#This Row],[Units Sold]]*_100_Sales_Records[[#This Row],[Unit Price]]</f>
        <v>140287.4</v>
      </c>
      <c r="L62" s="2">
        <f>_100_Sales_Records[[#This Row],[Units Sold]]*_100_Sales_Records[[#This Row],[Unit Cost]]</f>
        <v>79869.02</v>
      </c>
      <c r="M62" s="2">
        <f>_100_Sales_Records[[#This Row],[Total Revenue]]-_100_Sales_Records[[#This Row],[Total Sales]]</f>
        <v>60418.37999999999</v>
      </c>
      <c r="N62" s="9">
        <f>YEAR(_100_Sales_Records[[#This Row],[Ship Date]])</f>
        <v>2013</v>
      </c>
      <c r="O62">
        <f>_100_Sales_Records[[#This Row],[Ship Date]]-_100_Sales_Records[[#This Row],[Order Date]]</f>
        <v>23</v>
      </c>
    </row>
    <row r="63" spans="1:15" x14ac:dyDescent="0.3">
      <c r="A63" t="s">
        <v>20</v>
      </c>
      <c r="B63" t="s">
        <v>85</v>
      </c>
      <c r="C63" t="s">
        <v>12</v>
      </c>
      <c r="D63" t="s">
        <v>18</v>
      </c>
      <c r="E63" t="s">
        <v>23</v>
      </c>
      <c r="F63" s="6">
        <v>41451</v>
      </c>
      <c r="G63" s="6">
        <v>41456</v>
      </c>
      <c r="H63">
        <v>4750</v>
      </c>
      <c r="I63" s="1">
        <v>255.28</v>
      </c>
      <c r="J63" s="1">
        <v>159.41999999999999</v>
      </c>
      <c r="K63" s="2">
        <f>_100_Sales_Records[[#This Row],[Units Sold]]*_100_Sales_Records[[#This Row],[Unit Price]]</f>
        <v>1212580</v>
      </c>
      <c r="L63" s="2">
        <f>_100_Sales_Records[[#This Row],[Units Sold]]*_100_Sales_Records[[#This Row],[Unit Cost]]</f>
        <v>757244.99999999988</v>
      </c>
      <c r="M63" s="2">
        <f>_100_Sales_Records[[#This Row],[Total Revenue]]-_100_Sales_Records[[#This Row],[Total Sales]]</f>
        <v>455335.00000000012</v>
      </c>
      <c r="N63" s="9">
        <f>YEAR(_100_Sales_Records[[#This Row],[Ship Date]])</f>
        <v>2013</v>
      </c>
      <c r="O63">
        <f>_100_Sales_Records[[#This Row],[Ship Date]]-_100_Sales_Records[[#This Row],[Order Date]]</f>
        <v>5</v>
      </c>
    </row>
    <row r="64" spans="1:15" x14ac:dyDescent="0.3">
      <c r="A64" t="s">
        <v>24</v>
      </c>
      <c r="B64" t="s">
        <v>47</v>
      </c>
      <c r="C64" t="s">
        <v>22</v>
      </c>
      <c r="D64" t="s">
        <v>18</v>
      </c>
      <c r="E64" t="s">
        <v>31</v>
      </c>
      <c r="F64" s="6">
        <v>40854</v>
      </c>
      <c r="G64" s="6">
        <v>40862</v>
      </c>
      <c r="H64">
        <v>5518</v>
      </c>
      <c r="I64" s="1">
        <v>651.21</v>
      </c>
      <c r="J64" s="1">
        <v>524.96</v>
      </c>
      <c r="K64" s="2">
        <f>_100_Sales_Records[[#This Row],[Units Sold]]*_100_Sales_Records[[#This Row],[Unit Price]]</f>
        <v>3593376.7800000003</v>
      </c>
      <c r="L64" s="2">
        <f>_100_Sales_Records[[#This Row],[Units Sold]]*_100_Sales_Records[[#This Row],[Unit Cost]]</f>
        <v>2896729.2800000003</v>
      </c>
      <c r="M64" s="2">
        <f>_100_Sales_Records[[#This Row],[Total Revenue]]-_100_Sales_Records[[#This Row],[Total Sales]]</f>
        <v>696647.5</v>
      </c>
      <c r="N64" s="9">
        <f>YEAR(_100_Sales_Records[[#This Row],[Ship Date]])</f>
        <v>2011</v>
      </c>
      <c r="O64">
        <f>_100_Sales_Records[[#This Row],[Ship Date]]-_100_Sales_Records[[#This Row],[Order Date]]</f>
        <v>8</v>
      </c>
    </row>
    <row r="65" spans="1:15" x14ac:dyDescent="0.3">
      <c r="A65" t="s">
        <v>67</v>
      </c>
      <c r="B65" t="s">
        <v>86</v>
      </c>
      <c r="C65" t="s">
        <v>40</v>
      </c>
      <c r="D65" t="s">
        <v>13</v>
      </c>
      <c r="E65" t="s">
        <v>14</v>
      </c>
      <c r="F65" s="6">
        <v>40481</v>
      </c>
      <c r="G65" s="6">
        <v>40499</v>
      </c>
      <c r="H65">
        <v>6116</v>
      </c>
      <c r="I65" s="1">
        <v>109.28</v>
      </c>
      <c r="J65" s="1">
        <v>35.840000000000003</v>
      </c>
      <c r="K65" s="2">
        <f>_100_Sales_Records[[#This Row],[Units Sold]]*_100_Sales_Records[[#This Row],[Unit Price]]</f>
        <v>668356.48</v>
      </c>
      <c r="L65" s="2">
        <f>_100_Sales_Records[[#This Row],[Units Sold]]*_100_Sales_Records[[#This Row],[Unit Cost]]</f>
        <v>219197.44000000003</v>
      </c>
      <c r="M65" s="2">
        <f>_100_Sales_Records[[#This Row],[Total Revenue]]-_100_Sales_Records[[#This Row],[Total Sales]]</f>
        <v>449159.03999999992</v>
      </c>
      <c r="N65" s="9">
        <f>YEAR(_100_Sales_Records[[#This Row],[Ship Date]])</f>
        <v>2010</v>
      </c>
      <c r="O65">
        <f>_100_Sales_Records[[#This Row],[Ship Date]]-_100_Sales_Records[[#This Row],[Order Date]]</f>
        <v>18</v>
      </c>
    </row>
    <row r="66" spans="1:15" x14ac:dyDescent="0.3">
      <c r="A66" t="s">
        <v>15</v>
      </c>
      <c r="B66" t="s">
        <v>87</v>
      </c>
      <c r="C66" t="s">
        <v>46</v>
      </c>
      <c r="D66" t="s">
        <v>13</v>
      </c>
      <c r="E66" t="s">
        <v>14</v>
      </c>
      <c r="F66" s="6">
        <v>41560</v>
      </c>
      <c r="G66" s="6">
        <v>41594</v>
      </c>
      <c r="H66">
        <v>1705</v>
      </c>
      <c r="I66" s="1">
        <v>437.2</v>
      </c>
      <c r="J66" s="1">
        <v>263.33</v>
      </c>
      <c r="K66" s="2">
        <f>_100_Sales_Records[[#This Row],[Units Sold]]*_100_Sales_Records[[#This Row],[Unit Price]]</f>
        <v>745426</v>
      </c>
      <c r="L66" s="2">
        <f>_100_Sales_Records[[#This Row],[Units Sold]]*_100_Sales_Records[[#This Row],[Unit Cost]]</f>
        <v>448977.64999999997</v>
      </c>
      <c r="M66" s="2">
        <f>_100_Sales_Records[[#This Row],[Total Revenue]]-_100_Sales_Records[[#This Row],[Total Sales]]</f>
        <v>296448.35000000003</v>
      </c>
      <c r="N66" s="9">
        <f>YEAR(_100_Sales_Records[[#This Row],[Ship Date]])</f>
        <v>2013</v>
      </c>
      <c r="O66">
        <f>_100_Sales_Records[[#This Row],[Ship Date]]-_100_Sales_Records[[#This Row],[Order Date]]</f>
        <v>34</v>
      </c>
    </row>
    <row r="67" spans="1:15" x14ac:dyDescent="0.3">
      <c r="A67" t="s">
        <v>24</v>
      </c>
      <c r="B67" t="s">
        <v>27</v>
      </c>
      <c r="C67" t="s">
        <v>46</v>
      </c>
      <c r="D67" t="s">
        <v>13</v>
      </c>
      <c r="E67" t="s">
        <v>14</v>
      </c>
      <c r="F67" s="6">
        <v>41558</v>
      </c>
      <c r="G67" s="6">
        <v>41603</v>
      </c>
      <c r="H67">
        <v>4477</v>
      </c>
      <c r="I67" s="1">
        <v>437.2</v>
      </c>
      <c r="J67" s="1">
        <v>263.33</v>
      </c>
      <c r="K67" s="2">
        <f>_100_Sales_Records[[#This Row],[Units Sold]]*_100_Sales_Records[[#This Row],[Unit Price]]</f>
        <v>1957344.4</v>
      </c>
      <c r="L67" s="2">
        <f>_100_Sales_Records[[#This Row],[Units Sold]]*_100_Sales_Records[[#This Row],[Unit Cost]]</f>
        <v>1178928.4099999999</v>
      </c>
      <c r="M67" s="2">
        <f>_100_Sales_Records[[#This Row],[Total Revenue]]-_100_Sales_Records[[#This Row],[Total Sales]]</f>
        <v>778415.99</v>
      </c>
      <c r="N67" s="9">
        <f>YEAR(_100_Sales_Records[[#This Row],[Ship Date]])</f>
        <v>2013</v>
      </c>
      <c r="O67">
        <f>_100_Sales_Records[[#This Row],[Ship Date]]-_100_Sales_Records[[#This Row],[Order Date]]</f>
        <v>45</v>
      </c>
    </row>
    <row r="68" spans="1:15" x14ac:dyDescent="0.3">
      <c r="A68" t="s">
        <v>24</v>
      </c>
      <c r="B68" t="s">
        <v>88</v>
      </c>
      <c r="C68" t="s">
        <v>35</v>
      </c>
      <c r="D68" t="s">
        <v>13</v>
      </c>
      <c r="E68" t="s">
        <v>23</v>
      </c>
      <c r="F68" s="6">
        <v>41098</v>
      </c>
      <c r="G68" s="6">
        <v>41099</v>
      </c>
      <c r="H68">
        <v>8656</v>
      </c>
      <c r="I68" s="1">
        <v>81.73</v>
      </c>
      <c r="J68" s="1">
        <v>56.67</v>
      </c>
      <c r="K68" s="2">
        <f>_100_Sales_Records[[#This Row],[Units Sold]]*_100_Sales_Records[[#This Row],[Unit Price]]</f>
        <v>707454.88</v>
      </c>
      <c r="L68" s="2">
        <f>_100_Sales_Records[[#This Row],[Units Sold]]*_100_Sales_Records[[#This Row],[Unit Cost]]</f>
        <v>490535.52</v>
      </c>
      <c r="M68" s="2">
        <f>_100_Sales_Records[[#This Row],[Total Revenue]]-_100_Sales_Records[[#This Row],[Total Sales]]</f>
        <v>216919.36</v>
      </c>
      <c r="N68" s="9">
        <f>YEAR(_100_Sales_Records[[#This Row],[Ship Date]])</f>
        <v>2012</v>
      </c>
      <c r="O68">
        <f>_100_Sales_Records[[#This Row],[Ship Date]]-_100_Sales_Records[[#This Row],[Order Date]]</f>
        <v>1</v>
      </c>
    </row>
    <row r="69" spans="1:15" x14ac:dyDescent="0.3">
      <c r="A69" t="s">
        <v>15</v>
      </c>
      <c r="B69" t="s">
        <v>89</v>
      </c>
      <c r="C69" t="s">
        <v>40</v>
      </c>
      <c r="D69" t="s">
        <v>13</v>
      </c>
      <c r="E69" t="s">
        <v>31</v>
      </c>
      <c r="F69" s="6">
        <v>42576</v>
      </c>
      <c r="G69" s="6">
        <v>42620</v>
      </c>
      <c r="H69">
        <v>5498</v>
      </c>
      <c r="I69" s="1">
        <v>109.28</v>
      </c>
      <c r="J69" s="1">
        <v>35.840000000000003</v>
      </c>
      <c r="K69" s="2">
        <f>_100_Sales_Records[[#This Row],[Units Sold]]*_100_Sales_Records[[#This Row],[Unit Price]]</f>
        <v>600821.44000000006</v>
      </c>
      <c r="L69" s="2">
        <f>_100_Sales_Records[[#This Row],[Units Sold]]*_100_Sales_Records[[#This Row],[Unit Cost]]</f>
        <v>197048.32000000001</v>
      </c>
      <c r="M69" s="2">
        <f>_100_Sales_Records[[#This Row],[Total Revenue]]-_100_Sales_Records[[#This Row],[Total Sales]]</f>
        <v>403773.12000000005</v>
      </c>
      <c r="N69" s="9">
        <f>YEAR(_100_Sales_Records[[#This Row],[Ship Date]])</f>
        <v>2016</v>
      </c>
      <c r="O69">
        <f>_100_Sales_Records[[#This Row],[Ship Date]]-_100_Sales_Records[[#This Row],[Order Date]]</f>
        <v>44</v>
      </c>
    </row>
    <row r="70" spans="1:15" x14ac:dyDescent="0.3">
      <c r="A70" t="s">
        <v>20</v>
      </c>
      <c r="B70" t="s">
        <v>90</v>
      </c>
      <c r="C70" t="s">
        <v>22</v>
      </c>
      <c r="D70" t="s">
        <v>13</v>
      </c>
      <c r="E70" t="s">
        <v>14</v>
      </c>
      <c r="F70" s="6">
        <v>40475</v>
      </c>
      <c r="G70" s="6">
        <v>40499</v>
      </c>
      <c r="H70">
        <v>8287</v>
      </c>
      <c r="I70" s="1">
        <v>651.21</v>
      </c>
      <c r="J70" s="1">
        <v>524.96</v>
      </c>
      <c r="K70" s="2">
        <f>_100_Sales_Records[[#This Row],[Units Sold]]*_100_Sales_Records[[#This Row],[Unit Price]]</f>
        <v>5396577.2700000005</v>
      </c>
      <c r="L70" s="2">
        <f>_100_Sales_Records[[#This Row],[Units Sold]]*_100_Sales_Records[[#This Row],[Unit Cost]]</f>
        <v>4350343.5200000005</v>
      </c>
      <c r="M70" s="2">
        <f>_100_Sales_Records[[#This Row],[Total Revenue]]-_100_Sales_Records[[#This Row],[Total Sales]]</f>
        <v>1046233.75</v>
      </c>
      <c r="N70" s="9">
        <f>YEAR(_100_Sales_Records[[#This Row],[Ship Date]])</f>
        <v>2010</v>
      </c>
      <c r="O70">
        <f>_100_Sales_Records[[#This Row],[Ship Date]]-_100_Sales_Records[[#This Row],[Order Date]]</f>
        <v>24</v>
      </c>
    </row>
    <row r="71" spans="1:15" x14ac:dyDescent="0.3">
      <c r="A71" t="s">
        <v>24</v>
      </c>
      <c r="B71" t="s">
        <v>91</v>
      </c>
      <c r="C71" t="s">
        <v>40</v>
      </c>
      <c r="D71" t="s">
        <v>13</v>
      </c>
      <c r="E71" t="s">
        <v>23</v>
      </c>
      <c r="F71" s="6">
        <v>42119</v>
      </c>
      <c r="G71" s="6">
        <v>42152</v>
      </c>
      <c r="H71">
        <v>7342</v>
      </c>
      <c r="I71" s="1">
        <v>109.28</v>
      </c>
      <c r="J71" s="1">
        <v>35.840000000000003</v>
      </c>
      <c r="K71" s="2">
        <f>_100_Sales_Records[[#This Row],[Units Sold]]*_100_Sales_Records[[#This Row],[Unit Price]]</f>
        <v>802333.76</v>
      </c>
      <c r="L71" s="2">
        <f>_100_Sales_Records[[#This Row],[Units Sold]]*_100_Sales_Records[[#This Row],[Unit Cost]]</f>
        <v>263137.28000000003</v>
      </c>
      <c r="M71" s="2">
        <f>_100_Sales_Records[[#This Row],[Total Revenue]]-_100_Sales_Records[[#This Row],[Total Sales]]</f>
        <v>539196.48</v>
      </c>
      <c r="N71" s="9">
        <f>YEAR(_100_Sales_Records[[#This Row],[Ship Date]])</f>
        <v>2015</v>
      </c>
      <c r="O71">
        <f>_100_Sales_Records[[#This Row],[Ship Date]]-_100_Sales_Records[[#This Row],[Order Date]]</f>
        <v>33</v>
      </c>
    </row>
    <row r="72" spans="1:15" x14ac:dyDescent="0.3">
      <c r="A72" t="s">
        <v>37</v>
      </c>
      <c r="B72" t="s">
        <v>49</v>
      </c>
      <c r="C72" t="s">
        <v>22</v>
      </c>
      <c r="D72" t="s">
        <v>18</v>
      </c>
      <c r="E72" t="s">
        <v>31</v>
      </c>
      <c r="F72" s="6">
        <v>41387</v>
      </c>
      <c r="G72" s="6">
        <v>41414</v>
      </c>
      <c r="H72">
        <v>5010</v>
      </c>
      <c r="I72" s="1">
        <v>651.21</v>
      </c>
      <c r="J72" s="1">
        <v>524.96</v>
      </c>
      <c r="K72" s="2">
        <f>_100_Sales_Records[[#This Row],[Units Sold]]*_100_Sales_Records[[#This Row],[Unit Price]]</f>
        <v>3262562.1</v>
      </c>
      <c r="L72" s="2">
        <f>_100_Sales_Records[[#This Row],[Units Sold]]*_100_Sales_Records[[#This Row],[Unit Cost]]</f>
        <v>2630049.6</v>
      </c>
      <c r="M72" s="2">
        <f>_100_Sales_Records[[#This Row],[Total Revenue]]-_100_Sales_Records[[#This Row],[Total Sales]]</f>
        <v>632512.5</v>
      </c>
      <c r="N72" s="9">
        <f>YEAR(_100_Sales_Records[[#This Row],[Ship Date]])</f>
        <v>2013</v>
      </c>
      <c r="O72">
        <f>_100_Sales_Records[[#This Row],[Ship Date]]-_100_Sales_Records[[#This Row],[Order Date]]</f>
        <v>27</v>
      </c>
    </row>
    <row r="73" spans="1:15" x14ac:dyDescent="0.3">
      <c r="A73" t="s">
        <v>67</v>
      </c>
      <c r="B73" t="s">
        <v>86</v>
      </c>
      <c r="C73" t="s">
        <v>26</v>
      </c>
      <c r="D73" t="s">
        <v>18</v>
      </c>
      <c r="E73" t="s">
        <v>23</v>
      </c>
      <c r="F73" s="6">
        <v>42230</v>
      </c>
      <c r="G73" s="6">
        <v>42277</v>
      </c>
      <c r="H73">
        <v>673</v>
      </c>
      <c r="I73" s="1">
        <v>9.33</v>
      </c>
      <c r="J73" s="1">
        <v>6.92</v>
      </c>
      <c r="K73" s="2">
        <f>_100_Sales_Records[[#This Row],[Units Sold]]*_100_Sales_Records[[#This Row],[Unit Price]]</f>
        <v>6279.09</v>
      </c>
      <c r="L73" s="2">
        <f>_100_Sales_Records[[#This Row],[Units Sold]]*_100_Sales_Records[[#This Row],[Unit Cost]]</f>
        <v>4657.16</v>
      </c>
      <c r="M73" s="2">
        <f>_100_Sales_Records[[#This Row],[Total Revenue]]-_100_Sales_Records[[#This Row],[Total Sales]]</f>
        <v>1621.9300000000003</v>
      </c>
      <c r="N73" s="9">
        <f>YEAR(_100_Sales_Records[[#This Row],[Ship Date]])</f>
        <v>2015</v>
      </c>
      <c r="O73">
        <f>_100_Sales_Records[[#This Row],[Ship Date]]-_100_Sales_Records[[#This Row],[Order Date]]</f>
        <v>47</v>
      </c>
    </row>
    <row r="74" spans="1:15" x14ac:dyDescent="0.3">
      <c r="A74" t="s">
        <v>24</v>
      </c>
      <c r="B74" t="s">
        <v>92</v>
      </c>
      <c r="C74" t="s">
        <v>48</v>
      </c>
      <c r="D74" t="s">
        <v>18</v>
      </c>
      <c r="E74" t="s">
        <v>19</v>
      </c>
      <c r="F74" s="6">
        <v>40689</v>
      </c>
      <c r="G74" s="6">
        <v>40739</v>
      </c>
      <c r="H74">
        <v>5741</v>
      </c>
      <c r="I74" s="1">
        <v>47.45</v>
      </c>
      <c r="J74" s="1">
        <v>31.79</v>
      </c>
      <c r="K74" s="2">
        <f>_100_Sales_Records[[#This Row],[Units Sold]]*_100_Sales_Records[[#This Row],[Unit Price]]</f>
        <v>272410.45</v>
      </c>
      <c r="L74" s="2">
        <f>_100_Sales_Records[[#This Row],[Units Sold]]*_100_Sales_Records[[#This Row],[Unit Cost]]</f>
        <v>182506.38999999998</v>
      </c>
      <c r="M74" s="2">
        <f>_100_Sales_Records[[#This Row],[Total Revenue]]-_100_Sales_Records[[#This Row],[Total Sales]]</f>
        <v>89904.060000000027</v>
      </c>
      <c r="N74" s="9">
        <f>YEAR(_100_Sales_Records[[#This Row],[Ship Date]])</f>
        <v>2011</v>
      </c>
      <c r="O74">
        <f>_100_Sales_Records[[#This Row],[Ship Date]]-_100_Sales_Records[[#This Row],[Order Date]]</f>
        <v>50</v>
      </c>
    </row>
    <row r="75" spans="1:15" x14ac:dyDescent="0.3">
      <c r="A75" t="s">
        <v>24</v>
      </c>
      <c r="B75" t="s">
        <v>65</v>
      </c>
      <c r="C75" t="s">
        <v>17</v>
      </c>
      <c r="D75" t="s">
        <v>18</v>
      </c>
      <c r="E75" t="s">
        <v>14</v>
      </c>
      <c r="F75" s="6">
        <v>42875</v>
      </c>
      <c r="G75" s="6">
        <v>42903</v>
      </c>
      <c r="H75">
        <v>8656</v>
      </c>
      <c r="I75" s="1">
        <v>205.7</v>
      </c>
      <c r="J75" s="1">
        <v>117.11</v>
      </c>
      <c r="K75" s="2">
        <f>_100_Sales_Records[[#This Row],[Units Sold]]*_100_Sales_Records[[#This Row],[Unit Price]]</f>
        <v>1780539.2</v>
      </c>
      <c r="L75" s="2">
        <f>_100_Sales_Records[[#This Row],[Units Sold]]*_100_Sales_Records[[#This Row],[Unit Cost]]</f>
        <v>1013704.16</v>
      </c>
      <c r="M75" s="2">
        <f>_100_Sales_Records[[#This Row],[Total Revenue]]-_100_Sales_Records[[#This Row],[Total Sales]]</f>
        <v>766835.03999999992</v>
      </c>
      <c r="N75" s="9">
        <f>YEAR(_100_Sales_Records[[#This Row],[Ship Date]])</f>
        <v>2017</v>
      </c>
      <c r="O75">
        <f>_100_Sales_Records[[#This Row],[Ship Date]]-_100_Sales_Records[[#This Row],[Order Date]]</f>
        <v>28</v>
      </c>
    </row>
    <row r="76" spans="1:15" x14ac:dyDescent="0.3">
      <c r="A76" t="s">
        <v>67</v>
      </c>
      <c r="B76" t="s">
        <v>93</v>
      </c>
      <c r="C76" t="s">
        <v>46</v>
      </c>
      <c r="D76" t="s">
        <v>13</v>
      </c>
      <c r="E76" t="s">
        <v>23</v>
      </c>
      <c r="F76" s="6">
        <v>41460</v>
      </c>
      <c r="G76" s="6">
        <v>41502</v>
      </c>
      <c r="H76">
        <v>9892</v>
      </c>
      <c r="I76" s="1">
        <v>437.2</v>
      </c>
      <c r="J76" s="1">
        <v>263.33</v>
      </c>
      <c r="K76" s="2">
        <f>_100_Sales_Records[[#This Row],[Units Sold]]*_100_Sales_Records[[#This Row],[Unit Price]]</f>
        <v>4324782.3999999994</v>
      </c>
      <c r="L76" s="2">
        <f>_100_Sales_Records[[#This Row],[Units Sold]]*_100_Sales_Records[[#This Row],[Unit Cost]]</f>
        <v>2604860.36</v>
      </c>
      <c r="M76" s="2">
        <f>_100_Sales_Records[[#This Row],[Total Revenue]]-_100_Sales_Records[[#This Row],[Total Sales]]</f>
        <v>1719922.0399999996</v>
      </c>
      <c r="N76" s="9">
        <f>YEAR(_100_Sales_Records[[#This Row],[Ship Date]])</f>
        <v>2013</v>
      </c>
      <c r="O76">
        <f>_100_Sales_Records[[#This Row],[Ship Date]]-_100_Sales_Records[[#This Row],[Order Date]]</f>
        <v>42</v>
      </c>
    </row>
    <row r="77" spans="1:15" x14ac:dyDescent="0.3">
      <c r="A77" t="s">
        <v>94</v>
      </c>
      <c r="B77" t="s">
        <v>95</v>
      </c>
      <c r="C77" t="s">
        <v>30</v>
      </c>
      <c r="D77" t="s">
        <v>13</v>
      </c>
      <c r="E77" t="s">
        <v>19</v>
      </c>
      <c r="F77" s="6">
        <v>41949</v>
      </c>
      <c r="G77" s="6">
        <v>41985</v>
      </c>
      <c r="H77">
        <v>6954</v>
      </c>
      <c r="I77" s="1">
        <v>668.27</v>
      </c>
      <c r="J77" s="1">
        <v>502.54</v>
      </c>
      <c r="K77" s="2">
        <f>_100_Sales_Records[[#This Row],[Units Sold]]*_100_Sales_Records[[#This Row],[Unit Price]]</f>
        <v>4647149.58</v>
      </c>
      <c r="L77" s="2">
        <f>_100_Sales_Records[[#This Row],[Units Sold]]*_100_Sales_Records[[#This Row],[Unit Cost]]</f>
        <v>3494663.16</v>
      </c>
      <c r="M77" s="2">
        <f>_100_Sales_Records[[#This Row],[Total Revenue]]-_100_Sales_Records[[#This Row],[Total Sales]]</f>
        <v>1152486.42</v>
      </c>
      <c r="N77" s="9">
        <f>YEAR(_100_Sales_Records[[#This Row],[Ship Date]])</f>
        <v>2014</v>
      </c>
      <c r="O77">
        <f>_100_Sales_Records[[#This Row],[Ship Date]]-_100_Sales_Records[[#This Row],[Order Date]]</f>
        <v>36</v>
      </c>
    </row>
    <row r="78" spans="1:15" x14ac:dyDescent="0.3">
      <c r="A78" t="s">
        <v>10</v>
      </c>
      <c r="B78" t="s">
        <v>96</v>
      </c>
      <c r="C78" t="s">
        <v>48</v>
      </c>
      <c r="D78" t="s">
        <v>18</v>
      </c>
      <c r="E78" t="s">
        <v>19</v>
      </c>
      <c r="F78" s="6">
        <v>41940</v>
      </c>
      <c r="G78" s="6">
        <v>41958</v>
      </c>
      <c r="H78">
        <v>9379</v>
      </c>
      <c r="I78" s="1">
        <v>47.45</v>
      </c>
      <c r="J78" s="1">
        <v>31.79</v>
      </c>
      <c r="K78" s="2">
        <f>_100_Sales_Records[[#This Row],[Units Sold]]*_100_Sales_Records[[#This Row],[Unit Price]]</f>
        <v>445033.55000000005</v>
      </c>
      <c r="L78" s="2">
        <f>_100_Sales_Records[[#This Row],[Units Sold]]*_100_Sales_Records[[#This Row],[Unit Cost]]</f>
        <v>298158.40999999997</v>
      </c>
      <c r="M78" s="2">
        <f>_100_Sales_Records[[#This Row],[Total Revenue]]-_100_Sales_Records[[#This Row],[Total Sales]]</f>
        <v>146875.14000000007</v>
      </c>
      <c r="N78" s="9">
        <f>YEAR(_100_Sales_Records[[#This Row],[Ship Date]])</f>
        <v>2014</v>
      </c>
      <c r="O78">
        <f>_100_Sales_Records[[#This Row],[Ship Date]]-_100_Sales_Records[[#This Row],[Order Date]]</f>
        <v>18</v>
      </c>
    </row>
    <row r="79" spans="1:15" x14ac:dyDescent="0.3">
      <c r="A79" t="s">
        <v>37</v>
      </c>
      <c r="B79" t="s">
        <v>97</v>
      </c>
      <c r="C79" t="s">
        <v>33</v>
      </c>
      <c r="D79" t="s">
        <v>13</v>
      </c>
      <c r="E79" t="s">
        <v>19</v>
      </c>
      <c r="F79" s="6">
        <v>40801</v>
      </c>
      <c r="G79" s="6">
        <v>40839</v>
      </c>
      <c r="H79">
        <v>3732</v>
      </c>
      <c r="I79" s="1">
        <v>154.06</v>
      </c>
      <c r="J79" s="1">
        <v>90.93</v>
      </c>
      <c r="K79" s="2">
        <f>_100_Sales_Records[[#This Row],[Units Sold]]*_100_Sales_Records[[#This Row],[Unit Price]]</f>
        <v>574951.92000000004</v>
      </c>
      <c r="L79" s="2">
        <f>_100_Sales_Records[[#This Row],[Units Sold]]*_100_Sales_Records[[#This Row],[Unit Cost]]</f>
        <v>339350.76</v>
      </c>
      <c r="M79" s="2">
        <f>_100_Sales_Records[[#This Row],[Total Revenue]]-_100_Sales_Records[[#This Row],[Total Sales]]</f>
        <v>235601.16000000003</v>
      </c>
      <c r="N79" s="9">
        <f>YEAR(_100_Sales_Records[[#This Row],[Ship Date]])</f>
        <v>2011</v>
      </c>
      <c r="O79">
        <f>_100_Sales_Records[[#This Row],[Ship Date]]-_100_Sales_Records[[#This Row],[Order Date]]</f>
        <v>38</v>
      </c>
    </row>
    <row r="80" spans="1:15" x14ac:dyDescent="0.3">
      <c r="A80" t="s">
        <v>20</v>
      </c>
      <c r="B80" t="s">
        <v>98</v>
      </c>
      <c r="C80" t="s">
        <v>12</v>
      </c>
      <c r="D80" t="s">
        <v>13</v>
      </c>
      <c r="E80" t="s">
        <v>14</v>
      </c>
      <c r="F80" s="6">
        <v>41058</v>
      </c>
      <c r="G80" s="6">
        <v>41062</v>
      </c>
      <c r="H80">
        <v>8614</v>
      </c>
      <c r="I80" s="1">
        <v>255.28</v>
      </c>
      <c r="J80" s="1">
        <v>159.41999999999999</v>
      </c>
      <c r="K80" s="2">
        <f>_100_Sales_Records[[#This Row],[Units Sold]]*_100_Sales_Records[[#This Row],[Unit Price]]</f>
        <v>2198981.92</v>
      </c>
      <c r="L80" s="2">
        <f>_100_Sales_Records[[#This Row],[Units Sold]]*_100_Sales_Records[[#This Row],[Unit Cost]]</f>
        <v>1373243.88</v>
      </c>
      <c r="M80" s="2">
        <f>_100_Sales_Records[[#This Row],[Total Revenue]]-_100_Sales_Records[[#This Row],[Total Sales]]</f>
        <v>825738.04</v>
      </c>
      <c r="N80" s="9">
        <f>YEAR(_100_Sales_Records[[#This Row],[Ship Date]])</f>
        <v>2012</v>
      </c>
      <c r="O80">
        <f>_100_Sales_Records[[#This Row],[Ship Date]]-_100_Sales_Records[[#This Row],[Order Date]]</f>
        <v>4</v>
      </c>
    </row>
    <row r="81" spans="1:15" x14ac:dyDescent="0.3">
      <c r="A81" t="s">
        <v>10</v>
      </c>
      <c r="B81" t="s">
        <v>99</v>
      </c>
      <c r="C81" t="s">
        <v>46</v>
      </c>
      <c r="D81" t="s">
        <v>18</v>
      </c>
      <c r="E81" t="s">
        <v>14</v>
      </c>
      <c r="F81" s="6">
        <v>41475</v>
      </c>
      <c r="G81" s="6">
        <v>41493</v>
      </c>
      <c r="H81">
        <v>9654</v>
      </c>
      <c r="I81" s="1">
        <v>437.2</v>
      </c>
      <c r="J81" s="1">
        <v>263.33</v>
      </c>
      <c r="K81" s="2">
        <f>_100_Sales_Records[[#This Row],[Units Sold]]*_100_Sales_Records[[#This Row],[Unit Price]]</f>
        <v>4220728.8</v>
      </c>
      <c r="L81" s="2">
        <f>_100_Sales_Records[[#This Row],[Units Sold]]*_100_Sales_Records[[#This Row],[Unit Cost]]</f>
        <v>2542187.8199999998</v>
      </c>
      <c r="M81" s="2">
        <f>_100_Sales_Records[[#This Row],[Total Revenue]]-_100_Sales_Records[[#This Row],[Total Sales]]</f>
        <v>1678540.98</v>
      </c>
      <c r="N81" s="9">
        <f>YEAR(_100_Sales_Records[[#This Row],[Ship Date]])</f>
        <v>2013</v>
      </c>
      <c r="O81">
        <f>_100_Sales_Records[[#This Row],[Ship Date]]-_100_Sales_Records[[#This Row],[Order Date]]</f>
        <v>18</v>
      </c>
    </row>
    <row r="82" spans="1:15" x14ac:dyDescent="0.3">
      <c r="A82" t="s">
        <v>20</v>
      </c>
      <c r="B82" t="s">
        <v>100</v>
      </c>
      <c r="C82" t="s">
        <v>30</v>
      </c>
      <c r="D82" t="s">
        <v>13</v>
      </c>
      <c r="E82" t="s">
        <v>23</v>
      </c>
      <c r="F82" s="6">
        <v>41203</v>
      </c>
      <c r="G82" s="6">
        <v>41243</v>
      </c>
      <c r="H82">
        <v>4513</v>
      </c>
      <c r="I82" s="1">
        <v>668.27</v>
      </c>
      <c r="J82" s="1">
        <v>502.54</v>
      </c>
      <c r="K82" s="2">
        <f>_100_Sales_Records[[#This Row],[Units Sold]]*_100_Sales_Records[[#This Row],[Unit Price]]</f>
        <v>3015902.51</v>
      </c>
      <c r="L82" s="2">
        <f>_100_Sales_Records[[#This Row],[Units Sold]]*_100_Sales_Records[[#This Row],[Unit Cost]]</f>
        <v>2267963.02</v>
      </c>
      <c r="M82" s="2">
        <f>_100_Sales_Records[[#This Row],[Total Revenue]]-_100_Sales_Records[[#This Row],[Total Sales]]</f>
        <v>747939.48999999976</v>
      </c>
      <c r="N82" s="9">
        <f>YEAR(_100_Sales_Records[[#This Row],[Ship Date]])</f>
        <v>2012</v>
      </c>
      <c r="O82">
        <f>_100_Sales_Records[[#This Row],[Ship Date]]-_100_Sales_Records[[#This Row],[Order Date]]</f>
        <v>40</v>
      </c>
    </row>
    <row r="83" spans="1:15" x14ac:dyDescent="0.3">
      <c r="A83" t="s">
        <v>67</v>
      </c>
      <c r="B83" t="s">
        <v>101</v>
      </c>
      <c r="C83" t="s">
        <v>40</v>
      </c>
      <c r="D83" t="s">
        <v>18</v>
      </c>
      <c r="E83" t="s">
        <v>23</v>
      </c>
      <c r="F83" s="6">
        <v>41170</v>
      </c>
      <c r="G83" s="6">
        <v>41190</v>
      </c>
      <c r="H83">
        <v>7884</v>
      </c>
      <c r="I83" s="1">
        <v>109.28</v>
      </c>
      <c r="J83" s="1">
        <v>35.840000000000003</v>
      </c>
      <c r="K83" s="2">
        <f>_100_Sales_Records[[#This Row],[Units Sold]]*_100_Sales_Records[[#This Row],[Unit Price]]</f>
        <v>861563.52</v>
      </c>
      <c r="L83" s="2">
        <f>_100_Sales_Records[[#This Row],[Units Sold]]*_100_Sales_Records[[#This Row],[Unit Cost]]</f>
        <v>282562.56000000006</v>
      </c>
      <c r="M83" s="2">
        <f>_100_Sales_Records[[#This Row],[Total Revenue]]-_100_Sales_Records[[#This Row],[Total Sales]]</f>
        <v>579000.96</v>
      </c>
      <c r="N83" s="9">
        <f>YEAR(_100_Sales_Records[[#This Row],[Ship Date]])</f>
        <v>2012</v>
      </c>
      <c r="O83">
        <f>_100_Sales_Records[[#This Row],[Ship Date]]-_100_Sales_Records[[#This Row],[Order Date]]</f>
        <v>20</v>
      </c>
    </row>
    <row r="84" spans="1:15" x14ac:dyDescent="0.3">
      <c r="A84" t="s">
        <v>67</v>
      </c>
      <c r="B84" t="s">
        <v>102</v>
      </c>
      <c r="C84" t="s">
        <v>46</v>
      </c>
      <c r="D84" t="s">
        <v>18</v>
      </c>
      <c r="E84" t="s">
        <v>14</v>
      </c>
      <c r="F84" s="6">
        <v>42689</v>
      </c>
      <c r="G84" s="6">
        <v>42712</v>
      </c>
      <c r="H84">
        <v>6489</v>
      </c>
      <c r="I84" s="1">
        <v>437.2</v>
      </c>
      <c r="J84" s="1">
        <v>263.33</v>
      </c>
      <c r="K84" s="2">
        <f>_100_Sales_Records[[#This Row],[Units Sold]]*_100_Sales_Records[[#This Row],[Unit Price]]</f>
        <v>2836990.8</v>
      </c>
      <c r="L84" s="2">
        <f>_100_Sales_Records[[#This Row],[Units Sold]]*_100_Sales_Records[[#This Row],[Unit Cost]]</f>
        <v>1708748.3699999999</v>
      </c>
      <c r="M84" s="2">
        <f>_100_Sales_Records[[#This Row],[Total Revenue]]-_100_Sales_Records[[#This Row],[Total Sales]]</f>
        <v>1128242.43</v>
      </c>
      <c r="N84" s="9">
        <f>YEAR(_100_Sales_Records[[#This Row],[Ship Date]])</f>
        <v>2016</v>
      </c>
      <c r="O84">
        <f>_100_Sales_Records[[#This Row],[Ship Date]]-_100_Sales_Records[[#This Row],[Order Date]]</f>
        <v>23</v>
      </c>
    </row>
    <row r="85" spans="1:15" x14ac:dyDescent="0.3">
      <c r="A85" t="s">
        <v>24</v>
      </c>
      <c r="B85" t="s">
        <v>103</v>
      </c>
      <c r="C85" t="s">
        <v>54</v>
      </c>
      <c r="D85" t="s">
        <v>18</v>
      </c>
      <c r="E85" t="s">
        <v>23</v>
      </c>
      <c r="F85" s="6">
        <v>40547</v>
      </c>
      <c r="G85" s="6">
        <v>40548</v>
      </c>
      <c r="H85">
        <v>4085</v>
      </c>
      <c r="I85" s="1">
        <v>152.58000000000001</v>
      </c>
      <c r="J85" s="1">
        <v>97.44</v>
      </c>
      <c r="K85" s="2">
        <f>_100_Sales_Records[[#This Row],[Units Sold]]*_100_Sales_Records[[#This Row],[Unit Price]]</f>
        <v>623289.30000000005</v>
      </c>
      <c r="L85" s="2">
        <f>_100_Sales_Records[[#This Row],[Units Sold]]*_100_Sales_Records[[#This Row],[Unit Cost]]</f>
        <v>398042.39999999997</v>
      </c>
      <c r="M85" s="2">
        <f>_100_Sales_Records[[#This Row],[Total Revenue]]-_100_Sales_Records[[#This Row],[Total Sales]]</f>
        <v>225246.90000000008</v>
      </c>
      <c r="N85" s="9">
        <f>YEAR(_100_Sales_Records[[#This Row],[Ship Date]])</f>
        <v>2011</v>
      </c>
      <c r="O85">
        <f>_100_Sales_Records[[#This Row],[Ship Date]]-_100_Sales_Records[[#This Row],[Order Date]]</f>
        <v>1</v>
      </c>
    </row>
    <row r="86" spans="1:15" x14ac:dyDescent="0.3">
      <c r="A86" t="s">
        <v>24</v>
      </c>
      <c r="B86" t="s">
        <v>104</v>
      </c>
      <c r="C86" t="s">
        <v>33</v>
      </c>
      <c r="D86" t="s">
        <v>18</v>
      </c>
      <c r="E86" t="s">
        <v>23</v>
      </c>
      <c r="F86" s="6">
        <v>40986</v>
      </c>
      <c r="G86" s="6">
        <v>41006</v>
      </c>
      <c r="H86">
        <v>6457</v>
      </c>
      <c r="I86" s="1">
        <v>154.06</v>
      </c>
      <c r="J86" s="1">
        <v>90.93</v>
      </c>
      <c r="K86" s="2">
        <f>_100_Sales_Records[[#This Row],[Units Sold]]*_100_Sales_Records[[#This Row],[Unit Price]]</f>
        <v>994765.42</v>
      </c>
      <c r="L86" s="2">
        <f>_100_Sales_Records[[#This Row],[Units Sold]]*_100_Sales_Records[[#This Row],[Unit Cost]]</f>
        <v>587135.01</v>
      </c>
      <c r="M86" s="2">
        <f>_100_Sales_Records[[#This Row],[Total Revenue]]-_100_Sales_Records[[#This Row],[Total Sales]]</f>
        <v>407630.41000000003</v>
      </c>
      <c r="N86" s="9">
        <f>YEAR(_100_Sales_Records[[#This Row],[Ship Date]])</f>
        <v>2012</v>
      </c>
      <c r="O86">
        <f>_100_Sales_Records[[#This Row],[Ship Date]]-_100_Sales_Records[[#This Row],[Order Date]]</f>
        <v>20</v>
      </c>
    </row>
    <row r="87" spans="1:15" x14ac:dyDescent="0.3">
      <c r="A87" t="s">
        <v>94</v>
      </c>
      <c r="B87" t="s">
        <v>95</v>
      </c>
      <c r="C87" t="s">
        <v>35</v>
      </c>
      <c r="D87" t="s">
        <v>13</v>
      </c>
      <c r="E87" t="s">
        <v>23</v>
      </c>
      <c r="F87" s="6">
        <v>40956</v>
      </c>
      <c r="G87" s="6">
        <v>40988</v>
      </c>
      <c r="H87">
        <v>6422</v>
      </c>
      <c r="I87" s="1">
        <v>81.73</v>
      </c>
      <c r="J87" s="1">
        <v>56.67</v>
      </c>
      <c r="K87" s="2">
        <f>_100_Sales_Records[[#This Row],[Units Sold]]*_100_Sales_Records[[#This Row],[Unit Price]]</f>
        <v>524870.06000000006</v>
      </c>
      <c r="L87" s="2">
        <f>_100_Sales_Records[[#This Row],[Units Sold]]*_100_Sales_Records[[#This Row],[Unit Cost]]</f>
        <v>363934.74</v>
      </c>
      <c r="M87" s="2">
        <f>_100_Sales_Records[[#This Row],[Total Revenue]]-_100_Sales_Records[[#This Row],[Total Sales]]</f>
        <v>160935.32000000007</v>
      </c>
      <c r="N87" s="9">
        <f>YEAR(_100_Sales_Records[[#This Row],[Ship Date]])</f>
        <v>2012</v>
      </c>
      <c r="O87">
        <f>_100_Sales_Records[[#This Row],[Ship Date]]-_100_Sales_Records[[#This Row],[Order Date]]</f>
        <v>32</v>
      </c>
    </row>
    <row r="88" spans="1:15" x14ac:dyDescent="0.3">
      <c r="A88" t="s">
        <v>24</v>
      </c>
      <c r="B88" t="s">
        <v>25</v>
      </c>
      <c r="C88" t="s">
        <v>48</v>
      </c>
      <c r="D88" t="s">
        <v>13</v>
      </c>
      <c r="E88" t="s">
        <v>19</v>
      </c>
      <c r="F88" s="6">
        <v>40559</v>
      </c>
      <c r="G88" s="6">
        <v>40564</v>
      </c>
      <c r="H88">
        <v>8829</v>
      </c>
      <c r="I88" s="1">
        <v>47.45</v>
      </c>
      <c r="J88" s="1">
        <v>31.79</v>
      </c>
      <c r="K88" s="2">
        <f>_100_Sales_Records[[#This Row],[Units Sold]]*_100_Sales_Records[[#This Row],[Unit Price]]</f>
        <v>418936.05000000005</v>
      </c>
      <c r="L88" s="2">
        <f>_100_Sales_Records[[#This Row],[Units Sold]]*_100_Sales_Records[[#This Row],[Unit Cost]]</f>
        <v>280673.90999999997</v>
      </c>
      <c r="M88" s="2">
        <f>_100_Sales_Records[[#This Row],[Total Revenue]]-_100_Sales_Records[[#This Row],[Total Sales]]</f>
        <v>138262.14000000007</v>
      </c>
      <c r="N88" s="9">
        <f>YEAR(_100_Sales_Records[[#This Row],[Ship Date]])</f>
        <v>2011</v>
      </c>
      <c r="O88">
        <f>_100_Sales_Records[[#This Row],[Ship Date]]-_100_Sales_Records[[#This Row],[Order Date]]</f>
        <v>5</v>
      </c>
    </row>
    <row r="89" spans="1:15" x14ac:dyDescent="0.3">
      <c r="A89" t="s">
        <v>24</v>
      </c>
      <c r="B89" t="s">
        <v>60</v>
      </c>
      <c r="C89" t="s">
        <v>12</v>
      </c>
      <c r="D89" t="s">
        <v>13</v>
      </c>
      <c r="E89" t="s">
        <v>31</v>
      </c>
      <c r="F89" s="6">
        <v>41673</v>
      </c>
      <c r="G89" s="6">
        <v>41718</v>
      </c>
      <c r="H89">
        <v>5559</v>
      </c>
      <c r="I89" s="1">
        <v>255.28</v>
      </c>
      <c r="J89" s="1">
        <v>159.41999999999999</v>
      </c>
      <c r="K89" s="2">
        <f>_100_Sales_Records[[#This Row],[Units Sold]]*_100_Sales_Records[[#This Row],[Unit Price]]</f>
        <v>1419101.52</v>
      </c>
      <c r="L89" s="2">
        <f>_100_Sales_Records[[#This Row],[Units Sold]]*_100_Sales_Records[[#This Row],[Unit Cost]]</f>
        <v>886215.77999999991</v>
      </c>
      <c r="M89" s="2">
        <f>_100_Sales_Records[[#This Row],[Total Revenue]]-_100_Sales_Records[[#This Row],[Total Sales]]</f>
        <v>532885.74000000011</v>
      </c>
      <c r="N89" s="9">
        <f>YEAR(_100_Sales_Records[[#This Row],[Ship Date]])</f>
        <v>2014</v>
      </c>
      <c r="O89">
        <f>_100_Sales_Records[[#This Row],[Ship Date]]-_100_Sales_Records[[#This Row],[Order Date]]</f>
        <v>45</v>
      </c>
    </row>
    <row r="90" spans="1:15" x14ac:dyDescent="0.3">
      <c r="A90" t="s">
        <v>67</v>
      </c>
      <c r="B90" t="s">
        <v>105</v>
      </c>
      <c r="C90" t="s">
        <v>26</v>
      </c>
      <c r="D90" t="s">
        <v>18</v>
      </c>
      <c r="E90" t="s">
        <v>31</v>
      </c>
      <c r="F90" s="6">
        <v>41029</v>
      </c>
      <c r="G90" s="6">
        <v>41047</v>
      </c>
      <c r="H90">
        <v>522</v>
      </c>
      <c r="I90" s="1">
        <v>9.33</v>
      </c>
      <c r="J90" s="1">
        <v>6.92</v>
      </c>
      <c r="K90" s="2">
        <f>_100_Sales_Records[[#This Row],[Units Sold]]*_100_Sales_Records[[#This Row],[Unit Price]]</f>
        <v>4870.26</v>
      </c>
      <c r="L90" s="2">
        <f>_100_Sales_Records[[#This Row],[Units Sold]]*_100_Sales_Records[[#This Row],[Unit Cost]]</f>
        <v>3612.24</v>
      </c>
      <c r="M90" s="2">
        <f>_100_Sales_Records[[#This Row],[Total Revenue]]-_100_Sales_Records[[#This Row],[Total Sales]]</f>
        <v>1258.0200000000004</v>
      </c>
      <c r="N90" s="9">
        <f>YEAR(_100_Sales_Records[[#This Row],[Ship Date]])</f>
        <v>2012</v>
      </c>
      <c r="O90">
        <f>_100_Sales_Records[[#This Row],[Ship Date]]-_100_Sales_Records[[#This Row],[Order Date]]</f>
        <v>18</v>
      </c>
    </row>
    <row r="91" spans="1:15" x14ac:dyDescent="0.3">
      <c r="A91" t="s">
        <v>20</v>
      </c>
      <c r="B91" t="s">
        <v>106</v>
      </c>
      <c r="C91" t="s">
        <v>48</v>
      </c>
      <c r="D91" t="s">
        <v>13</v>
      </c>
      <c r="E91" t="s">
        <v>19</v>
      </c>
      <c r="F91" s="6">
        <v>42666</v>
      </c>
      <c r="G91" s="6">
        <v>42699</v>
      </c>
      <c r="H91">
        <v>4660</v>
      </c>
      <c r="I91" s="1">
        <v>47.45</v>
      </c>
      <c r="J91" s="1">
        <v>31.79</v>
      </c>
      <c r="K91" s="2">
        <f>_100_Sales_Records[[#This Row],[Units Sold]]*_100_Sales_Records[[#This Row],[Unit Price]]</f>
        <v>221117</v>
      </c>
      <c r="L91" s="2">
        <f>_100_Sales_Records[[#This Row],[Units Sold]]*_100_Sales_Records[[#This Row],[Unit Cost]]</f>
        <v>148141.4</v>
      </c>
      <c r="M91" s="2">
        <f>_100_Sales_Records[[#This Row],[Total Revenue]]-_100_Sales_Records[[#This Row],[Total Sales]]</f>
        <v>72975.600000000006</v>
      </c>
      <c r="N91" s="9">
        <f>YEAR(_100_Sales_Records[[#This Row],[Ship Date]])</f>
        <v>2016</v>
      </c>
      <c r="O91">
        <f>_100_Sales_Records[[#This Row],[Ship Date]]-_100_Sales_Records[[#This Row],[Order Date]]</f>
        <v>33</v>
      </c>
    </row>
    <row r="92" spans="1:15" x14ac:dyDescent="0.3">
      <c r="A92" t="s">
        <v>24</v>
      </c>
      <c r="B92" t="s">
        <v>80</v>
      </c>
      <c r="C92" t="s">
        <v>22</v>
      </c>
      <c r="D92" t="s">
        <v>13</v>
      </c>
      <c r="E92" t="s">
        <v>14</v>
      </c>
      <c r="F92" s="6">
        <v>42710</v>
      </c>
      <c r="G92" s="6">
        <v>42718</v>
      </c>
      <c r="H92">
        <v>948</v>
      </c>
      <c r="I92" s="1">
        <v>651.21</v>
      </c>
      <c r="J92" s="1">
        <v>524.96</v>
      </c>
      <c r="K92" s="2">
        <f>_100_Sales_Records[[#This Row],[Units Sold]]*_100_Sales_Records[[#This Row],[Unit Price]]</f>
        <v>617347.08000000007</v>
      </c>
      <c r="L92" s="2">
        <f>_100_Sales_Records[[#This Row],[Units Sold]]*_100_Sales_Records[[#This Row],[Unit Cost]]</f>
        <v>497662.08</v>
      </c>
      <c r="M92" s="2">
        <f>_100_Sales_Records[[#This Row],[Total Revenue]]-_100_Sales_Records[[#This Row],[Total Sales]]</f>
        <v>119685.00000000006</v>
      </c>
      <c r="N92" s="9">
        <f>YEAR(_100_Sales_Records[[#This Row],[Ship Date]])</f>
        <v>2016</v>
      </c>
      <c r="O92">
        <f>_100_Sales_Records[[#This Row],[Ship Date]]-_100_Sales_Records[[#This Row],[Order Date]]</f>
        <v>8</v>
      </c>
    </row>
    <row r="93" spans="1:15" x14ac:dyDescent="0.3">
      <c r="A93" t="s">
        <v>10</v>
      </c>
      <c r="B93" t="s">
        <v>63</v>
      </c>
      <c r="C93" t="s">
        <v>48</v>
      </c>
      <c r="D93" t="s">
        <v>13</v>
      </c>
      <c r="E93" t="s">
        <v>14</v>
      </c>
      <c r="F93" s="6">
        <v>41827</v>
      </c>
      <c r="G93" s="6">
        <v>41831</v>
      </c>
      <c r="H93">
        <v>9389</v>
      </c>
      <c r="I93" s="1">
        <v>47.45</v>
      </c>
      <c r="J93" s="1">
        <v>31.79</v>
      </c>
      <c r="K93" s="2">
        <f>_100_Sales_Records[[#This Row],[Units Sold]]*_100_Sales_Records[[#This Row],[Unit Price]]</f>
        <v>445508.05000000005</v>
      </c>
      <c r="L93" s="2">
        <f>_100_Sales_Records[[#This Row],[Units Sold]]*_100_Sales_Records[[#This Row],[Unit Cost]]</f>
        <v>298476.31</v>
      </c>
      <c r="M93" s="2">
        <f>_100_Sales_Records[[#This Row],[Total Revenue]]-_100_Sales_Records[[#This Row],[Total Sales]]</f>
        <v>147031.74000000005</v>
      </c>
      <c r="N93" s="9">
        <f>YEAR(_100_Sales_Records[[#This Row],[Ship Date]])</f>
        <v>2014</v>
      </c>
      <c r="O93">
        <f>_100_Sales_Records[[#This Row],[Ship Date]]-_100_Sales_Records[[#This Row],[Order Date]]</f>
        <v>4</v>
      </c>
    </row>
    <row r="94" spans="1:15" x14ac:dyDescent="0.3">
      <c r="A94" t="s">
        <v>67</v>
      </c>
      <c r="B94" t="s">
        <v>71</v>
      </c>
      <c r="C94" t="s">
        <v>22</v>
      </c>
      <c r="D94" t="s">
        <v>18</v>
      </c>
      <c r="E94" t="s">
        <v>31</v>
      </c>
      <c r="F94" s="6">
        <v>41073</v>
      </c>
      <c r="G94" s="6">
        <v>41114</v>
      </c>
      <c r="H94">
        <v>2021</v>
      </c>
      <c r="I94" s="1">
        <v>651.21</v>
      </c>
      <c r="J94" s="1">
        <v>524.96</v>
      </c>
      <c r="K94" s="2">
        <f>_100_Sales_Records[[#This Row],[Units Sold]]*_100_Sales_Records[[#This Row],[Unit Price]]</f>
        <v>1316095.4100000001</v>
      </c>
      <c r="L94" s="2">
        <f>_100_Sales_Records[[#This Row],[Units Sold]]*_100_Sales_Records[[#This Row],[Unit Cost]]</f>
        <v>1060944.1600000001</v>
      </c>
      <c r="M94" s="2">
        <f>_100_Sales_Records[[#This Row],[Total Revenue]]-_100_Sales_Records[[#This Row],[Total Sales]]</f>
        <v>255151.25</v>
      </c>
      <c r="N94" s="9">
        <f>YEAR(_100_Sales_Records[[#This Row],[Ship Date]])</f>
        <v>2012</v>
      </c>
      <c r="O94">
        <f>_100_Sales_Records[[#This Row],[Ship Date]]-_100_Sales_Records[[#This Row],[Order Date]]</f>
        <v>41</v>
      </c>
    </row>
    <row r="95" spans="1:15" x14ac:dyDescent="0.3">
      <c r="A95" t="s">
        <v>20</v>
      </c>
      <c r="B95" t="s">
        <v>107</v>
      </c>
      <c r="C95" t="s">
        <v>46</v>
      </c>
      <c r="D95" t="s">
        <v>18</v>
      </c>
      <c r="E95" t="s">
        <v>14</v>
      </c>
      <c r="F95" s="6">
        <v>40508</v>
      </c>
      <c r="G95" s="6">
        <v>40537</v>
      </c>
      <c r="H95">
        <v>7910</v>
      </c>
      <c r="I95" s="1">
        <v>437.2</v>
      </c>
      <c r="J95" s="1">
        <v>263.33</v>
      </c>
      <c r="K95" s="2">
        <f>_100_Sales_Records[[#This Row],[Units Sold]]*_100_Sales_Records[[#This Row],[Unit Price]]</f>
        <v>3458252</v>
      </c>
      <c r="L95" s="2">
        <f>_100_Sales_Records[[#This Row],[Units Sold]]*_100_Sales_Records[[#This Row],[Unit Cost]]</f>
        <v>2082940.2999999998</v>
      </c>
      <c r="M95" s="2">
        <f>_100_Sales_Records[[#This Row],[Total Revenue]]-_100_Sales_Records[[#This Row],[Total Sales]]</f>
        <v>1375311.7000000002</v>
      </c>
      <c r="N95" s="9">
        <f>YEAR(_100_Sales_Records[[#This Row],[Ship Date]])</f>
        <v>2010</v>
      </c>
      <c r="O95">
        <f>_100_Sales_Records[[#This Row],[Ship Date]]-_100_Sales_Records[[#This Row],[Order Date]]</f>
        <v>29</v>
      </c>
    </row>
    <row r="96" spans="1:15" x14ac:dyDescent="0.3">
      <c r="A96" t="s">
        <v>15</v>
      </c>
      <c r="B96" t="s">
        <v>108</v>
      </c>
      <c r="C96" t="s">
        <v>48</v>
      </c>
      <c r="D96" t="s">
        <v>13</v>
      </c>
      <c r="E96" t="s">
        <v>19</v>
      </c>
      <c r="F96" s="6">
        <v>40582</v>
      </c>
      <c r="G96" s="6">
        <v>40623</v>
      </c>
      <c r="H96">
        <v>8156</v>
      </c>
      <c r="I96" s="1">
        <v>47.45</v>
      </c>
      <c r="J96" s="1">
        <v>31.79</v>
      </c>
      <c r="K96" s="2">
        <f>_100_Sales_Records[[#This Row],[Units Sold]]*_100_Sales_Records[[#This Row],[Unit Price]]</f>
        <v>387002.2</v>
      </c>
      <c r="L96" s="2">
        <f>_100_Sales_Records[[#This Row],[Units Sold]]*_100_Sales_Records[[#This Row],[Unit Cost]]</f>
        <v>259279.24</v>
      </c>
      <c r="M96" s="2">
        <f>_100_Sales_Records[[#This Row],[Total Revenue]]-_100_Sales_Records[[#This Row],[Total Sales]]</f>
        <v>127722.96000000002</v>
      </c>
      <c r="N96" s="9">
        <f>YEAR(_100_Sales_Records[[#This Row],[Ship Date]])</f>
        <v>2011</v>
      </c>
      <c r="O96">
        <f>_100_Sales_Records[[#This Row],[Ship Date]]-_100_Sales_Records[[#This Row],[Order Date]]</f>
        <v>41</v>
      </c>
    </row>
    <row r="97" spans="1:15" x14ac:dyDescent="0.3">
      <c r="A97" t="s">
        <v>24</v>
      </c>
      <c r="B97" t="s">
        <v>59</v>
      </c>
      <c r="C97" t="s">
        <v>40</v>
      </c>
      <c r="D97" t="s">
        <v>18</v>
      </c>
      <c r="E97" t="s">
        <v>31</v>
      </c>
      <c r="F97" s="6">
        <v>40750</v>
      </c>
      <c r="G97" s="6">
        <v>40789</v>
      </c>
      <c r="H97">
        <v>888</v>
      </c>
      <c r="I97" s="1">
        <v>109.28</v>
      </c>
      <c r="J97" s="1">
        <v>35.840000000000003</v>
      </c>
      <c r="K97" s="2">
        <f>_100_Sales_Records[[#This Row],[Units Sold]]*_100_Sales_Records[[#This Row],[Unit Price]]</f>
        <v>97040.639999999999</v>
      </c>
      <c r="L97" s="2">
        <f>_100_Sales_Records[[#This Row],[Units Sold]]*_100_Sales_Records[[#This Row],[Unit Cost]]</f>
        <v>31825.920000000002</v>
      </c>
      <c r="M97" s="2">
        <f>_100_Sales_Records[[#This Row],[Total Revenue]]-_100_Sales_Records[[#This Row],[Total Sales]]</f>
        <v>65214.720000000001</v>
      </c>
      <c r="N97" s="9">
        <f>YEAR(_100_Sales_Records[[#This Row],[Ship Date]])</f>
        <v>2011</v>
      </c>
      <c r="O97">
        <f>_100_Sales_Records[[#This Row],[Ship Date]]-_100_Sales_Records[[#This Row],[Order Date]]</f>
        <v>39</v>
      </c>
    </row>
    <row r="98" spans="1:15" x14ac:dyDescent="0.3">
      <c r="A98" t="s">
        <v>37</v>
      </c>
      <c r="B98" t="s">
        <v>109</v>
      </c>
      <c r="C98" t="s">
        <v>26</v>
      </c>
      <c r="D98" t="s">
        <v>13</v>
      </c>
      <c r="E98" t="s">
        <v>23</v>
      </c>
      <c r="F98" s="6">
        <v>40858</v>
      </c>
      <c r="G98" s="6">
        <v>40905</v>
      </c>
      <c r="H98">
        <v>6267</v>
      </c>
      <c r="I98" s="1">
        <v>9.33</v>
      </c>
      <c r="J98" s="1">
        <v>6.92</v>
      </c>
      <c r="K98" s="2">
        <f>_100_Sales_Records[[#This Row],[Units Sold]]*_100_Sales_Records[[#This Row],[Unit Price]]</f>
        <v>58471.11</v>
      </c>
      <c r="L98" s="2">
        <f>_100_Sales_Records[[#This Row],[Units Sold]]*_100_Sales_Records[[#This Row],[Unit Cost]]</f>
        <v>43367.64</v>
      </c>
      <c r="M98" s="2">
        <f>_100_Sales_Records[[#This Row],[Total Revenue]]-_100_Sales_Records[[#This Row],[Total Sales]]</f>
        <v>15103.470000000001</v>
      </c>
      <c r="N98" s="9">
        <f>YEAR(_100_Sales_Records[[#This Row],[Ship Date]])</f>
        <v>2011</v>
      </c>
      <c r="O98">
        <f>_100_Sales_Records[[#This Row],[Ship Date]]-_100_Sales_Records[[#This Row],[Order Date]]</f>
        <v>47</v>
      </c>
    </row>
    <row r="99" spans="1:15" x14ac:dyDescent="0.3">
      <c r="A99" t="s">
        <v>24</v>
      </c>
      <c r="B99" t="s">
        <v>80</v>
      </c>
      <c r="C99" t="s">
        <v>33</v>
      </c>
      <c r="D99" t="s">
        <v>13</v>
      </c>
      <c r="E99" t="s">
        <v>19</v>
      </c>
      <c r="F99" s="6">
        <v>42522</v>
      </c>
      <c r="G99" s="6">
        <v>42550</v>
      </c>
      <c r="H99">
        <v>1485</v>
      </c>
      <c r="I99" s="1">
        <v>154.06</v>
      </c>
      <c r="J99" s="1">
        <v>90.93</v>
      </c>
      <c r="K99" s="2">
        <f>_100_Sales_Records[[#This Row],[Units Sold]]*_100_Sales_Records[[#This Row],[Unit Price]]</f>
        <v>228779.1</v>
      </c>
      <c r="L99" s="2">
        <f>_100_Sales_Records[[#This Row],[Units Sold]]*_100_Sales_Records[[#This Row],[Unit Cost]]</f>
        <v>135031.05000000002</v>
      </c>
      <c r="M99" s="2">
        <f>_100_Sales_Records[[#This Row],[Total Revenue]]-_100_Sales_Records[[#This Row],[Total Sales]]</f>
        <v>93748.049999999988</v>
      </c>
      <c r="N99" s="9">
        <f>YEAR(_100_Sales_Records[[#This Row],[Ship Date]])</f>
        <v>2016</v>
      </c>
      <c r="O99">
        <f>_100_Sales_Records[[#This Row],[Ship Date]]-_100_Sales_Records[[#This Row],[Order Date]]</f>
        <v>28</v>
      </c>
    </row>
    <row r="100" spans="1:15" x14ac:dyDescent="0.3">
      <c r="A100" t="s">
        <v>94</v>
      </c>
      <c r="B100" t="s">
        <v>95</v>
      </c>
      <c r="C100" t="s">
        <v>35</v>
      </c>
      <c r="D100" t="s">
        <v>13</v>
      </c>
      <c r="E100" t="s">
        <v>31</v>
      </c>
      <c r="F100" s="6">
        <v>42215</v>
      </c>
      <c r="G100" s="6">
        <v>42224</v>
      </c>
      <c r="H100">
        <v>5767</v>
      </c>
      <c r="I100" s="1">
        <v>81.73</v>
      </c>
      <c r="J100" s="1">
        <v>56.67</v>
      </c>
      <c r="K100" s="2">
        <f>_100_Sales_Records[[#This Row],[Units Sold]]*_100_Sales_Records[[#This Row],[Unit Price]]</f>
        <v>471336.91000000003</v>
      </c>
      <c r="L100" s="2">
        <f>_100_Sales_Records[[#This Row],[Units Sold]]*_100_Sales_Records[[#This Row],[Unit Cost]]</f>
        <v>326815.89</v>
      </c>
      <c r="M100" s="2">
        <f>_100_Sales_Records[[#This Row],[Total Revenue]]-_100_Sales_Records[[#This Row],[Total Sales]]</f>
        <v>144521.02000000002</v>
      </c>
      <c r="N100" s="9">
        <f>YEAR(_100_Sales_Records[[#This Row],[Ship Date]])</f>
        <v>2015</v>
      </c>
      <c r="O100">
        <f>_100_Sales_Records[[#This Row],[Ship Date]]-_100_Sales_Records[[#This Row],[Order Date]]</f>
        <v>9</v>
      </c>
    </row>
    <row r="101" spans="1:15" x14ac:dyDescent="0.3">
      <c r="A101" t="s">
        <v>24</v>
      </c>
      <c r="B101" t="s">
        <v>110</v>
      </c>
      <c r="C101" t="s">
        <v>30</v>
      </c>
      <c r="D101" t="s">
        <v>13</v>
      </c>
      <c r="E101" t="s">
        <v>23</v>
      </c>
      <c r="F101" s="6">
        <v>40949</v>
      </c>
      <c r="G101" s="6">
        <v>40954</v>
      </c>
      <c r="H101">
        <v>5367</v>
      </c>
      <c r="I101" s="1">
        <v>668.27</v>
      </c>
      <c r="J101" s="1">
        <v>502.54</v>
      </c>
      <c r="K101" s="2">
        <f>_100_Sales_Records[[#This Row],[Units Sold]]*_100_Sales_Records[[#This Row],[Unit Price]]</f>
        <v>3586605.09</v>
      </c>
      <c r="L101" s="2">
        <f>_100_Sales_Records[[#This Row],[Units Sold]]*_100_Sales_Records[[#This Row],[Unit Cost]]</f>
        <v>2697132.18</v>
      </c>
      <c r="M101" s="2">
        <f>_100_Sales_Records[[#This Row],[Total Revenue]]-_100_Sales_Records[[#This Row],[Total Sales]]</f>
        <v>889472.90999999968</v>
      </c>
      <c r="N101" s="9">
        <f>YEAR(_100_Sales_Records[[#This Row],[Ship Date]])</f>
        <v>2012</v>
      </c>
      <c r="O101">
        <f>_100_Sales_Records[[#This Row],[Ship Date]]-_100_Sales_Records[[#This Row],[Order Date]]</f>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6 7 3 5 5 e 8 - 0 6 c 9 - 4 0 0 5 - 9 b d f - 8 8 9 e 2 c 0 9 8 a 6 d "   x m l n s = " h t t p : / / s c h e m a s . m i c r o s o f t . c o m / D a t a M a s h u p " > A A A A A J g E A A B Q S w M E F A A C A A g A F L x 1 W G w i V q y l A A A A 9 g A A A B I A H A B D b 2 5 m a W c v U G F j a 2 F n Z S 5 4 b W w g o h g A K K A U A A A A A A A A A A A A A A A A A A A A A A A A A A A A h Y 9 B D o I w F E S v Q r q n L T V R Q z 5 l 4 V Y S E 6 J x S 2 q F R v g Y W i x 3 c + G R v I I Y R d 2 5 n J k 3 y c z 9 e o N 0 a O r g o j t r W k x I R D k J N K r 2 Y L B M S O + O 4 Z K k E j a F O h W l D k Y Y b T x Y k 5 D K u X P M m P e e + h l t u 5 I J z i O 2 z 9 a 5 q n R T h A a t K 1 B p 8 m k d / r e I h N 1 r j B Q 0 E n M q x I J y Y J M J m c E v I M a 9 z / T H h F V f u 7 7 T U m O 4 z Y F N E t j 7 g 3 w A U E s D B B Q A A g A I A B S 8 d 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U v H V Y l H Q J F J E B A A A p A w A A E w A c A E Z v c m 1 1 b G F z L 1 N l Y 3 R p b 2 4 x L m 0 g o h g A K K A U A A A A A A A A A A A A A A A A A A A A A A A A A A A A d Z J R a 9 s w E M f f A / k O Q n 1 x Q J i 6 b H t o 8 c O w O 2 Y o a R a n T / U e V P u W a J O l o D u H h Z D v P h m Z O s S d X y z d T / f / 3 5 2 E U J O y h p X h n z z M Z / M Z 7 q S D h t 3 w 5 P a W l V I D s j X U 1 j X I W c o 0 0 H z G / F f a z t X g I x k e 4 t z W X Q u G o m 9 K Q 5 x Z Q 3 6 D E c / u q x c E h 1 X + + P T E i m W 5 K t b P y y o H / E N 2 X 6 2 c / e 2 t s b q 0 U W a L 1 c Q 7 r v H A F + I 1 B 6 1 a R e B S L r h g m d V d a z B N E s E e T W 3 7 7 D S 5 + 3 w n 2 I / O E p R 0 1 J C O y 3 h p D f x c i N D D D f c V t J 4 1 7 D v I x h f a t 7 i R b / 7 g Q I Z 4 F N o V 7 H W I f 9 W 6 r K W W D l N y 3 a V k t p N m 6 x U 3 x z 2 M c h s n D f 6 y r g 0 V 9 x C j D / z F 6 c T X s P W 3 4 b s j f 4 o R / K W z Y C e e 2 c 6 Q O 0 7 i B U E b 3 K 5 J m G B f k A E 9 o c / O O 7 K V U 9 Y p m s o G n E t 6 1 2 3 8 + g I V u Q e F o S + f 4 t 4 9 O O 7 U / u O c F 6 M I / a v R z T S r Z 3 0 h 9 X u a 6 d o 3 c C P M L N I V O 4 8 j X 0 N r D 3 6 I w 2 s Y p x 7 A E I 6 u 7 k Z c N H J e z G f K / E / v 4 R 9 Q S w E C L Q A U A A I A C A A U v H V Y b C J W r K U A A A D 2 A A A A E g A A A A A A A A A A A A A A A A A A A A A A Q 2 9 u Z m l n L 1 B h Y 2 t h Z 2 U u e G 1 s U E s B A i 0 A F A A C A A g A F L x 1 W A / K 6 a u k A A A A 6 Q A A A B M A A A A A A A A A A A A A A A A A 8 Q A A A F t D b 2 5 0 Z W 5 0 X 1 R 5 c G V z X S 5 4 b W x Q S w E C L Q A U A A I A C A A U v H V Y l H Q J F J E B A A A p A w A A E w A A A A A A A A A A A A A A A A D i A Q A A R m 9 y b X V s Y X M v U 2 V j d G l v b j E u b V B L B Q Y A A A A A A w A D A M I A A A D A 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G D w A A A A A A A K Q P 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M T A w J T I w U 2 F s Z X M l M j B S Z W N v c m R z P C 9 J d G V t U G F 0 a D 4 8 L 0 l 0 Z W 1 M b 2 N h d G l v b j 4 8 U 3 R h Y m x l R W 5 0 c m l l c z 4 8 R W 5 0 c n k g V H l w Z T 0 i S X N Q c m l 2 Y X R l I i B W Y W x 1 Z T 0 i b D A i I C 8 + P E V u d H J 5 I F R 5 c G U 9 I l F 1 Z X J 5 S U Q i I F Z h b H V l P S J z N j Z l Z W J k M W M t N W Y z Z i 0 0 Y z J h L W E x Y T c t O G I 4 N T l j Z G U 2 M 2 Y 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M T A w X 1 N h b G V z X 1 J l Y 2 9 y Z H M i I C 8 + P E V u d H J 5 I F R 5 c G U 9 I k Z p b G x l Z E N v b X B s Z X R l U m V z d W x 0 V G 9 X b 3 J r c 2 h l Z X Q i I F Z h b H V l P S J s M S I g L z 4 8 R W 5 0 c n k g V H l w Z T 0 i R m l s b E V y c m 9 y Q 2 9 k Z S I g V m F s d W U 9 I n N V b m t u b 3 d u I i A v P j x F b n R y e S B U e X B l P S J G a W x s R X J y b 3 J D b 3 V u d C I g V m F s d W U 9 I m w w I i A v P j x F b n R y e S B U e X B l P S J G a W x s T G F z d F V w Z G F 0 Z W Q i I F Z h b H V l P S J k M j A y N C 0 w M y 0 y M V Q y M z o z M j o 0 M S 4 4 M D U w N z I 4 W i I g L z 4 8 R W 5 0 c n k g V H l w Z T 0 i R m l s b E N v b H V t b l R 5 c G V z I i B W Y W x 1 Z T 0 i c 0 J n W U d C Z 1 l K Q 1 F N R k J R P T 0 i I C 8 + P E V u d H J 5 I F R 5 c G U 9 I k Z p b G x D b 2 x 1 b W 5 O Y W 1 l c y I g V m F s d W U 9 I n N b J n F 1 b 3 Q 7 U m V n a W 9 u J n F 1 b 3 Q 7 L C Z x d W 9 0 O 0 N v d W 5 0 c n k m c X V v d D s s J n F 1 b 3 Q 7 S X R l b S B U e X B l J n F 1 b 3 Q 7 L C Z x d W 9 0 O 1 N h b G V z I E N o Y W 5 u Z W w m c X V v d D s s J n F 1 b 3 Q 7 T 3 J k Z X I g U H J p b 3 J p d H k m c X V v d D s s J n F 1 b 3 Q 7 T 3 J k Z X I g R G F 0 Z S Z x d W 9 0 O y w m c X V v d D t T a G l w I E R h d G U m c X V v d D s s J n F 1 b 3 Q 7 V W 5 p d H M g U 2 9 s Z C Z x d W 9 0 O y w m c X V v d D t V b m l 0 I F B y a W N l J n F 1 b 3 Q 7 L C Z x d W 9 0 O 1 V u a X Q g Q 2 9 z d C Z x d W 9 0 O 1 0 i I C 8 + P E V u d H J 5 I F R 5 c G U 9 I k Z p b G x T d G F 0 d X M i I F Z h b H V l P S J z Q 2 9 t c G x l d G U i I C 8 + P E V u d H J 5 I F R 5 c G U 9 I k Z p b G x D b 3 V u d C I g V m F s d W U 9 I m w x M D A 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z E w M C B T Y W x l c y B S Z W N v c m R z L 0 F 1 d G 9 S Z W 1 v d m V k Q 2 9 s d W 1 u c z E u e 1 J l Z 2 l v b i w w f S Z x d W 9 0 O y w m c X V v d D t T Z W N 0 a W 9 u M S 8 x M D A g U 2 F s Z X M g U m V j b 3 J k c y 9 B d X R v U m V t b 3 Z l Z E N v b H V t b n M x L n t D b 3 V u d H J 5 L D F 9 J n F 1 b 3 Q 7 L C Z x d W 9 0 O 1 N l Y 3 R p b 2 4 x L z E w M C B T Y W x l c y B S Z W N v c m R z L 0 F 1 d G 9 S Z W 1 v d m V k Q 2 9 s d W 1 u c z E u e 0 l 0 Z W 0 g V H l w Z S w y f S Z x d W 9 0 O y w m c X V v d D t T Z W N 0 a W 9 u M S 8 x M D A g U 2 F s Z X M g U m V j b 3 J k c y 9 B d X R v U m V t b 3 Z l Z E N v b H V t b n M x L n t T Y W x l c y B D a G F u b m V s L D N 9 J n F 1 b 3 Q 7 L C Z x d W 9 0 O 1 N l Y 3 R p b 2 4 x L z E w M C B T Y W x l c y B S Z W N v c m R z L 0 F 1 d G 9 S Z W 1 v d m V k Q 2 9 s d W 1 u c z E u e 0 9 y Z G V y I F B y a W 9 y a X R 5 L D R 9 J n F 1 b 3 Q 7 L C Z x d W 9 0 O 1 N l Y 3 R p b 2 4 x L z E w M C B T Y W x l c y B S Z W N v c m R z L 0 F 1 d G 9 S Z W 1 v d m V k Q 2 9 s d W 1 u c z E u e 0 9 y Z G V y I E R h d G U s N X 0 m c X V v d D s s J n F 1 b 3 Q 7 U 2 V j d G l v b j E v M T A w I F N h b G V z I F J l Y 2 9 y Z H M v Q X V 0 b 1 J l b W 9 2 Z W R D b 2 x 1 b W 5 z M S 5 7 U 2 h p c C B E Y X R l L D Z 9 J n F 1 b 3 Q 7 L C Z x d W 9 0 O 1 N l Y 3 R p b 2 4 x L z E w M C B T Y W x l c y B S Z W N v c m R z L 0 F 1 d G 9 S Z W 1 v d m V k Q 2 9 s d W 1 u c z E u e 1 V u a X R z I F N v b G Q s N 3 0 m c X V v d D s s J n F 1 b 3 Q 7 U 2 V j d G l v b j E v M T A w I F N h b G V z I F J l Y 2 9 y Z H M v Q X V 0 b 1 J l b W 9 2 Z W R D b 2 x 1 b W 5 z M S 5 7 V W 5 p d C B Q c m l j Z S w 4 f S Z x d W 9 0 O y w m c X V v d D t T Z W N 0 a W 9 u M S 8 x M D A g U 2 F s Z X M g U m V j b 3 J k c y 9 B d X R v U m V t b 3 Z l Z E N v b H V t b n M x L n t V b m l 0 I E N v c 3 Q s O X 0 m c X V v d D t d L C Z x d W 9 0 O 0 N v b H V t b k N v d W 5 0 J n F 1 b 3 Q 7 O j E w L C Z x d W 9 0 O 0 t l e U N v b H V t b k 5 h b W V z J n F 1 b 3 Q 7 O l t d L C Z x d W 9 0 O 0 N v b H V t b k l k Z W 5 0 a X R p Z X M m c X V v d D s 6 W y Z x d W 9 0 O 1 N l Y 3 R p b 2 4 x L z E w M C B T Y W x l c y B S Z W N v c m R z L 0 F 1 d G 9 S Z W 1 v d m V k Q 2 9 s d W 1 u c z E u e 1 J l Z 2 l v b i w w f S Z x d W 9 0 O y w m c X V v d D t T Z W N 0 a W 9 u M S 8 x M D A g U 2 F s Z X M g U m V j b 3 J k c y 9 B d X R v U m V t b 3 Z l Z E N v b H V t b n M x L n t D b 3 V u d H J 5 L D F 9 J n F 1 b 3 Q 7 L C Z x d W 9 0 O 1 N l Y 3 R p b 2 4 x L z E w M C B T Y W x l c y B S Z W N v c m R z L 0 F 1 d G 9 S Z W 1 v d m V k Q 2 9 s d W 1 u c z E u e 0 l 0 Z W 0 g V H l w Z S w y f S Z x d W 9 0 O y w m c X V v d D t T Z W N 0 a W 9 u M S 8 x M D A g U 2 F s Z X M g U m V j b 3 J k c y 9 B d X R v U m V t b 3 Z l Z E N v b H V t b n M x L n t T Y W x l c y B D a G F u b m V s L D N 9 J n F 1 b 3 Q 7 L C Z x d W 9 0 O 1 N l Y 3 R p b 2 4 x L z E w M C B T Y W x l c y B S Z W N v c m R z L 0 F 1 d G 9 S Z W 1 v d m V k Q 2 9 s d W 1 u c z E u e 0 9 y Z G V y I F B y a W 9 y a X R 5 L D R 9 J n F 1 b 3 Q 7 L C Z x d W 9 0 O 1 N l Y 3 R p b 2 4 x L z E w M C B T Y W x l c y B S Z W N v c m R z L 0 F 1 d G 9 S Z W 1 v d m V k Q 2 9 s d W 1 u c z E u e 0 9 y Z G V y I E R h d G U s N X 0 m c X V v d D s s J n F 1 b 3 Q 7 U 2 V j d G l v b j E v M T A w I F N h b G V z I F J l Y 2 9 y Z H M v Q X V 0 b 1 J l b W 9 2 Z W R D b 2 x 1 b W 5 z M S 5 7 U 2 h p c C B E Y X R l L D Z 9 J n F 1 b 3 Q 7 L C Z x d W 9 0 O 1 N l Y 3 R p b 2 4 x L z E w M C B T Y W x l c y B S Z W N v c m R z L 0 F 1 d G 9 S Z W 1 v d m V k Q 2 9 s d W 1 u c z E u e 1 V u a X R z I F N v b G Q s N 3 0 m c X V v d D s s J n F 1 b 3 Q 7 U 2 V j d G l v b j E v M T A w I F N h b G V z I F J l Y 2 9 y Z H M v Q X V 0 b 1 J l b W 9 2 Z W R D b 2 x 1 b W 5 z M S 5 7 V W 5 p d C B Q c m l j Z S w 4 f S Z x d W 9 0 O y w m c X V v d D t T Z W N 0 a W 9 u M S 8 x M D A g U 2 F s Z X M g U m V j b 3 J k c y 9 B d X R v U m V t b 3 Z l Z E N v b H V t b n M x L n t V b m l 0 I E N v c 3 Q s O X 0 m c X V v d D t d L C Z x d W 9 0 O 1 J l b G F 0 a W 9 u c 2 h p c E l u Z m 8 m c X V v d D s 6 W 1 1 9 I i A v P j w v U 3 R h Y m x l R W 5 0 c m l l c z 4 8 L 0 l 0 Z W 0 + P E l 0 Z W 0 + P E l 0 Z W 1 M b 2 N h d G l v b j 4 8 S X R l b V R 5 c G U + R m 9 y b X V s Y T w v S X R l b V R 5 c G U + P E l 0 Z W 1 Q Y X R o P l N l Y 3 R p b 2 4 x L z E w M C U y M F N h b G V z J T I w U m V j b 3 J k c y 9 T b 3 V y Y 2 U 8 L 0 l 0 Z W 1 Q Y X R o P j w v S X R l b U x v Y 2 F 0 a W 9 u P j x T d G F i b G V F b n R y a W V z I C 8 + P C 9 J d G V t P j x J d G V t P j x J d G V t T G 9 j Y X R p b 2 4 + P E l 0 Z W 1 U e X B l P k Z v c m 1 1 b G E 8 L 0 l 0 Z W 1 U e X B l P j x J d G V t U G F 0 a D 5 T Z W N 0 a W 9 u M S 8 x M D A l M j B T Y W x l c y U y M F J l Y 2 9 y Z H M v U H J v b W 9 0 Z W Q l M j B I Z W F k Z X J z P C 9 J d G V t U G F 0 a D 4 8 L 0 l 0 Z W 1 M b 2 N h d G l v b j 4 8 U 3 R h Y m x l R W 5 0 c m l l c y A v P j w v S X R l b T 4 8 S X R l b T 4 8 S X R l b U x v Y 2 F 0 a W 9 u P j x J d G V t V H l w Z T 5 G b 3 J t d W x h P C 9 J d G V t V H l w Z T 4 8 S X R l b V B h d G g + U 2 V j d G l v b j E v M T A w J T I w U 2 F s Z X M l M j B S Z W N v c m R z L 0 N o Y W 5 n Z W Q l M j B U e X B l P C 9 J d G V t U G F 0 a D 4 8 L 0 l 0 Z W 1 M b 2 N h d G l v b j 4 8 U 3 R h Y m x l R W 5 0 c m l l c y A v P j w v S X R l b T 4 8 S X R l b T 4 8 S X R l b U x v Y 2 F 0 a W 9 u P j x J d G V t V H l w Z T 5 G b 3 J t d W x h P C 9 J d G V t V H l w Z T 4 8 S X R l b V B h d G g + U 2 V j d G l v b j E v M T A w J T I w U 2 F s Z X M l M j B S Z W N v c m R z L 1 J l b W 9 2 Z W Q l M j B D b 2 x 1 b W 5 z P C 9 J d G V t U G F 0 a D 4 8 L 0 l 0 Z W 1 M b 2 N h d G l v b j 4 8 U 3 R h Y m x l R W 5 0 c m l l c y A v P j w v S X R l b T 4 8 L 0 l 0 Z W 1 z P j w v T G 9 j Y W x Q Y W N r Y W d l T W V 0 Y W R h d G F G a W x l P h Y A A A B Q S w U G A A A A A A A A A A A A A A A A A A A A A A A A J g E A A A E A A A D Q j J 3 f A R X R E Y x 6 A M B P w p f r A Q A A A P q 7 Q 3 E N T q x O t W E M C x D k a p 8 A A A A A A g A A A A A A E G Y A A A A B A A A g A A A A 5 E d W n d i b / U R d d j I / 8 q v H 3 W f + 7 x y 1 m I y R n U E n n S A 3 x Q 8 A A A A A D o A A A A A C A A A g A A A A o G J 5 1 H K 6 o 0 x W C q q E 0 a e f a I e H q I S Z f u 0 Q U G C 1 2 V A A w l F Q A A A A q P v 2 L I + B l 0 P R p 9 E y A O e 8 k m D / f G U 9 I r Z W z d O 5 s c I 4 f L J N 0 J Y o z K p N e U Z K t y 7 C J U 7 5 p l P n T y H J r T g 4 R F y C J 6 L w h m o T 8 n 9 c L y s R t 7 M T W C r 9 G j 5 A A A A A s 0 u 3 H c S N K z 2 4 p J E Y i r l + c U J m N D 8 P r c K / K W Q l s P 3 w y 2 R s g 9 t I s G B t u 7 H Y n f s h b 2 v N c o p k R H N 4 z 7 6 T d 0 s w 7 Z z U l A = = < / D a t a M a s h u p > 
</file>

<file path=customXml/itemProps1.xml><?xml version="1.0" encoding="utf-8"?>
<ds:datastoreItem xmlns:ds="http://schemas.openxmlformats.org/officeDocument/2006/customXml" ds:itemID="{3B6B59B8-911D-4452-9FB9-24945D3D6E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Richmond Woode Baah</dc:creator>
  <cp:lastModifiedBy>Richmond Woode Baah</cp:lastModifiedBy>
  <dcterms:created xsi:type="dcterms:W3CDTF">2015-06-05T18:17:20Z</dcterms:created>
  <dcterms:modified xsi:type="dcterms:W3CDTF">2024-07-18T15:46:07Z</dcterms:modified>
</cp:coreProperties>
</file>