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5" yWindow="-15" windowWidth="14520" windowHeight="12615" activeTab="2"/>
  </bookViews>
  <sheets>
    <sheet name="箍筋家族" sheetId="6" r:id="rId1"/>
    <sheet name="繫筋家族" sheetId="7" r:id="rId2"/>
    <sheet name="特殊鋼筋" sheetId="8" r:id="rId3"/>
    <sheet name="weight" sheetId="2" r:id="rId4"/>
  </sheets>
  <externalReferences>
    <externalReference r:id="rId5"/>
  </externalReferences>
  <definedNames>
    <definedName name="_10">weight!$E$4</definedName>
    <definedName name="_11">weight!$E$5</definedName>
    <definedName name="_12">weight!$E$6</definedName>
    <definedName name="_2">weight!$E$7</definedName>
    <definedName name="_3">weight!$E$8</definedName>
    <definedName name="_4">weight!$E$9</definedName>
    <definedName name="_5">weight!$E$10</definedName>
    <definedName name="_6">weight!$E$11</definedName>
    <definedName name="_7">weight!$E$12</definedName>
    <definedName name="_8">weight!$E$13</definedName>
    <definedName name="_9">weight!$E$14</definedName>
    <definedName name="_xlnm.Print_Area" localSheetId="2">特殊鋼筋!$A$1:$R$11</definedName>
    <definedName name="_xlnm.Print_Area" localSheetId="0">箍筋家族!$A$1:$R$14</definedName>
    <definedName name="_xlnm.Print_Area" localSheetId="1">繫筋家族!$A$1:$R$20</definedName>
    <definedName name="_xlnm.Print_Titles" localSheetId="2">特殊鋼筋!$1:$3</definedName>
    <definedName name="_xlnm.Print_Titles" localSheetId="0">箍筋家族!$1:$3</definedName>
    <definedName name="_xlnm.Print_Titles" localSheetId="1">繫筋家族!$1:$3</definedName>
    <definedName name="rebar" localSheetId="3">weight!$D$1:$E$100</definedName>
    <definedName name="rebar">weight!$D$1:$E$100</definedName>
    <definedName name="weight" localSheetId="2">[1]weight!$D$1:$E$100</definedName>
    <definedName name="weight" localSheetId="1">[1]weight!$D$1:$E$100</definedName>
    <definedName name="weight">weight!$D$1:$E$100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0" i="8" l="1"/>
  <c r="N10" i="8"/>
  <c r="N9" i="8"/>
  <c r="N8" i="7"/>
  <c r="O7" i="8" l="1"/>
  <c r="N7" i="8"/>
  <c r="O6" i="8"/>
  <c r="N6" i="8"/>
  <c r="O5" i="8"/>
  <c r="N5" i="8"/>
  <c r="O4" i="8"/>
  <c r="N4" i="8" l="1"/>
  <c r="N11" i="8" s="1"/>
  <c r="T10" i="8" l="1"/>
  <c r="O7" i="7" l="1"/>
  <c r="N7" i="7"/>
  <c r="N16" i="7" s="1"/>
  <c r="O9" i="7"/>
  <c r="O5" i="7"/>
  <c r="N5" i="7"/>
  <c r="N14" i="7" s="1"/>
  <c r="O4" i="7"/>
  <c r="O6" i="7"/>
  <c r="N6" i="7"/>
  <c r="N12" i="7" s="1"/>
  <c r="O8" i="7"/>
  <c r="N11" i="7"/>
  <c r="N18" i="7" l="1"/>
  <c r="N9" i="7"/>
  <c r="N15" i="7" s="1"/>
  <c r="N4" i="7"/>
  <c r="N19" i="7" l="1"/>
  <c r="N13" i="7"/>
  <c r="N17" i="7"/>
  <c r="T19" i="7"/>
  <c r="N20" i="7"/>
  <c r="N4" i="6"/>
  <c r="N11" i="6" s="1"/>
  <c r="N5" i="6"/>
  <c r="N7" i="6"/>
  <c r="S19" i="7" l="1"/>
  <c r="N6" i="6"/>
  <c r="N8" i="6"/>
  <c r="N9" i="6"/>
  <c r="N13" i="6" s="1"/>
  <c r="N12" i="6" l="1"/>
  <c r="S13" i="6" s="1"/>
  <c r="N14" i="6"/>
</calcChain>
</file>

<file path=xl/sharedStrings.xml><?xml version="1.0" encoding="utf-8"?>
<sst xmlns="http://schemas.openxmlformats.org/spreadsheetml/2006/main" count="185" uniqueCount="123">
  <si>
    <t>#10</t>
    <phoneticPr fontId="1" type="noConversion"/>
  </si>
  <si>
    <t>#11</t>
    <phoneticPr fontId="1" type="noConversion"/>
  </si>
  <si>
    <t>#12</t>
    <phoneticPr fontId="1" type="noConversion"/>
  </si>
  <si>
    <t>#2</t>
    <phoneticPr fontId="1" type="noConversion"/>
  </si>
  <si>
    <t>#3</t>
    <phoneticPr fontId="1" type="noConversion"/>
  </si>
  <si>
    <t>#4</t>
    <phoneticPr fontId="1" type="noConversion"/>
  </si>
  <si>
    <t>#5</t>
    <phoneticPr fontId="1" type="noConversion"/>
  </si>
  <si>
    <t>#6</t>
    <phoneticPr fontId="1" type="noConversion"/>
  </si>
  <si>
    <t>#7</t>
    <phoneticPr fontId="1" type="noConversion"/>
  </si>
  <si>
    <t>#8</t>
    <phoneticPr fontId="1" type="noConversion"/>
  </si>
  <si>
    <t>#9</t>
    <phoneticPr fontId="1" type="noConversion"/>
  </si>
  <si>
    <t>鋼筋料單</t>
    <phoneticPr fontId="4" type="noConversion"/>
  </si>
  <si>
    <t>工程名稱：</t>
    <phoneticPr fontId="4" type="noConversion"/>
  </si>
  <si>
    <t>結構位置：</t>
    <phoneticPr fontId="4" type="noConversion"/>
  </si>
  <si>
    <t>編號</t>
  </si>
  <si>
    <t>號數</t>
  </si>
  <si>
    <t>圖示</t>
  </si>
  <si>
    <t>長度(cm)</t>
    <phoneticPr fontId="4" type="noConversion"/>
  </si>
  <si>
    <t>數量</t>
    <phoneticPr fontId="4" type="noConversion"/>
  </si>
  <si>
    <t>重量(kg)</t>
    <phoneticPr fontId="4" type="noConversion"/>
  </si>
  <si>
    <t>備註</t>
    <phoneticPr fontId="4" type="noConversion"/>
  </si>
  <si>
    <t>總計</t>
  </si>
  <si>
    <t>#11</t>
  </si>
  <si>
    <t>#10</t>
  </si>
  <si>
    <t>#6</t>
  </si>
  <si>
    <t>合計</t>
  </si>
  <si>
    <t>讀取CAD文字</t>
    <phoneticPr fontId="1" type="noConversion"/>
  </si>
  <si>
    <t>鋼筋料單</t>
    <phoneticPr fontId="4" type="noConversion"/>
  </si>
  <si>
    <t>數量</t>
  </si>
  <si>
    <t>圖示ID</t>
  </si>
  <si>
    <t>總長度(cm)</t>
    <phoneticPr fontId="1" type="noConversion"/>
  </si>
  <si>
    <t>左端接頭</t>
  </si>
  <si>
    <t>右端接頭</t>
    <phoneticPr fontId="1" type="noConversion"/>
  </si>
  <si>
    <t>參數0</t>
    <phoneticPr fontId="1" type="noConversion"/>
  </si>
  <si>
    <t>參數1</t>
    <phoneticPr fontId="1" type="noConversion"/>
  </si>
  <si>
    <t>參數2</t>
    <phoneticPr fontId="1" type="noConversion"/>
  </si>
  <si>
    <t>參數3</t>
    <phoneticPr fontId="1" type="noConversion"/>
  </si>
  <si>
    <t>參數4</t>
    <phoneticPr fontId="1" type="noConversion"/>
  </si>
  <si>
    <t>參數5</t>
    <phoneticPr fontId="1" type="noConversion"/>
  </si>
  <si>
    <t>參數6</t>
    <phoneticPr fontId="1" type="noConversion"/>
  </si>
  <si>
    <t>參數7</t>
    <phoneticPr fontId="1" type="noConversion"/>
  </si>
  <si>
    <t>參數8</t>
    <phoneticPr fontId="1" type="noConversion"/>
  </si>
  <si>
    <t>參數9</t>
    <phoneticPr fontId="1" type="noConversion"/>
  </si>
  <si>
    <t>工程名稱：</t>
    <phoneticPr fontId="4" type="noConversion"/>
  </si>
  <si>
    <t>結構位置：</t>
    <phoneticPr fontId="4" type="noConversion"/>
  </si>
  <si>
    <t>A(cm)</t>
  </si>
  <si>
    <t>B(cm)</t>
  </si>
  <si>
    <t>C(cm)</t>
  </si>
  <si>
    <t>D(cm)</t>
  </si>
  <si>
    <t>E(cm)</t>
    <phoneticPr fontId="4" type="noConversion"/>
  </si>
  <si>
    <t>F(cm)</t>
    <phoneticPr fontId="1" type="noConversion"/>
  </si>
  <si>
    <t>G(cm)</t>
    <phoneticPr fontId="1" type="noConversion"/>
  </si>
  <si>
    <t>長度(cm)</t>
    <phoneticPr fontId="4" type="noConversion"/>
  </si>
  <si>
    <t>數量</t>
    <phoneticPr fontId="4" type="noConversion"/>
  </si>
  <si>
    <t>重量(kg)</t>
    <phoneticPr fontId="4" type="noConversion"/>
  </si>
  <si>
    <t>設計長度</t>
  </si>
  <si>
    <t>折減(cm)</t>
    <phoneticPr fontId="13" type="noConversion"/>
  </si>
  <si>
    <t>備註</t>
    <phoneticPr fontId="4" type="noConversion"/>
  </si>
  <si>
    <t>II-0</t>
  </si>
  <si>
    <t>#9</t>
  </si>
  <si>
    <t>#8</t>
  </si>
  <si>
    <t>#7</t>
  </si>
  <si>
    <t>鋼筋料單</t>
    <phoneticPr fontId="4" type="noConversion"/>
  </si>
  <si>
    <t>總長度(cm)</t>
    <phoneticPr fontId="1" type="noConversion"/>
  </si>
  <si>
    <t>右端接頭</t>
    <phoneticPr fontId="1" type="noConversion"/>
  </si>
  <si>
    <t>參數0</t>
    <phoneticPr fontId="1" type="noConversion"/>
  </si>
  <si>
    <t>參數1</t>
    <phoneticPr fontId="1" type="noConversion"/>
  </si>
  <si>
    <t>參數2</t>
    <phoneticPr fontId="1" type="noConversion"/>
  </si>
  <si>
    <t>參數3</t>
    <phoneticPr fontId="1" type="noConversion"/>
  </si>
  <si>
    <t>參數4</t>
    <phoneticPr fontId="1" type="noConversion"/>
  </si>
  <si>
    <t>參數5</t>
    <phoneticPr fontId="1" type="noConversion"/>
  </si>
  <si>
    <t>參數6</t>
    <phoneticPr fontId="1" type="noConversion"/>
  </si>
  <si>
    <t>參數7</t>
    <phoneticPr fontId="1" type="noConversion"/>
  </si>
  <si>
    <t>參數8</t>
    <phoneticPr fontId="1" type="noConversion"/>
  </si>
  <si>
    <t>參數9</t>
    <phoneticPr fontId="1" type="noConversion"/>
  </si>
  <si>
    <t>工程名稱：</t>
    <phoneticPr fontId="4" type="noConversion"/>
  </si>
  <si>
    <t>結構位置：</t>
    <phoneticPr fontId="4" type="noConversion"/>
  </si>
  <si>
    <t>E(cm)</t>
    <phoneticPr fontId="4" type="noConversion"/>
  </si>
  <si>
    <t>F(cm)</t>
    <phoneticPr fontId="1" type="noConversion"/>
  </si>
  <si>
    <t>G(cm)</t>
    <phoneticPr fontId="1" type="noConversion"/>
  </si>
  <si>
    <t>長度(cm)</t>
    <phoneticPr fontId="4" type="noConversion"/>
  </si>
  <si>
    <t>數量</t>
    <phoneticPr fontId="4" type="noConversion"/>
  </si>
  <si>
    <t>重量(kg)</t>
    <phoneticPr fontId="4" type="noConversion"/>
  </si>
  <si>
    <t>折減(cm)</t>
    <phoneticPr fontId="13" type="noConversion"/>
  </si>
  <si>
    <t>備註</t>
    <phoneticPr fontId="4" type="noConversion"/>
  </si>
  <si>
    <t>LI-0</t>
  </si>
  <si>
    <t>#3</t>
    <phoneticPr fontId="1" type="noConversion"/>
  </si>
  <si>
    <t>#4</t>
    <phoneticPr fontId="1" type="noConversion"/>
  </si>
  <si>
    <t>#5</t>
    <phoneticPr fontId="1" type="noConversion"/>
  </si>
  <si>
    <t>#6</t>
    <phoneticPr fontId="1" type="noConversion"/>
  </si>
  <si>
    <t>#8</t>
    <phoneticPr fontId="1" type="noConversion"/>
  </si>
  <si>
    <t>#9</t>
    <phoneticPr fontId="1" type="noConversion"/>
  </si>
  <si>
    <t>#10</t>
    <phoneticPr fontId="1" type="noConversion"/>
  </si>
  <si>
    <t>#11</t>
    <phoneticPr fontId="1" type="noConversion"/>
  </si>
  <si>
    <t>箍筋家族</t>
    <phoneticPr fontId="1" type="noConversion"/>
  </si>
  <si>
    <t>繫筋家族</t>
    <phoneticPr fontId="1" type="noConversion"/>
  </si>
  <si>
    <t>特殊鋼筋</t>
    <phoneticPr fontId="1" type="noConversion"/>
  </si>
  <si>
    <t>埔里新家新建工程</t>
    <phoneticPr fontId="1" type="noConversion"/>
  </si>
  <si>
    <t>#4</t>
    <phoneticPr fontId="1" type="noConversion"/>
  </si>
  <si>
    <t>#5</t>
    <phoneticPr fontId="1" type="noConversion"/>
  </si>
  <si>
    <t>柱箍#4(50x75)=20</t>
  </si>
  <si>
    <t>牆箍#4(50x75)=20</t>
  </si>
  <si>
    <t>U箍#5(50x75)=20</t>
  </si>
  <si>
    <t>L箍#4(50+75)=20</t>
  </si>
  <si>
    <t>地箍#5(50x75)=20</t>
  </si>
  <si>
    <t>#4</t>
    <phoneticPr fontId="1" type="noConversion"/>
  </si>
  <si>
    <t>#5</t>
    <phoneticPr fontId="1" type="noConversion"/>
  </si>
  <si>
    <t>#3</t>
    <phoneticPr fontId="1" type="noConversion"/>
  </si>
  <si>
    <t>半箍#3(50+75)=20</t>
    <phoneticPr fontId="1" type="noConversion"/>
  </si>
  <si>
    <t>#3</t>
    <phoneticPr fontId="1" type="noConversion"/>
  </si>
  <si>
    <t>梁繫#3-1000x20</t>
  </si>
  <si>
    <t>梁繫#4-101.5x20</t>
  </si>
  <si>
    <t>柱繫#5-3000x20</t>
  </si>
  <si>
    <t>柱繫#5-555.5x20</t>
  </si>
  <si>
    <t>牆繫#3-51x20</t>
  </si>
  <si>
    <t>牆繫#4-62.5x20</t>
  </si>
  <si>
    <t>安#5-3000x20</t>
    <phoneticPr fontId="1" type="noConversion"/>
  </si>
  <si>
    <t>安#4-30+60x20</t>
  </si>
  <si>
    <t>#5</t>
    <phoneticPr fontId="1" type="noConversion"/>
  </si>
  <si>
    <t>#4</t>
    <phoneticPr fontId="1" type="noConversion"/>
  </si>
  <si>
    <t>安#5-25+1000x20</t>
    <phoneticPr fontId="1" type="noConversion"/>
  </si>
  <si>
    <t>安#5-85x20</t>
    <phoneticPr fontId="1" type="noConversion"/>
  </si>
  <si>
    <t>90度彎鉤
要翻90度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</si>
</sst>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;[Red]\-0\ "/>
    <numFmt numFmtId="177" formatCode="0.0_ ;[Red]\-0.0\ "/>
  </numFmts>
  <fonts count="14">
    <font>
      <sz val="10"/>
      <name val="Arial"/>
      <family val="2"/>
    </font>
    <font>
      <sz val="9"/>
      <name val="細明體"/>
      <family val="3"/>
      <charset val="136"/>
    </font>
    <font>
      <sz val="12"/>
      <name val="新細明體"/>
      <family val="1"/>
      <charset val="136"/>
    </font>
    <font>
      <sz val="12"/>
      <name val="微軟正黑體"/>
      <family val="2"/>
      <charset val="136"/>
    </font>
    <font>
      <sz val="9"/>
      <name val="新細明體"/>
      <family val="1"/>
      <charset val="136"/>
    </font>
    <font>
      <b/>
      <sz val="16"/>
      <name val="微軟正黑體"/>
      <family val="2"/>
      <charset val="136"/>
    </font>
    <font>
      <b/>
      <sz val="12"/>
      <name val="微軟正黑體"/>
      <family val="2"/>
      <charset val="136"/>
    </font>
    <font>
      <sz val="14"/>
      <name val="微軟正黑體"/>
      <family val="2"/>
      <charset val="136"/>
    </font>
    <font>
      <sz val="12"/>
      <name val="細明體"/>
      <family val="3"/>
      <charset val="136"/>
    </font>
    <font>
      <b/>
      <sz val="22"/>
      <name val="微軟正黑體"/>
      <family val="2"/>
      <charset val="136"/>
    </font>
    <font>
      <sz val="14"/>
      <name val="Arial"/>
      <family val="2"/>
    </font>
    <font>
      <sz val="14"/>
      <name val="新細明體"/>
      <family val="1"/>
      <charset val="136"/>
    </font>
    <font>
      <b/>
      <sz val="14"/>
      <name val="微軟正黑體"/>
      <family val="2"/>
      <charset val="136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36">
    <xf numFmtId="0" fontId="0" fillId="0" borderId="0" xfId="0"/>
    <xf numFmtId="0" fontId="5" fillId="0" borderId="0" xfId="1" applyFont="1" applyAlignment="1">
      <alignment horizontal="center" vertical="center"/>
    </xf>
    <xf numFmtId="0" fontId="6" fillId="0" borderId="0" xfId="1" applyFont="1">
      <alignment vertical="center"/>
    </xf>
    <xf numFmtId="0" fontId="7" fillId="0" borderId="0" xfId="1" applyFont="1" applyAlignment="1">
      <alignment horizontal="right" vertical="center"/>
    </xf>
    <xf numFmtId="0" fontId="7" fillId="0" borderId="0" xfId="1" applyFont="1" applyAlignment="1">
      <alignment vertical="center"/>
    </xf>
    <xf numFmtId="0" fontId="7" fillId="0" borderId="0" xfId="1" applyFont="1">
      <alignment vertical="center"/>
    </xf>
    <xf numFmtId="0" fontId="3" fillId="0" borderId="1" xfId="1" applyFont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6" fillId="0" borderId="0" xfId="1" applyFont="1" applyAlignment="1">
      <alignment horizontal="center" vertical="center"/>
    </xf>
    <xf numFmtId="0" fontId="6" fillId="0" borderId="0" xfId="1" applyFont="1" applyFill="1">
      <alignment vertical="center"/>
    </xf>
    <xf numFmtId="0" fontId="7" fillId="0" borderId="1" xfId="1" applyFont="1" applyBorder="1" applyAlignment="1">
      <alignment horizontal="center" vertical="center"/>
    </xf>
    <xf numFmtId="0" fontId="10" fillId="0" borderId="1" xfId="1" applyFont="1" applyFill="1" applyBorder="1" applyAlignment="1">
      <alignment horizontal="center" vertical="center" shrinkToFit="1"/>
    </xf>
    <xf numFmtId="0" fontId="7" fillId="0" borderId="1" xfId="1" applyFont="1" applyFill="1" applyBorder="1" applyAlignment="1">
      <alignment horizontal="center" vertical="center"/>
    </xf>
    <xf numFmtId="0" fontId="11" fillId="0" borderId="1" xfId="1" applyFont="1" applyFill="1" applyBorder="1" applyAlignment="1"/>
    <xf numFmtId="0" fontId="7" fillId="0" borderId="1" xfId="1" applyFont="1" applyBorder="1" applyAlignment="1">
      <alignment vertical="center"/>
    </xf>
    <xf numFmtId="0" fontId="7" fillId="0" borderId="1" xfId="1" applyFont="1" applyBorder="1" applyAlignment="1">
      <alignment horizontal="right" vertical="center"/>
    </xf>
    <xf numFmtId="0" fontId="7" fillId="0" borderId="0" xfId="1" applyFont="1" applyBorder="1" applyAlignment="1">
      <alignment vertical="center"/>
    </xf>
    <xf numFmtId="0" fontId="2" fillId="0" borderId="0" xfId="1" applyBorder="1" applyAlignment="1">
      <alignment vertical="center"/>
    </xf>
    <xf numFmtId="0" fontId="3" fillId="0" borderId="1" xfId="1" applyFont="1" applyFill="1" applyBorder="1" applyAlignment="1">
      <alignment horizontal="center" vertical="center"/>
    </xf>
    <xf numFmtId="0" fontId="6" fillId="0" borderId="1" xfId="1" applyFont="1" applyFill="1" applyBorder="1">
      <alignment vertical="center"/>
    </xf>
    <xf numFmtId="176" fontId="7" fillId="0" borderId="1" xfId="1" applyNumberFormat="1" applyFont="1" applyFill="1" applyBorder="1" applyAlignment="1">
      <alignment horizontal="right" vertical="center"/>
    </xf>
    <xf numFmtId="176" fontId="7" fillId="0" borderId="1" xfId="1" applyNumberFormat="1" applyFont="1" applyBorder="1" applyAlignment="1">
      <alignment horizontal="right" vertical="center"/>
    </xf>
    <xf numFmtId="176" fontId="12" fillId="0" borderId="1" xfId="1" applyNumberFormat="1" applyFont="1" applyBorder="1" applyAlignment="1">
      <alignment horizontal="right" vertical="center"/>
    </xf>
    <xf numFmtId="176" fontId="6" fillId="0" borderId="0" xfId="1" applyNumberFormat="1" applyFont="1">
      <alignment vertical="center"/>
    </xf>
    <xf numFmtId="0" fontId="3" fillId="0" borderId="0" xfId="1" applyFont="1" applyAlignment="1">
      <alignment horizontal="left" vertical="center"/>
    </xf>
    <xf numFmtId="177" fontId="7" fillId="0" borderId="1" xfId="1" applyNumberFormat="1" applyFont="1" applyFill="1" applyBorder="1" applyAlignment="1">
      <alignment horizontal="right" vertical="center"/>
    </xf>
    <xf numFmtId="0" fontId="7" fillId="0" borderId="1" xfId="1" applyFont="1" applyFill="1" applyBorder="1" applyAlignment="1">
      <alignment vertical="center"/>
    </xf>
    <xf numFmtId="0" fontId="6" fillId="0" borderId="1" xfId="1" applyFont="1" applyFill="1" applyBorder="1" applyAlignment="1">
      <alignment horizontal="right" vertical="center"/>
    </xf>
    <xf numFmtId="0" fontId="7" fillId="0" borderId="1" xfId="1" applyFont="1" applyFill="1" applyBorder="1" applyAlignment="1">
      <alignment horizontal="right" vertical="center"/>
    </xf>
    <xf numFmtId="0" fontId="7" fillId="0" borderId="2" xfId="1" applyFont="1" applyBorder="1" applyAlignment="1">
      <alignment vertical="center"/>
    </xf>
    <xf numFmtId="0" fontId="7" fillId="2" borderId="1" xfId="1" applyFont="1" applyFill="1" applyBorder="1" applyAlignment="1">
      <alignment vertical="center"/>
    </xf>
    <xf numFmtId="0" fontId="3" fillId="0" borderId="1" xfId="1" applyFont="1" applyFill="1" applyBorder="1" applyAlignment="1">
      <alignment horizontal="right" vertical="center" wrapText="1"/>
    </xf>
    <xf numFmtId="0" fontId="9" fillId="0" borderId="0" xfId="1" applyFont="1" applyAlignment="1">
      <alignment horizontal="center" vertical="center"/>
    </xf>
    <xf numFmtId="0" fontId="7" fillId="0" borderId="0" xfId="1" applyFont="1" applyBorder="1" applyAlignment="1">
      <alignment horizontal="left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449898</xdr:colOff>
      <xdr:row>5</xdr:row>
      <xdr:rowOff>65405</xdr:rowOff>
    </xdr:from>
    <xdr:to>
      <xdr:col>9</xdr:col>
      <xdr:colOff>551498</xdr:colOff>
      <xdr:row>5</xdr:row>
      <xdr:rowOff>167005</xdr:rowOff>
    </xdr:to>
    <xdr:cxnSp macro="">
      <xdr:nvCxnSpPr>
        <xdr:cNvPr id="37" name="直線接點 36"/>
        <xdr:cNvCxnSpPr/>
      </xdr:nvCxnSpPr>
      <xdr:spPr>
        <a:xfrm flipH="1" flipV="1">
          <a:off x="1535748" y="875030"/>
          <a:ext cx="101600" cy="10160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399098</xdr:colOff>
      <xdr:row>5</xdr:row>
      <xdr:rowOff>65405</xdr:rowOff>
    </xdr:from>
    <xdr:to>
      <xdr:col>9</xdr:col>
      <xdr:colOff>500698</xdr:colOff>
      <xdr:row>5</xdr:row>
      <xdr:rowOff>167005</xdr:rowOff>
    </xdr:to>
    <xdr:sp macro="" textlink="">
      <xdr:nvSpPr>
        <xdr:cNvPr id="38" name="弧形 37"/>
        <xdr:cNvSpPr/>
      </xdr:nvSpPr>
      <xdr:spPr>
        <a:xfrm flipH="1">
          <a:off x="1484948" y="875030"/>
          <a:ext cx="101600" cy="101600"/>
        </a:xfrm>
        <a:prstGeom prst="arc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399098</xdr:colOff>
      <xdr:row>5</xdr:row>
      <xdr:rowOff>116205</xdr:rowOff>
    </xdr:from>
    <xdr:to>
      <xdr:col>9</xdr:col>
      <xdr:colOff>399098</xdr:colOff>
      <xdr:row>5</xdr:row>
      <xdr:rowOff>309245</xdr:rowOff>
    </xdr:to>
    <xdr:cxnSp macro="">
      <xdr:nvCxnSpPr>
        <xdr:cNvPr id="39" name="直線接點 38"/>
        <xdr:cNvCxnSpPr/>
      </xdr:nvCxnSpPr>
      <xdr:spPr>
        <a:xfrm>
          <a:off x="1484948" y="925830"/>
          <a:ext cx="0" cy="19304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399098</xdr:colOff>
      <xdr:row>5</xdr:row>
      <xdr:rowOff>258445</xdr:rowOff>
    </xdr:from>
    <xdr:to>
      <xdr:col>9</xdr:col>
      <xdr:colOff>500698</xdr:colOff>
      <xdr:row>5</xdr:row>
      <xdr:rowOff>360045</xdr:rowOff>
    </xdr:to>
    <xdr:sp macro="" textlink="">
      <xdr:nvSpPr>
        <xdr:cNvPr id="40" name="弧形 39"/>
        <xdr:cNvSpPr/>
      </xdr:nvSpPr>
      <xdr:spPr>
        <a:xfrm flipH="1" flipV="1">
          <a:off x="1484948" y="1068070"/>
          <a:ext cx="101600" cy="101600"/>
        </a:xfrm>
        <a:prstGeom prst="arc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449898</xdr:colOff>
      <xdr:row>5</xdr:row>
      <xdr:rowOff>360045</xdr:rowOff>
    </xdr:from>
    <xdr:to>
      <xdr:col>9</xdr:col>
      <xdr:colOff>855027</xdr:colOff>
      <xdr:row>5</xdr:row>
      <xdr:rowOff>360045</xdr:rowOff>
    </xdr:to>
    <xdr:cxnSp macro="">
      <xdr:nvCxnSpPr>
        <xdr:cNvPr id="41" name="直線接點 40"/>
        <xdr:cNvCxnSpPr/>
      </xdr:nvCxnSpPr>
      <xdr:spPr>
        <a:xfrm>
          <a:off x="1535748" y="1169670"/>
          <a:ext cx="405129" cy="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804227</xdr:colOff>
      <xdr:row>5</xdr:row>
      <xdr:rowOff>258445</xdr:rowOff>
    </xdr:from>
    <xdr:to>
      <xdr:col>9</xdr:col>
      <xdr:colOff>905827</xdr:colOff>
      <xdr:row>5</xdr:row>
      <xdr:rowOff>360045</xdr:rowOff>
    </xdr:to>
    <xdr:sp macro="" textlink="">
      <xdr:nvSpPr>
        <xdr:cNvPr id="63" name="弧形 62"/>
        <xdr:cNvSpPr/>
      </xdr:nvSpPr>
      <xdr:spPr>
        <a:xfrm flipV="1">
          <a:off x="1890077" y="1068070"/>
          <a:ext cx="101600" cy="101600"/>
        </a:xfrm>
        <a:prstGeom prst="arc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905827</xdr:colOff>
      <xdr:row>5</xdr:row>
      <xdr:rowOff>90805</xdr:rowOff>
    </xdr:from>
    <xdr:to>
      <xdr:col>9</xdr:col>
      <xdr:colOff>905827</xdr:colOff>
      <xdr:row>5</xdr:row>
      <xdr:rowOff>309245</xdr:rowOff>
    </xdr:to>
    <xdr:cxnSp macro="">
      <xdr:nvCxnSpPr>
        <xdr:cNvPr id="64" name="直線接點 63"/>
        <xdr:cNvCxnSpPr/>
      </xdr:nvCxnSpPr>
      <xdr:spPr>
        <a:xfrm flipV="1">
          <a:off x="1991677" y="900430"/>
          <a:ext cx="0" cy="21844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804227</xdr:colOff>
      <xdr:row>5</xdr:row>
      <xdr:rowOff>40005</xdr:rowOff>
    </xdr:from>
    <xdr:to>
      <xdr:col>9</xdr:col>
      <xdr:colOff>905827</xdr:colOff>
      <xdr:row>5</xdr:row>
      <xdr:rowOff>141605</xdr:rowOff>
    </xdr:to>
    <xdr:sp macro="" textlink="">
      <xdr:nvSpPr>
        <xdr:cNvPr id="65" name="弧形 64"/>
        <xdr:cNvSpPr/>
      </xdr:nvSpPr>
      <xdr:spPr>
        <a:xfrm>
          <a:off x="1890077" y="849630"/>
          <a:ext cx="101600" cy="101600"/>
        </a:xfrm>
        <a:prstGeom prst="arc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475298</xdr:colOff>
      <xdr:row>5</xdr:row>
      <xdr:rowOff>40005</xdr:rowOff>
    </xdr:from>
    <xdr:to>
      <xdr:col>9</xdr:col>
      <xdr:colOff>855027</xdr:colOff>
      <xdr:row>5</xdr:row>
      <xdr:rowOff>40005</xdr:rowOff>
    </xdr:to>
    <xdr:cxnSp macro="">
      <xdr:nvCxnSpPr>
        <xdr:cNvPr id="66" name="直線接點 65"/>
        <xdr:cNvCxnSpPr/>
      </xdr:nvCxnSpPr>
      <xdr:spPr>
        <a:xfrm flipH="1">
          <a:off x="1561148" y="849630"/>
          <a:ext cx="379729" cy="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424498</xdr:colOff>
      <xdr:row>5</xdr:row>
      <xdr:rowOff>40005</xdr:rowOff>
    </xdr:from>
    <xdr:to>
      <xdr:col>9</xdr:col>
      <xdr:colOff>526098</xdr:colOff>
      <xdr:row>5</xdr:row>
      <xdr:rowOff>141605</xdr:rowOff>
    </xdr:to>
    <xdr:sp macro="" textlink="">
      <xdr:nvSpPr>
        <xdr:cNvPr id="67" name="弧形 66"/>
        <xdr:cNvSpPr/>
      </xdr:nvSpPr>
      <xdr:spPr>
        <a:xfrm flipH="1">
          <a:off x="1510348" y="849630"/>
          <a:ext cx="101600" cy="101600"/>
        </a:xfrm>
        <a:prstGeom prst="arc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424498</xdr:colOff>
      <xdr:row>5</xdr:row>
      <xdr:rowOff>90805</xdr:rowOff>
    </xdr:from>
    <xdr:to>
      <xdr:col>9</xdr:col>
      <xdr:colOff>526098</xdr:colOff>
      <xdr:row>5</xdr:row>
      <xdr:rowOff>192405</xdr:rowOff>
    </xdr:to>
    <xdr:cxnSp macro="">
      <xdr:nvCxnSpPr>
        <xdr:cNvPr id="68" name="直線接點 67"/>
        <xdr:cNvCxnSpPr/>
      </xdr:nvCxnSpPr>
      <xdr:spPr>
        <a:xfrm>
          <a:off x="1510348" y="900430"/>
          <a:ext cx="101600" cy="10160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574358</xdr:colOff>
      <xdr:row>5</xdr:row>
      <xdr:rowOff>40005</xdr:rowOff>
    </xdr:from>
    <xdr:to>
      <xdr:col>9</xdr:col>
      <xdr:colOff>755621</xdr:colOff>
      <xdr:row>5</xdr:row>
      <xdr:rowOff>205865</xdr:rowOff>
    </xdr:to>
    <xdr:sp macro="" textlink="">
      <xdr:nvSpPr>
        <xdr:cNvPr id="69" name="文字方塊 68"/>
        <xdr:cNvSpPr txBox="1"/>
      </xdr:nvSpPr>
      <xdr:spPr>
        <a:xfrm>
          <a:off x="1660208" y="849630"/>
          <a:ext cx="181263" cy="1658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sp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12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561831</xdr:colOff>
      <xdr:row>5</xdr:row>
      <xdr:rowOff>186565</xdr:rowOff>
    </xdr:from>
    <xdr:to>
      <xdr:col>9</xdr:col>
      <xdr:colOff>743094</xdr:colOff>
      <xdr:row>5</xdr:row>
      <xdr:rowOff>393890</xdr:rowOff>
    </xdr:to>
    <xdr:sp macro="" textlink="">
      <xdr:nvSpPr>
        <xdr:cNvPr id="70" name="文字方塊 69"/>
        <xdr:cNvSpPr txBox="1"/>
      </xdr:nvSpPr>
      <xdr:spPr>
        <a:xfrm>
          <a:off x="1647681" y="996190"/>
          <a:ext cx="181263" cy="20732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sp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50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928688</xdr:colOff>
      <xdr:row>5</xdr:row>
      <xdr:rowOff>117095</xdr:rowOff>
    </xdr:from>
    <xdr:to>
      <xdr:col>9</xdr:col>
      <xdr:colOff>1109951</xdr:colOff>
      <xdr:row>5</xdr:row>
      <xdr:rowOff>324420</xdr:rowOff>
    </xdr:to>
    <xdr:sp macro="" textlink="">
      <xdr:nvSpPr>
        <xdr:cNvPr id="71" name="文字方塊 70"/>
        <xdr:cNvSpPr txBox="1"/>
      </xdr:nvSpPr>
      <xdr:spPr>
        <a:xfrm>
          <a:off x="2014538" y="926720"/>
          <a:ext cx="181263" cy="20732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sp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75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81262</xdr:colOff>
      <xdr:row>5</xdr:row>
      <xdr:rowOff>46865</xdr:rowOff>
    </xdr:from>
    <xdr:to>
      <xdr:col>9</xdr:col>
      <xdr:colOff>372427</xdr:colOff>
      <xdr:row>5</xdr:row>
      <xdr:rowOff>212725</xdr:rowOff>
    </xdr:to>
    <xdr:sp macro="" textlink="">
      <xdr:nvSpPr>
        <xdr:cNvPr id="72" name="文字方塊 71"/>
        <xdr:cNvSpPr txBox="1"/>
      </xdr:nvSpPr>
      <xdr:spPr>
        <a:xfrm>
          <a:off x="1167112" y="42033065"/>
          <a:ext cx="291165" cy="1658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sp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135°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81262</xdr:colOff>
      <xdr:row>5</xdr:row>
      <xdr:rowOff>212725</xdr:rowOff>
    </xdr:from>
    <xdr:to>
      <xdr:col>9</xdr:col>
      <xdr:colOff>372427</xdr:colOff>
      <xdr:row>5</xdr:row>
      <xdr:rowOff>378585</xdr:rowOff>
    </xdr:to>
    <xdr:sp macro="" textlink="">
      <xdr:nvSpPr>
        <xdr:cNvPr id="73" name="文字方塊 72"/>
        <xdr:cNvSpPr txBox="1"/>
      </xdr:nvSpPr>
      <xdr:spPr>
        <a:xfrm>
          <a:off x="1167112" y="42198925"/>
          <a:ext cx="291165" cy="1658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sp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135°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449898</xdr:colOff>
      <xdr:row>6</xdr:row>
      <xdr:rowOff>64698</xdr:rowOff>
    </xdr:from>
    <xdr:to>
      <xdr:col>9</xdr:col>
      <xdr:colOff>586955</xdr:colOff>
      <xdr:row>6</xdr:row>
      <xdr:rowOff>65405</xdr:rowOff>
    </xdr:to>
    <xdr:cxnSp macro="">
      <xdr:nvCxnSpPr>
        <xdr:cNvPr id="74" name="直線接點 73"/>
        <xdr:cNvCxnSpPr/>
      </xdr:nvCxnSpPr>
      <xdr:spPr>
        <a:xfrm flipH="1">
          <a:off x="1535748" y="1312473"/>
          <a:ext cx="137057" cy="707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399098</xdr:colOff>
      <xdr:row>6</xdr:row>
      <xdr:rowOff>65405</xdr:rowOff>
    </xdr:from>
    <xdr:to>
      <xdr:col>9</xdr:col>
      <xdr:colOff>500698</xdr:colOff>
      <xdr:row>6</xdr:row>
      <xdr:rowOff>167005</xdr:rowOff>
    </xdr:to>
    <xdr:sp macro="" textlink="">
      <xdr:nvSpPr>
        <xdr:cNvPr id="75" name="弧形 74"/>
        <xdr:cNvSpPr/>
      </xdr:nvSpPr>
      <xdr:spPr>
        <a:xfrm flipH="1">
          <a:off x="1484948" y="1313180"/>
          <a:ext cx="101600" cy="101600"/>
        </a:xfrm>
        <a:prstGeom prst="arc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399098</xdr:colOff>
      <xdr:row>6</xdr:row>
      <xdr:rowOff>116205</xdr:rowOff>
    </xdr:from>
    <xdr:to>
      <xdr:col>9</xdr:col>
      <xdr:colOff>399098</xdr:colOff>
      <xdr:row>6</xdr:row>
      <xdr:rowOff>309245</xdr:rowOff>
    </xdr:to>
    <xdr:cxnSp macro="">
      <xdr:nvCxnSpPr>
        <xdr:cNvPr id="76" name="直線接點 75"/>
        <xdr:cNvCxnSpPr/>
      </xdr:nvCxnSpPr>
      <xdr:spPr>
        <a:xfrm>
          <a:off x="1484948" y="1363980"/>
          <a:ext cx="0" cy="19304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399098</xdr:colOff>
      <xdr:row>6</xdr:row>
      <xdr:rowOff>258445</xdr:rowOff>
    </xdr:from>
    <xdr:to>
      <xdr:col>9</xdr:col>
      <xdr:colOff>500698</xdr:colOff>
      <xdr:row>6</xdr:row>
      <xdr:rowOff>360045</xdr:rowOff>
    </xdr:to>
    <xdr:sp macro="" textlink="">
      <xdr:nvSpPr>
        <xdr:cNvPr id="77" name="弧形 76"/>
        <xdr:cNvSpPr/>
      </xdr:nvSpPr>
      <xdr:spPr>
        <a:xfrm flipH="1" flipV="1">
          <a:off x="1484948" y="1506220"/>
          <a:ext cx="101600" cy="101600"/>
        </a:xfrm>
        <a:prstGeom prst="arc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449898</xdr:colOff>
      <xdr:row>6</xdr:row>
      <xdr:rowOff>360045</xdr:rowOff>
    </xdr:from>
    <xdr:to>
      <xdr:col>9</xdr:col>
      <xdr:colOff>855027</xdr:colOff>
      <xdr:row>6</xdr:row>
      <xdr:rowOff>360045</xdr:rowOff>
    </xdr:to>
    <xdr:cxnSp macro="">
      <xdr:nvCxnSpPr>
        <xdr:cNvPr id="78" name="直線接點 77"/>
        <xdr:cNvCxnSpPr/>
      </xdr:nvCxnSpPr>
      <xdr:spPr>
        <a:xfrm>
          <a:off x="1535748" y="1607820"/>
          <a:ext cx="405129" cy="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804227</xdr:colOff>
      <xdr:row>6</xdr:row>
      <xdr:rowOff>258445</xdr:rowOff>
    </xdr:from>
    <xdr:to>
      <xdr:col>9</xdr:col>
      <xdr:colOff>905827</xdr:colOff>
      <xdr:row>6</xdr:row>
      <xdr:rowOff>360045</xdr:rowOff>
    </xdr:to>
    <xdr:sp macro="" textlink="">
      <xdr:nvSpPr>
        <xdr:cNvPr id="79" name="弧形 78"/>
        <xdr:cNvSpPr/>
      </xdr:nvSpPr>
      <xdr:spPr>
        <a:xfrm flipV="1">
          <a:off x="1890077" y="1506220"/>
          <a:ext cx="101600" cy="101600"/>
        </a:xfrm>
        <a:prstGeom prst="arc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905827</xdr:colOff>
      <xdr:row>6</xdr:row>
      <xdr:rowOff>90805</xdr:rowOff>
    </xdr:from>
    <xdr:to>
      <xdr:col>9</xdr:col>
      <xdr:colOff>905827</xdr:colOff>
      <xdr:row>6</xdr:row>
      <xdr:rowOff>309245</xdr:rowOff>
    </xdr:to>
    <xdr:cxnSp macro="">
      <xdr:nvCxnSpPr>
        <xdr:cNvPr id="80" name="直線接點 79"/>
        <xdr:cNvCxnSpPr/>
      </xdr:nvCxnSpPr>
      <xdr:spPr>
        <a:xfrm flipV="1">
          <a:off x="1991677" y="1338580"/>
          <a:ext cx="0" cy="21844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804227</xdr:colOff>
      <xdr:row>6</xdr:row>
      <xdr:rowOff>40005</xdr:rowOff>
    </xdr:from>
    <xdr:to>
      <xdr:col>9</xdr:col>
      <xdr:colOff>905827</xdr:colOff>
      <xdr:row>6</xdr:row>
      <xdr:rowOff>141605</xdr:rowOff>
    </xdr:to>
    <xdr:sp macro="" textlink="">
      <xdr:nvSpPr>
        <xdr:cNvPr id="81" name="弧形 80"/>
        <xdr:cNvSpPr/>
      </xdr:nvSpPr>
      <xdr:spPr>
        <a:xfrm>
          <a:off x="1890077" y="1287780"/>
          <a:ext cx="101600" cy="101600"/>
        </a:xfrm>
        <a:prstGeom prst="arc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475298</xdr:colOff>
      <xdr:row>6</xdr:row>
      <xdr:rowOff>40005</xdr:rowOff>
    </xdr:from>
    <xdr:to>
      <xdr:col>9</xdr:col>
      <xdr:colOff>855027</xdr:colOff>
      <xdr:row>6</xdr:row>
      <xdr:rowOff>40005</xdr:rowOff>
    </xdr:to>
    <xdr:cxnSp macro="">
      <xdr:nvCxnSpPr>
        <xdr:cNvPr id="82" name="直線接點 81"/>
        <xdr:cNvCxnSpPr/>
      </xdr:nvCxnSpPr>
      <xdr:spPr>
        <a:xfrm flipH="1">
          <a:off x="1561148" y="1287780"/>
          <a:ext cx="379729" cy="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424498</xdr:colOff>
      <xdr:row>6</xdr:row>
      <xdr:rowOff>40005</xdr:rowOff>
    </xdr:from>
    <xdr:to>
      <xdr:col>9</xdr:col>
      <xdr:colOff>526098</xdr:colOff>
      <xdr:row>6</xdr:row>
      <xdr:rowOff>141605</xdr:rowOff>
    </xdr:to>
    <xdr:sp macro="" textlink="">
      <xdr:nvSpPr>
        <xdr:cNvPr id="83" name="弧形 82"/>
        <xdr:cNvSpPr/>
      </xdr:nvSpPr>
      <xdr:spPr>
        <a:xfrm flipH="1">
          <a:off x="1510348" y="1287780"/>
          <a:ext cx="101600" cy="101600"/>
        </a:xfrm>
        <a:prstGeom prst="arc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424498</xdr:colOff>
      <xdr:row>6</xdr:row>
      <xdr:rowOff>90805</xdr:rowOff>
    </xdr:from>
    <xdr:to>
      <xdr:col>9</xdr:col>
      <xdr:colOff>428804</xdr:colOff>
      <xdr:row>6</xdr:row>
      <xdr:rowOff>230038</xdr:rowOff>
    </xdr:to>
    <xdr:cxnSp macro="">
      <xdr:nvCxnSpPr>
        <xdr:cNvPr id="84" name="直線接點 83"/>
        <xdr:cNvCxnSpPr/>
      </xdr:nvCxnSpPr>
      <xdr:spPr>
        <a:xfrm>
          <a:off x="1510348" y="1338580"/>
          <a:ext cx="4306" cy="139233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559971</xdr:colOff>
      <xdr:row>6</xdr:row>
      <xdr:rowOff>40009</xdr:rowOff>
    </xdr:from>
    <xdr:to>
      <xdr:col>9</xdr:col>
      <xdr:colOff>741234</xdr:colOff>
      <xdr:row>6</xdr:row>
      <xdr:rowOff>205869</xdr:rowOff>
    </xdr:to>
    <xdr:sp macro="" textlink="">
      <xdr:nvSpPr>
        <xdr:cNvPr id="85" name="文字方塊 84"/>
        <xdr:cNvSpPr txBox="1"/>
      </xdr:nvSpPr>
      <xdr:spPr>
        <a:xfrm>
          <a:off x="1645821" y="1287784"/>
          <a:ext cx="181263" cy="1658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sp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12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561831</xdr:colOff>
      <xdr:row>6</xdr:row>
      <xdr:rowOff>186565</xdr:rowOff>
    </xdr:from>
    <xdr:to>
      <xdr:col>9</xdr:col>
      <xdr:colOff>743094</xdr:colOff>
      <xdr:row>6</xdr:row>
      <xdr:rowOff>393890</xdr:rowOff>
    </xdr:to>
    <xdr:sp macro="" textlink="">
      <xdr:nvSpPr>
        <xdr:cNvPr id="86" name="文字方塊 85"/>
        <xdr:cNvSpPr txBox="1"/>
      </xdr:nvSpPr>
      <xdr:spPr>
        <a:xfrm>
          <a:off x="1647681" y="1434340"/>
          <a:ext cx="181263" cy="20732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sp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50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928688</xdr:colOff>
      <xdr:row>6</xdr:row>
      <xdr:rowOff>117095</xdr:rowOff>
    </xdr:from>
    <xdr:to>
      <xdr:col>9</xdr:col>
      <xdr:colOff>1109951</xdr:colOff>
      <xdr:row>6</xdr:row>
      <xdr:rowOff>324420</xdr:rowOff>
    </xdr:to>
    <xdr:sp macro="" textlink="">
      <xdr:nvSpPr>
        <xdr:cNvPr id="87" name="文字方塊 86"/>
        <xdr:cNvSpPr txBox="1"/>
      </xdr:nvSpPr>
      <xdr:spPr>
        <a:xfrm>
          <a:off x="2014538" y="1364870"/>
          <a:ext cx="181263" cy="20732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sp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75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81262</xdr:colOff>
      <xdr:row>6</xdr:row>
      <xdr:rowOff>46865</xdr:rowOff>
    </xdr:from>
    <xdr:to>
      <xdr:col>9</xdr:col>
      <xdr:colOff>299971</xdr:colOff>
      <xdr:row>6</xdr:row>
      <xdr:rowOff>254190</xdr:rowOff>
    </xdr:to>
    <xdr:sp macro="" textlink="">
      <xdr:nvSpPr>
        <xdr:cNvPr id="88" name="文字方塊 87"/>
        <xdr:cNvSpPr txBox="1"/>
      </xdr:nvSpPr>
      <xdr:spPr>
        <a:xfrm>
          <a:off x="1166753" y="1294101"/>
          <a:ext cx="218709" cy="20732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sp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90°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81262</xdr:colOff>
      <xdr:row>6</xdr:row>
      <xdr:rowOff>212725</xdr:rowOff>
    </xdr:from>
    <xdr:to>
      <xdr:col>9</xdr:col>
      <xdr:colOff>299971</xdr:colOff>
      <xdr:row>6</xdr:row>
      <xdr:rowOff>420050</xdr:rowOff>
    </xdr:to>
    <xdr:sp macro="" textlink="">
      <xdr:nvSpPr>
        <xdr:cNvPr id="89" name="文字方塊 88"/>
        <xdr:cNvSpPr txBox="1"/>
      </xdr:nvSpPr>
      <xdr:spPr>
        <a:xfrm>
          <a:off x="1166753" y="1459961"/>
          <a:ext cx="218709" cy="20732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sp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90°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481648</xdr:colOff>
      <xdr:row>4</xdr:row>
      <xdr:rowOff>80011</xdr:rowOff>
    </xdr:from>
    <xdr:to>
      <xdr:col>9</xdr:col>
      <xdr:colOff>481648</xdr:colOff>
      <xdr:row>4</xdr:row>
      <xdr:rowOff>181611</xdr:rowOff>
    </xdr:to>
    <xdr:cxnSp macro="">
      <xdr:nvCxnSpPr>
        <xdr:cNvPr id="90" name="直線接點 89"/>
        <xdr:cNvCxnSpPr/>
      </xdr:nvCxnSpPr>
      <xdr:spPr>
        <a:xfrm flipV="1">
          <a:off x="1567498" y="41266111"/>
          <a:ext cx="0" cy="10160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380048</xdr:colOff>
      <xdr:row>4</xdr:row>
      <xdr:rowOff>29211</xdr:rowOff>
    </xdr:from>
    <xdr:to>
      <xdr:col>9</xdr:col>
      <xdr:colOff>481648</xdr:colOff>
      <xdr:row>4</xdr:row>
      <xdr:rowOff>130811</xdr:rowOff>
    </xdr:to>
    <xdr:sp macro="" textlink="">
      <xdr:nvSpPr>
        <xdr:cNvPr id="91" name="弧形 90"/>
        <xdr:cNvSpPr/>
      </xdr:nvSpPr>
      <xdr:spPr>
        <a:xfrm>
          <a:off x="1465898" y="41215311"/>
          <a:ext cx="101600" cy="101600"/>
        </a:xfrm>
        <a:prstGeom prst="arc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380048</xdr:colOff>
      <xdr:row>4</xdr:row>
      <xdr:rowOff>29211</xdr:rowOff>
    </xdr:from>
    <xdr:to>
      <xdr:col>9</xdr:col>
      <xdr:colOff>481648</xdr:colOff>
      <xdr:row>4</xdr:row>
      <xdr:rowOff>130811</xdr:rowOff>
    </xdr:to>
    <xdr:sp macro="" textlink="">
      <xdr:nvSpPr>
        <xdr:cNvPr id="92" name="弧形 91"/>
        <xdr:cNvSpPr/>
      </xdr:nvSpPr>
      <xdr:spPr>
        <a:xfrm flipH="1">
          <a:off x="1465898" y="41215311"/>
          <a:ext cx="101600" cy="101600"/>
        </a:xfrm>
        <a:prstGeom prst="arc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380048</xdr:colOff>
      <xdr:row>4</xdr:row>
      <xdr:rowOff>80011</xdr:rowOff>
    </xdr:from>
    <xdr:to>
      <xdr:col>9</xdr:col>
      <xdr:colOff>380048</xdr:colOff>
      <xdr:row>4</xdr:row>
      <xdr:rowOff>360046</xdr:rowOff>
    </xdr:to>
    <xdr:cxnSp macro="">
      <xdr:nvCxnSpPr>
        <xdr:cNvPr id="93" name="直線接點 92"/>
        <xdr:cNvCxnSpPr/>
      </xdr:nvCxnSpPr>
      <xdr:spPr>
        <a:xfrm>
          <a:off x="1465898" y="41266111"/>
          <a:ext cx="0" cy="280035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380048</xdr:colOff>
      <xdr:row>4</xdr:row>
      <xdr:rowOff>360046</xdr:rowOff>
    </xdr:from>
    <xdr:to>
      <xdr:col>9</xdr:col>
      <xdr:colOff>886777</xdr:colOff>
      <xdr:row>4</xdr:row>
      <xdr:rowOff>360046</xdr:rowOff>
    </xdr:to>
    <xdr:cxnSp macro="">
      <xdr:nvCxnSpPr>
        <xdr:cNvPr id="94" name="直線接點 93"/>
        <xdr:cNvCxnSpPr/>
      </xdr:nvCxnSpPr>
      <xdr:spPr>
        <a:xfrm>
          <a:off x="1465898" y="41546146"/>
          <a:ext cx="506729" cy="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886777</xdr:colOff>
      <xdr:row>4</xdr:row>
      <xdr:rowOff>80011</xdr:rowOff>
    </xdr:from>
    <xdr:to>
      <xdr:col>9</xdr:col>
      <xdr:colOff>886777</xdr:colOff>
      <xdr:row>4</xdr:row>
      <xdr:rowOff>360046</xdr:rowOff>
    </xdr:to>
    <xdr:cxnSp macro="">
      <xdr:nvCxnSpPr>
        <xdr:cNvPr id="95" name="直線接點 94"/>
        <xdr:cNvCxnSpPr/>
      </xdr:nvCxnSpPr>
      <xdr:spPr>
        <a:xfrm flipV="1">
          <a:off x="1972627" y="41266111"/>
          <a:ext cx="0" cy="280035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785177</xdr:colOff>
      <xdr:row>4</xdr:row>
      <xdr:rowOff>29211</xdr:rowOff>
    </xdr:from>
    <xdr:to>
      <xdr:col>9</xdr:col>
      <xdr:colOff>886777</xdr:colOff>
      <xdr:row>4</xdr:row>
      <xdr:rowOff>130811</xdr:rowOff>
    </xdr:to>
    <xdr:sp macro="" textlink="">
      <xdr:nvSpPr>
        <xdr:cNvPr id="96" name="弧形 95"/>
        <xdr:cNvSpPr/>
      </xdr:nvSpPr>
      <xdr:spPr>
        <a:xfrm>
          <a:off x="1871027" y="41215311"/>
          <a:ext cx="101600" cy="101600"/>
        </a:xfrm>
        <a:prstGeom prst="arc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785177</xdr:colOff>
      <xdr:row>4</xdr:row>
      <xdr:rowOff>29211</xdr:rowOff>
    </xdr:from>
    <xdr:to>
      <xdr:col>9</xdr:col>
      <xdr:colOff>886777</xdr:colOff>
      <xdr:row>4</xdr:row>
      <xdr:rowOff>130811</xdr:rowOff>
    </xdr:to>
    <xdr:sp macro="" textlink="">
      <xdr:nvSpPr>
        <xdr:cNvPr id="97" name="弧形 96"/>
        <xdr:cNvSpPr/>
      </xdr:nvSpPr>
      <xdr:spPr>
        <a:xfrm flipH="1">
          <a:off x="1871027" y="41215311"/>
          <a:ext cx="101600" cy="101600"/>
        </a:xfrm>
        <a:prstGeom prst="arc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785177</xdr:colOff>
      <xdr:row>4</xdr:row>
      <xdr:rowOff>80011</xdr:rowOff>
    </xdr:from>
    <xdr:to>
      <xdr:col>9</xdr:col>
      <xdr:colOff>785177</xdr:colOff>
      <xdr:row>4</xdr:row>
      <xdr:rowOff>181611</xdr:rowOff>
    </xdr:to>
    <xdr:cxnSp macro="">
      <xdr:nvCxnSpPr>
        <xdr:cNvPr id="98" name="直線接點 97"/>
        <xdr:cNvCxnSpPr/>
      </xdr:nvCxnSpPr>
      <xdr:spPr>
        <a:xfrm>
          <a:off x="1871027" y="41266111"/>
          <a:ext cx="0" cy="10160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542781</xdr:colOff>
      <xdr:row>4</xdr:row>
      <xdr:rowOff>29211</xdr:rowOff>
    </xdr:from>
    <xdr:to>
      <xdr:col>9</xdr:col>
      <xdr:colOff>724044</xdr:colOff>
      <xdr:row>4</xdr:row>
      <xdr:rowOff>236536</xdr:rowOff>
    </xdr:to>
    <xdr:sp macro="" textlink="">
      <xdr:nvSpPr>
        <xdr:cNvPr id="99" name="文字方塊 98"/>
        <xdr:cNvSpPr txBox="1"/>
      </xdr:nvSpPr>
      <xdr:spPr>
        <a:xfrm>
          <a:off x="1628631" y="1715136"/>
          <a:ext cx="181263" cy="20732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sp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15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542781</xdr:colOff>
      <xdr:row>4</xdr:row>
      <xdr:rowOff>186565</xdr:rowOff>
    </xdr:from>
    <xdr:to>
      <xdr:col>9</xdr:col>
      <xdr:colOff>724044</xdr:colOff>
      <xdr:row>4</xdr:row>
      <xdr:rowOff>393890</xdr:rowOff>
    </xdr:to>
    <xdr:sp macro="" textlink="">
      <xdr:nvSpPr>
        <xdr:cNvPr id="100" name="文字方塊 99"/>
        <xdr:cNvSpPr txBox="1"/>
      </xdr:nvSpPr>
      <xdr:spPr>
        <a:xfrm>
          <a:off x="1628631" y="1872490"/>
          <a:ext cx="181263" cy="20732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sp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50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909638</xdr:colOff>
      <xdr:row>4</xdr:row>
      <xdr:rowOff>186565</xdr:rowOff>
    </xdr:from>
    <xdr:to>
      <xdr:col>9</xdr:col>
      <xdr:colOff>1090901</xdr:colOff>
      <xdr:row>4</xdr:row>
      <xdr:rowOff>393890</xdr:rowOff>
    </xdr:to>
    <xdr:sp macro="" textlink="">
      <xdr:nvSpPr>
        <xdr:cNvPr id="101" name="文字方塊 100"/>
        <xdr:cNvSpPr txBox="1"/>
      </xdr:nvSpPr>
      <xdr:spPr>
        <a:xfrm>
          <a:off x="1995488" y="1872490"/>
          <a:ext cx="181263" cy="20732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sp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75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81262</xdr:colOff>
      <xdr:row>4</xdr:row>
      <xdr:rowOff>29211</xdr:rowOff>
    </xdr:from>
    <xdr:to>
      <xdr:col>9</xdr:col>
      <xdr:colOff>372427</xdr:colOff>
      <xdr:row>4</xdr:row>
      <xdr:rowOff>195071</xdr:rowOff>
    </xdr:to>
    <xdr:sp macro="" textlink="">
      <xdr:nvSpPr>
        <xdr:cNvPr id="102" name="文字方塊 101"/>
        <xdr:cNvSpPr txBox="1"/>
      </xdr:nvSpPr>
      <xdr:spPr>
        <a:xfrm>
          <a:off x="1167112" y="41215311"/>
          <a:ext cx="291165" cy="1658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sp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180°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909638</xdr:colOff>
      <xdr:row>4</xdr:row>
      <xdr:rowOff>29211</xdr:rowOff>
    </xdr:from>
    <xdr:to>
      <xdr:col>9</xdr:col>
      <xdr:colOff>1200803</xdr:colOff>
      <xdr:row>4</xdr:row>
      <xdr:rowOff>195071</xdr:rowOff>
    </xdr:to>
    <xdr:sp macro="" textlink="">
      <xdr:nvSpPr>
        <xdr:cNvPr id="103" name="文字方塊 102"/>
        <xdr:cNvSpPr txBox="1"/>
      </xdr:nvSpPr>
      <xdr:spPr>
        <a:xfrm>
          <a:off x="1995488" y="41215311"/>
          <a:ext cx="291165" cy="1658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sp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180°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440373</xdr:colOff>
      <xdr:row>7</xdr:row>
      <xdr:rowOff>189230</xdr:rowOff>
    </xdr:from>
    <xdr:to>
      <xdr:col>9</xdr:col>
      <xdr:colOff>541973</xdr:colOff>
      <xdr:row>7</xdr:row>
      <xdr:rowOff>290830</xdr:rowOff>
    </xdr:to>
    <xdr:cxnSp macro="">
      <xdr:nvCxnSpPr>
        <xdr:cNvPr id="104" name="直線接點 103"/>
        <xdr:cNvCxnSpPr/>
      </xdr:nvCxnSpPr>
      <xdr:spPr>
        <a:xfrm flipH="1" flipV="1">
          <a:off x="1526223" y="2313305"/>
          <a:ext cx="101600" cy="10160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389573</xdr:colOff>
      <xdr:row>7</xdr:row>
      <xdr:rowOff>189230</xdr:rowOff>
    </xdr:from>
    <xdr:to>
      <xdr:col>9</xdr:col>
      <xdr:colOff>491173</xdr:colOff>
      <xdr:row>7</xdr:row>
      <xdr:rowOff>290830</xdr:rowOff>
    </xdr:to>
    <xdr:sp macro="" textlink="">
      <xdr:nvSpPr>
        <xdr:cNvPr id="105" name="弧形 104"/>
        <xdr:cNvSpPr/>
      </xdr:nvSpPr>
      <xdr:spPr>
        <a:xfrm flipH="1">
          <a:off x="1475423" y="2313305"/>
          <a:ext cx="101600" cy="101600"/>
        </a:xfrm>
        <a:prstGeom prst="arc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389573</xdr:colOff>
      <xdr:row>7</xdr:row>
      <xdr:rowOff>240030</xdr:rowOff>
    </xdr:from>
    <xdr:to>
      <xdr:col>9</xdr:col>
      <xdr:colOff>389573</xdr:colOff>
      <xdr:row>7</xdr:row>
      <xdr:rowOff>433070</xdr:rowOff>
    </xdr:to>
    <xdr:cxnSp macro="">
      <xdr:nvCxnSpPr>
        <xdr:cNvPr id="106" name="直線接點 105"/>
        <xdr:cNvCxnSpPr/>
      </xdr:nvCxnSpPr>
      <xdr:spPr>
        <a:xfrm>
          <a:off x="1475423" y="2364105"/>
          <a:ext cx="0" cy="19304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389573</xdr:colOff>
      <xdr:row>7</xdr:row>
      <xdr:rowOff>382270</xdr:rowOff>
    </xdr:from>
    <xdr:to>
      <xdr:col>9</xdr:col>
      <xdr:colOff>491173</xdr:colOff>
      <xdr:row>7</xdr:row>
      <xdr:rowOff>483870</xdr:rowOff>
    </xdr:to>
    <xdr:sp macro="" textlink="">
      <xdr:nvSpPr>
        <xdr:cNvPr id="107" name="弧形 106"/>
        <xdr:cNvSpPr/>
      </xdr:nvSpPr>
      <xdr:spPr>
        <a:xfrm flipH="1" flipV="1">
          <a:off x="1475423" y="2506345"/>
          <a:ext cx="101600" cy="101600"/>
        </a:xfrm>
        <a:prstGeom prst="arc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440373</xdr:colOff>
      <xdr:row>7</xdr:row>
      <xdr:rowOff>483870</xdr:rowOff>
    </xdr:from>
    <xdr:to>
      <xdr:col>9</xdr:col>
      <xdr:colOff>845502</xdr:colOff>
      <xdr:row>7</xdr:row>
      <xdr:rowOff>483870</xdr:rowOff>
    </xdr:to>
    <xdr:cxnSp macro="">
      <xdr:nvCxnSpPr>
        <xdr:cNvPr id="108" name="直線接點 107"/>
        <xdr:cNvCxnSpPr/>
      </xdr:nvCxnSpPr>
      <xdr:spPr>
        <a:xfrm>
          <a:off x="1526223" y="2607945"/>
          <a:ext cx="405129" cy="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794702</xdr:colOff>
      <xdr:row>7</xdr:row>
      <xdr:rowOff>382270</xdr:rowOff>
    </xdr:from>
    <xdr:to>
      <xdr:col>9</xdr:col>
      <xdr:colOff>896302</xdr:colOff>
      <xdr:row>7</xdr:row>
      <xdr:rowOff>483870</xdr:rowOff>
    </xdr:to>
    <xdr:sp macro="" textlink="">
      <xdr:nvSpPr>
        <xdr:cNvPr id="109" name="弧形 108"/>
        <xdr:cNvSpPr/>
      </xdr:nvSpPr>
      <xdr:spPr>
        <a:xfrm flipV="1">
          <a:off x="1880552" y="2506345"/>
          <a:ext cx="101600" cy="101600"/>
        </a:xfrm>
        <a:prstGeom prst="arc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896302</xdr:colOff>
      <xdr:row>7</xdr:row>
      <xdr:rowOff>266700</xdr:rowOff>
    </xdr:from>
    <xdr:to>
      <xdr:col>9</xdr:col>
      <xdr:colOff>902493</xdr:colOff>
      <xdr:row>7</xdr:row>
      <xdr:rowOff>433070</xdr:rowOff>
    </xdr:to>
    <xdr:cxnSp macro="">
      <xdr:nvCxnSpPr>
        <xdr:cNvPr id="110" name="直線接點 109"/>
        <xdr:cNvCxnSpPr/>
      </xdr:nvCxnSpPr>
      <xdr:spPr>
        <a:xfrm flipV="1">
          <a:off x="1982152" y="2390775"/>
          <a:ext cx="6191" cy="16637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564833</xdr:colOff>
      <xdr:row>7</xdr:row>
      <xdr:rowOff>106300</xdr:rowOff>
    </xdr:from>
    <xdr:to>
      <xdr:col>9</xdr:col>
      <xdr:colOff>746096</xdr:colOff>
      <xdr:row>7</xdr:row>
      <xdr:rowOff>313625</xdr:rowOff>
    </xdr:to>
    <xdr:sp macro="" textlink="">
      <xdr:nvSpPr>
        <xdr:cNvPr id="111" name="文字方塊 110"/>
        <xdr:cNvSpPr txBox="1"/>
      </xdr:nvSpPr>
      <xdr:spPr>
        <a:xfrm>
          <a:off x="1650683" y="2230375"/>
          <a:ext cx="181263" cy="20732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sp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12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200689</xdr:colOff>
      <xdr:row>7</xdr:row>
      <xdr:rowOff>310390</xdr:rowOff>
    </xdr:from>
    <xdr:to>
      <xdr:col>9</xdr:col>
      <xdr:colOff>381952</xdr:colOff>
      <xdr:row>7</xdr:row>
      <xdr:rowOff>517715</xdr:rowOff>
    </xdr:to>
    <xdr:sp macro="" textlink="">
      <xdr:nvSpPr>
        <xdr:cNvPr id="112" name="文字方塊 111"/>
        <xdr:cNvSpPr txBox="1"/>
      </xdr:nvSpPr>
      <xdr:spPr>
        <a:xfrm>
          <a:off x="1286539" y="2434465"/>
          <a:ext cx="181263" cy="20732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sp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75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552306</xdr:colOff>
      <xdr:row>7</xdr:row>
      <xdr:rowOff>310390</xdr:rowOff>
    </xdr:from>
    <xdr:to>
      <xdr:col>9</xdr:col>
      <xdr:colOff>733569</xdr:colOff>
      <xdr:row>7</xdr:row>
      <xdr:rowOff>517715</xdr:rowOff>
    </xdr:to>
    <xdr:sp macro="" textlink="">
      <xdr:nvSpPr>
        <xdr:cNvPr id="113" name="文字方塊 112"/>
        <xdr:cNvSpPr txBox="1"/>
      </xdr:nvSpPr>
      <xdr:spPr>
        <a:xfrm>
          <a:off x="1638156" y="2434465"/>
          <a:ext cx="181263" cy="20732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sp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50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810420</xdr:colOff>
      <xdr:row>7</xdr:row>
      <xdr:rowOff>102031</xdr:rowOff>
    </xdr:from>
    <xdr:to>
      <xdr:col>9</xdr:col>
      <xdr:colOff>991683</xdr:colOff>
      <xdr:row>7</xdr:row>
      <xdr:rowOff>309356</xdr:rowOff>
    </xdr:to>
    <xdr:sp macro="" textlink="">
      <xdr:nvSpPr>
        <xdr:cNvPr id="114" name="文字方塊 113"/>
        <xdr:cNvSpPr txBox="1"/>
      </xdr:nvSpPr>
      <xdr:spPr>
        <a:xfrm>
          <a:off x="1896270" y="2226106"/>
          <a:ext cx="181263" cy="20732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sp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12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90787</xdr:colOff>
      <xdr:row>7</xdr:row>
      <xdr:rowOff>128905</xdr:rowOff>
    </xdr:from>
    <xdr:to>
      <xdr:col>9</xdr:col>
      <xdr:colOff>381952</xdr:colOff>
      <xdr:row>7</xdr:row>
      <xdr:rowOff>294765</xdr:rowOff>
    </xdr:to>
    <xdr:sp macro="" textlink="">
      <xdr:nvSpPr>
        <xdr:cNvPr id="115" name="文字方塊 114"/>
        <xdr:cNvSpPr txBox="1"/>
      </xdr:nvSpPr>
      <xdr:spPr>
        <a:xfrm>
          <a:off x="1176637" y="2252980"/>
          <a:ext cx="291165" cy="1658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sp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135°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947738</xdr:colOff>
      <xdr:row>7</xdr:row>
      <xdr:rowOff>319915</xdr:rowOff>
    </xdr:from>
    <xdr:to>
      <xdr:col>9</xdr:col>
      <xdr:colOff>1166447</xdr:colOff>
      <xdr:row>7</xdr:row>
      <xdr:rowOff>527240</xdr:rowOff>
    </xdr:to>
    <xdr:sp macro="" textlink="">
      <xdr:nvSpPr>
        <xdr:cNvPr id="116" name="文字方塊 115"/>
        <xdr:cNvSpPr txBox="1"/>
      </xdr:nvSpPr>
      <xdr:spPr>
        <a:xfrm>
          <a:off x="2033588" y="2443990"/>
          <a:ext cx="218709" cy="20732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sp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90°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481648</xdr:colOff>
      <xdr:row>3</xdr:row>
      <xdr:rowOff>116205</xdr:rowOff>
    </xdr:from>
    <xdr:to>
      <xdr:col>9</xdr:col>
      <xdr:colOff>481648</xdr:colOff>
      <xdr:row>3</xdr:row>
      <xdr:rowOff>217805</xdr:rowOff>
    </xdr:to>
    <xdr:cxnSp macro="">
      <xdr:nvCxnSpPr>
        <xdr:cNvPr id="117" name="直線接點 116"/>
        <xdr:cNvCxnSpPr/>
      </xdr:nvCxnSpPr>
      <xdr:spPr>
        <a:xfrm flipV="1">
          <a:off x="1567498" y="41702355"/>
          <a:ext cx="0" cy="10160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380048</xdr:colOff>
      <xdr:row>3</xdr:row>
      <xdr:rowOff>65405</xdr:rowOff>
    </xdr:from>
    <xdr:to>
      <xdr:col>9</xdr:col>
      <xdr:colOff>481648</xdr:colOff>
      <xdr:row>3</xdr:row>
      <xdr:rowOff>167005</xdr:rowOff>
    </xdr:to>
    <xdr:sp macro="" textlink="">
      <xdr:nvSpPr>
        <xdr:cNvPr id="118" name="弧形 117"/>
        <xdr:cNvSpPr/>
      </xdr:nvSpPr>
      <xdr:spPr>
        <a:xfrm>
          <a:off x="1465898" y="41651555"/>
          <a:ext cx="101600" cy="101600"/>
        </a:xfrm>
        <a:prstGeom prst="arc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380048</xdr:colOff>
      <xdr:row>3</xdr:row>
      <xdr:rowOff>65405</xdr:rowOff>
    </xdr:from>
    <xdr:to>
      <xdr:col>9</xdr:col>
      <xdr:colOff>481648</xdr:colOff>
      <xdr:row>3</xdr:row>
      <xdr:rowOff>167005</xdr:rowOff>
    </xdr:to>
    <xdr:sp macro="" textlink="">
      <xdr:nvSpPr>
        <xdr:cNvPr id="119" name="弧形 118"/>
        <xdr:cNvSpPr/>
      </xdr:nvSpPr>
      <xdr:spPr>
        <a:xfrm flipH="1">
          <a:off x="1465898" y="41651555"/>
          <a:ext cx="101600" cy="101600"/>
        </a:xfrm>
        <a:prstGeom prst="arc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380048</xdr:colOff>
      <xdr:row>3</xdr:row>
      <xdr:rowOff>116205</xdr:rowOff>
    </xdr:from>
    <xdr:to>
      <xdr:col>9</xdr:col>
      <xdr:colOff>380048</xdr:colOff>
      <xdr:row>3</xdr:row>
      <xdr:rowOff>309245</xdr:rowOff>
    </xdr:to>
    <xdr:cxnSp macro="">
      <xdr:nvCxnSpPr>
        <xdr:cNvPr id="120" name="直線接點 119"/>
        <xdr:cNvCxnSpPr/>
      </xdr:nvCxnSpPr>
      <xdr:spPr>
        <a:xfrm>
          <a:off x="1465898" y="41702355"/>
          <a:ext cx="0" cy="19304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380048</xdr:colOff>
      <xdr:row>3</xdr:row>
      <xdr:rowOff>258445</xdr:rowOff>
    </xdr:from>
    <xdr:to>
      <xdr:col>9</xdr:col>
      <xdr:colOff>481648</xdr:colOff>
      <xdr:row>3</xdr:row>
      <xdr:rowOff>360045</xdr:rowOff>
    </xdr:to>
    <xdr:sp macro="" textlink="">
      <xdr:nvSpPr>
        <xdr:cNvPr id="121" name="弧形 120"/>
        <xdr:cNvSpPr/>
      </xdr:nvSpPr>
      <xdr:spPr>
        <a:xfrm flipH="1" flipV="1">
          <a:off x="1465898" y="41844595"/>
          <a:ext cx="101600" cy="101600"/>
        </a:xfrm>
        <a:prstGeom prst="arc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430848</xdr:colOff>
      <xdr:row>3</xdr:row>
      <xdr:rowOff>360045</xdr:rowOff>
    </xdr:from>
    <xdr:to>
      <xdr:col>9</xdr:col>
      <xdr:colOff>835977</xdr:colOff>
      <xdr:row>3</xdr:row>
      <xdr:rowOff>360045</xdr:rowOff>
    </xdr:to>
    <xdr:cxnSp macro="">
      <xdr:nvCxnSpPr>
        <xdr:cNvPr id="122" name="直線接點 121"/>
        <xdr:cNvCxnSpPr/>
      </xdr:nvCxnSpPr>
      <xdr:spPr>
        <a:xfrm>
          <a:off x="1516698" y="41946195"/>
          <a:ext cx="405129" cy="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785177</xdr:colOff>
      <xdr:row>3</xdr:row>
      <xdr:rowOff>258445</xdr:rowOff>
    </xdr:from>
    <xdr:to>
      <xdr:col>9</xdr:col>
      <xdr:colOff>886777</xdr:colOff>
      <xdr:row>3</xdr:row>
      <xdr:rowOff>360045</xdr:rowOff>
    </xdr:to>
    <xdr:sp macro="" textlink="">
      <xdr:nvSpPr>
        <xdr:cNvPr id="123" name="弧形 122"/>
        <xdr:cNvSpPr/>
      </xdr:nvSpPr>
      <xdr:spPr>
        <a:xfrm flipV="1">
          <a:off x="1871027" y="41844595"/>
          <a:ext cx="101600" cy="101600"/>
        </a:xfrm>
        <a:prstGeom prst="arc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886777</xdr:colOff>
      <xdr:row>3</xdr:row>
      <xdr:rowOff>90805</xdr:rowOff>
    </xdr:from>
    <xdr:to>
      <xdr:col>9</xdr:col>
      <xdr:colOff>886777</xdr:colOff>
      <xdr:row>3</xdr:row>
      <xdr:rowOff>309245</xdr:rowOff>
    </xdr:to>
    <xdr:cxnSp macro="">
      <xdr:nvCxnSpPr>
        <xdr:cNvPr id="124" name="直線接點 123"/>
        <xdr:cNvCxnSpPr/>
      </xdr:nvCxnSpPr>
      <xdr:spPr>
        <a:xfrm flipV="1">
          <a:off x="1972627" y="41676955"/>
          <a:ext cx="0" cy="21844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785177</xdr:colOff>
      <xdr:row>3</xdr:row>
      <xdr:rowOff>40005</xdr:rowOff>
    </xdr:from>
    <xdr:to>
      <xdr:col>9</xdr:col>
      <xdr:colOff>886777</xdr:colOff>
      <xdr:row>3</xdr:row>
      <xdr:rowOff>141605</xdr:rowOff>
    </xdr:to>
    <xdr:sp macro="" textlink="">
      <xdr:nvSpPr>
        <xdr:cNvPr id="125" name="弧形 124"/>
        <xdr:cNvSpPr/>
      </xdr:nvSpPr>
      <xdr:spPr>
        <a:xfrm>
          <a:off x="1871027" y="41626155"/>
          <a:ext cx="101600" cy="101600"/>
        </a:xfrm>
        <a:prstGeom prst="arc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456248</xdr:colOff>
      <xdr:row>3</xdr:row>
      <xdr:rowOff>40005</xdr:rowOff>
    </xdr:from>
    <xdr:to>
      <xdr:col>9</xdr:col>
      <xdr:colOff>835977</xdr:colOff>
      <xdr:row>3</xdr:row>
      <xdr:rowOff>40005</xdr:rowOff>
    </xdr:to>
    <xdr:cxnSp macro="">
      <xdr:nvCxnSpPr>
        <xdr:cNvPr id="126" name="直線接點 125"/>
        <xdr:cNvCxnSpPr/>
      </xdr:nvCxnSpPr>
      <xdr:spPr>
        <a:xfrm flipH="1">
          <a:off x="1542098" y="41626155"/>
          <a:ext cx="379729" cy="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405448</xdr:colOff>
      <xdr:row>3</xdr:row>
      <xdr:rowOff>40005</xdr:rowOff>
    </xdr:from>
    <xdr:to>
      <xdr:col>9</xdr:col>
      <xdr:colOff>507048</xdr:colOff>
      <xdr:row>3</xdr:row>
      <xdr:rowOff>141605</xdr:rowOff>
    </xdr:to>
    <xdr:sp macro="" textlink="">
      <xdr:nvSpPr>
        <xdr:cNvPr id="127" name="弧形 126"/>
        <xdr:cNvSpPr/>
      </xdr:nvSpPr>
      <xdr:spPr>
        <a:xfrm flipH="1">
          <a:off x="1491298" y="41626155"/>
          <a:ext cx="101600" cy="101600"/>
        </a:xfrm>
        <a:prstGeom prst="arc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405448</xdr:colOff>
      <xdr:row>3</xdr:row>
      <xdr:rowOff>90805</xdr:rowOff>
    </xdr:from>
    <xdr:to>
      <xdr:col>9</xdr:col>
      <xdr:colOff>405448</xdr:colOff>
      <xdr:row>3</xdr:row>
      <xdr:rowOff>192405</xdr:rowOff>
    </xdr:to>
    <xdr:cxnSp macro="">
      <xdr:nvCxnSpPr>
        <xdr:cNvPr id="128" name="直線接點 127"/>
        <xdr:cNvCxnSpPr/>
      </xdr:nvCxnSpPr>
      <xdr:spPr>
        <a:xfrm>
          <a:off x="1491298" y="41676955"/>
          <a:ext cx="0" cy="10160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504508</xdr:colOff>
      <xdr:row>3</xdr:row>
      <xdr:rowOff>40005</xdr:rowOff>
    </xdr:from>
    <xdr:to>
      <xdr:col>9</xdr:col>
      <xdr:colOff>685771</xdr:colOff>
      <xdr:row>3</xdr:row>
      <xdr:rowOff>247330</xdr:rowOff>
    </xdr:to>
    <xdr:sp macro="" textlink="">
      <xdr:nvSpPr>
        <xdr:cNvPr id="129" name="文字方塊 128"/>
        <xdr:cNvSpPr txBox="1"/>
      </xdr:nvSpPr>
      <xdr:spPr>
        <a:xfrm>
          <a:off x="1590358" y="2735580"/>
          <a:ext cx="181263" cy="20732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sp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15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542781</xdr:colOff>
      <xdr:row>3</xdr:row>
      <xdr:rowOff>186565</xdr:rowOff>
    </xdr:from>
    <xdr:to>
      <xdr:col>9</xdr:col>
      <xdr:colOff>724044</xdr:colOff>
      <xdr:row>3</xdr:row>
      <xdr:rowOff>393890</xdr:rowOff>
    </xdr:to>
    <xdr:sp macro="" textlink="">
      <xdr:nvSpPr>
        <xdr:cNvPr id="130" name="文字方塊 129"/>
        <xdr:cNvSpPr txBox="1"/>
      </xdr:nvSpPr>
      <xdr:spPr>
        <a:xfrm>
          <a:off x="1628631" y="2882140"/>
          <a:ext cx="181263" cy="20732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sp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50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909638</xdr:colOff>
      <xdr:row>3</xdr:row>
      <xdr:rowOff>117095</xdr:rowOff>
    </xdr:from>
    <xdr:to>
      <xdr:col>9</xdr:col>
      <xdr:colOff>1090901</xdr:colOff>
      <xdr:row>3</xdr:row>
      <xdr:rowOff>324420</xdr:rowOff>
    </xdr:to>
    <xdr:sp macro="" textlink="">
      <xdr:nvSpPr>
        <xdr:cNvPr id="131" name="文字方塊 130"/>
        <xdr:cNvSpPr txBox="1"/>
      </xdr:nvSpPr>
      <xdr:spPr>
        <a:xfrm>
          <a:off x="1995488" y="2812670"/>
          <a:ext cx="181263" cy="20732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sp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75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81262</xdr:colOff>
      <xdr:row>3</xdr:row>
      <xdr:rowOff>46865</xdr:rowOff>
    </xdr:from>
    <xdr:to>
      <xdr:col>9</xdr:col>
      <xdr:colOff>372427</xdr:colOff>
      <xdr:row>3</xdr:row>
      <xdr:rowOff>212725</xdr:rowOff>
    </xdr:to>
    <xdr:sp macro="" textlink="">
      <xdr:nvSpPr>
        <xdr:cNvPr id="132" name="文字方塊 131"/>
        <xdr:cNvSpPr txBox="1"/>
      </xdr:nvSpPr>
      <xdr:spPr>
        <a:xfrm>
          <a:off x="1167112" y="41633015"/>
          <a:ext cx="291165" cy="1658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sp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180°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153719</xdr:colOff>
      <xdr:row>3</xdr:row>
      <xdr:rowOff>212725</xdr:rowOff>
    </xdr:from>
    <xdr:to>
      <xdr:col>9</xdr:col>
      <xdr:colOff>372428</xdr:colOff>
      <xdr:row>3</xdr:row>
      <xdr:rowOff>378585</xdr:rowOff>
    </xdr:to>
    <xdr:sp macro="" textlink="">
      <xdr:nvSpPr>
        <xdr:cNvPr id="133" name="文字方塊 132"/>
        <xdr:cNvSpPr txBox="1"/>
      </xdr:nvSpPr>
      <xdr:spPr>
        <a:xfrm>
          <a:off x="1239569" y="41798875"/>
          <a:ext cx="218709" cy="1658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sp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90°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430848</xdr:colOff>
      <xdr:row>8</xdr:row>
      <xdr:rowOff>198755</xdr:rowOff>
    </xdr:from>
    <xdr:to>
      <xdr:col>9</xdr:col>
      <xdr:colOff>532448</xdr:colOff>
      <xdr:row>8</xdr:row>
      <xdr:rowOff>300355</xdr:rowOff>
    </xdr:to>
    <xdr:cxnSp macro="">
      <xdr:nvCxnSpPr>
        <xdr:cNvPr id="134" name="直線接點 133"/>
        <xdr:cNvCxnSpPr/>
      </xdr:nvCxnSpPr>
      <xdr:spPr>
        <a:xfrm flipH="1" flipV="1">
          <a:off x="1516698" y="3332480"/>
          <a:ext cx="101600" cy="10160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380048</xdr:colOff>
      <xdr:row>8</xdr:row>
      <xdr:rowOff>198755</xdr:rowOff>
    </xdr:from>
    <xdr:to>
      <xdr:col>9</xdr:col>
      <xdr:colOff>481648</xdr:colOff>
      <xdr:row>8</xdr:row>
      <xdr:rowOff>300355</xdr:rowOff>
    </xdr:to>
    <xdr:sp macro="" textlink="">
      <xdr:nvSpPr>
        <xdr:cNvPr id="135" name="弧形 134"/>
        <xdr:cNvSpPr/>
      </xdr:nvSpPr>
      <xdr:spPr>
        <a:xfrm flipH="1">
          <a:off x="1465898" y="3332480"/>
          <a:ext cx="101600" cy="101600"/>
        </a:xfrm>
        <a:prstGeom prst="arc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380048</xdr:colOff>
      <xdr:row>8</xdr:row>
      <xdr:rowOff>249555</xdr:rowOff>
    </xdr:from>
    <xdr:to>
      <xdr:col>9</xdr:col>
      <xdr:colOff>380048</xdr:colOff>
      <xdr:row>8</xdr:row>
      <xdr:rowOff>442595</xdr:rowOff>
    </xdr:to>
    <xdr:cxnSp macro="">
      <xdr:nvCxnSpPr>
        <xdr:cNvPr id="136" name="直線接點 135"/>
        <xdr:cNvCxnSpPr/>
      </xdr:nvCxnSpPr>
      <xdr:spPr>
        <a:xfrm>
          <a:off x="1465898" y="3383280"/>
          <a:ext cx="0" cy="19304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380048</xdr:colOff>
      <xdr:row>8</xdr:row>
      <xdr:rowOff>391795</xdr:rowOff>
    </xdr:from>
    <xdr:to>
      <xdr:col>9</xdr:col>
      <xdr:colOff>481648</xdr:colOff>
      <xdr:row>8</xdr:row>
      <xdr:rowOff>493395</xdr:rowOff>
    </xdr:to>
    <xdr:sp macro="" textlink="">
      <xdr:nvSpPr>
        <xdr:cNvPr id="137" name="弧形 136"/>
        <xdr:cNvSpPr/>
      </xdr:nvSpPr>
      <xdr:spPr>
        <a:xfrm flipH="1" flipV="1">
          <a:off x="1465898" y="3525520"/>
          <a:ext cx="101600" cy="101600"/>
        </a:xfrm>
        <a:prstGeom prst="arc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430848</xdr:colOff>
      <xdr:row>8</xdr:row>
      <xdr:rowOff>493395</xdr:rowOff>
    </xdr:from>
    <xdr:to>
      <xdr:col>9</xdr:col>
      <xdr:colOff>835977</xdr:colOff>
      <xdr:row>8</xdr:row>
      <xdr:rowOff>493395</xdr:rowOff>
    </xdr:to>
    <xdr:cxnSp macro="">
      <xdr:nvCxnSpPr>
        <xdr:cNvPr id="138" name="直線接點 137"/>
        <xdr:cNvCxnSpPr/>
      </xdr:nvCxnSpPr>
      <xdr:spPr>
        <a:xfrm>
          <a:off x="1516698" y="3627120"/>
          <a:ext cx="405129" cy="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785177</xdr:colOff>
      <xdr:row>8</xdr:row>
      <xdr:rowOff>391795</xdr:rowOff>
    </xdr:from>
    <xdr:to>
      <xdr:col>9</xdr:col>
      <xdr:colOff>886777</xdr:colOff>
      <xdr:row>8</xdr:row>
      <xdr:rowOff>493395</xdr:rowOff>
    </xdr:to>
    <xdr:sp macro="" textlink="">
      <xdr:nvSpPr>
        <xdr:cNvPr id="139" name="弧形 138"/>
        <xdr:cNvSpPr/>
      </xdr:nvSpPr>
      <xdr:spPr>
        <a:xfrm flipV="1">
          <a:off x="1871027" y="3525520"/>
          <a:ext cx="101600" cy="101600"/>
        </a:xfrm>
        <a:prstGeom prst="arc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785177</xdr:colOff>
      <xdr:row>8</xdr:row>
      <xdr:rowOff>340995</xdr:rowOff>
    </xdr:from>
    <xdr:to>
      <xdr:col>9</xdr:col>
      <xdr:colOff>886777</xdr:colOff>
      <xdr:row>8</xdr:row>
      <xdr:rowOff>442595</xdr:rowOff>
    </xdr:to>
    <xdr:cxnSp macro="">
      <xdr:nvCxnSpPr>
        <xdr:cNvPr id="140" name="直線接點 139"/>
        <xdr:cNvCxnSpPr/>
      </xdr:nvCxnSpPr>
      <xdr:spPr>
        <a:xfrm flipH="1" flipV="1">
          <a:off x="1871027" y="3474720"/>
          <a:ext cx="101600" cy="10160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555308</xdr:colOff>
      <xdr:row>8</xdr:row>
      <xdr:rowOff>77725</xdr:rowOff>
    </xdr:from>
    <xdr:to>
      <xdr:col>9</xdr:col>
      <xdr:colOff>736571</xdr:colOff>
      <xdr:row>8</xdr:row>
      <xdr:rowOff>323150</xdr:rowOff>
    </xdr:to>
    <xdr:sp macro="" textlink="">
      <xdr:nvSpPr>
        <xdr:cNvPr id="141" name="文字方塊 140"/>
        <xdr:cNvSpPr txBox="1"/>
      </xdr:nvSpPr>
      <xdr:spPr>
        <a:xfrm>
          <a:off x="1641158" y="3211450"/>
          <a:ext cx="181263" cy="24542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sp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10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118708</xdr:colOff>
      <xdr:row>8</xdr:row>
      <xdr:rowOff>319915</xdr:rowOff>
    </xdr:from>
    <xdr:to>
      <xdr:col>9</xdr:col>
      <xdr:colOff>299971</xdr:colOff>
      <xdr:row>8</xdr:row>
      <xdr:rowOff>527240</xdr:rowOff>
    </xdr:to>
    <xdr:sp macro="" textlink="">
      <xdr:nvSpPr>
        <xdr:cNvPr id="142" name="文字方塊 141"/>
        <xdr:cNvSpPr txBox="1"/>
      </xdr:nvSpPr>
      <xdr:spPr>
        <a:xfrm>
          <a:off x="1204558" y="3453640"/>
          <a:ext cx="181263" cy="20732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sp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75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542781</xdr:colOff>
      <xdr:row>8</xdr:row>
      <xdr:rowOff>319915</xdr:rowOff>
    </xdr:from>
    <xdr:to>
      <xdr:col>9</xdr:col>
      <xdr:colOff>724044</xdr:colOff>
      <xdr:row>8</xdr:row>
      <xdr:rowOff>527240</xdr:rowOff>
    </xdr:to>
    <xdr:sp macro="" textlink="">
      <xdr:nvSpPr>
        <xdr:cNvPr id="143" name="文字方塊 142"/>
        <xdr:cNvSpPr txBox="1"/>
      </xdr:nvSpPr>
      <xdr:spPr>
        <a:xfrm>
          <a:off x="1628631" y="3453640"/>
          <a:ext cx="181263" cy="20732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sp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50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808038</xdr:colOff>
      <xdr:row>8</xdr:row>
      <xdr:rowOff>167515</xdr:rowOff>
    </xdr:from>
    <xdr:to>
      <xdr:col>9</xdr:col>
      <xdr:colOff>989301</xdr:colOff>
      <xdr:row>8</xdr:row>
      <xdr:rowOff>374840</xdr:rowOff>
    </xdr:to>
    <xdr:sp macro="" textlink="">
      <xdr:nvSpPr>
        <xdr:cNvPr id="144" name="文字方塊 143"/>
        <xdr:cNvSpPr txBox="1"/>
      </xdr:nvSpPr>
      <xdr:spPr>
        <a:xfrm>
          <a:off x="1893888" y="3301240"/>
          <a:ext cx="181263" cy="20732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sp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10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81262</xdr:colOff>
      <xdr:row>8</xdr:row>
      <xdr:rowOff>147955</xdr:rowOff>
    </xdr:from>
    <xdr:to>
      <xdr:col>9</xdr:col>
      <xdr:colOff>372427</xdr:colOff>
      <xdr:row>8</xdr:row>
      <xdr:rowOff>313815</xdr:rowOff>
    </xdr:to>
    <xdr:sp macro="" textlink="">
      <xdr:nvSpPr>
        <xdr:cNvPr id="145" name="文字方塊 144"/>
        <xdr:cNvSpPr txBox="1"/>
      </xdr:nvSpPr>
      <xdr:spPr>
        <a:xfrm>
          <a:off x="1167112" y="3281680"/>
          <a:ext cx="291165" cy="1658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sp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135°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909638</xdr:colOff>
      <xdr:row>8</xdr:row>
      <xdr:rowOff>319915</xdr:rowOff>
    </xdr:from>
    <xdr:to>
      <xdr:col>9</xdr:col>
      <xdr:colOff>1200803</xdr:colOff>
      <xdr:row>8</xdr:row>
      <xdr:rowOff>485775</xdr:rowOff>
    </xdr:to>
    <xdr:sp macro="" textlink="">
      <xdr:nvSpPr>
        <xdr:cNvPr id="146" name="文字方塊 145"/>
        <xdr:cNvSpPr txBox="1"/>
      </xdr:nvSpPr>
      <xdr:spPr>
        <a:xfrm>
          <a:off x="1995488" y="3453640"/>
          <a:ext cx="291165" cy="1658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sp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135°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935038</xdr:colOff>
      <xdr:row>7</xdr:row>
      <xdr:rowOff>200025</xdr:rowOff>
    </xdr:from>
    <xdr:to>
      <xdr:col>9</xdr:col>
      <xdr:colOff>1116301</xdr:colOff>
      <xdr:row>7</xdr:row>
      <xdr:rowOff>407350</xdr:rowOff>
    </xdr:to>
    <xdr:sp macro="" textlink="">
      <xdr:nvSpPr>
        <xdr:cNvPr id="20" name="文字方塊 19"/>
        <xdr:cNvSpPr txBox="1"/>
      </xdr:nvSpPr>
      <xdr:spPr>
        <a:xfrm>
          <a:off x="2078038" y="1009650"/>
          <a:ext cx="181263" cy="20732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sp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10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55862</xdr:colOff>
      <xdr:row>7</xdr:row>
      <xdr:rowOff>26544</xdr:rowOff>
    </xdr:from>
    <xdr:to>
      <xdr:col>9</xdr:col>
      <xdr:colOff>1153747</xdr:colOff>
      <xdr:row>7</xdr:row>
      <xdr:rowOff>407350</xdr:rowOff>
    </xdr:to>
    <xdr:grpSp>
      <xdr:nvGrpSpPr>
        <xdr:cNvPr id="21" name="群組 20"/>
        <xdr:cNvGrpSpPr/>
      </xdr:nvGrpSpPr>
      <xdr:grpSpPr>
        <a:xfrm>
          <a:off x="1198862" y="2588769"/>
          <a:ext cx="1097885" cy="380806"/>
          <a:chOff x="1198862" y="15590394"/>
          <a:chExt cx="1097885" cy="380806"/>
        </a:xfrm>
      </xdr:grpSpPr>
      <xdr:cxnSp macro="">
        <xdr:nvCxnSpPr>
          <xdr:cNvPr id="22" name="直線接點 21"/>
          <xdr:cNvCxnSpPr/>
        </xdr:nvCxnSpPr>
        <xdr:spPr>
          <a:xfrm>
            <a:off x="1523048" y="15763875"/>
            <a:ext cx="506729" cy="0"/>
          </a:xfrm>
          <a:prstGeom prst="line">
            <a:avLst/>
          </a:prstGeom>
          <a:ln w="12700">
            <a:solidFill>
              <a:srgbClr xmlns:mc="http://schemas.openxmlformats.org/markup-compatibility/2006" xmlns:a14="http://schemas.microsoft.com/office/drawing/2010/main" val="000000" mc:Ignorable="a14" a14:legacySpreadsheetColorIndex="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3" name="弧形 22"/>
          <xdr:cNvSpPr/>
        </xdr:nvSpPr>
        <xdr:spPr>
          <a:xfrm flipH="1">
            <a:off x="1497648" y="15763875"/>
            <a:ext cx="50800" cy="50800"/>
          </a:xfrm>
          <a:prstGeom prst="arc">
            <a:avLst/>
          </a:prstGeom>
          <a:ln w="12700">
            <a:solidFill>
              <a:srgbClr xmlns:mc="http://schemas.openxmlformats.org/markup-compatibility/2006" xmlns:a14="http://schemas.microsoft.com/office/drawing/2010/main" val="000000" mc:Ignorable="a14" a14:legacySpreadsheetColorIndex="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24" name="弧形 23"/>
          <xdr:cNvSpPr/>
        </xdr:nvSpPr>
        <xdr:spPr>
          <a:xfrm flipH="1" flipV="1">
            <a:off x="1497648" y="15763875"/>
            <a:ext cx="50800" cy="50800"/>
          </a:xfrm>
          <a:prstGeom prst="arc">
            <a:avLst/>
          </a:prstGeom>
          <a:ln w="12700">
            <a:solidFill>
              <a:srgbClr xmlns:mc="http://schemas.openxmlformats.org/markup-compatibility/2006" xmlns:a14="http://schemas.microsoft.com/office/drawing/2010/main" val="000000" mc:Ignorable="a14" a14:legacySpreadsheetColorIndex="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cxnSp macro="">
        <xdr:nvCxnSpPr>
          <xdr:cNvPr id="25" name="直線接點 24"/>
          <xdr:cNvCxnSpPr/>
        </xdr:nvCxnSpPr>
        <xdr:spPr>
          <a:xfrm>
            <a:off x="1523048" y="15814675"/>
            <a:ext cx="126682" cy="89216"/>
          </a:xfrm>
          <a:prstGeom prst="line">
            <a:avLst/>
          </a:prstGeom>
          <a:ln w="12700">
            <a:solidFill>
              <a:srgbClr xmlns:mc="http://schemas.openxmlformats.org/markup-compatibility/2006" xmlns:a14="http://schemas.microsoft.com/office/drawing/2010/main" val="000000" mc:Ignorable="a14" a14:legacySpreadsheetColorIndex="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直線接點 25"/>
          <xdr:cNvCxnSpPr/>
        </xdr:nvCxnSpPr>
        <xdr:spPr>
          <a:xfrm flipV="1">
            <a:off x="2029777" y="15763875"/>
            <a:ext cx="0" cy="160021"/>
          </a:xfrm>
          <a:prstGeom prst="line">
            <a:avLst/>
          </a:prstGeom>
          <a:ln w="12700">
            <a:solidFill>
              <a:srgbClr xmlns:mc="http://schemas.openxmlformats.org/markup-compatibility/2006" xmlns:a14="http://schemas.microsoft.com/office/drawing/2010/main" val="000000" mc:Ignorable="a14" a14:legacySpreadsheetColorIndex="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" name="文字方塊 26"/>
          <xdr:cNvSpPr txBox="1"/>
        </xdr:nvSpPr>
        <xdr:spPr>
          <a:xfrm>
            <a:off x="1308764" y="15763875"/>
            <a:ext cx="181263" cy="20732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36000" bIns="7200" rtlCol="0" anchor="t">
            <a:spAutoFit/>
          </a:bodyPr>
          <a:lstStyle/>
          <a:p>
            <a:r>
              <a:rPr lang="en-US" altLang="zh-TW" sz="1200" b="1">
                <a:latin typeface="新細明體"/>
                <a:ea typeface="新細明體"/>
              </a:rPr>
              <a:t>10</a:t>
            </a:r>
            <a:endParaRPr lang="zh-TW" altLang="en-US" sz="1200" b="1">
              <a:latin typeface="新細明體"/>
              <a:ea typeface="新細明體"/>
            </a:endParaRPr>
          </a:p>
        </xdr:txBody>
      </xdr:sp>
      <xdr:sp macro="" textlink="">
        <xdr:nvSpPr>
          <xdr:cNvPr id="28" name="文字方塊 27"/>
          <xdr:cNvSpPr txBox="1"/>
        </xdr:nvSpPr>
        <xdr:spPr>
          <a:xfrm>
            <a:off x="1628631" y="15590394"/>
            <a:ext cx="326174" cy="20732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36000" bIns="7200" rtlCol="0" anchor="t">
            <a:spAutoFit/>
          </a:bodyPr>
          <a:lstStyle/>
          <a:p>
            <a:r>
              <a:rPr lang="en-US" altLang="zh-TW" sz="1200" b="1">
                <a:latin typeface="新細明體"/>
                <a:ea typeface="新細明體"/>
              </a:rPr>
              <a:t>1000</a:t>
            </a:r>
            <a:endParaRPr lang="zh-TW" altLang="en-US" sz="1200" b="1">
              <a:latin typeface="新細明體"/>
              <a:ea typeface="新細明體"/>
            </a:endParaRPr>
          </a:p>
        </xdr:txBody>
      </xdr:sp>
      <xdr:sp macro="" textlink="">
        <xdr:nvSpPr>
          <xdr:cNvPr id="29" name="文字方塊 28"/>
          <xdr:cNvSpPr txBox="1"/>
        </xdr:nvSpPr>
        <xdr:spPr>
          <a:xfrm>
            <a:off x="1198862" y="15590394"/>
            <a:ext cx="291165" cy="16586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36000" bIns="7200" rtlCol="0" anchor="t">
            <a:spAutoFit/>
          </a:bodyPr>
          <a:lstStyle/>
          <a:p>
            <a:r>
              <a:rPr lang="en-US" altLang="zh-TW" sz="1200" b="1">
                <a:latin typeface="新細明體"/>
                <a:ea typeface="新細明體"/>
              </a:rPr>
              <a:t>135°</a:t>
            </a:r>
            <a:endParaRPr lang="zh-TW" altLang="en-US" sz="1200" b="1">
              <a:latin typeface="新細明體"/>
              <a:ea typeface="新細明體"/>
            </a:endParaRPr>
          </a:p>
        </xdr:txBody>
      </xdr:sp>
      <xdr:sp macro="" textlink="">
        <xdr:nvSpPr>
          <xdr:cNvPr id="30" name="文字方塊 29"/>
          <xdr:cNvSpPr txBox="1"/>
        </xdr:nvSpPr>
        <xdr:spPr>
          <a:xfrm>
            <a:off x="2078038" y="15590394"/>
            <a:ext cx="218709" cy="16586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36000" bIns="7200" rtlCol="0" anchor="t">
            <a:spAutoFit/>
          </a:bodyPr>
          <a:lstStyle/>
          <a:p>
            <a:r>
              <a:rPr lang="en-US" altLang="zh-TW" sz="1200" b="1">
                <a:latin typeface="新細明體"/>
                <a:ea typeface="新細明體"/>
              </a:rPr>
              <a:t>90°</a:t>
            </a:r>
            <a:endParaRPr lang="zh-TW" altLang="en-US" sz="1200" b="1">
              <a:latin typeface="新細明體"/>
              <a:ea typeface="新細明體"/>
            </a:endParaRPr>
          </a:p>
        </xdr:txBody>
      </xdr:sp>
    </xdr:grpSp>
    <xdr:clientData/>
  </xdr:twoCellAnchor>
  <xdr:twoCellAnchor>
    <xdr:from>
      <xdr:col>9</xdr:col>
      <xdr:colOff>935038</xdr:colOff>
      <xdr:row>5</xdr:row>
      <xdr:rowOff>200025</xdr:rowOff>
    </xdr:from>
    <xdr:to>
      <xdr:col>9</xdr:col>
      <xdr:colOff>1116301</xdr:colOff>
      <xdr:row>5</xdr:row>
      <xdr:rowOff>407350</xdr:rowOff>
    </xdr:to>
    <xdr:sp macro="" textlink="">
      <xdr:nvSpPr>
        <xdr:cNvPr id="31" name="文字方塊 30"/>
        <xdr:cNvSpPr txBox="1"/>
      </xdr:nvSpPr>
      <xdr:spPr>
        <a:xfrm>
          <a:off x="2078038" y="1009650"/>
          <a:ext cx="181263" cy="20732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sp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10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55862</xdr:colOff>
      <xdr:row>5</xdr:row>
      <xdr:rowOff>26544</xdr:rowOff>
    </xdr:from>
    <xdr:to>
      <xdr:col>9</xdr:col>
      <xdr:colOff>1153747</xdr:colOff>
      <xdr:row>5</xdr:row>
      <xdr:rowOff>407350</xdr:rowOff>
    </xdr:to>
    <xdr:grpSp>
      <xdr:nvGrpSpPr>
        <xdr:cNvPr id="32" name="群組 31"/>
        <xdr:cNvGrpSpPr/>
      </xdr:nvGrpSpPr>
      <xdr:grpSpPr>
        <a:xfrm>
          <a:off x="1198862" y="1712469"/>
          <a:ext cx="1097885" cy="380806"/>
          <a:chOff x="1198862" y="15590394"/>
          <a:chExt cx="1097885" cy="380806"/>
        </a:xfrm>
      </xdr:grpSpPr>
      <xdr:cxnSp macro="">
        <xdr:nvCxnSpPr>
          <xdr:cNvPr id="33" name="直線接點 32"/>
          <xdr:cNvCxnSpPr/>
        </xdr:nvCxnSpPr>
        <xdr:spPr>
          <a:xfrm>
            <a:off x="1523048" y="15763875"/>
            <a:ext cx="506729" cy="0"/>
          </a:xfrm>
          <a:prstGeom prst="line">
            <a:avLst/>
          </a:prstGeom>
          <a:ln w="12700">
            <a:solidFill>
              <a:srgbClr xmlns:mc="http://schemas.openxmlformats.org/markup-compatibility/2006" xmlns:a14="http://schemas.microsoft.com/office/drawing/2010/main" val="000000" mc:Ignorable="a14" a14:legacySpreadsheetColorIndex="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4" name="弧形 33"/>
          <xdr:cNvSpPr/>
        </xdr:nvSpPr>
        <xdr:spPr>
          <a:xfrm flipH="1">
            <a:off x="1497648" y="15763875"/>
            <a:ext cx="50800" cy="50800"/>
          </a:xfrm>
          <a:prstGeom prst="arc">
            <a:avLst/>
          </a:prstGeom>
          <a:ln w="12700">
            <a:solidFill>
              <a:srgbClr xmlns:mc="http://schemas.openxmlformats.org/markup-compatibility/2006" xmlns:a14="http://schemas.microsoft.com/office/drawing/2010/main" val="000000" mc:Ignorable="a14" a14:legacySpreadsheetColorIndex="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35" name="弧形 34"/>
          <xdr:cNvSpPr/>
        </xdr:nvSpPr>
        <xdr:spPr>
          <a:xfrm flipH="1" flipV="1">
            <a:off x="1497648" y="15763875"/>
            <a:ext cx="50800" cy="50800"/>
          </a:xfrm>
          <a:prstGeom prst="arc">
            <a:avLst/>
          </a:prstGeom>
          <a:ln w="12700">
            <a:solidFill>
              <a:srgbClr xmlns:mc="http://schemas.openxmlformats.org/markup-compatibility/2006" xmlns:a14="http://schemas.microsoft.com/office/drawing/2010/main" val="000000" mc:Ignorable="a14" a14:legacySpreadsheetColorIndex="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cxnSp macro="">
        <xdr:nvCxnSpPr>
          <xdr:cNvPr id="36" name="直線接點 35"/>
          <xdr:cNvCxnSpPr/>
        </xdr:nvCxnSpPr>
        <xdr:spPr>
          <a:xfrm>
            <a:off x="1523048" y="15814675"/>
            <a:ext cx="126682" cy="89216"/>
          </a:xfrm>
          <a:prstGeom prst="line">
            <a:avLst/>
          </a:prstGeom>
          <a:ln w="12700">
            <a:solidFill>
              <a:srgbClr xmlns:mc="http://schemas.openxmlformats.org/markup-compatibility/2006" xmlns:a14="http://schemas.microsoft.com/office/drawing/2010/main" val="000000" mc:Ignorable="a14" a14:legacySpreadsheetColorIndex="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" name="直線接點 36"/>
          <xdr:cNvCxnSpPr/>
        </xdr:nvCxnSpPr>
        <xdr:spPr>
          <a:xfrm flipV="1">
            <a:off x="2029777" y="15763875"/>
            <a:ext cx="0" cy="160021"/>
          </a:xfrm>
          <a:prstGeom prst="line">
            <a:avLst/>
          </a:prstGeom>
          <a:ln w="12700">
            <a:solidFill>
              <a:srgbClr xmlns:mc="http://schemas.openxmlformats.org/markup-compatibility/2006" xmlns:a14="http://schemas.microsoft.com/office/drawing/2010/main" val="000000" mc:Ignorable="a14" a14:legacySpreadsheetColorIndex="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8" name="文字方塊 37"/>
          <xdr:cNvSpPr txBox="1"/>
        </xdr:nvSpPr>
        <xdr:spPr>
          <a:xfrm>
            <a:off x="1308764" y="15763875"/>
            <a:ext cx="181263" cy="20732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36000" bIns="7200" rtlCol="0" anchor="t">
            <a:spAutoFit/>
          </a:bodyPr>
          <a:lstStyle/>
          <a:p>
            <a:r>
              <a:rPr lang="en-US" altLang="zh-TW" sz="1200" b="1">
                <a:latin typeface="新細明體"/>
                <a:ea typeface="新細明體"/>
              </a:rPr>
              <a:t>10</a:t>
            </a:r>
            <a:endParaRPr lang="zh-TW" altLang="en-US" sz="1200" b="1">
              <a:latin typeface="新細明體"/>
              <a:ea typeface="新細明體"/>
            </a:endParaRPr>
          </a:p>
        </xdr:txBody>
      </xdr:sp>
      <xdr:sp macro="" textlink="">
        <xdr:nvSpPr>
          <xdr:cNvPr id="39" name="文字方塊 38"/>
          <xdr:cNvSpPr txBox="1"/>
        </xdr:nvSpPr>
        <xdr:spPr>
          <a:xfrm>
            <a:off x="1628631" y="15590394"/>
            <a:ext cx="362531" cy="20732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36000" bIns="7200" rtlCol="0" anchor="t">
            <a:spAutoFit/>
          </a:bodyPr>
          <a:lstStyle/>
          <a:p>
            <a:r>
              <a:rPr lang="en-US" altLang="zh-TW" sz="1200" b="1">
                <a:latin typeface="新細明體"/>
                <a:ea typeface="新細明體"/>
              </a:rPr>
              <a:t>101.5</a:t>
            </a:r>
            <a:endParaRPr lang="zh-TW" altLang="en-US" sz="1200" b="1">
              <a:latin typeface="新細明體"/>
              <a:ea typeface="新細明體"/>
            </a:endParaRPr>
          </a:p>
        </xdr:txBody>
      </xdr:sp>
      <xdr:sp macro="" textlink="">
        <xdr:nvSpPr>
          <xdr:cNvPr id="40" name="文字方塊 39"/>
          <xdr:cNvSpPr txBox="1"/>
        </xdr:nvSpPr>
        <xdr:spPr>
          <a:xfrm>
            <a:off x="1198862" y="15590394"/>
            <a:ext cx="291165" cy="16586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36000" bIns="7200" rtlCol="0" anchor="t">
            <a:spAutoFit/>
          </a:bodyPr>
          <a:lstStyle/>
          <a:p>
            <a:r>
              <a:rPr lang="en-US" altLang="zh-TW" sz="1200" b="1">
                <a:latin typeface="新細明體"/>
                <a:ea typeface="新細明體"/>
              </a:rPr>
              <a:t>135°</a:t>
            </a:r>
            <a:endParaRPr lang="zh-TW" altLang="en-US" sz="1200" b="1">
              <a:latin typeface="新細明體"/>
              <a:ea typeface="新細明體"/>
            </a:endParaRPr>
          </a:p>
        </xdr:txBody>
      </xdr:sp>
      <xdr:sp macro="" textlink="">
        <xdr:nvSpPr>
          <xdr:cNvPr id="41" name="文字方塊 40"/>
          <xdr:cNvSpPr txBox="1"/>
        </xdr:nvSpPr>
        <xdr:spPr>
          <a:xfrm>
            <a:off x="2078038" y="15590394"/>
            <a:ext cx="218709" cy="16586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36000" bIns="7200" rtlCol="0" anchor="t">
            <a:spAutoFit/>
          </a:bodyPr>
          <a:lstStyle/>
          <a:p>
            <a:r>
              <a:rPr lang="en-US" altLang="zh-TW" sz="1200" b="1">
                <a:latin typeface="新細明體"/>
                <a:ea typeface="新細明體"/>
              </a:rPr>
              <a:t>90°</a:t>
            </a:r>
            <a:endParaRPr lang="zh-TW" altLang="en-US" sz="1200" b="1">
              <a:latin typeface="新細明體"/>
              <a:ea typeface="新細明體"/>
            </a:endParaRPr>
          </a:p>
        </xdr:txBody>
      </xdr:sp>
    </xdr:grpSp>
    <xdr:clientData/>
  </xdr:twoCellAnchor>
  <xdr:twoCellAnchor>
    <xdr:from>
      <xdr:col>9</xdr:col>
      <xdr:colOff>380048</xdr:colOff>
      <xdr:row>3</xdr:row>
      <xdr:rowOff>200025</xdr:rowOff>
    </xdr:from>
    <xdr:to>
      <xdr:col>9</xdr:col>
      <xdr:colOff>886777</xdr:colOff>
      <xdr:row>3</xdr:row>
      <xdr:rowOff>200025</xdr:rowOff>
    </xdr:to>
    <xdr:cxnSp macro="">
      <xdr:nvCxnSpPr>
        <xdr:cNvPr id="42" name="直線接點 41"/>
        <xdr:cNvCxnSpPr/>
      </xdr:nvCxnSpPr>
      <xdr:spPr>
        <a:xfrm>
          <a:off x="1465898" y="42586275"/>
          <a:ext cx="506729" cy="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329248</xdr:colOff>
      <xdr:row>3</xdr:row>
      <xdr:rowOff>200025</xdr:rowOff>
    </xdr:from>
    <xdr:to>
      <xdr:col>9</xdr:col>
      <xdr:colOff>430848</xdr:colOff>
      <xdr:row>3</xdr:row>
      <xdr:rowOff>301625</xdr:rowOff>
    </xdr:to>
    <xdr:sp macro="" textlink="">
      <xdr:nvSpPr>
        <xdr:cNvPr id="43" name="弧形 42"/>
        <xdr:cNvSpPr/>
      </xdr:nvSpPr>
      <xdr:spPr>
        <a:xfrm flipH="1">
          <a:off x="1415098" y="42586275"/>
          <a:ext cx="101600" cy="101600"/>
        </a:xfrm>
        <a:prstGeom prst="arc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329248</xdr:colOff>
      <xdr:row>3</xdr:row>
      <xdr:rowOff>200025</xdr:rowOff>
    </xdr:from>
    <xdr:to>
      <xdr:col>9</xdr:col>
      <xdr:colOff>430848</xdr:colOff>
      <xdr:row>3</xdr:row>
      <xdr:rowOff>301625</xdr:rowOff>
    </xdr:to>
    <xdr:sp macro="" textlink="">
      <xdr:nvSpPr>
        <xdr:cNvPr id="44" name="弧形 43"/>
        <xdr:cNvSpPr/>
      </xdr:nvSpPr>
      <xdr:spPr>
        <a:xfrm flipH="1" flipV="1">
          <a:off x="1415098" y="42586275"/>
          <a:ext cx="101600" cy="101600"/>
        </a:xfrm>
        <a:prstGeom prst="arc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380048</xdr:colOff>
      <xdr:row>3</xdr:row>
      <xdr:rowOff>301625</xdr:rowOff>
    </xdr:from>
    <xdr:to>
      <xdr:col>9</xdr:col>
      <xdr:colOff>506730</xdr:colOff>
      <xdr:row>3</xdr:row>
      <xdr:rowOff>301625</xdr:rowOff>
    </xdr:to>
    <xdr:cxnSp macro="">
      <xdr:nvCxnSpPr>
        <xdr:cNvPr id="45" name="直線接點 44"/>
        <xdr:cNvCxnSpPr/>
      </xdr:nvCxnSpPr>
      <xdr:spPr>
        <a:xfrm>
          <a:off x="1465898" y="42687875"/>
          <a:ext cx="126682" cy="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886777</xdr:colOff>
      <xdr:row>3</xdr:row>
      <xdr:rowOff>200025</xdr:rowOff>
    </xdr:from>
    <xdr:to>
      <xdr:col>9</xdr:col>
      <xdr:colOff>886777</xdr:colOff>
      <xdr:row>3</xdr:row>
      <xdr:rowOff>360045</xdr:rowOff>
    </xdr:to>
    <xdr:cxnSp macro="">
      <xdr:nvCxnSpPr>
        <xdr:cNvPr id="46" name="直線接點 45"/>
        <xdr:cNvCxnSpPr/>
      </xdr:nvCxnSpPr>
      <xdr:spPr>
        <a:xfrm flipV="1">
          <a:off x="1972627" y="42586275"/>
          <a:ext cx="0" cy="16002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165764</xdr:colOff>
      <xdr:row>3</xdr:row>
      <xdr:rowOff>200025</xdr:rowOff>
    </xdr:from>
    <xdr:to>
      <xdr:col>9</xdr:col>
      <xdr:colOff>347027</xdr:colOff>
      <xdr:row>3</xdr:row>
      <xdr:rowOff>407350</xdr:rowOff>
    </xdr:to>
    <xdr:sp macro="" textlink="">
      <xdr:nvSpPr>
        <xdr:cNvPr id="47" name="文字方塊 46"/>
        <xdr:cNvSpPr txBox="1"/>
      </xdr:nvSpPr>
      <xdr:spPr>
        <a:xfrm>
          <a:off x="1308764" y="1885950"/>
          <a:ext cx="181263" cy="20732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sp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15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485631</xdr:colOff>
      <xdr:row>3</xdr:row>
      <xdr:rowOff>26545</xdr:rowOff>
    </xdr:from>
    <xdr:to>
      <xdr:col>9</xdr:col>
      <xdr:colOff>811805</xdr:colOff>
      <xdr:row>3</xdr:row>
      <xdr:rowOff>233870</xdr:rowOff>
    </xdr:to>
    <xdr:sp macro="" textlink="">
      <xdr:nvSpPr>
        <xdr:cNvPr id="48" name="文字方塊 47"/>
        <xdr:cNvSpPr txBox="1"/>
      </xdr:nvSpPr>
      <xdr:spPr>
        <a:xfrm>
          <a:off x="1628631" y="1712470"/>
          <a:ext cx="326174" cy="20732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sp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3000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935038</xdr:colOff>
      <xdr:row>3</xdr:row>
      <xdr:rowOff>200025</xdr:rowOff>
    </xdr:from>
    <xdr:to>
      <xdr:col>9</xdr:col>
      <xdr:colOff>1116301</xdr:colOff>
      <xdr:row>3</xdr:row>
      <xdr:rowOff>407350</xdr:rowOff>
    </xdr:to>
    <xdr:sp macro="" textlink="">
      <xdr:nvSpPr>
        <xdr:cNvPr id="49" name="文字方塊 48"/>
        <xdr:cNvSpPr txBox="1"/>
      </xdr:nvSpPr>
      <xdr:spPr>
        <a:xfrm>
          <a:off x="2078038" y="1885950"/>
          <a:ext cx="181263" cy="20732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sp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15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55862</xdr:colOff>
      <xdr:row>3</xdr:row>
      <xdr:rowOff>26545</xdr:rowOff>
    </xdr:from>
    <xdr:to>
      <xdr:col>9</xdr:col>
      <xdr:colOff>347027</xdr:colOff>
      <xdr:row>3</xdr:row>
      <xdr:rowOff>192405</xdr:rowOff>
    </xdr:to>
    <xdr:sp macro="" textlink="">
      <xdr:nvSpPr>
        <xdr:cNvPr id="50" name="文字方塊 49"/>
        <xdr:cNvSpPr txBox="1"/>
      </xdr:nvSpPr>
      <xdr:spPr>
        <a:xfrm>
          <a:off x="1141712" y="42412795"/>
          <a:ext cx="291165" cy="1658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sp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180°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935038</xdr:colOff>
      <xdr:row>3</xdr:row>
      <xdr:rowOff>26545</xdr:rowOff>
    </xdr:from>
    <xdr:to>
      <xdr:col>9</xdr:col>
      <xdr:colOff>1153747</xdr:colOff>
      <xdr:row>3</xdr:row>
      <xdr:rowOff>192405</xdr:rowOff>
    </xdr:to>
    <xdr:sp macro="" textlink="">
      <xdr:nvSpPr>
        <xdr:cNvPr id="51" name="文字方塊 50"/>
        <xdr:cNvSpPr txBox="1"/>
      </xdr:nvSpPr>
      <xdr:spPr>
        <a:xfrm>
          <a:off x="2020888" y="42412795"/>
          <a:ext cx="218709" cy="1658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sp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90°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380048</xdr:colOff>
      <xdr:row>4</xdr:row>
      <xdr:rowOff>200025</xdr:rowOff>
    </xdr:from>
    <xdr:to>
      <xdr:col>9</xdr:col>
      <xdr:colOff>886777</xdr:colOff>
      <xdr:row>4</xdr:row>
      <xdr:rowOff>200025</xdr:rowOff>
    </xdr:to>
    <xdr:cxnSp macro="">
      <xdr:nvCxnSpPr>
        <xdr:cNvPr id="53" name="直線接點 52"/>
        <xdr:cNvCxnSpPr/>
      </xdr:nvCxnSpPr>
      <xdr:spPr>
        <a:xfrm>
          <a:off x="1465898" y="42586275"/>
          <a:ext cx="506729" cy="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329248</xdr:colOff>
      <xdr:row>4</xdr:row>
      <xdr:rowOff>200025</xdr:rowOff>
    </xdr:from>
    <xdr:to>
      <xdr:col>9</xdr:col>
      <xdr:colOff>430848</xdr:colOff>
      <xdr:row>4</xdr:row>
      <xdr:rowOff>301625</xdr:rowOff>
    </xdr:to>
    <xdr:sp macro="" textlink="">
      <xdr:nvSpPr>
        <xdr:cNvPr id="54" name="弧形 53"/>
        <xdr:cNvSpPr/>
      </xdr:nvSpPr>
      <xdr:spPr>
        <a:xfrm flipH="1">
          <a:off x="1415098" y="42586275"/>
          <a:ext cx="101600" cy="101600"/>
        </a:xfrm>
        <a:prstGeom prst="arc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329248</xdr:colOff>
      <xdr:row>4</xdr:row>
      <xdr:rowOff>200025</xdr:rowOff>
    </xdr:from>
    <xdr:to>
      <xdr:col>9</xdr:col>
      <xdr:colOff>430848</xdr:colOff>
      <xdr:row>4</xdr:row>
      <xdr:rowOff>301625</xdr:rowOff>
    </xdr:to>
    <xdr:sp macro="" textlink="">
      <xdr:nvSpPr>
        <xdr:cNvPr id="55" name="弧形 54"/>
        <xdr:cNvSpPr/>
      </xdr:nvSpPr>
      <xdr:spPr>
        <a:xfrm flipH="1" flipV="1">
          <a:off x="1415098" y="42586275"/>
          <a:ext cx="101600" cy="101600"/>
        </a:xfrm>
        <a:prstGeom prst="arc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380048</xdr:colOff>
      <xdr:row>4</xdr:row>
      <xdr:rowOff>301625</xdr:rowOff>
    </xdr:from>
    <xdr:to>
      <xdr:col>9</xdr:col>
      <xdr:colOff>506730</xdr:colOff>
      <xdr:row>4</xdr:row>
      <xdr:rowOff>301625</xdr:rowOff>
    </xdr:to>
    <xdr:cxnSp macro="">
      <xdr:nvCxnSpPr>
        <xdr:cNvPr id="56" name="直線接點 55"/>
        <xdr:cNvCxnSpPr/>
      </xdr:nvCxnSpPr>
      <xdr:spPr>
        <a:xfrm>
          <a:off x="1465898" y="42687875"/>
          <a:ext cx="126682" cy="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886777</xdr:colOff>
      <xdr:row>4</xdr:row>
      <xdr:rowOff>200025</xdr:rowOff>
    </xdr:from>
    <xdr:to>
      <xdr:col>9</xdr:col>
      <xdr:colOff>886777</xdr:colOff>
      <xdr:row>4</xdr:row>
      <xdr:rowOff>360045</xdr:rowOff>
    </xdr:to>
    <xdr:cxnSp macro="">
      <xdr:nvCxnSpPr>
        <xdr:cNvPr id="57" name="直線接點 56"/>
        <xdr:cNvCxnSpPr/>
      </xdr:nvCxnSpPr>
      <xdr:spPr>
        <a:xfrm flipV="1">
          <a:off x="1972627" y="42586275"/>
          <a:ext cx="0" cy="16002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165764</xdr:colOff>
      <xdr:row>4</xdr:row>
      <xdr:rowOff>200025</xdr:rowOff>
    </xdr:from>
    <xdr:to>
      <xdr:col>9</xdr:col>
      <xdr:colOff>347027</xdr:colOff>
      <xdr:row>4</xdr:row>
      <xdr:rowOff>407350</xdr:rowOff>
    </xdr:to>
    <xdr:sp macro="" textlink="">
      <xdr:nvSpPr>
        <xdr:cNvPr id="58" name="文字方塊 57"/>
        <xdr:cNvSpPr txBox="1"/>
      </xdr:nvSpPr>
      <xdr:spPr>
        <a:xfrm>
          <a:off x="1308764" y="2324100"/>
          <a:ext cx="181263" cy="20732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sp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15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476106</xdr:colOff>
      <xdr:row>4</xdr:row>
      <xdr:rowOff>26545</xdr:rowOff>
    </xdr:from>
    <xdr:to>
      <xdr:col>9</xdr:col>
      <xdr:colOff>838637</xdr:colOff>
      <xdr:row>4</xdr:row>
      <xdr:rowOff>233870</xdr:rowOff>
    </xdr:to>
    <xdr:sp macro="" textlink="">
      <xdr:nvSpPr>
        <xdr:cNvPr id="59" name="文字方塊 58"/>
        <xdr:cNvSpPr txBox="1"/>
      </xdr:nvSpPr>
      <xdr:spPr>
        <a:xfrm>
          <a:off x="1619106" y="2150620"/>
          <a:ext cx="362531" cy="20732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sp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555.5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935038</xdr:colOff>
      <xdr:row>4</xdr:row>
      <xdr:rowOff>200025</xdr:rowOff>
    </xdr:from>
    <xdr:to>
      <xdr:col>9</xdr:col>
      <xdr:colOff>1116301</xdr:colOff>
      <xdr:row>4</xdr:row>
      <xdr:rowOff>407350</xdr:rowOff>
    </xdr:to>
    <xdr:sp macro="" textlink="">
      <xdr:nvSpPr>
        <xdr:cNvPr id="60" name="文字方塊 59"/>
        <xdr:cNvSpPr txBox="1"/>
      </xdr:nvSpPr>
      <xdr:spPr>
        <a:xfrm>
          <a:off x="2078038" y="2324100"/>
          <a:ext cx="181263" cy="20732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sp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15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55862</xdr:colOff>
      <xdr:row>4</xdr:row>
      <xdr:rowOff>26545</xdr:rowOff>
    </xdr:from>
    <xdr:to>
      <xdr:col>9</xdr:col>
      <xdr:colOff>347027</xdr:colOff>
      <xdr:row>4</xdr:row>
      <xdr:rowOff>192405</xdr:rowOff>
    </xdr:to>
    <xdr:sp macro="" textlink="">
      <xdr:nvSpPr>
        <xdr:cNvPr id="61" name="文字方塊 60"/>
        <xdr:cNvSpPr txBox="1"/>
      </xdr:nvSpPr>
      <xdr:spPr>
        <a:xfrm>
          <a:off x="1141712" y="42412795"/>
          <a:ext cx="291165" cy="1658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sp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180°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935038</xdr:colOff>
      <xdr:row>4</xdr:row>
      <xdr:rowOff>26545</xdr:rowOff>
    </xdr:from>
    <xdr:to>
      <xdr:col>9</xdr:col>
      <xdr:colOff>1153747</xdr:colOff>
      <xdr:row>4</xdr:row>
      <xdr:rowOff>192405</xdr:rowOff>
    </xdr:to>
    <xdr:sp macro="" textlink="">
      <xdr:nvSpPr>
        <xdr:cNvPr id="62" name="文字方塊 61"/>
        <xdr:cNvSpPr txBox="1"/>
      </xdr:nvSpPr>
      <xdr:spPr>
        <a:xfrm>
          <a:off x="2020888" y="42412795"/>
          <a:ext cx="218709" cy="1658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sp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90°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380048</xdr:colOff>
      <xdr:row>8</xdr:row>
      <xdr:rowOff>200025</xdr:rowOff>
    </xdr:from>
    <xdr:to>
      <xdr:col>9</xdr:col>
      <xdr:colOff>886777</xdr:colOff>
      <xdr:row>8</xdr:row>
      <xdr:rowOff>200025</xdr:rowOff>
    </xdr:to>
    <xdr:cxnSp macro="">
      <xdr:nvCxnSpPr>
        <xdr:cNvPr id="64" name="直線接點 63"/>
        <xdr:cNvCxnSpPr/>
      </xdr:nvCxnSpPr>
      <xdr:spPr>
        <a:xfrm>
          <a:off x="1465898" y="42586275"/>
          <a:ext cx="506729" cy="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329248</xdr:colOff>
      <xdr:row>8</xdr:row>
      <xdr:rowOff>200025</xdr:rowOff>
    </xdr:from>
    <xdr:to>
      <xdr:col>9</xdr:col>
      <xdr:colOff>430848</xdr:colOff>
      <xdr:row>8</xdr:row>
      <xdr:rowOff>301625</xdr:rowOff>
    </xdr:to>
    <xdr:sp macro="" textlink="">
      <xdr:nvSpPr>
        <xdr:cNvPr id="65" name="弧形 64"/>
        <xdr:cNvSpPr/>
      </xdr:nvSpPr>
      <xdr:spPr>
        <a:xfrm flipH="1">
          <a:off x="1415098" y="42586275"/>
          <a:ext cx="101600" cy="101600"/>
        </a:xfrm>
        <a:prstGeom prst="arc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329248</xdr:colOff>
      <xdr:row>8</xdr:row>
      <xdr:rowOff>200025</xdr:rowOff>
    </xdr:from>
    <xdr:to>
      <xdr:col>9</xdr:col>
      <xdr:colOff>430848</xdr:colOff>
      <xdr:row>8</xdr:row>
      <xdr:rowOff>301625</xdr:rowOff>
    </xdr:to>
    <xdr:sp macro="" textlink="">
      <xdr:nvSpPr>
        <xdr:cNvPr id="66" name="弧形 65"/>
        <xdr:cNvSpPr/>
      </xdr:nvSpPr>
      <xdr:spPr>
        <a:xfrm flipH="1" flipV="1">
          <a:off x="1415098" y="42586275"/>
          <a:ext cx="101600" cy="101600"/>
        </a:xfrm>
        <a:prstGeom prst="arc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380048</xdr:colOff>
      <xdr:row>8</xdr:row>
      <xdr:rowOff>301625</xdr:rowOff>
    </xdr:from>
    <xdr:to>
      <xdr:col>9</xdr:col>
      <xdr:colOff>506730</xdr:colOff>
      <xdr:row>8</xdr:row>
      <xdr:rowOff>301625</xdr:rowOff>
    </xdr:to>
    <xdr:cxnSp macro="">
      <xdr:nvCxnSpPr>
        <xdr:cNvPr id="67" name="直線接點 66"/>
        <xdr:cNvCxnSpPr/>
      </xdr:nvCxnSpPr>
      <xdr:spPr>
        <a:xfrm>
          <a:off x="1465898" y="42687875"/>
          <a:ext cx="126682" cy="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886777</xdr:colOff>
      <xdr:row>8</xdr:row>
      <xdr:rowOff>200025</xdr:rowOff>
    </xdr:from>
    <xdr:to>
      <xdr:col>9</xdr:col>
      <xdr:colOff>886777</xdr:colOff>
      <xdr:row>8</xdr:row>
      <xdr:rowOff>360045</xdr:rowOff>
    </xdr:to>
    <xdr:cxnSp macro="">
      <xdr:nvCxnSpPr>
        <xdr:cNvPr id="68" name="直線接點 67"/>
        <xdr:cNvCxnSpPr/>
      </xdr:nvCxnSpPr>
      <xdr:spPr>
        <a:xfrm flipV="1">
          <a:off x="1972627" y="42586275"/>
          <a:ext cx="0" cy="16002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165764</xdr:colOff>
      <xdr:row>8</xdr:row>
      <xdr:rowOff>200025</xdr:rowOff>
    </xdr:from>
    <xdr:to>
      <xdr:col>9</xdr:col>
      <xdr:colOff>347027</xdr:colOff>
      <xdr:row>8</xdr:row>
      <xdr:rowOff>407350</xdr:rowOff>
    </xdr:to>
    <xdr:sp macro="" textlink="">
      <xdr:nvSpPr>
        <xdr:cNvPr id="69" name="文字方塊 68"/>
        <xdr:cNvSpPr txBox="1"/>
      </xdr:nvSpPr>
      <xdr:spPr>
        <a:xfrm>
          <a:off x="1308764" y="2762250"/>
          <a:ext cx="181263" cy="20732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sp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10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542781</xdr:colOff>
      <xdr:row>8</xdr:row>
      <xdr:rowOff>26545</xdr:rowOff>
    </xdr:from>
    <xdr:to>
      <xdr:col>9</xdr:col>
      <xdr:colOff>724044</xdr:colOff>
      <xdr:row>8</xdr:row>
      <xdr:rowOff>233870</xdr:rowOff>
    </xdr:to>
    <xdr:sp macro="" textlink="">
      <xdr:nvSpPr>
        <xdr:cNvPr id="70" name="文字方塊 69"/>
        <xdr:cNvSpPr txBox="1"/>
      </xdr:nvSpPr>
      <xdr:spPr>
        <a:xfrm>
          <a:off x="1685781" y="2588770"/>
          <a:ext cx="181263" cy="20732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sp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51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935038</xdr:colOff>
      <xdr:row>8</xdr:row>
      <xdr:rowOff>200025</xdr:rowOff>
    </xdr:from>
    <xdr:to>
      <xdr:col>9</xdr:col>
      <xdr:colOff>1116301</xdr:colOff>
      <xdr:row>8</xdr:row>
      <xdr:rowOff>407350</xdr:rowOff>
    </xdr:to>
    <xdr:sp macro="" textlink="">
      <xdr:nvSpPr>
        <xdr:cNvPr id="71" name="文字方塊 70"/>
        <xdr:cNvSpPr txBox="1"/>
      </xdr:nvSpPr>
      <xdr:spPr>
        <a:xfrm>
          <a:off x="2078038" y="2762250"/>
          <a:ext cx="181263" cy="20732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sp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10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55862</xdr:colOff>
      <xdr:row>8</xdr:row>
      <xdr:rowOff>26545</xdr:rowOff>
    </xdr:from>
    <xdr:to>
      <xdr:col>9</xdr:col>
      <xdr:colOff>347027</xdr:colOff>
      <xdr:row>8</xdr:row>
      <xdr:rowOff>192405</xdr:rowOff>
    </xdr:to>
    <xdr:sp macro="" textlink="">
      <xdr:nvSpPr>
        <xdr:cNvPr id="72" name="文字方塊 71"/>
        <xdr:cNvSpPr txBox="1"/>
      </xdr:nvSpPr>
      <xdr:spPr>
        <a:xfrm>
          <a:off x="1141712" y="42412795"/>
          <a:ext cx="291165" cy="1658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sp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180°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935038</xdr:colOff>
      <xdr:row>8</xdr:row>
      <xdr:rowOff>26545</xdr:rowOff>
    </xdr:from>
    <xdr:to>
      <xdr:col>9</xdr:col>
      <xdr:colOff>1153747</xdr:colOff>
      <xdr:row>8</xdr:row>
      <xdr:rowOff>192405</xdr:rowOff>
    </xdr:to>
    <xdr:sp macro="" textlink="">
      <xdr:nvSpPr>
        <xdr:cNvPr id="73" name="文字方塊 72"/>
        <xdr:cNvSpPr txBox="1"/>
      </xdr:nvSpPr>
      <xdr:spPr>
        <a:xfrm>
          <a:off x="2020888" y="42412795"/>
          <a:ext cx="218709" cy="1658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sp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90°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380048</xdr:colOff>
      <xdr:row>6</xdr:row>
      <xdr:rowOff>200025</xdr:rowOff>
    </xdr:from>
    <xdr:to>
      <xdr:col>9</xdr:col>
      <xdr:colOff>886777</xdr:colOff>
      <xdr:row>6</xdr:row>
      <xdr:rowOff>200025</xdr:rowOff>
    </xdr:to>
    <xdr:cxnSp macro="">
      <xdr:nvCxnSpPr>
        <xdr:cNvPr id="75" name="直線接點 74"/>
        <xdr:cNvCxnSpPr/>
      </xdr:nvCxnSpPr>
      <xdr:spPr>
        <a:xfrm>
          <a:off x="1465898" y="42586275"/>
          <a:ext cx="506729" cy="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329248</xdr:colOff>
      <xdr:row>6</xdr:row>
      <xdr:rowOff>200025</xdr:rowOff>
    </xdr:from>
    <xdr:to>
      <xdr:col>9</xdr:col>
      <xdr:colOff>430848</xdr:colOff>
      <xdr:row>6</xdr:row>
      <xdr:rowOff>301625</xdr:rowOff>
    </xdr:to>
    <xdr:sp macro="" textlink="">
      <xdr:nvSpPr>
        <xdr:cNvPr id="76" name="弧形 75"/>
        <xdr:cNvSpPr/>
      </xdr:nvSpPr>
      <xdr:spPr>
        <a:xfrm flipH="1">
          <a:off x="1415098" y="42586275"/>
          <a:ext cx="101600" cy="101600"/>
        </a:xfrm>
        <a:prstGeom prst="arc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329248</xdr:colOff>
      <xdr:row>6</xdr:row>
      <xdr:rowOff>200025</xdr:rowOff>
    </xdr:from>
    <xdr:to>
      <xdr:col>9</xdr:col>
      <xdr:colOff>430848</xdr:colOff>
      <xdr:row>6</xdr:row>
      <xdr:rowOff>301625</xdr:rowOff>
    </xdr:to>
    <xdr:sp macro="" textlink="">
      <xdr:nvSpPr>
        <xdr:cNvPr id="77" name="弧形 76"/>
        <xdr:cNvSpPr/>
      </xdr:nvSpPr>
      <xdr:spPr>
        <a:xfrm flipH="1" flipV="1">
          <a:off x="1415098" y="42586275"/>
          <a:ext cx="101600" cy="101600"/>
        </a:xfrm>
        <a:prstGeom prst="arc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380048</xdr:colOff>
      <xdr:row>6</xdr:row>
      <xdr:rowOff>301625</xdr:rowOff>
    </xdr:from>
    <xdr:to>
      <xdr:col>9</xdr:col>
      <xdr:colOff>506730</xdr:colOff>
      <xdr:row>6</xdr:row>
      <xdr:rowOff>301625</xdr:rowOff>
    </xdr:to>
    <xdr:cxnSp macro="">
      <xdr:nvCxnSpPr>
        <xdr:cNvPr id="78" name="直線接點 77"/>
        <xdr:cNvCxnSpPr/>
      </xdr:nvCxnSpPr>
      <xdr:spPr>
        <a:xfrm>
          <a:off x="1465898" y="42687875"/>
          <a:ext cx="126682" cy="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886777</xdr:colOff>
      <xdr:row>6</xdr:row>
      <xdr:rowOff>200025</xdr:rowOff>
    </xdr:from>
    <xdr:to>
      <xdr:col>9</xdr:col>
      <xdr:colOff>886777</xdr:colOff>
      <xdr:row>6</xdr:row>
      <xdr:rowOff>360045</xdr:rowOff>
    </xdr:to>
    <xdr:cxnSp macro="">
      <xdr:nvCxnSpPr>
        <xdr:cNvPr id="79" name="直線接點 78"/>
        <xdr:cNvCxnSpPr/>
      </xdr:nvCxnSpPr>
      <xdr:spPr>
        <a:xfrm flipV="1">
          <a:off x="1972627" y="42586275"/>
          <a:ext cx="0" cy="16002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165764</xdr:colOff>
      <xdr:row>6</xdr:row>
      <xdr:rowOff>200025</xdr:rowOff>
    </xdr:from>
    <xdr:to>
      <xdr:col>9</xdr:col>
      <xdr:colOff>347027</xdr:colOff>
      <xdr:row>6</xdr:row>
      <xdr:rowOff>365885</xdr:rowOff>
    </xdr:to>
    <xdr:sp macro="" textlink="">
      <xdr:nvSpPr>
        <xdr:cNvPr id="80" name="文字方塊 79"/>
        <xdr:cNvSpPr txBox="1"/>
      </xdr:nvSpPr>
      <xdr:spPr>
        <a:xfrm>
          <a:off x="1251614" y="42586275"/>
          <a:ext cx="181263" cy="1658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sp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12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542781</xdr:colOff>
      <xdr:row>6</xdr:row>
      <xdr:rowOff>26545</xdr:rowOff>
    </xdr:from>
    <xdr:to>
      <xdr:col>9</xdr:col>
      <xdr:colOff>832856</xdr:colOff>
      <xdr:row>6</xdr:row>
      <xdr:rowOff>233870</xdr:rowOff>
    </xdr:to>
    <xdr:sp macro="" textlink="">
      <xdr:nvSpPr>
        <xdr:cNvPr id="81" name="文字方塊 80"/>
        <xdr:cNvSpPr txBox="1"/>
      </xdr:nvSpPr>
      <xdr:spPr>
        <a:xfrm>
          <a:off x="1685781" y="3026920"/>
          <a:ext cx="290075" cy="20732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sp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62.5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935038</xdr:colOff>
      <xdr:row>6</xdr:row>
      <xdr:rowOff>200025</xdr:rowOff>
    </xdr:from>
    <xdr:to>
      <xdr:col>9</xdr:col>
      <xdr:colOff>1116301</xdr:colOff>
      <xdr:row>6</xdr:row>
      <xdr:rowOff>365885</xdr:rowOff>
    </xdr:to>
    <xdr:sp macro="" textlink="">
      <xdr:nvSpPr>
        <xdr:cNvPr id="82" name="文字方塊 81"/>
        <xdr:cNvSpPr txBox="1"/>
      </xdr:nvSpPr>
      <xdr:spPr>
        <a:xfrm>
          <a:off x="2020888" y="42586275"/>
          <a:ext cx="181263" cy="1658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sp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12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55862</xdr:colOff>
      <xdr:row>6</xdr:row>
      <xdr:rowOff>26545</xdr:rowOff>
    </xdr:from>
    <xdr:to>
      <xdr:col>9</xdr:col>
      <xdr:colOff>347027</xdr:colOff>
      <xdr:row>6</xdr:row>
      <xdr:rowOff>192405</xdr:rowOff>
    </xdr:to>
    <xdr:sp macro="" textlink="">
      <xdr:nvSpPr>
        <xdr:cNvPr id="83" name="文字方塊 82"/>
        <xdr:cNvSpPr txBox="1"/>
      </xdr:nvSpPr>
      <xdr:spPr>
        <a:xfrm>
          <a:off x="1141712" y="42412795"/>
          <a:ext cx="291165" cy="1658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sp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180°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935038</xdr:colOff>
      <xdr:row>6</xdr:row>
      <xdr:rowOff>26545</xdr:rowOff>
    </xdr:from>
    <xdr:to>
      <xdr:col>9</xdr:col>
      <xdr:colOff>1153747</xdr:colOff>
      <xdr:row>6</xdr:row>
      <xdr:rowOff>192405</xdr:rowOff>
    </xdr:to>
    <xdr:sp macro="" textlink="">
      <xdr:nvSpPr>
        <xdr:cNvPr id="84" name="文字方塊 83"/>
        <xdr:cNvSpPr txBox="1"/>
      </xdr:nvSpPr>
      <xdr:spPr>
        <a:xfrm>
          <a:off x="2020888" y="42412795"/>
          <a:ext cx="218709" cy="1658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sp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90°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400132</xdr:colOff>
      <xdr:row>3</xdr:row>
      <xdr:rowOff>189230</xdr:rowOff>
    </xdr:from>
    <xdr:to>
      <xdr:col>9</xdr:col>
      <xdr:colOff>552532</xdr:colOff>
      <xdr:row>3</xdr:row>
      <xdr:rowOff>189230</xdr:rowOff>
    </xdr:to>
    <xdr:cxnSp macro="">
      <xdr:nvCxnSpPr>
        <xdr:cNvPr id="29" name="直線接點 28"/>
        <xdr:cNvCxnSpPr/>
      </xdr:nvCxnSpPr>
      <xdr:spPr>
        <a:xfrm flipH="1">
          <a:off x="1543132" y="1004808"/>
          <a:ext cx="152400" cy="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349332</xdr:colOff>
      <xdr:row>3</xdr:row>
      <xdr:rowOff>189230</xdr:rowOff>
    </xdr:from>
    <xdr:to>
      <xdr:col>9</xdr:col>
      <xdr:colOff>450932</xdr:colOff>
      <xdr:row>3</xdr:row>
      <xdr:rowOff>290830</xdr:rowOff>
    </xdr:to>
    <xdr:sp macro="" textlink="">
      <xdr:nvSpPr>
        <xdr:cNvPr id="30" name="弧形 29"/>
        <xdr:cNvSpPr/>
      </xdr:nvSpPr>
      <xdr:spPr>
        <a:xfrm flipH="1">
          <a:off x="1492332" y="1004808"/>
          <a:ext cx="101600" cy="101600"/>
        </a:xfrm>
        <a:prstGeom prst="arc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349332</xdr:colOff>
      <xdr:row>3</xdr:row>
      <xdr:rowOff>189230</xdr:rowOff>
    </xdr:from>
    <xdr:to>
      <xdr:col>9</xdr:col>
      <xdr:colOff>450932</xdr:colOff>
      <xdr:row>3</xdr:row>
      <xdr:rowOff>290830</xdr:rowOff>
    </xdr:to>
    <xdr:sp macro="" textlink="">
      <xdr:nvSpPr>
        <xdr:cNvPr id="31" name="弧形 30"/>
        <xdr:cNvSpPr/>
      </xdr:nvSpPr>
      <xdr:spPr>
        <a:xfrm flipH="1" flipV="1">
          <a:off x="1492332" y="1004808"/>
          <a:ext cx="101600" cy="101600"/>
        </a:xfrm>
        <a:prstGeom prst="arc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400132</xdr:colOff>
      <xdr:row>3</xdr:row>
      <xdr:rowOff>290830</xdr:rowOff>
    </xdr:from>
    <xdr:to>
      <xdr:col>9</xdr:col>
      <xdr:colOff>982744</xdr:colOff>
      <xdr:row>3</xdr:row>
      <xdr:rowOff>290830</xdr:rowOff>
    </xdr:to>
    <xdr:cxnSp macro="">
      <xdr:nvCxnSpPr>
        <xdr:cNvPr id="32" name="直線接點 31"/>
        <xdr:cNvCxnSpPr/>
      </xdr:nvCxnSpPr>
      <xdr:spPr>
        <a:xfrm>
          <a:off x="1543132" y="1106408"/>
          <a:ext cx="582612" cy="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400132</xdr:colOff>
      <xdr:row>3</xdr:row>
      <xdr:rowOff>15750</xdr:rowOff>
    </xdr:from>
    <xdr:to>
      <xdr:col>9</xdr:col>
      <xdr:colOff>691297</xdr:colOff>
      <xdr:row>3</xdr:row>
      <xdr:rowOff>223075</xdr:rowOff>
    </xdr:to>
    <xdr:sp macro="" textlink="">
      <xdr:nvSpPr>
        <xdr:cNvPr id="33" name="文字方塊 32"/>
        <xdr:cNvSpPr txBox="1"/>
      </xdr:nvSpPr>
      <xdr:spPr>
        <a:xfrm>
          <a:off x="1543132" y="831328"/>
          <a:ext cx="291165" cy="20732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no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180°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160449</xdr:colOff>
      <xdr:row>3</xdr:row>
      <xdr:rowOff>157100</xdr:rowOff>
    </xdr:from>
    <xdr:to>
      <xdr:col>9</xdr:col>
      <xdr:colOff>341712</xdr:colOff>
      <xdr:row>3</xdr:row>
      <xdr:rowOff>364425</xdr:rowOff>
    </xdr:to>
    <xdr:sp macro="" textlink="">
      <xdr:nvSpPr>
        <xdr:cNvPr id="34" name="文字方塊 33"/>
        <xdr:cNvSpPr txBox="1"/>
      </xdr:nvSpPr>
      <xdr:spPr>
        <a:xfrm>
          <a:off x="1303449" y="972678"/>
          <a:ext cx="181263" cy="20732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no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15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801481</xdr:colOff>
      <xdr:row>3</xdr:row>
      <xdr:rowOff>117350</xdr:rowOff>
    </xdr:from>
    <xdr:to>
      <xdr:col>9</xdr:col>
      <xdr:colOff>1127655</xdr:colOff>
      <xdr:row>3</xdr:row>
      <xdr:rowOff>324675</xdr:rowOff>
    </xdr:to>
    <xdr:sp macro="" textlink="">
      <xdr:nvSpPr>
        <xdr:cNvPr id="35" name="文字方塊 34"/>
        <xdr:cNvSpPr txBox="1"/>
      </xdr:nvSpPr>
      <xdr:spPr>
        <a:xfrm>
          <a:off x="1944481" y="932928"/>
          <a:ext cx="326174" cy="20732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no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3000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400132</xdr:colOff>
      <xdr:row>4</xdr:row>
      <xdr:rowOff>189230</xdr:rowOff>
    </xdr:from>
    <xdr:to>
      <xdr:col>9</xdr:col>
      <xdr:colOff>552532</xdr:colOff>
      <xdr:row>4</xdr:row>
      <xdr:rowOff>189230</xdr:rowOff>
    </xdr:to>
    <xdr:cxnSp macro="">
      <xdr:nvCxnSpPr>
        <xdr:cNvPr id="37" name="直線接點 36"/>
        <xdr:cNvCxnSpPr/>
      </xdr:nvCxnSpPr>
      <xdr:spPr>
        <a:xfrm flipH="1">
          <a:off x="1543132" y="1445339"/>
          <a:ext cx="152400" cy="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349332</xdr:colOff>
      <xdr:row>4</xdr:row>
      <xdr:rowOff>189230</xdr:rowOff>
    </xdr:from>
    <xdr:to>
      <xdr:col>9</xdr:col>
      <xdr:colOff>450932</xdr:colOff>
      <xdr:row>4</xdr:row>
      <xdr:rowOff>290830</xdr:rowOff>
    </xdr:to>
    <xdr:sp macro="" textlink="">
      <xdr:nvSpPr>
        <xdr:cNvPr id="38" name="弧形 37"/>
        <xdr:cNvSpPr/>
      </xdr:nvSpPr>
      <xdr:spPr>
        <a:xfrm flipH="1">
          <a:off x="1492332" y="1445339"/>
          <a:ext cx="101600" cy="101600"/>
        </a:xfrm>
        <a:prstGeom prst="arc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349332</xdr:colOff>
      <xdr:row>4</xdr:row>
      <xdr:rowOff>189230</xdr:rowOff>
    </xdr:from>
    <xdr:to>
      <xdr:col>9</xdr:col>
      <xdr:colOff>450932</xdr:colOff>
      <xdr:row>4</xdr:row>
      <xdr:rowOff>290830</xdr:rowOff>
    </xdr:to>
    <xdr:sp macro="" textlink="">
      <xdr:nvSpPr>
        <xdr:cNvPr id="39" name="弧形 38"/>
        <xdr:cNvSpPr/>
      </xdr:nvSpPr>
      <xdr:spPr>
        <a:xfrm flipH="1" flipV="1">
          <a:off x="1492332" y="1445339"/>
          <a:ext cx="101600" cy="101600"/>
        </a:xfrm>
        <a:prstGeom prst="arc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400132</xdr:colOff>
      <xdr:row>4</xdr:row>
      <xdr:rowOff>290830</xdr:rowOff>
    </xdr:from>
    <xdr:to>
      <xdr:col>9</xdr:col>
      <xdr:colOff>982744</xdr:colOff>
      <xdr:row>4</xdr:row>
      <xdr:rowOff>290830</xdr:rowOff>
    </xdr:to>
    <xdr:cxnSp macro="">
      <xdr:nvCxnSpPr>
        <xdr:cNvPr id="40" name="直線接點 39"/>
        <xdr:cNvCxnSpPr/>
      </xdr:nvCxnSpPr>
      <xdr:spPr>
        <a:xfrm>
          <a:off x="1543132" y="1546939"/>
          <a:ext cx="582612" cy="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400132</xdr:colOff>
      <xdr:row>4</xdr:row>
      <xdr:rowOff>15750</xdr:rowOff>
    </xdr:from>
    <xdr:to>
      <xdr:col>9</xdr:col>
      <xdr:colOff>691297</xdr:colOff>
      <xdr:row>4</xdr:row>
      <xdr:rowOff>223075</xdr:rowOff>
    </xdr:to>
    <xdr:sp macro="" textlink="">
      <xdr:nvSpPr>
        <xdr:cNvPr id="41" name="文字方塊 40"/>
        <xdr:cNvSpPr txBox="1"/>
      </xdr:nvSpPr>
      <xdr:spPr>
        <a:xfrm>
          <a:off x="1543132" y="1271859"/>
          <a:ext cx="291165" cy="20732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no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180°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160449</xdr:colOff>
      <xdr:row>4</xdr:row>
      <xdr:rowOff>157100</xdr:rowOff>
    </xdr:from>
    <xdr:to>
      <xdr:col>9</xdr:col>
      <xdr:colOff>341712</xdr:colOff>
      <xdr:row>4</xdr:row>
      <xdr:rowOff>364425</xdr:rowOff>
    </xdr:to>
    <xdr:sp macro="" textlink="">
      <xdr:nvSpPr>
        <xdr:cNvPr id="42" name="文字方塊 41"/>
        <xdr:cNvSpPr txBox="1"/>
      </xdr:nvSpPr>
      <xdr:spPr>
        <a:xfrm>
          <a:off x="1303449" y="1413209"/>
          <a:ext cx="181263" cy="20732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no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15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801481</xdr:colOff>
      <xdr:row>4</xdr:row>
      <xdr:rowOff>117350</xdr:rowOff>
    </xdr:from>
    <xdr:to>
      <xdr:col>9</xdr:col>
      <xdr:colOff>982744</xdr:colOff>
      <xdr:row>4</xdr:row>
      <xdr:rowOff>283210</xdr:rowOff>
    </xdr:to>
    <xdr:sp macro="" textlink="">
      <xdr:nvSpPr>
        <xdr:cNvPr id="43" name="文字方塊 42"/>
        <xdr:cNvSpPr txBox="1"/>
      </xdr:nvSpPr>
      <xdr:spPr>
        <a:xfrm>
          <a:off x="1944481" y="1373459"/>
          <a:ext cx="181263" cy="1658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no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85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400132</xdr:colOff>
      <xdr:row>5</xdr:row>
      <xdr:rowOff>189230</xdr:rowOff>
    </xdr:from>
    <xdr:to>
      <xdr:col>9</xdr:col>
      <xdr:colOff>552532</xdr:colOff>
      <xdr:row>5</xdr:row>
      <xdr:rowOff>189230</xdr:rowOff>
    </xdr:to>
    <xdr:cxnSp macro="">
      <xdr:nvCxnSpPr>
        <xdr:cNvPr id="45" name="直線接點 44"/>
        <xdr:cNvCxnSpPr/>
      </xdr:nvCxnSpPr>
      <xdr:spPr>
        <a:xfrm flipH="1">
          <a:off x="1543132" y="1885871"/>
          <a:ext cx="152400" cy="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349332</xdr:colOff>
      <xdr:row>5</xdr:row>
      <xdr:rowOff>189230</xdr:rowOff>
    </xdr:from>
    <xdr:to>
      <xdr:col>9</xdr:col>
      <xdr:colOff>450932</xdr:colOff>
      <xdr:row>5</xdr:row>
      <xdr:rowOff>290830</xdr:rowOff>
    </xdr:to>
    <xdr:sp macro="" textlink="">
      <xdr:nvSpPr>
        <xdr:cNvPr id="46" name="弧形 45"/>
        <xdr:cNvSpPr/>
      </xdr:nvSpPr>
      <xdr:spPr>
        <a:xfrm flipH="1">
          <a:off x="1492332" y="1885871"/>
          <a:ext cx="101600" cy="101600"/>
        </a:xfrm>
        <a:prstGeom prst="arc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349332</xdr:colOff>
      <xdr:row>5</xdr:row>
      <xdr:rowOff>189230</xdr:rowOff>
    </xdr:from>
    <xdr:to>
      <xdr:col>9</xdr:col>
      <xdr:colOff>450932</xdr:colOff>
      <xdr:row>5</xdr:row>
      <xdr:rowOff>290830</xdr:rowOff>
    </xdr:to>
    <xdr:sp macro="" textlink="">
      <xdr:nvSpPr>
        <xdr:cNvPr id="47" name="弧形 46"/>
        <xdr:cNvSpPr/>
      </xdr:nvSpPr>
      <xdr:spPr>
        <a:xfrm flipH="1" flipV="1">
          <a:off x="1492332" y="1885871"/>
          <a:ext cx="101600" cy="101600"/>
        </a:xfrm>
        <a:prstGeom prst="arc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400132</xdr:colOff>
      <xdr:row>5</xdr:row>
      <xdr:rowOff>290830</xdr:rowOff>
    </xdr:from>
    <xdr:to>
      <xdr:col>9</xdr:col>
      <xdr:colOff>982744</xdr:colOff>
      <xdr:row>5</xdr:row>
      <xdr:rowOff>290830</xdr:rowOff>
    </xdr:to>
    <xdr:cxnSp macro="">
      <xdr:nvCxnSpPr>
        <xdr:cNvPr id="48" name="直線接點 47"/>
        <xdr:cNvCxnSpPr/>
      </xdr:nvCxnSpPr>
      <xdr:spPr>
        <a:xfrm>
          <a:off x="1543132" y="1987471"/>
          <a:ext cx="582612" cy="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400132</xdr:colOff>
      <xdr:row>5</xdr:row>
      <xdr:rowOff>15750</xdr:rowOff>
    </xdr:from>
    <xdr:to>
      <xdr:col>9</xdr:col>
      <xdr:colOff>691297</xdr:colOff>
      <xdr:row>5</xdr:row>
      <xdr:rowOff>223075</xdr:rowOff>
    </xdr:to>
    <xdr:sp macro="" textlink="">
      <xdr:nvSpPr>
        <xdr:cNvPr id="49" name="文字方塊 48"/>
        <xdr:cNvSpPr txBox="1"/>
      </xdr:nvSpPr>
      <xdr:spPr>
        <a:xfrm>
          <a:off x="1543132" y="1712391"/>
          <a:ext cx="291165" cy="20732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no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180°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160449</xdr:colOff>
      <xdr:row>5</xdr:row>
      <xdr:rowOff>157100</xdr:rowOff>
    </xdr:from>
    <xdr:to>
      <xdr:col>9</xdr:col>
      <xdr:colOff>341712</xdr:colOff>
      <xdr:row>5</xdr:row>
      <xdr:rowOff>364425</xdr:rowOff>
    </xdr:to>
    <xdr:sp macro="" textlink="">
      <xdr:nvSpPr>
        <xdr:cNvPr id="50" name="文字方塊 49"/>
        <xdr:cNvSpPr txBox="1"/>
      </xdr:nvSpPr>
      <xdr:spPr>
        <a:xfrm>
          <a:off x="1303449" y="1853741"/>
          <a:ext cx="181263" cy="20732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no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15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684800</xdr:colOff>
      <xdr:row>5</xdr:row>
      <xdr:rowOff>117350</xdr:rowOff>
    </xdr:from>
    <xdr:to>
      <xdr:col>9</xdr:col>
      <xdr:colOff>1131096</xdr:colOff>
      <xdr:row>5</xdr:row>
      <xdr:rowOff>283210</xdr:rowOff>
    </xdr:to>
    <xdr:sp macro="" textlink="">
      <xdr:nvSpPr>
        <xdr:cNvPr id="51" name="文字方塊 50"/>
        <xdr:cNvSpPr txBox="1"/>
      </xdr:nvSpPr>
      <xdr:spPr>
        <a:xfrm>
          <a:off x="1827800" y="1813991"/>
          <a:ext cx="446296" cy="1658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no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1000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859659</xdr:colOff>
      <xdr:row>5</xdr:row>
      <xdr:rowOff>291830</xdr:rowOff>
    </xdr:from>
    <xdr:to>
      <xdr:col>9</xdr:col>
      <xdr:colOff>977201</xdr:colOff>
      <xdr:row>5</xdr:row>
      <xdr:rowOff>409372</xdr:rowOff>
    </xdr:to>
    <xdr:cxnSp macro="">
      <xdr:nvCxnSpPr>
        <xdr:cNvPr id="52" name="直線接點 51"/>
        <xdr:cNvCxnSpPr/>
      </xdr:nvCxnSpPr>
      <xdr:spPr>
        <a:xfrm flipH="1">
          <a:off x="2002659" y="1988471"/>
          <a:ext cx="117542" cy="117542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979821</xdr:colOff>
      <xdr:row>5</xdr:row>
      <xdr:rowOff>305183</xdr:rowOff>
    </xdr:from>
    <xdr:to>
      <xdr:col>9</xdr:col>
      <xdr:colOff>1161084</xdr:colOff>
      <xdr:row>5</xdr:row>
      <xdr:rowOff>471043</xdr:rowOff>
    </xdr:to>
    <xdr:sp macro="" textlink="">
      <xdr:nvSpPr>
        <xdr:cNvPr id="54" name="文字方塊 53"/>
        <xdr:cNvSpPr txBox="1"/>
      </xdr:nvSpPr>
      <xdr:spPr>
        <a:xfrm>
          <a:off x="2122821" y="2001824"/>
          <a:ext cx="181263" cy="1658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no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25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1058547</xdr:colOff>
      <xdr:row>5</xdr:row>
      <xdr:rowOff>31228</xdr:rowOff>
    </xdr:from>
    <xdr:to>
      <xdr:col>9</xdr:col>
      <xdr:colOff>1349712</xdr:colOff>
      <xdr:row>5</xdr:row>
      <xdr:rowOff>238553</xdr:rowOff>
    </xdr:to>
    <xdr:sp macro="" textlink="">
      <xdr:nvSpPr>
        <xdr:cNvPr id="55" name="文字方塊 54"/>
        <xdr:cNvSpPr txBox="1"/>
      </xdr:nvSpPr>
      <xdr:spPr>
        <a:xfrm>
          <a:off x="2201547" y="1727869"/>
          <a:ext cx="291165" cy="20732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no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90°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126438</xdr:colOff>
      <xdr:row>5</xdr:row>
      <xdr:rowOff>335973</xdr:rowOff>
    </xdr:from>
    <xdr:to>
      <xdr:col>9</xdr:col>
      <xdr:colOff>781707</xdr:colOff>
      <xdr:row>5</xdr:row>
      <xdr:rowOff>518949</xdr:rowOff>
    </xdr:to>
    <xdr:sp macro="" textlink="">
      <xdr:nvSpPr>
        <xdr:cNvPr id="56" name="文字方塊 55"/>
        <xdr:cNvSpPr txBox="1"/>
      </xdr:nvSpPr>
      <xdr:spPr>
        <a:xfrm>
          <a:off x="1269438" y="2030766"/>
          <a:ext cx="655269" cy="18297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900" b="1">
              <a:latin typeface="新細明體"/>
              <a:ea typeface="新細明體"/>
            </a:rPr>
            <a:t>彎鉤</a:t>
          </a:r>
          <a:r>
            <a:rPr lang="en-US" altLang="zh-TW" sz="900" b="1">
              <a:latin typeface="新細明體"/>
              <a:ea typeface="新細明體"/>
            </a:rPr>
            <a:t>90</a:t>
          </a:r>
          <a:r>
            <a:rPr lang="en-US" altLang="zh-TW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°</a:t>
          </a:r>
          <a:r>
            <a:rPr lang="zh-TW" altLang="en-US" sz="900" b="1">
              <a:latin typeface="新細明體"/>
              <a:ea typeface="新細明體"/>
            </a:rPr>
            <a:t>朝上</a:t>
          </a:r>
        </a:p>
      </xdr:txBody>
    </xdr:sp>
    <xdr:clientData/>
  </xdr:twoCellAnchor>
  <xdr:twoCellAnchor>
    <xdr:from>
      <xdr:col>9</xdr:col>
      <xdr:colOff>400132</xdr:colOff>
      <xdr:row>6</xdr:row>
      <xdr:rowOff>189230</xdr:rowOff>
    </xdr:from>
    <xdr:to>
      <xdr:col>9</xdr:col>
      <xdr:colOff>552532</xdr:colOff>
      <xdr:row>6</xdr:row>
      <xdr:rowOff>189230</xdr:rowOff>
    </xdr:to>
    <xdr:cxnSp macro="">
      <xdr:nvCxnSpPr>
        <xdr:cNvPr id="57" name="直線接點 56"/>
        <xdr:cNvCxnSpPr/>
      </xdr:nvCxnSpPr>
      <xdr:spPr>
        <a:xfrm flipH="1">
          <a:off x="1543132" y="1870112"/>
          <a:ext cx="152400" cy="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349332</xdr:colOff>
      <xdr:row>6</xdr:row>
      <xdr:rowOff>189230</xdr:rowOff>
    </xdr:from>
    <xdr:to>
      <xdr:col>9</xdr:col>
      <xdr:colOff>450932</xdr:colOff>
      <xdr:row>6</xdr:row>
      <xdr:rowOff>290830</xdr:rowOff>
    </xdr:to>
    <xdr:sp macro="" textlink="">
      <xdr:nvSpPr>
        <xdr:cNvPr id="58" name="弧形 57"/>
        <xdr:cNvSpPr/>
      </xdr:nvSpPr>
      <xdr:spPr>
        <a:xfrm flipH="1">
          <a:off x="1492332" y="1870112"/>
          <a:ext cx="101600" cy="101600"/>
        </a:xfrm>
        <a:prstGeom prst="arc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349332</xdr:colOff>
      <xdr:row>6</xdr:row>
      <xdr:rowOff>189230</xdr:rowOff>
    </xdr:from>
    <xdr:to>
      <xdr:col>9</xdr:col>
      <xdr:colOff>450932</xdr:colOff>
      <xdr:row>6</xdr:row>
      <xdr:rowOff>290830</xdr:rowOff>
    </xdr:to>
    <xdr:sp macro="" textlink="">
      <xdr:nvSpPr>
        <xdr:cNvPr id="59" name="弧形 58"/>
        <xdr:cNvSpPr/>
      </xdr:nvSpPr>
      <xdr:spPr>
        <a:xfrm flipH="1" flipV="1">
          <a:off x="1492332" y="1870112"/>
          <a:ext cx="101600" cy="101600"/>
        </a:xfrm>
        <a:prstGeom prst="arc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400132</xdr:colOff>
      <xdr:row>6</xdr:row>
      <xdr:rowOff>290830</xdr:rowOff>
    </xdr:from>
    <xdr:to>
      <xdr:col>9</xdr:col>
      <xdr:colOff>982744</xdr:colOff>
      <xdr:row>6</xdr:row>
      <xdr:rowOff>290830</xdr:rowOff>
    </xdr:to>
    <xdr:cxnSp macro="">
      <xdr:nvCxnSpPr>
        <xdr:cNvPr id="60" name="直線接點 59"/>
        <xdr:cNvCxnSpPr/>
      </xdr:nvCxnSpPr>
      <xdr:spPr>
        <a:xfrm>
          <a:off x="1543132" y="1971712"/>
          <a:ext cx="582612" cy="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400132</xdr:colOff>
      <xdr:row>6</xdr:row>
      <xdr:rowOff>15750</xdr:rowOff>
    </xdr:from>
    <xdr:to>
      <xdr:col>9</xdr:col>
      <xdr:colOff>691297</xdr:colOff>
      <xdr:row>6</xdr:row>
      <xdr:rowOff>223075</xdr:rowOff>
    </xdr:to>
    <xdr:sp macro="" textlink="">
      <xdr:nvSpPr>
        <xdr:cNvPr id="61" name="文字方塊 60"/>
        <xdr:cNvSpPr txBox="1"/>
      </xdr:nvSpPr>
      <xdr:spPr>
        <a:xfrm>
          <a:off x="1543132" y="1696632"/>
          <a:ext cx="291165" cy="20732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no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180°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160449</xdr:colOff>
      <xdr:row>6</xdr:row>
      <xdr:rowOff>157100</xdr:rowOff>
    </xdr:from>
    <xdr:to>
      <xdr:col>9</xdr:col>
      <xdr:colOff>341712</xdr:colOff>
      <xdr:row>6</xdr:row>
      <xdr:rowOff>364425</xdr:rowOff>
    </xdr:to>
    <xdr:sp macro="" textlink="">
      <xdr:nvSpPr>
        <xdr:cNvPr id="62" name="文字方塊 61"/>
        <xdr:cNvSpPr txBox="1"/>
      </xdr:nvSpPr>
      <xdr:spPr>
        <a:xfrm>
          <a:off x="1303449" y="1837982"/>
          <a:ext cx="181263" cy="20732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no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12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684800</xdr:colOff>
      <xdr:row>6</xdr:row>
      <xdr:rowOff>117350</xdr:rowOff>
    </xdr:from>
    <xdr:to>
      <xdr:col>9</xdr:col>
      <xdr:colOff>1131096</xdr:colOff>
      <xdr:row>6</xdr:row>
      <xdr:rowOff>283210</xdr:rowOff>
    </xdr:to>
    <xdr:sp macro="" textlink="">
      <xdr:nvSpPr>
        <xdr:cNvPr id="63" name="文字方塊 62"/>
        <xdr:cNvSpPr txBox="1"/>
      </xdr:nvSpPr>
      <xdr:spPr>
        <a:xfrm>
          <a:off x="1827800" y="1798232"/>
          <a:ext cx="446296" cy="1658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no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60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859659</xdr:colOff>
      <xdr:row>6</xdr:row>
      <xdr:rowOff>291830</xdr:rowOff>
    </xdr:from>
    <xdr:to>
      <xdr:col>9</xdr:col>
      <xdr:colOff>977201</xdr:colOff>
      <xdr:row>6</xdr:row>
      <xdr:rowOff>409372</xdr:rowOff>
    </xdr:to>
    <xdr:cxnSp macro="">
      <xdr:nvCxnSpPr>
        <xdr:cNvPr id="64" name="直線接點 63"/>
        <xdr:cNvCxnSpPr/>
      </xdr:nvCxnSpPr>
      <xdr:spPr>
        <a:xfrm flipH="1">
          <a:off x="2002659" y="1972712"/>
          <a:ext cx="117542" cy="117542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979821</xdr:colOff>
      <xdr:row>6</xdr:row>
      <xdr:rowOff>305183</xdr:rowOff>
    </xdr:from>
    <xdr:to>
      <xdr:col>9</xdr:col>
      <xdr:colOff>1161084</xdr:colOff>
      <xdr:row>6</xdr:row>
      <xdr:rowOff>471043</xdr:rowOff>
    </xdr:to>
    <xdr:sp macro="" textlink="">
      <xdr:nvSpPr>
        <xdr:cNvPr id="65" name="文字方塊 64"/>
        <xdr:cNvSpPr txBox="1"/>
      </xdr:nvSpPr>
      <xdr:spPr>
        <a:xfrm>
          <a:off x="2122821" y="1986065"/>
          <a:ext cx="181263" cy="1658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no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30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1058547</xdr:colOff>
      <xdr:row>6</xdr:row>
      <xdr:rowOff>31228</xdr:rowOff>
    </xdr:from>
    <xdr:to>
      <xdr:col>9</xdr:col>
      <xdr:colOff>1349712</xdr:colOff>
      <xdr:row>6</xdr:row>
      <xdr:rowOff>238553</xdr:rowOff>
    </xdr:to>
    <xdr:sp macro="" textlink="">
      <xdr:nvSpPr>
        <xdr:cNvPr id="66" name="文字方塊 65"/>
        <xdr:cNvSpPr txBox="1"/>
      </xdr:nvSpPr>
      <xdr:spPr>
        <a:xfrm>
          <a:off x="2201547" y="1712110"/>
          <a:ext cx="291165" cy="20732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no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90°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126438</xdr:colOff>
      <xdr:row>6</xdr:row>
      <xdr:rowOff>335973</xdr:rowOff>
    </xdr:from>
    <xdr:to>
      <xdr:col>9</xdr:col>
      <xdr:colOff>781707</xdr:colOff>
      <xdr:row>6</xdr:row>
      <xdr:rowOff>518949</xdr:rowOff>
    </xdr:to>
    <xdr:sp macro="" textlink="">
      <xdr:nvSpPr>
        <xdr:cNvPr id="67" name="文字方塊 66"/>
        <xdr:cNvSpPr txBox="1"/>
      </xdr:nvSpPr>
      <xdr:spPr>
        <a:xfrm>
          <a:off x="1269438" y="2016855"/>
          <a:ext cx="655269" cy="18297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900" b="1">
              <a:latin typeface="新細明體"/>
              <a:ea typeface="新細明體"/>
            </a:rPr>
            <a:t>彎鉤</a:t>
          </a:r>
          <a:r>
            <a:rPr lang="en-US" altLang="zh-TW" sz="900" b="1">
              <a:latin typeface="新細明體"/>
              <a:ea typeface="新細明體"/>
            </a:rPr>
            <a:t>90</a:t>
          </a:r>
          <a:r>
            <a:rPr lang="en-US" altLang="zh-TW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°</a:t>
          </a:r>
          <a:r>
            <a:rPr lang="zh-TW" altLang="en-US" sz="900" b="1">
              <a:latin typeface="新細明體"/>
              <a:ea typeface="新細明體"/>
            </a:rPr>
            <a:t>朝上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2522;&#26412;&#35498;&#26126;-&#37628;&#31563;&#35336;&#2600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總表"/>
      <sheetName val="weight"/>
      <sheetName val="區數-1"/>
    </sheetNames>
    <sheetDataSet>
      <sheetData sheetId="0"/>
      <sheetData sheetId="1">
        <row r="4">
          <cell r="D4" t="str">
            <v>#10</v>
          </cell>
          <cell r="E4">
            <v>6.39</v>
          </cell>
        </row>
        <row r="5">
          <cell r="D5" t="str">
            <v>#11</v>
          </cell>
          <cell r="E5">
            <v>7.9</v>
          </cell>
        </row>
        <row r="6">
          <cell r="D6" t="str">
            <v>#12</v>
          </cell>
          <cell r="E6">
            <v>9.57</v>
          </cell>
        </row>
        <row r="7">
          <cell r="D7" t="str">
            <v>#2</v>
          </cell>
          <cell r="E7">
            <v>0.222</v>
          </cell>
        </row>
        <row r="8">
          <cell r="D8" t="str">
            <v>#3</v>
          </cell>
          <cell r="E8">
            <v>0.56000000000000005</v>
          </cell>
        </row>
        <row r="9">
          <cell r="D9" t="str">
            <v>#4</v>
          </cell>
          <cell r="E9">
            <v>0.99399999999999999</v>
          </cell>
        </row>
        <row r="10">
          <cell r="D10" t="str">
            <v>#5</v>
          </cell>
          <cell r="E10">
            <v>1.56</v>
          </cell>
        </row>
        <row r="11">
          <cell r="D11" t="str">
            <v>#6</v>
          </cell>
          <cell r="E11">
            <v>2.25</v>
          </cell>
        </row>
        <row r="12">
          <cell r="D12" t="str">
            <v>#7</v>
          </cell>
          <cell r="E12">
            <v>3.04</v>
          </cell>
        </row>
        <row r="13">
          <cell r="D13" t="str">
            <v>#8</v>
          </cell>
          <cell r="E13">
            <v>3.98</v>
          </cell>
        </row>
        <row r="14">
          <cell r="D14" t="str">
            <v>#9</v>
          </cell>
          <cell r="E14">
            <v>5.08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view="pageBreakPreview" zoomScaleNormal="100" zoomScaleSheetLayoutView="100" workbookViewId="0">
      <selection sqref="A1:R1"/>
    </sheetView>
  </sheetViews>
  <sheetFormatPr defaultColWidth="9.7109375" defaultRowHeight="35.1" customHeight="1"/>
  <cols>
    <col min="1" max="1" width="7.7109375" style="2" customWidth="1"/>
    <col min="2" max="2" width="8.5703125" style="10" customWidth="1"/>
    <col min="3" max="9" width="7.5703125" style="2" hidden="1" customWidth="1"/>
    <col min="10" max="10" width="22.7109375" style="2" customWidth="1"/>
    <col min="11" max="11" width="1.5703125" style="2" hidden="1" customWidth="1"/>
    <col min="12" max="12" width="14.7109375" style="11" customWidth="1"/>
    <col min="13" max="14" width="14.7109375" style="2" customWidth="1"/>
    <col min="15" max="16" width="12.140625" style="2" hidden="1" customWidth="1"/>
    <col min="17" max="17" width="12.140625" style="11" hidden="1" customWidth="1"/>
    <col min="18" max="18" width="14.7109375" style="2" customWidth="1"/>
    <col min="19" max="19" width="24.28515625" style="2" customWidth="1"/>
    <col min="20" max="23" width="10.28515625" style="2" customWidth="1"/>
    <col min="24" max="25" width="10.140625" style="2" customWidth="1"/>
    <col min="26" max="26" width="9.7109375" style="2"/>
    <col min="27" max="52" width="9.7109375" style="2" customWidth="1"/>
    <col min="53" max="16384" width="9.7109375" style="2"/>
  </cols>
  <sheetData>
    <row r="1" spans="1:20" ht="24.95" customHeight="1">
      <c r="A1" s="34" t="s">
        <v>11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1"/>
    </row>
    <row r="2" spans="1:20" s="5" customFormat="1" ht="20.100000000000001" customHeight="1">
      <c r="A2" s="18" t="s">
        <v>12</v>
      </c>
      <c r="B2" s="19"/>
      <c r="C2" s="18"/>
      <c r="D2" s="18"/>
      <c r="E2" s="18"/>
      <c r="F2" s="18"/>
      <c r="G2" s="18"/>
      <c r="H2" s="18"/>
      <c r="I2" s="18"/>
      <c r="J2" s="18" t="s">
        <v>97</v>
      </c>
      <c r="K2" s="18"/>
      <c r="L2" s="18"/>
      <c r="M2" s="3" t="s">
        <v>13</v>
      </c>
      <c r="N2" s="35" t="s">
        <v>94</v>
      </c>
      <c r="O2" s="35"/>
      <c r="P2" s="35"/>
      <c r="Q2" s="35"/>
      <c r="R2" s="35"/>
      <c r="S2" s="4"/>
    </row>
    <row r="3" spans="1:20" s="8" customFormat="1" ht="20.100000000000001" customHeight="1">
      <c r="A3" s="12" t="s">
        <v>14</v>
      </c>
      <c r="B3" s="12" t="s">
        <v>15</v>
      </c>
      <c r="C3" s="12"/>
      <c r="D3" s="12"/>
      <c r="E3" s="12"/>
      <c r="F3" s="12"/>
      <c r="G3" s="12"/>
      <c r="H3" s="13"/>
      <c r="I3" s="13"/>
      <c r="J3" s="12" t="s">
        <v>16</v>
      </c>
      <c r="K3" s="12"/>
      <c r="L3" s="14" t="s">
        <v>17</v>
      </c>
      <c r="M3" s="12" t="s">
        <v>18</v>
      </c>
      <c r="N3" s="12" t="s">
        <v>19</v>
      </c>
      <c r="O3" s="6"/>
      <c r="P3" s="7"/>
      <c r="Q3" s="20"/>
      <c r="R3" s="12" t="s">
        <v>20</v>
      </c>
      <c r="S3" s="26" t="s">
        <v>26</v>
      </c>
    </row>
    <row r="4" spans="1:20" ht="35.1" customHeight="1">
      <c r="A4" s="12">
        <v>1</v>
      </c>
      <c r="B4" s="12" t="s">
        <v>99</v>
      </c>
      <c r="C4" s="16"/>
      <c r="D4" s="16"/>
      <c r="E4" s="16"/>
      <c r="F4" s="16"/>
      <c r="G4" s="16"/>
      <c r="H4" s="15"/>
      <c r="I4" s="15"/>
      <c r="J4" s="31"/>
      <c r="K4" s="16"/>
      <c r="L4" s="22">
        <v>280</v>
      </c>
      <c r="M4" s="23">
        <v>20</v>
      </c>
      <c r="N4" s="23">
        <f>ROUND(L4*M4*VLOOKUP(B4,weight,2,FALSE)/100,0)</f>
        <v>87</v>
      </c>
      <c r="O4" s="9"/>
      <c r="P4" s="9"/>
      <c r="Q4" s="21"/>
      <c r="R4" s="17"/>
      <c r="S4" s="2" t="s">
        <v>104</v>
      </c>
    </row>
    <row r="5" spans="1:20" ht="35.1" customHeight="1">
      <c r="A5" s="12">
        <v>2</v>
      </c>
      <c r="B5" s="12" t="s">
        <v>99</v>
      </c>
      <c r="C5" s="16"/>
      <c r="D5" s="16"/>
      <c r="E5" s="16"/>
      <c r="F5" s="16"/>
      <c r="G5" s="16"/>
      <c r="H5" s="15"/>
      <c r="I5" s="15"/>
      <c r="J5" s="16"/>
      <c r="K5" s="16"/>
      <c r="L5" s="22">
        <v>230</v>
      </c>
      <c r="M5" s="23">
        <v>20</v>
      </c>
      <c r="N5" s="23">
        <f>ROUND(L5*M5*VLOOKUP(B5,weight,2,FALSE)/100,0)</f>
        <v>72</v>
      </c>
      <c r="O5" s="9"/>
      <c r="P5" s="9"/>
      <c r="Q5" s="21"/>
      <c r="R5" s="17"/>
      <c r="S5" s="2" t="s">
        <v>102</v>
      </c>
    </row>
    <row r="6" spans="1:20" ht="35.1" customHeight="1">
      <c r="A6" s="12">
        <v>3</v>
      </c>
      <c r="B6" s="12" t="s">
        <v>98</v>
      </c>
      <c r="C6" s="16"/>
      <c r="D6" s="16"/>
      <c r="E6" s="16"/>
      <c r="F6" s="16"/>
      <c r="G6" s="16"/>
      <c r="H6" s="15"/>
      <c r="I6" s="15"/>
      <c r="J6" s="16"/>
      <c r="K6" s="16"/>
      <c r="L6" s="22">
        <v>274</v>
      </c>
      <c r="M6" s="23">
        <v>20</v>
      </c>
      <c r="N6" s="23">
        <f>ROUND(L6*M6*VLOOKUP(B6,weight,2,FALSE)/100,0)</f>
        <v>54</v>
      </c>
      <c r="O6" s="9"/>
      <c r="P6" s="9"/>
      <c r="Q6" s="21"/>
      <c r="R6" s="17"/>
      <c r="S6" s="2" t="s">
        <v>100</v>
      </c>
    </row>
    <row r="7" spans="1:20" ht="35.1" customHeight="1">
      <c r="A7" s="12">
        <v>4</v>
      </c>
      <c r="B7" s="12" t="s">
        <v>98</v>
      </c>
      <c r="C7" s="16"/>
      <c r="D7" s="16"/>
      <c r="E7" s="16"/>
      <c r="F7" s="16"/>
      <c r="G7" s="16"/>
      <c r="H7" s="15"/>
      <c r="I7" s="15"/>
      <c r="J7" s="16"/>
      <c r="K7" s="16"/>
      <c r="L7" s="22">
        <v>274</v>
      </c>
      <c r="M7" s="23">
        <v>20</v>
      </c>
      <c r="N7" s="23">
        <f t="shared" ref="N7:N9" si="0">ROUND(L7*M7*VLOOKUP(B7,weight,2,FALSE)/100,0)</f>
        <v>54</v>
      </c>
      <c r="O7" s="9"/>
      <c r="P7" s="9"/>
      <c r="Q7" s="21"/>
      <c r="R7" s="17"/>
      <c r="S7" s="2" t="s">
        <v>101</v>
      </c>
    </row>
    <row r="8" spans="1:20" ht="45" customHeight="1">
      <c r="A8" s="12">
        <v>5</v>
      </c>
      <c r="B8" s="12" t="s">
        <v>98</v>
      </c>
      <c r="C8" s="16"/>
      <c r="D8" s="16"/>
      <c r="E8" s="16"/>
      <c r="F8" s="16"/>
      <c r="G8" s="16"/>
      <c r="H8" s="15"/>
      <c r="I8" s="15"/>
      <c r="J8" s="16"/>
      <c r="K8" s="16"/>
      <c r="L8" s="22">
        <v>149</v>
      </c>
      <c r="M8" s="23">
        <v>20</v>
      </c>
      <c r="N8" s="23">
        <f t="shared" si="0"/>
        <v>30</v>
      </c>
      <c r="O8" s="9"/>
      <c r="P8" s="9"/>
      <c r="Q8" s="21"/>
      <c r="R8" s="17"/>
      <c r="S8" s="2" t="s">
        <v>103</v>
      </c>
    </row>
    <row r="9" spans="1:20" ht="45" customHeight="1">
      <c r="A9" s="12">
        <v>6</v>
      </c>
      <c r="B9" s="12" t="s">
        <v>107</v>
      </c>
      <c r="C9" s="16"/>
      <c r="D9" s="16"/>
      <c r="E9" s="16"/>
      <c r="F9" s="16"/>
      <c r="G9" s="16"/>
      <c r="H9" s="15"/>
      <c r="I9" s="15"/>
      <c r="J9" s="16"/>
      <c r="K9" s="16"/>
      <c r="L9" s="22">
        <v>145</v>
      </c>
      <c r="M9" s="23">
        <v>20</v>
      </c>
      <c r="N9" s="23">
        <f t="shared" si="0"/>
        <v>16</v>
      </c>
      <c r="O9" s="9"/>
      <c r="P9" s="9"/>
      <c r="Q9" s="21"/>
      <c r="R9" s="17"/>
      <c r="S9" s="2" t="s">
        <v>108</v>
      </c>
    </row>
    <row r="10" spans="1:20" s="11" customFormat="1" ht="35.1" customHeight="1">
      <c r="A10" s="14"/>
      <c r="B10" s="14"/>
      <c r="C10" s="28"/>
      <c r="D10" s="28"/>
      <c r="E10" s="28"/>
      <c r="F10" s="28"/>
      <c r="G10" s="28"/>
      <c r="H10" s="15"/>
      <c r="I10" s="15"/>
      <c r="J10" s="28"/>
      <c r="K10" s="28"/>
      <c r="L10" s="22"/>
      <c r="M10" s="22"/>
      <c r="N10" s="22"/>
      <c r="O10" s="29"/>
      <c r="P10" s="29"/>
      <c r="Q10" s="21"/>
      <c r="R10" s="30"/>
    </row>
    <row r="11" spans="1:20" ht="35.1" customHeight="1">
      <c r="A11" s="12"/>
      <c r="B11" s="12"/>
      <c r="C11" s="16"/>
      <c r="D11" s="16"/>
      <c r="E11" s="16"/>
      <c r="F11" s="16"/>
      <c r="G11" s="16"/>
      <c r="H11" s="15"/>
      <c r="I11" s="15"/>
      <c r="J11" s="16"/>
      <c r="K11" s="16"/>
      <c r="L11" s="22" t="s">
        <v>106</v>
      </c>
      <c r="M11" s="24" t="s">
        <v>25</v>
      </c>
      <c r="N11" s="24">
        <f>SUMIF(B$4:B$10,"=#5",N$4:N$10)</f>
        <v>159</v>
      </c>
      <c r="O11" s="9"/>
      <c r="P11" s="9"/>
      <c r="Q11" s="21"/>
      <c r="R11" s="17"/>
      <c r="S11" s="25"/>
      <c r="T11" s="25"/>
    </row>
    <row r="12" spans="1:20" ht="35.1" customHeight="1">
      <c r="A12" s="12"/>
      <c r="B12" s="12"/>
      <c r="C12" s="16"/>
      <c r="D12" s="16"/>
      <c r="E12" s="16"/>
      <c r="F12" s="16"/>
      <c r="G12" s="16"/>
      <c r="H12" s="15"/>
      <c r="I12" s="15"/>
      <c r="J12" s="16"/>
      <c r="K12" s="16"/>
      <c r="L12" s="22" t="s">
        <v>105</v>
      </c>
      <c r="M12" s="24" t="s">
        <v>25</v>
      </c>
      <c r="N12" s="24">
        <f>SUMIF(B$4:B$10,"=#4",N$4:N$10)</f>
        <v>138</v>
      </c>
      <c r="O12" s="9"/>
      <c r="P12" s="9"/>
      <c r="Q12" s="21"/>
      <c r="R12" s="17"/>
      <c r="S12" s="25"/>
      <c r="T12" s="25"/>
    </row>
    <row r="13" spans="1:20" ht="35.1" customHeight="1">
      <c r="A13" s="12"/>
      <c r="B13" s="12"/>
      <c r="C13" s="16"/>
      <c r="D13" s="16"/>
      <c r="E13" s="16"/>
      <c r="F13" s="16"/>
      <c r="G13" s="16"/>
      <c r="H13" s="15"/>
      <c r="I13" s="15"/>
      <c r="J13" s="16"/>
      <c r="K13" s="16"/>
      <c r="L13" s="22" t="s">
        <v>109</v>
      </c>
      <c r="M13" s="24" t="s">
        <v>25</v>
      </c>
      <c r="N13" s="24">
        <f>SUMIF(B$4:B$10,"=#3",N$4:N$10)</f>
        <v>16</v>
      </c>
      <c r="O13" s="9"/>
      <c r="P13" s="9"/>
      <c r="Q13" s="21"/>
      <c r="R13" s="17"/>
      <c r="S13" s="25">
        <f>SUM(N$11:Q$13) - SUM(N$4:N$10)</f>
        <v>0</v>
      </c>
      <c r="T13" s="25"/>
    </row>
    <row r="14" spans="1:20" ht="35.1" customHeight="1">
      <c r="A14" s="12"/>
      <c r="B14" s="12"/>
      <c r="C14" s="16"/>
      <c r="D14" s="16"/>
      <c r="E14" s="16"/>
      <c r="F14" s="16"/>
      <c r="G14" s="16"/>
      <c r="H14" s="15"/>
      <c r="I14" s="15"/>
      <c r="J14" s="16"/>
      <c r="K14" s="16"/>
      <c r="L14" s="22"/>
      <c r="M14" s="24" t="s">
        <v>21</v>
      </c>
      <c r="N14" s="24">
        <f>SUM(N$4:N$10)</f>
        <v>313</v>
      </c>
      <c r="O14" s="9"/>
      <c r="P14" s="9"/>
      <c r="Q14" s="21"/>
      <c r="R14" s="17"/>
    </row>
  </sheetData>
  <mergeCells count="2">
    <mergeCell ref="A1:R1"/>
    <mergeCell ref="N2:R2"/>
  </mergeCells>
  <phoneticPr fontId="1" type="noConversion"/>
  <printOptions horizontalCentered="1"/>
  <pageMargins left="0.31496062992125984" right="0.31496062992125984" top="0.19685039370078741" bottom="0.59055118110236227" header="0" footer="0.23622047244094491"/>
  <pageSetup paperSize="9" orientation="portrait" r:id="rId1"/>
  <headerFooter alignWithMargins="0">
    <oddFooter>&amp;R&amp;"細明體,標準"第&amp;"Arial,標準" &amp;P &amp;"細明體,標準"頁，共&amp;"Arial,標準" &amp;N &amp;"細明體,標準"頁
&amp;"Arial,標準"&amp;D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0"/>
  <sheetViews>
    <sheetView view="pageBreakPreview" zoomScaleNormal="100" zoomScaleSheetLayoutView="100" workbookViewId="0">
      <selection sqref="A1:R1"/>
    </sheetView>
  </sheetViews>
  <sheetFormatPr defaultColWidth="9.7109375" defaultRowHeight="35.1" customHeight="1"/>
  <cols>
    <col min="1" max="1" width="8.5703125" style="2" customWidth="1"/>
    <col min="2" max="2" width="8.5703125" style="10" customWidth="1"/>
    <col min="3" max="9" width="7.5703125" style="2" hidden="1" customWidth="1"/>
    <col min="10" max="10" width="20.85546875" style="2" customWidth="1"/>
    <col min="11" max="11" width="0.140625" style="2" hidden="1" customWidth="1"/>
    <col min="12" max="12" width="14.7109375" style="11" customWidth="1"/>
    <col min="13" max="14" width="14.7109375" style="2" customWidth="1"/>
    <col min="15" max="16" width="12.140625" style="2" hidden="1" customWidth="1"/>
    <col min="17" max="17" width="12.140625" style="11" hidden="1" customWidth="1"/>
    <col min="18" max="18" width="14.7109375" style="2" customWidth="1"/>
    <col min="19" max="19" width="12.7109375" style="2" customWidth="1"/>
    <col min="20" max="23" width="10.28515625" style="2" customWidth="1"/>
    <col min="24" max="25" width="10.140625" style="2" customWidth="1"/>
    <col min="26" max="26" width="9.7109375" style="2"/>
    <col min="27" max="52" width="0" style="2" hidden="1" customWidth="1"/>
    <col min="53" max="16384" width="9.7109375" style="2"/>
  </cols>
  <sheetData>
    <row r="1" spans="1:42" ht="24.95" customHeight="1">
      <c r="A1" s="34" t="s">
        <v>27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1"/>
      <c r="AA1" s="2" t="s">
        <v>28</v>
      </c>
      <c r="AB1" s="2" t="s">
        <v>29</v>
      </c>
      <c r="AC1" s="2" t="s">
        <v>15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  <c r="AL1" s="2" t="s">
        <v>38</v>
      </c>
      <c r="AM1" s="2" t="s">
        <v>39</v>
      </c>
      <c r="AN1" s="2" t="s">
        <v>40</v>
      </c>
      <c r="AO1" s="2" t="s">
        <v>41</v>
      </c>
      <c r="AP1" s="2" t="s">
        <v>42</v>
      </c>
    </row>
    <row r="2" spans="1:42" s="5" customFormat="1" ht="20.100000000000001" customHeight="1">
      <c r="A2" s="18" t="s">
        <v>43</v>
      </c>
      <c r="B2" s="19"/>
      <c r="C2" s="18"/>
      <c r="D2" s="18"/>
      <c r="E2" s="18"/>
      <c r="F2" s="18"/>
      <c r="G2" s="18"/>
      <c r="H2" s="18"/>
      <c r="I2" s="18"/>
      <c r="J2" s="18" t="s">
        <v>97</v>
      </c>
      <c r="K2" s="18"/>
      <c r="L2" s="18"/>
      <c r="M2" s="3" t="s">
        <v>44</v>
      </c>
      <c r="N2" s="35" t="s">
        <v>95</v>
      </c>
      <c r="O2" s="35"/>
      <c r="P2" s="35"/>
      <c r="Q2" s="35"/>
      <c r="R2" s="35"/>
      <c r="S2" s="4"/>
    </row>
    <row r="3" spans="1:42" s="8" customFormat="1" ht="20.100000000000001" customHeight="1">
      <c r="A3" s="12" t="s">
        <v>14</v>
      </c>
      <c r="B3" s="12" t="s">
        <v>15</v>
      </c>
      <c r="C3" s="12" t="s">
        <v>45</v>
      </c>
      <c r="D3" s="12" t="s">
        <v>46</v>
      </c>
      <c r="E3" s="12" t="s">
        <v>47</v>
      </c>
      <c r="F3" s="12" t="s">
        <v>48</v>
      </c>
      <c r="G3" s="12" t="s">
        <v>49</v>
      </c>
      <c r="H3" s="13" t="s">
        <v>50</v>
      </c>
      <c r="I3" s="13" t="s">
        <v>51</v>
      </c>
      <c r="J3" s="12" t="s">
        <v>16</v>
      </c>
      <c r="K3" s="12"/>
      <c r="L3" s="14" t="s">
        <v>52</v>
      </c>
      <c r="M3" s="12" t="s">
        <v>53</v>
      </c>
      <c r="N3" s="12" t="s">
        <v>54</v>
      </c>
      <c r="O3" s="6" t="s">
        <v>55</v>
      </c>
      <c r="P3" s="7" t="s">
        <v>56</v>
      </c>
      <c r="Q3" s="20"/>
      <c r="R3" s="12" t="s">
        <v>57</v>
      </c>
      <c r="S3" s="26" t="s">
        <v>26</v>
      </c>
    </row>
    <row r="4" spans="1:42" ht="35.1" customHeight="1">
      <c r="A4" s="12">
        <v>1</v>
      </c>
      <c r="B4" s="12" t="s">
        <v>99</v>
      </c>
      <c r="C4" s="16">
        <v>300</v>
      </c>
      <c r="D4" s="16"/>
      <c r="E4" s="16"/>
      <c r="F4" s="16"/>
      <c r="G4" s="16"/>
      <c r="H4" s="15"/>
      <c r="I4" s="15"/>
      <c r="J4" s="16"/>
      <c r="K4" s="16"/>
      <c r="L4" s="22">
        <v>3030</v>
      </c>
      <c r="M4" s="23">
        <v>20</v>
      </c>
      <c r="N4" s="23">
        <f t="shared" ref="N4:N7" si="0">ROUND(L4*M4*VLOOKUP(B4,weight,2,FALSE)/100,0)</f>
        <v>945</v>
      </c>
      <c r="O4" s="9">
        <f t="shared" ref="O4:O7" si="1">SUM(C4:I4)-P4</f>
        <v>300</v>
      </c>
      <c r="P4" s="9"/>
      <c r="Q4" s="21"/>
      <c r="R4" s="17"/>
      <c r="S4" s="2" t="s">
        <v>112</v>
      </c>
      <c r="AA4" s="2">
        <v>1</v>
      </c>
      <c r="AB4" s="2" t="s">
        <v>58</v>
      </c>
      <c r="AC4" s="2" t="s">
        <v>59</v>
      </c>
      <c r="AD4" s="2">
        <v>300</v>
      </c>
      <c r="AG4" s="2">
        <v>300</v>
      </c>
    </row>
    <row r="5" spans="1:42" ht="35.1" customHeight="1">
      <c r="A5" s="12">
        <v>2</v>
      </c>
      <c r="B5" s="12" t="s">
        <v>99</v>
      </c>
      <c r="C5" s="16">
        <v>300</v>
      </c>
      <c r="D5" s="16"/>
      <c r="E5" s="16"/>
      <c r="F5" s="16"/>
      <c r="G5" s="16"/>
      <c r="H5" s="15"/>
      <c r="I5" s="15"/>
      <c r="J5" s="16"/>
      <c r="K5" s="16"/>
      <c r="L5" s="27">
        <v>585.5</v>
      </c>
      <c r="M5" s="23">
        <v>20</v>
      </c>
      <c r="N5" s="23">
        <f t="shared" si="0"/>
        <v>183</v>
      </c>
      <c r="O5" s="9">
        <f t="shared" si="1"/>
        <v>300</v>
      </c>
      <c r="P5" s="9"/>
      <c r="Q5" s="21"/>
      <c r="R5" s="17"/>
      <c r="S5" s="2" t="s">
        <v>113</v>
      </c>
      <c r="AA5" s="2">
        <v>1</v>
      </c>
      <c r="AB5" s="2" t="s">
        <v>58</v>
      </c>
      <c r="AC5" s="2" t="s">
        <v>60</v>
      </c>
      <c r="AD5" s="2">
        <v>300</v>
      </c>
      <c r="AG5" s="2">
        <v>300</v>
      </c>
    </row>
    <row r="6" spans="1:42" ht="35.1" customHeight="1">
      <c r="A6" s="12">
        <v>3</v>
      </c>
      <c r="B6" s="12" t="s">
        <v>98</v>
      </c>
      <c r="C6" s="16">
        <v>300</v>
      </c>
      <c r="D6" s="16"/>
      <c r="E6" s="16"/>
      <c r="F6" s="16"/>
      <c r="G6" s="16"/>
      <c r="H6" s="15"/>
      <c r="I6" s="15"/>
      <c r="J6" s="32"/>
      <c r="K6" s="16"/>
      <c r="L6" s="27">
        <v>121.5</v>
      </c>
      <c r="M6" s="23">
        <v>20</v>
      </c>
      <c r="N6" s="23">
        <f>ROUND(L6*M6*VLOOKUP(B6,weight,2,FALSE)/100,0)</f>
        <v>24</v>
      </c>
      <c r="O6" s="9">
        <f>SUM(C6:I6)-P6</f>
        <v>300</v>
      </c>
      <c r="P6" s="9"/>
      <c r="Q6" s="21"/>
      <c r="R6" s="17"/>
      <c r="S6" s="2" t="s">
        <v>111</v>
      </c>
      <c r="AA6" s="2">
        <v>1</v>
      </c>
      <c r="AB6" s="2" t="s">
        <v>58</v>
      </c>
      <c r="AC6" s="2" t="s">
        <v>23</v>
      </c>
      <c r="AD6" s="2">
        <v>300</v>
      </c>
      <c r="AG6" s="2">
        <v>300</v>
      </c>
    </row>
    <row r="7" spans="1:42" ht="35.1" customHeight="1">
      <c r="A7" s="12">
        <v>4</v>
      </c>
      <c r="B7" s="12" t="s">
        <v>98</v>
      </c>
      <c r="C7" s="16">
        <v>300</v>
      </c>
      <c r="D7" s="16"/>
      <c r="E7" s="16"/>
      <c r="F7" s="16"/>
      <c r="G7" s="16"/>
      <c r="H7" s="15"/>
      <c r="I7" s="15"/>
      <c r="J7" s="16"/>
      <c r="K7" s="16"/>
      <c r="L7" s="27">
        <v>86.5</v>
      </c>
      <c r="M7" s="23">
        <v>20</v>
      </c>
      <c r="N7" s="23">
        <f t="shared" si="0"/>
        <v>17</v>
      </c>
      <c r="O7" s="9">
        <f t="shared" si="1"/>
        <v>300</v>
      </c>
      <c r="P7" s="9"/>
      <c r="Q7" s="21"/>
      <c r="R7" s="17"/>
      <c r="S7" s="2" t="s">
        <v>115</v>
      </c>
      <c r="AA7" s="2">
        <v>1</v>
      </c>
      <c r="AB7" s="2" t="s">
        <v>58</v>
      </c>
      <c r="AC7" s="2" t="s">
        <v>24</v>
      </c>
      <c r="AD7" s="2">
        <v>300</v>
      </c>
      <c r="AG7" s="2">
        <v>300</v>
      </c>
    </row>
    <row r="8" spans="1:42" ht="35.1" customHeight="1">
      <c r="A8" s="12">
        <v>5</v>
      </c>
      <c r="B8" s="12" t="s">
        <v>107</v>
      </c>
      <c r="C8" s="16">
        <v>300</v>
      </c>
      <c r="D8" s="16"/>
      <c r="E8" s="16"/>
      <c r="F8" s="16"/>
      <c r="G8" s="16"/>
      <c r="H8" s="15"/>
      <c r="I8" s="15"/>
      <c r="J8" s="32"/>
      <c r="K8" s="16"/>
      <c r="L8" s="22">
        <v>1020</v>
      </c>
      <c r="M8" s="23">
        <v>20</v>
      </c>
      <c r="N8" s="23">
        <f>ROUND(L8*M8*VLOOKUP(B8,weight,2,FALSE)/100,0)</f>
        <v>114</v>
      </c>
      <c r="O8" s="9">
        <f>SUM(C8:I8)-P8</f>
        <v>300</v>
      </c>
      <c r="P8" s="9"/>
      <c r="Q8" s="21"/>
      <c r="R8" s="17"/>
      <c r="S8" s="2" t="s">
        <v>110</v>
      </c>
      <c r="AA8" s="2">
        <v>1</v>
      </c>
      <c r="AB8" s="2" t="s">
        <v>58</v>
      </c>
      <c r="AC8" s="2" t="s">
        <v>22</v>
      </c>
      <c r="AD8" s="2">
        <v>300</v>
      </c>
      <c r="AG8" s="2">
        <v>300</v>
      </c>
    </row>
    <row r="9" spans="1:42" ht="35.1" customHeight="1">
      <c r="A9" s="12">
        <v>6</v>
      </c>
      <c r="B9" s="12" t="s">
        <v>107</v>
      </c>
      <c r="C9" s="16">
        <v>300</v>
      </c>
      <c r="D9" s="16"/>
      <c r="E9" s="16"/>
      <c r="F9" s="16"/>
      <c r="G9" s="16"/>
      <c r="H9" s="15"/>
      <c r="I9" s="15"/>
      <c r="J9" s="16"/>
      <c r="K9" s="16"/>
      <c r="L9" s="22">
        <v>71</v>
      </c>
      <c r="M9" s="23">
        <v>20</v>
      </c>
      <c r="N9" s="23">
        <f>ROUND(L9*M9*VLOOKUP(B9,weight,2,FALSE)/100,0)</f>
        <v>8</v>
      </c>
      <c r="O9" s="9">
        <f>SUM(C9:I9)-P9</f>
        <v>300</v>
      </c>
      <c r="P9" s="9"/>
      <c r="Q9" s="21"/>
      <c r="R9" s="17"/>
      <c r="S9" s="2" t="s">
        <v>114</v>
      </c>
      <c r="AA9" s="2">
        <v>1</v>
      </c>
      <c r="AB9" s="2" t="s">
        <v>58</v>
      </c>
      <c r="AC9" s="2" t="s">
        <v>61</v>
      </c>
      <c r="AD9" s="2">
        <v>300</v>
      </c>
      <c r="AG9" s="2">
        <v>300</v>
      </c>
    </row>
    <row r="10" spans="1:42" s="11" customFormat="1" ht="35.1" customHeight="1">
      <c r="A10" s="14"/>
      <c r="B10" s="14"/>
      <c r="C10" s="28"/>
      <c r="D10" s="28"/>
      <c r="E10" s="28"/>
      <c r="F10" s="28"/>
      <c r="G10" s="28"/>
      <c r="H10" s="15"/>
      <c r="I10" s="15"/>
      <c r="J10" s="16"/>
      <c r="K10" s="28"/>
      <c r="L10" s="22"/>
      <c r="M10" s="22"/>
      <c r="N10" s="22"/>
      <c r="O10" s="29"/>
      <c r="P10" s="29"/>
      <c r="Q10" s="21"/>
      <c r="R10" s="30"/>
    </row>
    <row r="11" spans="1:42" ht="35.1" customHeight="1">
      <c r="A11" s="12"/>
      <c r="B11" s="12"/>
      <c r="C11" s="16"/>
      <c r="D11" s="16"/>
      <c r="E11" s="16"/>
      <c r="F11" s="16"/>
      <c r="G11" s="16"/>
      <c r="H11" s="15"/>
      <c r="I11" s="15"/>
      <c r="J11" s="16"/>
      <c r="K11" s="16"/>
      <c r="L11" s="22" t="s">
        <v>93</v>
      </c>
      <c r="M11" s="24" t="s">
        <v>25</v>
      </c>
      <c r="N11" s="24">
        <f>SUMIF(B$4:B$10,"=#11",N$4:N$10)</f>
        <v>0</v>
      </c>
      <c r="O11" s="9"/>
      <c r="P11" s="9"/>
      <c r="Q11" s="21"/>
      <c r="R11" s="17"/>
    </row>
    <row r="12" spans="1:42" ht="35.1" customHeight="1">
      <c r="A12" s="12"/>
      <c r="B12" s="12"/>
      <c r="C12" s="16"/>
      <c r="D12" s="16"/>
      <c r="E12" s="16"/>
      <c r="F12" s="16"/>
      <c r="G12" s="16"/>
      <c r="H12" s="15"/>
      <c r="I12" s="15"/>
      <c r="J12" s="16"/>
      <c r="K12" s="16"/>
      <c r="L12" s="22" t="s">
        <v>92</v>
      </c>
      <c r="M12" s="24" t="s">
        <v>25</v>
      </c>
      <c r="N12" s="24">
        <f>SUMIF(B$4:B$10,"=#10",N$4:N$10)</f>
        <v>0</v>
      </c>
      <c r="O12" s="9"/>
      <c r="P12" s="9"/>
      <c r="Q12" s="21"/>
      <c r="R12" s="17"/>
    </row>
    <row r="13" spans="1:42" ht="35.1" customHeight="1">
      <c r="A13" s="12"/>
      <c r="B13" s="12"/>
      <c r="C13" s="16"/>
      <c r="D13" s="16"/>
      <c r="E13" s="16"/>
      <c r="F13" s="16"/>
      <c r="G13" s="16"/>
      <c r="H13" s="15"/>
      <c r="I13" s="15"/>
      <c r="J13" s="16"/>
      <c r="K13" s="16"/>
      <c r="L13" s="22" t="s">
        <v>91</v>
      </c>
      <c r="M13" s="24" t="s">
        <v>25</v>
      </c>
      <c r="N13" s="24">
        <f>SUMIF(B$4:B$10,"=#9",N$4:N$10)</f>
        <v>0</v>
      </c>
      <c r="O13" s="9"/>
      <c r="P13" s="9"/>
      <c r="Q13" s="21"/>
      <c r="R13" s="17"/>
    </row>
    <row r="14" spans="1:42" ht="35.1" customHeight="1">
      <c r="A14" s="12"/>
      <c r="B14" s="12"/>
      <c r="C14" s="16"/>
      <c r="D14" s="16"/>
      <c r="E14" s="16"/>
      <c r="F14" s="16"/>
      <c r="G14" s="16"/>
      <c r="H14" s="15"/>
      <c r="I14" s="15"/>
      <c r="J14" s="16"/>
      <c r="K14" s="16"/>
      <c r="L14" s="22" t="s">
        <v>90</v>
      </c>
      <c r="M14" s="24" t="s">
        <v>25</v>
      </c>
      <c r="N14" s="24">
        <f>SUMIF(B$4:B$10,"=#8",N$4:N$10)</f>
        <v>0</v>
      </c>
      <c r="O14" s="9"/>
      <c r="P14" s="9"/>
      <c r="Q14" s="21"/>
      <c r="R14" s="17"/>
    </row>
    <row r="15" spans="1:42" ht="35.1" customHeight="1">
      <c r="A15" s="12"/>
      <c r="B15" s="12"/>
      <c r="C15" s="16"/>
      <c r="D15" s="16"/>
      <c r="E15" s="16"/>
      <c r="F15" s="16"/>
      <c r="G15" s="16"/>
      <c r="H15" s="15"/>
      <c r="I15" s="15"/>
      <c r="J15" s="16"/>
      <c r="K15" s="16"/>
      <c r="L15" s="22" t="s">
        <v>61</v>
      </c>
      <c r="M15" s="24" t="s">
        <v>25</v>
      </c>
      <c r="N15" s="24">
        <f>SUMIF(B$4:B$10,"=#7",N$4:N$10)</f>
        <v>0</v>
      </c>
      <c r="O15" s="9"/>
      <c r="P15" s="9"/>
      <c r="Q15" s="21"/>
      <c r="R15" s="17"/>
    </row>
    <row r="16" spans="1:42" ht="35.1" customHeight="1">
      <c r="A16" s="12"/>
      <c r="B16" s="12"/>
      <c r="C16" s="16"/>
      <c r="D16" s="16"/>
      <c r="E16" s="16"/>
      <c r="F16" s="16"/>
      <c r="G16" s="16"/>
      <c r="H16" s="15"/>
      <c r="I16" s="15"/>
      <c r="J16" s="16"/>
      <c r="K16" s="16"/>
      <c r="L16" s="22" t="s">
        <v>89</v>
      </c>
      <c r="M16" s="24" t="s">
        <v>25</v>
      </c>
      <c r="N16" s="24">
        <f>SUMIF(B$4:B$10,"=#6",N$4:N$10)</f>
        <v>0</v>
      </c>
      <c r="O16" s="9"/>
      <c r="P16" s="9"/>
      <c r="Q16" s="21"/>
      <c r="R16" s="17"/>
    </row>
    <row r="17" spans="1:20" ht="35.1" customHeight="1">
      <c r="A17" s="12"/>
      <c r="B17" s="12"/>
      <c r="C17" s="16"/>
      <c r="D17" s="16"/>
      <c r="E17" s="16"/>
      <c r="F17" s="16"/>
      <c r="G17" s="16"/>
      <c r="H17" s="15"/>
      <c r="I17" s="15"/>
      <c r="J17" s="16"/>
      <c r="K17" s="16"/>
      <c r="L17" s="22" t="s">
        <v>88</v>
      </c>
      <c r="M17" s="24" t="s">
        <v>25</v>
      </c>
      <c r="N17" s="24">
        <f>SUMIF(B$4:B$10,"=#5",N$4:N$10)</f>
        <v>1128</v>
      </c>
      <c r="O17" s="9"/>
      <c r="P17" s="9"/>
      <c r="Q17" s="21"/>
      <c r="R17" s="17"/>
    </row>
    <row r="18" spans="1:20" ht="35.1" customHeight="1">
      <c r="A18" s="12"/>
      <c r="B18" s="12"/>
      <c r="C18" s="16"/>
      <c r="D18" s="16"/>
      <c r="E18" s="16"/>
      <c r="F18" s="16"/>
      <c r="G18" s="16"/>
      <c r="H18" s="15"/>
      <c r="I18" s="15"/>
      <c r="J18" s="16"/>
      <c r="K18" s="16"/>
      <c r="L18" s="22" t="s">
        <v>87</v>
      </c>
      <c r="M18" s="24" t="s">
        <v>25</v>
      </c>
      <c r="N18" s="24">
        <f>SUMIF(B$4:B$10,"=#4",N$4:N$10)</f>
        <v>41</v>
      </c>
      <c r="O18" s="9"/>
      <c r="P18" s="9"/>
      <c r="Q18" s="21"/>
      <c r="R18" s="17"/>
    </row>
    <row r="19" spans="1:20" ht="35.1" customHeight="1">
      <c r="A19" s="12"/>
      <c r="B19" s="12"/>
      <c r="C19" s="16"/>
      <c r="D19" s="16"/>
      <c r="E19" s="16"/>
      <c r="F19" s="16"/>
      <c r="G19" s="16"/>
      <c r="H19" s="15"/>
      <c r="I19" s="15"/>
      <c r="J19" s="16"/>
      <c r="K19" s="16"/>
      <c r="L19" s="22" t="s">
        <v>86</v>
      </c>
      <c r="M19" s="24" t="s">
        <v>25</v>
      </c>
      <c r="N19" s="24">
        <f>SUMIF(B$4:B$10,"=#3",N$4:N$10)</f>
        <v>122</v>
      </c>
      <c r="O19" s="9"/>
      <c r="P19" s="9"/>
      <c r="Q19" s="21"/>
      <c r="R19" s="17"/>
      <c r="S19" s="25">
        <f>SUM(N$11:N$19) - SUM(N$4:N$10)</f>
        <v>0</v>
      </c>
      <c r="T19" s="25">
        <f>SUM(N$4:N$10)</f>
        <v>1291</v>
      </c>
    </row>
    <row r="20" spans="1:20" ht="35.1" customHeight="1">
      <c r="A20" s="12"/>
      <c r="B20" s="12"/>
      <c r="C20" s="16"/>
      <c r="D20" s="16"/>
      <c r="E20" s="16"/>
      <c r="F20" s="16"/>
      <c r="G20" s="16"/>
      <c r="H20" s="15"/>
      <c r="I20" s="15"/>
      <c r="J20" s="16"/>
      <c r="K20" s="16"/>
      <c r="L20" s="22"/>
      <c r="M20" s="24" t="s">
        <v>21</v>
      </c>
      <c r="N20" s="24">
        <f>SUM(N$4:N$10)</f>
        <v>1291</v>
      </c>
      <c r="O20" s="9"/>
      <c r="P20" s="9"/>
      <c r="Q20" s="21"/>
      <c r="R20" s="17"/>
    </row>
  </sheetData>
  <mergeCells count="2">
    <mergeCell ref="A1:R1"/>
    <mergeCell ref="N2:R2"/>
  </mergeCells>
  <phoneticPr fontId="1" type="noConversion"/>
  <printOptions horizontalCentered="1"/>
  <pageMargins left="0.31496062992125984" right="0.31496062992125984" top="0.19685039370078741" bottom="0.59055118110236227" header="0" footer="0.23622047244094491"/>
  <pageSetup paperSize="9" orientation="portrait" r:id="rId1"/>
  <headerFooter alignWithMargins="0">
    <oddFooter>&amp;R&amp;"細明體,標準"第&amp;"Arial,標準" &amp;P &amp;"細明體,標準"頁，共&amp;"Arial,標準" &amp;N &amp;"細明體,標準"頁
&amp;"Arial,標準"&amp;D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1"/>
  <sheetViews>
    <sheetView tabSelected="1" view="pageBreakPreview" zoomScaleNormal="100" zoomScaleSheetLayoutView="100" workbookViewId="0">
      <selection sqref="A1:R1"/>
    </sheetView>
  </sheetViews>
  <sheetFormatPr defaultColWidth="9.7109375" defaultRowHeight="35.1" customHeight="1"/>
  <cols>
    <col min="1" max="1" width="8.5703125" style="2" customWidth="1"/>
    <col min="2" max="2" width="8.5703125" style="10" customWidth="1"/>
    <col min="3" max="9" width="7.5703125" style="2" hidden="1" customWidth="1"/>
    <col min="10" max="10" width="20.85546875" style="2" customWidth="1"/>
    <col min="11" max="11" width="0.140625" style="2" hidden="1" customWidth="1"/>
    <col min="12" max="12" width="14.7109375" style="11" customWidth="1"/>
    <col min="13" max="14" width="14.7109375" style="2" customWidth="1"/>
    <col min="15" max="16" width="12.140625" style="2" hidden="1" customWidth="1"/>
    <col min="17" max="17" width="12.140625" style="11" hidden="1" customWidth="1"/>
    <col min="18" max="18" width="14.7109375" style="2" customWidth="1"/>
    <col min="19" max="19" width="12.7109375" style="2" customWidth="1"/>
    <col min="20" max="23" width="10.28515625" style="2" customWidth="1"/>
    <col min="24" max="25" width="10.140625" style="2" customWidth="1"/>
    <col min="26" max="26" width="9.7109375" style="2"/>
    <col min="27" max="52" width="0" style="2" hidden="1" customWidth="1"/>
    <col min="53" max="16384" width="9.7109375" style="2"/>
  </cols>
  <sheetData>
    <row r="1" spans="1:42" ht="24.95" customHeight="1">
      <c r="A1" s="34" t="s">
        <v>62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1"/>
      <c r="AA1" s="2" t="s">
        <v>28</v>
      </c>
      <c r="AB1" s="2" t="s">
        <v>29</v>
      </c>
      <c r="AC1" s="2" t="s">
        <v>15</v>
      </c>
      <c r="AD1" s="2" t="s">
        <v>63</v>
      </c>
      <c r="AE1" s="2" t="s">
        <v>31</v>
      </c>
      <c r="AF1" s="2" t="s">
        <v>64</v>
      </c>
      <c r="AG1" s="2" t="s">
        <v>65</v>
      </c>
      <c r="AH1" s="2" t="s">
        <v>66</v>
      </c>
      <c r="AI1" s="2" t="s">
        <v>67</v>
      </c>
      <c r="AJ1" s="2" t="s">
        <v>68</v>
      </c>
      <c r="AK1" s="2" t="s">
        <v>69</v>
      </c>
      <c r="AL1" s="2" t="s">
        <v>70</v>
      </c>
      <c r="AM1" s="2" t="s">
        <v>71</v>
      </c>
      <c r="AN1" s="2" t="s">
        <v>72</v>
      </c>
      <c r="AO1" s="2" t="s">
        <v>73</v>
      </c>
      <c r="AP1" s="2" t="s">
        <v>74</v>
      </c>
    </row>
    <row r="2" spans="1:42" s="5" customFormat="1" ht="20.100000000000001" customHeight="1">
      <c r="A2" s="18" t="s">
        <v>75</v>
      </c>
      <c r="B2" s="19"/>
      <c r="C2" s="18"/>
      <c r="D2" s="18"/>
      <c r="E2" s="18"/>
      <c r="F2" s="18"/>
      <c r="G2" s="18"/>
      <c r="H2" s="18"/>
      <c r="I2" s="18"/>
      <c r="J2" s="18" t="s">
        <v>97</v>
      </c>
      <c r="K2" s="18"/>
      <c r="L2" s="18"/>
      <c r="M2" s="3" t="s">
        <v>76</v>
      </c>
      <c r="N2" s="35" t="s">
        <v>96</v>
      </c>
      <c r="O2" s="35"/>
      <c r="P2" s="35"/>
      <c r="Q2" s="35"/>
      <c r="R2" s="35"/>
      <c r="S2" s="4"/>
    </row>
    <row r="3" spans="1:42" s="8" customFormat="1" ht="20.100000000000001" customHeight="1">
      <c r="A3" s="12" t="s">
        <v>14</v>
      </c>
      <c r="B3" s="12" t="s">
        <v>15</v>
      </c>
      <c r="C3" s="12" t="s">
        <v>45</v>
      </c>
      <c r="D3" s="12" t="s">
        <v>46</v>
      </c>
      <c r="E3" s="12" t="s">
        <v>47</v>
      </c>
      <c r="F3" s="12" t="s">
        <v>48</v>
      </c>
      <c r="G3" s="12" t="s">
        <v>77</v>
      </c>
      <c r="H3" s="13" t="s">
        <v>78</v>
      </c>
      <c r="I3" s="13" t="s">
        <v>79</v>
      </c>
      <c r="J3" s="12" t="s">
        <v>16</v>
      </c>
      <c r="K3" s="12"/>
      <c r="L3" s="14" t="s">
        <v>80</v>
      </c>
      <c r="M3" s="12" t="s">
        <v>81</v>
      </c>
      <c r="N3" s="12" t="s">
        <v>82</v>
      </c>
      <c r="O3" s="6" t="s">
        <v>55</v>
      </c>
      <c r="P3" s="7" t="s">
        <v>83</v>
      </c>
      <c r="Q3" s="20"/>
      <c r="R3" s="12" t="s">
        <v>84</v>
      </c>
      <c r="S3" s="26" t="s">
        <v>26</v>
      </c>
    </row>
    <row r="4" spans="1:42" ht="35.1" customHeight="1">
      <c r="A4" s="12">
        <v>1</v>
      </c>
      <c r="B4" s="12" t="s">
        <v>118</v>
      </c>
      <c r="C4" s="16">
        <v>700</v>
      </c>
      <c r="D4" s="16"/>
      <c r="E4" s="16"/>
      <c r="F4" s="16"/>
      <c r="G4" s="16"/>
      <c r="H4" s="15"/>
      <c r="I4" s="15"/>
      <c r="J4" s="16"/>
      <c r="K4" s="16"/>
      <c r="L4" s="22">
        <v>3015</v>
      </c>
      <c r="M4" s="23">
        <v>20</v>
      </c>
      <c r="N4" s="23">
        <f t="shared" ref="N4:N7" si="0">ROUND(L4*M4*VLOOKUP(B4,weight,2,FALSE)/100,0)</f>
        <v>941</v>
      </c>
      <c r="O4" s="9">
        <f t="shared" ref="O4:O7" si="1">SUM(C4:I4)-P4</f>
        <v>700</v>
      </c>
      <c r="P4" s="9"/>
      <c r="Q4" s="21"/>
      <c r="R4" s="17"/>
      <c r="S4" s="2" t="s">
        <v>116</v>
      </c>
      <c r="AA4" s="2">
        <v>1</v>
      </c>
      <c r="AB4" s="2" t="s">
        <v>58</v>
      </c>
      <c r="AC4" s="2" t="s">
        <v>22</v>
      </c>
      <c r="AD4" s="2">
        <v>700</v>
      </c>
      <c r="AG4" s="2">
        <v>700</v>
      </c>
    </row>
    <row r="5" spans="1:42" ht="35.1" customHeight="1">
      <c r="A5" s="12">
        <v>2</v>
      </c>
      <c r="B5" s="12" t="s">
        <v>118</v>
      </c>
      <c r="C5" s="16">
        <v>600</v>
      </c>
      <c r="D5" s="16"/>
      <c r="E5" s="16"/>
      <c r="F5" s="16"/>
      <c r="G5" s="16"/>
      <c r="H5" s="15"/>
      <c r="I5" s="15"/>
      <c r="J5" s="16"/>
      <c r="K5" s="16"/>
      <c r="L5" s="22">
        <v>100</v>
      </c>
      <c r="M5" s="23">
        <v>20</v>
      </c>
      <c r="N5" s="23">
        <f t="shared" si="0"/>
        <v>31</v>
      </c>
      <c r="O5" s="9">
        <f t="shared" si="1"/>
        <v>600</v>
      </c>
      <c r="P5" s="9"/>
      <c r="Q5" s="21"/>
      <c r="R5" s="17"/>
      <c r="S5" s="2" t="s">
        <v>121</v>
      </c>
      <c r="AA5" s="2">
        <v>1</v>
      </c>
      <c r="AB5" s="2" t="s">
        <v>58</v>
      </c>
      <c r="AC5" s="2" t="s">
        <v>22</v>
      </c>
      <c r="AD5" s="2">
        <v>600</v>
      </c>
      <c r="AG5" s="2">
        <v>600</v>
      </c>
    </row>
    <row r="6" spans="1:42" ht="45" customHeight="1">
      <c r="A6" s="12">
        <v>3</v>
      </c>
      <c r="B6" s="12" t="s">
        <v>118</v>
      </c>
      <c r="C6" s="16">
        <v>500</v>
      </c>
      <c r="D6" s="16"/>
      <c r="E6" s="16"/>
      <c r="F6" s="16"/>
      <c r="G6" s="16"/>
      <c r="H6" s="15"/>
      <c r="I6" s="15"/>
      <c r="J6" s="16"/>
      <c r="K6" s="16"/>
      <c r="L6" s="22">
        <v>1040</v>
      </c>
      <c r="M6" s="23">
        <v>20</v>
      </c>
      <c r="N6" s="23">
        <f t="shared" si="0"/>
        <v>324</v>
      </c>
      <c r="O6" s="9">
        <f t="shared" si="1"/>
        <v>500</v>
      </c>
      <c r="P6" s="9"/>
      <c r="Q6" s="21"/>
      <c r="R6" s="33" t="s">
        <v>122</v>
      </c>
      <c r="S6" s="2" t="s">
        <v>120</v>
      </c>
      <c r="AA6" s="2">
        <v>1</v>
      </c>
      <c r="AB6" s="2" t="s">
        <v>58</v>
      </c>
      <c r="AC6" s="2" t="s">
        <v>22</v>
      </c>
      <c r="AD6" s="2">
        <v>500</v>
      </c>
      <c r="AG6" s="2">
        <v>500</v>
      </c>
    </row>
    <row r="7" spans="1:42" ht="56.1" customHeight="1">
      <c r="A7" s="12">
        <v>4</v>
      </c>
      <c r="B7" s="12" t="s">
        <v>119</v>
      </c>
      <c r="C7" s="16">
        <v>60</v>
      </c>
      <c r="D7" s="16">
        <v>1000</v>
      </c>
      <c r="E7" s="16"/>
      <c r="F7" s="16"/>
      <c r="G7" s="16"/>
      <c r="H7" s="15"/>
      <c r="I7" s="15"/>
      <c r="J7" s="16"/>
      <c r="K7" s="16"/>
      <c r="L7" s="22">
        <v>102</v>
      </c>
      <c r="M7" s="23">
        <v>20</v>
      </c>
      <c r="N7" s="23">
        <f t="shared" si="0"/>
        <v>20</v>
      </c>
      <c r="O7" s="9">
        <f t="shared" si="1"/>
        <v>1060</v>
      </c>
      <c r="P7" s="9"/>
      <c r="Q7" s="21"/>
      <c r="R7" s="33" t="s">
        <v>122</v>
      </c>
      <c r="S7" s="2" t="s">
        <v>117</v>
      </c>
      <c r="AA7" s="2">
        <v>1</v>
      </c>
      <c r="AB7" s="2" t="s">
        <v>85</v>
      </c>
      <c r="AC7" s="2" t="s">
        <v>22</v>
      </c>
      <c r="AD7" s="2">
        <v>1060</v>
      </c>
      <c r="AG7" s="2">
        <v>60</v>
      </c>
      <c r="AH7" s="2">
        <v>1000</v>
      </c>
    </row>
    <row r="8" spans="1:42" s="11" customFormat="1" ht="35.1" customHeight="1">
      <c r="A8" s="14"/>
      <c r="B8" s="14"/>
      <c r="C8" s="28"/>
      <c r="D8" s="28"/>
      <c r="E8" s="28"/>
      <c r="F8" s="28"/>
      <c r="G8" s="28"/>
      <c r="H8" s="15"/>
      <c r="I8" s="15"/>
      <c r="J8" s="28"/>
      <c r="K8" s="28"/>
      <c r="L8" s="22"/>
      <c r="M8" s="22"/>
      <c r="N8" s="22"/>
      <c r="O8" s="29"/>
      <c r="P8" s="29"/>
      <c r="Q8" s="21"/>
      <c r="R8" s="30"/>
    </row>
    <row r="9" spans="1:42" ht="35.1" customHeight="1">
      <c r="A9" s="12"/>
      <c r="B9" s="12"/>
      <c r="C9" s="16"/>
      <c r="D9" s="16"/>
      <c r="E9" s="16"/>
      <c r="F9" s="16"/>
      <c r="G9" s="16"/>
      <c r="H9" s="15"/>
      <c r="I9" s="15"/>
      <c r="J9" s="16"/>
      <c r="K9" s="16"/>
      <c r="L9" s="22" t="s">
        <v>118</v>
      </c>
      <c r="M9" s="24" t="s">
        <v>25</v>
      </c>
      <c r="N9" s="24">
        <f>SUMIF(B$4:B$8,"=#5",N$4:N$8)</f>
        <v>1296</v>
      </c>
      <c r="O9" s="9"/>
      <c r="P9" s="9"/>
      <c r="Q9" s="21"/>
      <c r="R9" s="17"/>
      <c r="S9" s="25"/>
      <c r="T9" s="25"/>
    </row>
    <row r="10" spans="1:42" ht="35.1" customHeight="1">
      <c r="A10" s="12"/>
      <c r="B10" s="12"/>
      <c r="C10" s="16"/>
      <c r="D10" s="16"/>
      <c r="E10" s="16"/>
      <c r="F10" s="16"/>
      <c r="G10" s="16"/>
      <c r="H10" s="15"/>
      <c r="I10" s="15"/>
      <c r="J10" s="16"/>
      <c r="K10" s="16"/>
      <c r="L10" s="22" t="s">
        <v>119</v>
      </c>
      <c r="M10" s="24" t="s">
        <v>25</v>
      </c>
      <c r="N10" s="24">
        <f>SUMIF(B$4:B$8,"=#4",N$4:N$8)</f>
        <v>20</v>
      </c>
      <c r="O10" s="9"/>
      <c r="P10" s="9"/>
      <c r="Q10" s="21"/>
      <c r="R10" s="17"/>
      <c r="S10" s="25">
        <f>SUM(N$9:Q$10) - SUM(N$4:N$8)</f>
        <v>0</v>
      </c>
      <c r="T10" s="25">
        <f>SUM(N$4:N$8)</f>
        <v>1316</v>
      </c>
    </row>
    <row r="11" spans="1:42" ht="35.1" customHeight="1">
      <c r="A11" s="12"/>
      <c r="B11" s="12"/>
      <c r="C11" s="16"/>
      <c r="D11" s="16"/>
      <c r="E11" s="16"/>
      <c r="F11" s="16"/>
      <c r="G11" s="16"/>
      <c r="H11" s="15"/>
      <c r="I11" s="15"/>
      <c r="J11" s="16"/>
      <c r="K11" s="16"/>
      <c r="L11" s="22"/>
      <c r="M11" s="24" t="s">
        <v>21</v>
      </c>
      <c r="N11" s="24">
        <f>SUM(N$4:N$8)</f>
        <v>1316</v>
      </c>
      <c r="O11" s="9"/>
      <c r="P11" s="9"/>
      <c r="Q11" s="21"/>
      <c r="R11" s="17"/>
    </row>
  </sheetData>
  <mergeCells count="2">
    <mergeCell ref="A1:R1"/>
    <mergeCell ref="N2:R2"/>
  </mergeCells>
  <phoneticPr fontId="1" type="noConversion"/>
  <printOptions horizontalCentered="1"/>
  <pageMargins left="0.31496062992125984" right="0.31496062992125984" top="0.19685039370078741" bottom="0.59055118110236227" header="0" footer="0.23622047244094491"/>
  <pageSetup paperSize="9" orientation="portrait" r:id="rId1"/>
  <headerFooter alignWithMargins="0">
    <oddFooter>&amp;R&amp;"細明體,標準"第&amp;"Arial,標準" &amp;P &amp;"細明體,標準"頁，共&amp;"Arial,標準" &amp;N &amp;"細明體,標準"頁
&amp;"Arial,標準"&amp;D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D4:E14"/>
  <sheetViews>
    <sheetView zoomScale="200" workbookViewId="0">
      <selection activeCell="E9" sqref="E9"/>
    </sheetView>
  </sheetViews>
  <sheetFormatPr defaultRowHeight="12.75"/>
  <sheetData>
    <row r="4" spans="4:5">
      <c r="D4" t="s">
        <v>0</v>
      </c>
      <c r="E4">
        <v>6.39</v>
      </c>
    </row>
    <row r="5" spans="4:5">
      <c r="D5" t="s">
        <v>1</v>
      </c>
      <c r="E5">
        <v>7.9</v>
      </c>
    </row>
    <row r="6" spans="4:5">
      <c r="D6" t="s">
        <v>2</v>
      </c>
      <c r="E6">
        <v>9.57</v>
      </c>
    </row>
    <row r="7" spans="4:5">
      <c r="D7" t="s">
        <v>3</v>
      </c>
      <c r="E7">
        <v>0.222</v>
      </c>
    </row>
    <row r="8" spans="4:5">
      <c r="D8" t="s">
        <v>4</v>
      </c>
      <c r="E8">
        <v>0.56000000000000005</v>
      </c>
    </row>
    <row r="9" spans="4:5">
      <c r="D9" t="s">
        <v>5</v>
      </c>
      <c r="E9">
        <v>0.99399999999999999</v>
      </c>
    </row>
    <row r="10" spans="4:5">
      <c r="D10" t="s">
        <v>6</v>
      </c>
      <c r="E10">
        <v>1.56</v>
      </c>
    </row>
    <row r="11" spans="4:5">
      <c r="D11" t="s">
        <v>7</v>
      </c>
      <c r="E11">
        <v>2.25</v>
      </c>
    </row>
    <row r="12" spans="4:5">
      <c r="D12" t="s">
        <v>8</v>
      </c>
      <c r="E12">
        <v>3.04</v>
      </c>
    </row>
    <row r="13" spans="4:5">
      <c r="D13" t="s">
        <v>9</v>
      </c>
      <c r="E13">
        <v>3.98</v>
      </c>
    </row>
    <row r="14" spans="4:5">
      <c r="D14" t="s">
        <v>10</v>
      </c>
      <c r="E14">
        <v>5.08</v>
      </c>
    </row>
  </sheetData>
  <sheetProtection password="CF7A" sheet="1" objects="1" scenarios="1"/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已命名的範圍</vt:lpstr>
      </vt:variant>
      <vt:variant>
        <vt:i4>20</vt:i4>
      </vt:variant>
    </vt:vector>
  </HeadingPairs>
  <TitlesOfParts>
    <vt:vector size="24" baseType="lpstr">
      <vt:lpstr>箍筋家族</vt:lpstr>
      <vt:lpstr>繫筋家族</vt:lpstr>
      <vt:lpstr>特殊鋼筋</vt:lpstr>
      <vt:lpstr>weight</vt:lpstr>
      <vt:lpstr>_10</vt:lpstr>
      <vt:lpstr>_11</vt:lpstr>
      <vt:lpstr>_12</vt:lpstr>
      <vt:lpstr>_2</vt:lpstr>
      <vt:lpstr>_3</vt:lpstr>
      <vt:lpstr>_4</vt:lpstr>
      <vt:lpstr>_5</vt:lpstr>
      <vt:lpstr>_6</vt:lpstr>
      <vt:lpstr>_7</vt:lpstr>
      <vt:lpstr>_8</vt:lpstr>
      <vt:lpstr>_9</vt:lpstr>
      <vt:lpstr>特殊鋼筋!Print_Area</vt:lpstr>
      <vt:lpstr>箍筋家族!Print_Area</vt:lpstr>
      <vt:lpstr>繫筋家族!Print_Area</vt:lpstr>
      <vt:lpstr>特殊鋼筋!Print_Titles</vt:lpstr>
      <vt:lpstr>箍筋家族!Print_Titles</vt:lpstr>
      <vt:lpstr>繫筋家族!Print_Titles</vt:lpstr>
      <vt:lpstr>weight!rebar</vt:lpstr>
      <vt:lpstr>rebar</vt:lpstr>
      <vt:lpstr>weight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</dc:creator>
  <cp:lastModifiedBy>USER</cp:lastModifiedBy>
  <cp:lastPrinted>2017-11-17T02:39:58Z</cp:lastPrinted>
  <dcterms:created xsi:type="dcterms:W3CDTF">2012-05-15T06:44:34Z</dcterms:created>
  <dcterms:modified xsi:type="dcterms:W3CDTF">2025-06-09T15:16:37Z</dcterms:modified>
</cp:coreProperties>
</file>