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4520" windowHeight="12630"/>
  </bookViews>
  <sheets>
    <sheet name="料表1" sheetId="6" r:id="rId1"/>
    <sheet name="weight" sheetId="2" r:id="rId2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0">料表1!$A$1:$R$7</definedName>
    <definedName name="_xlnm.Print_Titles" localSheetId="0">料表1!$1:$3</definedName>
    <definedName name="rebar" localSheetId="1">weight!$D$1:$E$100</definedName>
    <definedName name="rebar">weight!$D$1:$E$100</definedName>
    <definedName name="weight">weight!$D$1:$E$100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6" l="1"/>
  <c r="L4" i="6"/>
  <c r="N4" i="6" l="1"/>
  <c r="N7" i="6" l="1"/>
  <c r="S6" i="6"/>
</calcChain>
</file>

<file path=xl/sharedStrings.xml><?xml version="1.0" encoding="utf-8"?>
<sst xmlns="http://schemas.openxmlformats.org/spreadsheetml/2006/main" count="25" uniqueCount="24">
  <si>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</si>
  <si>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</si>
  <si>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</si>
  <si>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</si>
  <si>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</si>
  <si>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</si>
  <si>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</si>
  <si>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</si>
  <si>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</si>
  <si>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</si>
  <si>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</si>
  <si>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鋼筋料單</t>
    <phoneticPr fontId="4" type="noConversion"/>
  </si>
  <si>
    <t>工程名稱：</t>
    <phoneticPr fontId="4" type="noConversion"/>
  </si>
  <si>
    <t>結構位置：</t>
    <phoneticPr fontId="4" type="noConversion"/>
  </si>
  <si>
    <t>編號</t>
  </si>
  <si>
    <t>號數</t>
  </si>
  <si>
    <t>圖示</t>
  </si>
  <si>
    <t>長度(cm)</t>
    <phoneticPr fontId="4" type="noConversion"/>
  </si>
  <si>
    <t>數量</t>
    <phoneticPr fontId="4" type="noConversion"/>
  </si>
  <si>
    <t>重量(kg)</t>
    <phoneticPr fontId="4" type="noConversion"/>
  </si>
  <si>
    <t>備註</t>
    <phoneticPr fontId="4" type="noConversion"/>
  </si>
  <si>
    <t>總計</t>
  </si>
  <si>
    <t>合計</t>
  </si>
  <si>
    <t>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</si>
</sst>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13"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3">
    <xf numFmtId="0" fontId="0" fillId="0" borderId="0" xfId="0"/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>
      <alignment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/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176" fontId="7" fillId="0" borderId="1" xfId="1" applyNumberFormat="1" applyFont="1" applyFill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176" fontId="12" fillId="0" borderId="1" xfId="1" applyNumberFormat="1" applyFont="1" applyBorder="1" applyAlignment="1">
      <alignment horizontal="right" vertical="center"/>
    </xf>
    <xf numFmtId="176" fontId="6" fillId="0" borderId="0" xfId="1" applyNumberFormat="1" applyFo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7" fillId="2" borderId="1" xfId="1" applyFont="1" applyFill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1003324</xdr:colOff>
      <xdr:row>3</xdr:row>
      <xdr:rowOff>200025</xdr:rowOff>
    </xdr:from>
    <xdr:to>
      <xdr:col>9</xdr:col>
      <xdr:colOff>1184587</xdr:colOff>
      <xdr:row>3</xdr:row>
      <xdr:rowOff>365885</xdr:rowOff>
    </xdr:to>
    <xdr:sp macro="" textlink="">
      <xdr:nvSpPr>
        <xdr:cNvPr id="12" name="文字方塊 11"/>
        <xdr:cNvSpPr txBox="1"/>
      </xdr:nvSpPr>
      <xdr:spPr>
        <a:xfrm>
          <a:off x="2088815" y="1008751"/>
          <a:ext cx="181263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sp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12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455529</xdr:colOff>
      <xdr:row>3</xdr:row>
      <xdr:rowOff>217997</xdr:rowOff>
    </xdr:from>
    <xdr:to>
      <xdr:col>9</xdr:col>
      <xdr:colOff>962258</xdr:colOff>
      <xdr:row>3</xdr:row>
      <xdr:rowOff>217997</xdr:rowOff>
    </xdr:to>
    <xdr:cxnSp macro="">
      <xdr:nvCxnSpPr>
        <xdr:cNvPr id="15" name="直線接點 14"/>
        <xdr:cNvCxnSpPr/>
      </xdr:nvCxnSpPr>
      <xdr:spPr>
        <a:xfrm>
          <a:off x="1541020" y="1026723"/>
          <a:ext cx="506729" cy="0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406160</xdr:colOff>
      <xdr:row>3</xdr:row>
      <xdr:rowOff>217996</xdr:rowOff>
    </xdr:from>
    <xdr:to>
      <xdr:col>9</xdr:col>
      <xdr:colOff>513990</xdr:colOff>
      <xdr:row>3</xdr:row>
      <xdr:rowOff>312708</xdr:rowOff>
    </xdr:to>
    <xdr:sp macro="" textlink="">
      <xdr:nvSpPr>
        <xdr:cNvPr id="16" name="弧形 15"/>
        <xdr:cNvSpPr/>
      </xdr:nvSpPr>
      <xdr:spPr>
        <a:xfrm flipH="1">
          <a:off x="1491651" y="1026722"/>
          <a:ext cx="107830" cy="94712"/>
        </a:xfrm>
        <a:prstGeom prst="arc">
          <a:avLst>
            <a:gd name="adj1" fmla="val 16200000"/>
            <a:gd name="adj2" fmla="val 3683348"/>
          </a:avLst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430369</xdr:colOff>
      <xdr:row>3</xdr:row>
      <xdr:rowOff>304741</xdr:rowOff>
    </xdr:from>
    <xdr:to>
      <xdr:col>9</xdr:col>
      <xdr:colOff>503207</xdr:colOff>
      <xdr:row>3</xdr:row>
      <xdr:rowOff>363029</xdr:rowOff>
    </xdr:to>
    <xdr:cxnSp macro="">
      <xdr:nvCxnSpPr>
        <xdr:cNvPr id="18" name="直線接點 17"/>
        <xdr:cNvCxnSpPr/>
      </xdr:nvCxnSpPr>
      <xdr:spPr>
        <a:xfrm>
          <a:off x="1515860" y="1113467"/>
          <a:ext cx="72838" cy="58288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962258</xdr:colOff>
      <xdr:row>3</xdr:row>
      <xdr:rowOff>217997</xdr:rowOff>
    </xdr:from>
    <xdr:to>
      <xdr:col>9</xdr:col>
      <xdr:colOff>962258</xdr:colOff>
      <xdr:row>3</xdr:row>
      <xdr:rowOff>378018</xdr:rowOff>
    </xdr:to>
    <xdr:cxnSp macro="">
      <xdr:nvCxnSpPr>
        <xdr:cNvPr id="19" name="直線接點 18"/>
        <xdr:cNvCxnSpPr/>
      </xdr:nvCxnSpPr>
      <xdr:spPr>
        <a:xfrm flipV="1">
          <a:off x="2047749" y="1026723"/>
          <a:ext cx="0" cy="160021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219681</xdr:colOff>
      <xdr:row>3</xdr:row>
      <xdr:rowOff>203621</xdr:rowOff>
    </xdr:from>
    <xdr:to>
      <xdr:col>9</xdr:col>
      <xdr:colOff>400944</xdr:colOff>
      <xdr:row>3</xdr:row>
      <xdr:rowOff>369481</xdr:rowOff>
    </xdr:to>
    <xdr:sp macro="" textlink="">
      <xdr:nvSpPr>
        <xdr:cNvPr id="20" name="文字方塊 19"/>
        <xdr:cNvSpPr txBox="1"/>
      </xdr:nvSpPr>
      <xdr:spPr>
        <a:xfrm>
          <a:off x="1305172" y="1012347"/>
          <a:ext cx="181263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12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618262</xdr:colOff>
      <xdr:row>3</xdr:row>
      <xdr:rowOff>44516</xdr:rowOff>
    </xdr:from>
    <xdr:to>
      <xdr:col>9</xdr:col>
      <xdr:colOff>799525</xdr:colOff>
      <xdr:row>3</xdr:row>
      <xdr:rowOff>210376</xdr:rowOff>
    </xdr:to>
    <xdr:sp macro="" textlink="">
      <xdr:nvSpPr>
        <xdr:cNvPr id="21" name="文字方塊 20"/>
        <xdr:cNvSpPr txBox="1"/>
      </xdr:nvSpPr>
      <xdr:spPr>
        <a:xfrm>
          <a:off x="1703753" y="853242"/>
          <a:ext cx="181263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40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131343</xdr:colOff>
      <xdr:row>3</xdr:row>
      <xdr:rowOff>44516</xdr:rowOff>
    </xdr:from>
    <xdr:to>
      <xdr:col>9</xdr:col>
      <xdr:colOff>422508</xdr:colOff>
      <xdr:row>3</xdr:row>
      <xdr:rowOff>210376</xdr:rowOff>
    </xdr:to>
    <xdr:sp macro="" textlink="">
      <xdr:nvSpPr>
        <xdr:cNvPr id="22" name="文字方塊 21"/>
        <xdr:cNvSpPr txBox="1"/>
      </xdr:nvSpPr>
      <xdr:spPr>
        <a:xfrm>
          <a:off x="1216834" y="853242"/>
          <a:ext cx="291165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135°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1010519</xdr:colOff>
      <xdr:row>3</xdr:row>
      <xdr:rowOff>44516</xdr:rowOff>
    </xdr:from>
    <xdr:to>
      <xdr:col>9</xdr:col>
      <xdr:colOff>1229228</xdr:colOff>
      <xdr:row>3</xdr:row>
      <xdr:rowOff>210376</xdr:rowOff>
    </xdr:to>
    <xdr:sp macro="" textlink="">
      <xdr:nvSpPr>
        <xdr:cNvPr id="23" name="文字方塊 22"/>
        <xdr:cNvSpPr txBox="1"/>
      </xdr:nvSpPr>
      <xdr:spPr>
        <a:xfrm>
          <a:off x="2096010" y="853242"/>
          <a:ext cx="218709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90°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BreakPreview" zoomScaleNormal="100" zoomScaleSheetLayoutView="100" workbookViewId="0">
      <selection sqref="A1:R1"/>
    </sheetView>
  </sheetViews>
  <sheetFormatPr defaultColWidth="9.7109375" defaultRowHeight="35.1" customHeight="1"/>
  <cols>
    <col min="1" max="1" width="7.7109375" style="2" customWidth="1"/>
    <col min="2" max="2" width="8.5703125" style="10" customWidth="1"/>
    <col min="3" max="9" width="7.5703125" style="2" hidden="1" customWidth="1"/>
    <col min="10" max="10" width="22.7109375" style="2" customWidth="1"/>
    <col min="11" max="11" width="1.5703125" style="2" hidden="1" customWidth="1"/>
    <col min="12" max="12" width="14.7109375" style="11" customWidth="1"/>
    <col min="13" max="14" width="14.7109375" style="2" customWidth="1"/>
    <col min="15" max="16" width="12.140625" style="2" hidden="1" customWidth="1"/>
    <col min="17" max="17" width="12.140625" style="11" hidden="1" customWidth="1"/>
    <col min="18" max="18" width="14.7109375" style="2" customWidth="1"/>
    <col min="19" max="19" width="24.28515625" style="2" customWidth="1"/>
    <col min="20" max="23" width="10.28515625" style="2" customWidth="1"/>
    <col min="24" max="25" width="10.140625" style="2" customWidth="1"/>
    <col min="26" max="26" width="9.7109375" style="2"/>
    <col min="27" max="52" width="9.7109375" style="2" customWidth="1"/>
    <col min="53" max="16384" width="9.7109375" style="2"/>
  </cols>
  <sheetData>
    <row r="1" spans="1:20" ht="24.95" customHeight="1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</row>
    <row r="2" spans="1:20" s="5" customFormat="1" ht="20.100000000000001" customHeight="1">
      <c r="A2" s="18" t="s">
        <v>12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3" t="s">
        <v>13</v>
      </c>
      <c r="N2" s="31"/>
      <c r="O2" s="31"/>
      <c r="P2" s="31"/>
      <c r="Q2" s="31"/>
      <c r="R2" s="31"/>
      <c r="S2" s="4"/>
    </row>
    <row r="3" spans="1:20" s="8" customFormat="1" ht="20.100000000000001" customHeight="1">
      <c r="A3" s="12" t="s">
        <v>14</v>
      </c>
      <c r="B3" s="12" t="s">
        <v>15</v>
      </c>
      <c r="C3" s="12"/>
      <c r="D3" s="12"/>
      <c r="E3" s="12"/>
      <c r="F3" s="12"/>
      <c r="G3" s="12"/>
      <c r="H3" s="13"/>
      <c r="I3" s="13"/>
      <c r="J3" s="12" t="s">
        <v>16</v>
      </c>
      <c r="K3" s="12"/>
      <c r="L3" s="14" t="s">
        <v>17</v>
      </c>
      <c r="M3" s="12" t="s">
        <v>18</v>
      </c>
      <c r="N3" s="12" t="s">
        <v>19</v>
      </c>
      <c r="O3" s="6"/>
      <c r="P3" s="7"/>
      <c r="Q3" s="20"/>
      <c r="R3" s="12" t="s">
        <v>20</v>
      </c>
      <c r="S3" s="26"/>
    </row>
    <row r="4" spans="1:20" ht="35.1" customHeight="1">
      <c r="A4" s="12">
        <v>1</v>
      </c>
      <c r="B4" s="12" t="s">
        <v>23</v>
      </c>
      <c r="C4" s="16"/>
      <c r="D4" s="16"/>
      <c r="E4" s="16"/>
      <c r="F4" s="16"/>
      <c r="G4" s="16"/>
      <c r="H4" s="15"/>
      <c r="I4" s="15"/>
      <c r="J4" s="32"/>
      <c r="K4" s="16"/>
      <c r="L4" s="22">
        <f>40+24</f>
        <v>64</v>
      </c>
      <c r="M4" s="23">
        <v>40</v>
      </c>
      <c r="N4" s="23">
        <f t="shared" ref="N4" si="0">ROUND(L4*M4*VLOOKUP(B4,weight,2,FALSE)/100,0)</f>
        <v>25</v>
      </c>
      <c r="O4" s="9"/>
      <c r="P4" s="9"/>
      <c r="Q4" s="21"/>
      <c r="R4" s="17"/>
    </row>
    <row r="5" spans="1:20" s="11" customFormat="1" ht="35.1" customHeight="1">
      <c r="A5" s="14"/>
      <c r="B5" s="14"/>
      <c r="C5" s="27"/>
      <c r="D5" s="27"/>
      <c r="E5" s="27"/>
      <c r="F5" s="27"/>
      <c r="G5" s="27"/>
      <c r="H5" s="15"/>
      <c r="I5" s="15"/>
      <c r="J5" s="27"/>
      <c r="K5" s="27"/>
      <c r="L5" s="22"/>
      <c r="M5" s="22"/>
      <c r="N5" s="22"/>
      <c r="O5" s="28"/>
      <c r="P5" s="28"/>
      <c r="Q5" s="21"/>
      <c r="R5" s="29"/>
    </row>
    <row r="6" spans="1:20" ht="35.1" customHeight="1">
      <c r="A6" s="12"/>
      <c r="B6" s="12"/>
      <c r="C6" s="16"/>
      <c r="D6" s="16"/>
      <c r="E6" s="16"/>
      <c r="F6" s="16"/>
      <c r="G6" s="16"/>
      <c r="H6" s="15"/>
      <c r="I6" s="15"/>
      <c r="J6" s="16"/>
      <c r="K6" s="16"/>
      <c r="L6" s="22" t="s">
        <v>23</v>
      </c>
      <c r="M6" s="24" t="s">
        <v>22</v>
      </c>
      <c r="N6" s="24">
        <f>SUMIF(B$4:B$5,"=#4",N$4:N$5)</f>
        <v>25</v>
      </c>
      <c r="O6" s="9"/>
      <c r="P6" s="9"/>
      <c r="Q6" s="21"/>
      <c r="R6" s="17"/>
      <c r="S6" s="25">
        <f>SUM(N$6:N$6) - SUM(N$4:N$5)</f>
        <v>0</v>
      </c>
      <c r="T6" s="25"/>
    </row>
    <row r="7" spans="1:20" ht="35.1" customHeight="1">
      <c r="A7" s="12"/>
      <c r="B7" s="12"/>
      <c r="C7" s="16"/>
      <c r="D7" s="16"/>
      <c r="E7" s="16"/>
      <c r="F7" s="16"/>
      <c r="G7" s="16"/>
      <c r="H7" s="15"/>
      <c r="I7" s="15"/>
      <c r="J7" s="16"/>
      <c r="K7" s="16"/>
      <c r="L7" s="22"/>
      <c r="M7" s="24" t="s">
        <v>21</v>
      </c>
      <c r="N7" s="24">
        <f>SUM(N$4:N$5)</f>
        <v>25</v>
      </c>
      <c r="O7" s="9"/>
      <c r="P7" s="9"/>
      <c r="Q7" s="21"/>
      <c r="R7" s="17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4:E14"/>
  <sheetViews>
    <sheetView zoomScale="200" workbookViewId="0">
      <selection activeCell="A23" sqref="A23"/>
    </sheetView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16</vt:i4>
      </vt:variant>
    </vt:vector>
  </HeadingPairs>
  <TitlesOfParts>
    <vt:vector size="18" baseType="lpstr">
      <vt:lpstr>料表1</vt:lpstr>
      <vt:lpstr>weight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料表1!Print_Area</vt:lpstr>
      <vt:lpstr>料表1!Print_Titles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USER</cp:lastModifiedBy>
  <cp:lastPrinted>2017-11-17T02:39:58Z</cp:lastPrinted>
  <dcterms:created xsi:type="dcterms:W3CDTF">2012-05-15T06:44:34Z</dcterms:created>
  <dcterms:modified xsi:type="dcterms:W3CDTF">2025-07-18T15:39:54Z</dcterms:modified>
</cp:coreProperties>
</file>