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Agata\Desktop\Faks 6. semestar\Praktikum 4\2_vjezba\"/>
    </mc:Choice>
  </mc:AlternateContent>
  <xr:revisionPtr revIDLastSave="0" documentId="13_ncr:1_{C3C959A6-86EE-47B4-B785-E877451948E7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propusna_polarizacija" sheetId="1" r:id="rId1"/>
    <sheet name="nepropusna_polarizacija" sheetId="2" r:id="rId2"/>
    <sheet name="zabranjena_vrpc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3" l="1"/>
  <c r="G5" i="3"/>
  <c r="G8" i="3"/>
  <c r="G9" i="3"/>
  <c r="G12" i="3"/>
  <c r="G13" i="3"/>
  <c r="G16" i="3"/>
  <c r="G17" i="3"/>
  <c r="G20" i="3"/>
  <c r="G21" i="3"/>
  <c r="G24" i="3"/>
  <c r="G25" i="3"/>
  <c r="G28" i="3"/>
  <c r="G29" i="3"/>
  <c r="G32" i="3"/>
  <c r="G33" i="3"/>
  <c r="G36" i="3"/>
  <c r="G2" i="3"/>
  <c r="F4" i="3"/>
  <c r="F5" i="3"/>
  <c r="F6" i="3"/>
  <c r="F8" i="3"/>
  <c r="F9" i="3"/>
  <c r="F10" i="3"/>
  <c r="F12" i="3"/>
  <c r="F13" i="3"/>
  <c r="F14" i="3"/>
  <c r="F16" i="3"/>
  <c r="F17" i="3"/>
  <c r="F18" i="3"/>
  <c r="F20" i="3"/>
  <c r="F21" i="3"/>
  <c r="F22" i="3"/>
  <c r="F24" i="3"/>
  <c r="F25" i="3"/>
  <c r="F26" i="3"/>
  <c r="F28" i="3"/>
  <c r="F29" i="3"/>
  <c r="F30" i="3"/>
  <c r="F32" i="3"/>
  <c r="F33" i="3"/>
  <c r="F34" i="3"/>
  <c r="F36" i="3"/>
  <c r="F2" i="3"/>
  <c r="E3" i="3"/>
  <c r="F3" i="3" s="1"/>
  <c r="E4" i="3"/>
  <c r="E5" i="3"/>
  <c r="E6" i="3"/>
  <c r="G6" i="3" s="1"/>
  <c r="E7" i="3"/>
  <c r="F7" i="3" s="1"/>
  <c r="E8" i="3"/>
  <c r="E9" i="3"/>
  <c r="E10" i="3"/>
  <c r="G10" i="3" s="1"/>
  <c r="E11" i="3"/>
  <c r="F11" i="3" s="1"/>
  <c r="E12" i="3"/>
  <c r="E13" i="3"/>
  <c r="E14" i="3"/>
  <c r="G14" i="3" s="1"/>
  <c r="E15" i="3"/>
  <c r="F15" i="3" s="1"/>
  <c r="E16" i="3"/>
  <c r="E17" i="3"/>
  <c r="E18" i="3"/>
  <c r="G18" i="3" s="1"/>
  <c r="E19" i="3"/>
  <c r="F19" i="3" s="1"/>
  <c r="E20" i="3"/>
  <c r="E21" i="3"/>
  <c r="E22" i="3"/>
  <c r="G22" i="3" s="1"/>
  <c r="E23" i="3"/>
  <c r="F23" i="3" s="1"/>
  <c r="E24" i="3"/>
  <c r="E25" i="3"/>
  <c r="E26" i="3"/>
  <c r="G26" i="3" s="1"/>
  <c r="E27" i="3"/>
  <c r="F27" i="3" s="1"/>
  <c r="E28" i="3"/>
  <c r="E29" i="3"/>
  <c r="E30" i="3"/>
  <c r="G30" i="3" s="1"/>
  <c r="E31" i="3"/>
  <c r="F31" i="3" s="1"/>
  <c r="E32" i="3"/>
  <c r="E33" i="3"/>
  <c r="E34" i="3"/>
  <c r="G34" i="3" s="1"/>
  <c r="E35" i="3"/>
  <c r="F35" i="3" s="1"/>
  <c r="E36" i="3"/>
  <c r="E2" i="3"/>
  <c r="G35" i="3" l="1"/>
  <c r="G31" i="3"/>
  <c r="G27" i="3"/>
  <c r="G23" i="3"/>
  <c r="G19" i="3"/>
  <c r="G15" i="3"/>
  <c r="G11" i="3"/>
  <c r="G7" i="3"/>
  <c r="G3" i="3"/>
</calcChain>
</file>

<file path=xl/sharedStrings.xml><?xml version="1.0" encoding="utf-8"?>
<sst xmlns="http://schemas.openxmlformats.org/spreadsheetml/2006/main" count="27" uniqueCount="16">
  <si>
    <t>Si</t>
  </si>
  <si>
    <r>
      <rPr>
        <i/>
        <sz val="12"/>
        <color theme="1"/>
        <rFont val="&quot;Times New Roman&quot;, serif"/>
      </rPr>
      <t>U</t>
    </r>
    <r>
      <rPr>
        <sz val="12"/>
        <color theme="1"/>
        <rFont val="&quot;Times New Roman&quot;, serif"/>
      </rPr>
      <t>/mV</t>
    </r>
  </si>
  <si>
    <t>+-</t>
  </si>
  <si>
    <r>
      <rPr>
        <i/>
        <sz val="12"/>
        <color theme="1"/>
        <rFont val="&quot;Times New Roman&quot;, serif"/>
      </rPr>
      <t>I</t>
    </r>
    <r>
      <rPr>
        <sz val="12"/>
        <color theme="1"/>
        <rFont val="&quot;Times New Roman&quot;, serif"/>
      </rPr>
      <t>/μA</t>
    </r>
  </si>
  <si>
    <t>Ge</t>
  </si>
  <si>
    <r>
      <rPr>
        <i/>
        <sz val="12"/>
        <color theme="1"/>
        <rFont val="&quot;Times New Roman&quot;, serif"/>
      </rPr>
      <t>U</t>
    </r>
    <r>
      <rPr>
        <sz val="12"/>
        <color theme="1"/>
        <rFont val="&quot;Times New Roman&quot;, serif"/>
      </rPr>
      <t>/mV</t>
    </r>
  </si>
  <si>
    <r>
      <rPr>
        <i/>
        <sz val="12"/>
        <color theme="1"/>
        <rFont val="&quot;Times New Roman&quot;, serif"/>
      </rPr>
      <t>I</t>
    </r>
    <r>
      <rPr>
        <sz val="12"/>
        <color theme="1"/>
        <rFont val="&quot;Times New Roman&quot;, serif"/>
      </rPr>
      <t>/μA</t>
    </r>
  </si>
  <si>
    <r>
      <t>U</t>
    </r>
    <r>
      <rPr>
        <sz val="12"/>
        <color theme="1"/>
        <rFont val="Times New Roman"/>
      </rPr>
      <t>/V</t>
    </r>
  </si>
  <si>
    <r>
      <rPr>
        <i/>
        <sz val="12"/>
        <color theme="1"/>
        <rFont val="Times New Roman"/>
      </rPr>
      <t>I</t>
    </r>
    <r>
      <rPr>
        <sz val="12"/>
        <color theme="1"/>
        <rFont val="Times New Roman"/>
      </rPr>
      <t>/μA</t>
    </r>
  </si>
  <si>
    <r>
      <t>U</t>
    </r>
    <r>
      <rPr>
        <sz val="12"/>
        <color theme="1"/>
        <rFont val="Times New Roman"/>
      </rPr>
      <t>/V</t>
    </r>
  </si>
  <si>
    <r>
      <rPr>
        <i/>
        <sz val="12"/>
        <color theme="1"/>
        <rFont val="Times New Roman"/>
      </rPr>
      <t>I</t>
    </r>
    <r>
      <rPr>
        <sz val="12"/>
        <color theme="1"/>
        <rFont val="Times New Roman"/>
      </rPr>
      <t>/μA</t>
    </r>
  </si>
  <si>
    <t>I/μA</t>
  </si>
  <si>
    <t>t/ oC</t>
  </si>
  <si>
    <t>T/K</t>
  </si>
  <si>
    <t>1/T</t>
  </si>
  <si>
    <t>ln(I/T3)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</si>
</sst>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"/>
    <numFmt numFmtId="165" formatCode="0.0"/>
    <numFmt numFmtId="166" formatCode="0.000000000"/>
  </numFmts>
  <fonts count="8">
    <font>
      <sz val="10"/>
      <color rgb="FF000000"/>
      <name val="Arial"/>
      <scheme val="minor"/>
    </font>
    <font>
      <sz val="10"/>
      <color theme="1"/>
      <name val="Arial"/>
      <scheme val="minor"/>
    </font>
    <font>
      <i/>
      <sz val="12"/>
      <color theme="1"/>
      <name val="&quot;Times New Roman&quot;"/>
    </font>
    <font>
      <i/>
      <sz val="12"/>
      <color theme="1"/>
      <name val="Times New Roman"/>
    </font>
    <font>
      <i/>
      <sz val="12"/>
      <color theme="1"/>
      <name val="&quot;Times New Roman&quot;, serif"/>
    </font>
    <font>
      <sz val="12"/>
      <color theme="1"/>
      <name val="&quot;Times New Roman&quot;, serif"/>
    </font>
    <font>
      <sz val="12"/>
      <color theme="1"/>
      <name val="Times New Roman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quotePrefix="1" applyFont="1" applyAlignment="1"/>
    <xf numFmtId="0" fontId="1" fillId="0" borderId="0" xfId="0" quotePrefix="1" applyFont="1" applyAlignment="1"/>
    <xf numFmtId="0" fontId="1" fillId="0" borderId="0" xfId="0" applyFont="1"/>
    <xf numFmtId="0" fontId="3" fillId="0" borderId="0" xfId="0" applyFont="1" applyAlignment="1"/>
    <xf numFmtId="0" fontId="3" fillId="0" borderId="0" xfId="0" quotePrefix="1" applyFont="1" applyAlignment="1"/>
    <xf numFmtId="0" fontId="3" fillId="0" borderId="0" xfId="0" applyFont="1" applyAlignment="1"/>
    <xf numFmtId="2" fontId="1" fillId="0" borderId="0" xfId="0" applyNumberFormat="1" applyFont="1" applyAlignment="1"/>
    <xf numFmtId="2" fontId="1" fillId="0" borderId="0" xfId="0" applyNumberFormat="1" applyFont="1"/>
    <xf numFmtId="164" fontId="1" fillId="0" borderId="0" xfId="0" applyNumberFormat="1" applyFont="1" applyAlignment="1"/>
    <xf numFmtId="165" fontId="1" fillId="0" borderId="0" xfId="0" applyNumberFormat="1" applyFont="1" applyAlignment="1"/>
    <xf numFmtId="1" fontId="1" fillId="0" borderId="0" xfId="0" applyNumberFormat="1" applyFont="1" applyAlignment="1"/>
    <xf numFmtId="2" fontId="0" fillId="0" borderId="0" xfId="0" applyNumberFormat="1" applyFont="1" applyAlignment="1"/>
    <xf numFmtId="0" fontId="2" fillId="0" borderId="0" xfId="0" quotePrefix="1" applyFont="1" applyBorder="1" applyAlignment="1"/>
    <xf numFmtId="0" fontId="2" fillId="0" borderId="0" xfId="0" applyFont="1" applyBorder="1" applyAlignment="1"/>
    <xf numFmtId="0" fontId="7" fillId="0" borderId="0" xfId="0" applyFont="1" applyAlignment="1"/>
    <xf numFmtId="166" fontId="0" fillId="0" borderId="0" xfId="0" applyNumberFormat="1" applyFont="1" applyAlignment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2" formatCode="0.00"/>
      <alignment horizontal="general" vertical="bottom" textRotation="0" wrapText="0" indent="0" justifyLastLine="0" shrinkToFit="0" readingOrder="0"/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</dxfs>
  <tableStyles count="3">
    <tableStyle name="propusna_polarizacija-style" pivot="0" count="3" xr9:uid="{00000000-0011-0000-FFFF-FFFF00000000}">
      <tableStyleElement type="headerRow" dxfId="9"/>
      <tableStyleElement type="firstRowStripe" dxfId="8"/>
      <tableStyleElement type="secondRowStripe" dxfId="7"/>
    </tableStyle>
    <tableStyle name="nepropusna_polarizacija-style" pivot="0" count="3" xr9:uid="{00000000-0011-0000-FFFF-FFFF01000000}">
      <tableStyleElement type="headerRow" dxfId="6"/>
      <tableStyleElement type="firstRowStripe" dxfId="5"/>
      <tableStyleElement type="secondRowStripe" dxfId="4"/>
    </tableStyle>
    <tableStyle name="zabranjena_vrpca-style" pivot="0" count="3" xr9:uid="{00000000-0011-0000-FFFF-FFFF02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J7" headerRowCount="0">
  <tableColumns count="10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</tableColumns>
  <tableStyleInfo name="propusna_polarizacija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J10" headerRowCount="0">
  <tableColumns count="10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</tableColumns>
  <tableStyleInfo name="nepropusna_polarizacija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G36" headerRowCount="0">
  <tableColumns count="7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4527F1DC-8264-4185-A61E-6292E5A8E45C}" name="Column5"/>
    <tableColumn id="7" xr3:uid="{95EA8448-B9A0-41CB-97FB-F744248C9558}" name="Column7" dataDxfId="0"/>
    <tableColumn id="6" xr3:uid="{7945F0FF-F67B-4533-8344-F057DC0BBDD6}" name="Column6"/>
  </tableColumns>
  <tableStyleInfo name="zabranjena_vrpca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"/>
  <sheetViews>
    <sheetView tabSelected="1" workbookViewId="0">
      <selection sqref="A1:XFD1"/>
    </sheetView>
  </sheetViews>
  <sheetFormatPr defaultColWidth="12.5703125" defaultRowHeight="15.75" customHeight="1"/>
  <sheetData>
    <row r="1" spans="1:10" ht="15">
      <c r="A1" s="1" t="s">
        <v>0</v>
      </c>
      <c r="B1" s="2" t="s">
        <v>1</v>
      </c>
      <c r="C1" s="3" t="s">
        <v>2</v>
      </c>
      <c r="D1" s="2" t="s">
        <v>3</v>
      </c>
      <c r="E1" s="4" t="s">
        <v>2</v>
      </c>
      <c r="F1" s="1" t="s">
        <v>4</v>
      </c>
      <c r="G1" s="2" t="s">
        <v>5</v>
      </c>
      <c r="H1" s="4" t="s">
        <v>2</v>
      </c>
      <c r="I1" s="2" t="s">
        <v>6</v>
      </c>
      <c r="J1" s="4" t="s">
        <v>2</v>
      </c>
    </row>
    <row r="2" spans="1:10" ht="12.75">
      <c r="A2" s="5"/>
      <c r="B2" s="13">
        <v>50</v>
      </c>
      <c r="C2" s="13">
        <v>5</v>
      </c>
      <c r="D2" s="9">
        <v>0.05</v>
      </c>
      <c r="E2" s="9">
        <v>0.01</v>
      </c>
      <c r="F2" s="10"/>
      <c r="G2" s="12">
        <v>4</v>
      </c>
      <c r="H2" s="12">
        <v>0.1</v>
      </c>
      <c r="I2" s="12">
        <v>2.8</v>
      </c>
      <c r="J2" s="12">
        <v>0.1</v>
      </c>
    </row>
    <row r="3" spans="1:10" ht="12.75">
      <c r="A3" s="5"/>
      <c r="B3" s="13">
        <v>100</v>
      </c>
      <c r="C3" s="13">
        <v>5</v>
      </c>
      <c r="D3" s="9">
        <v>0.11</v>
      </c>
      <c r="E3" s="9">
        <v>0.01</v>
      </c>
      <c r="F3" s="10"/>
      <c r="G3" s="12">
        <v>5</v>
      </c>
      <c r="H3" s="12">
        <v>0.1</v>
      </c>
      <c r="I3" s="12">
        <v>4.2</v>
      </c>
      <c r="J3" s="12">
        <v>0.1</v>
      </c>
    </row>
    <row r="4" spans="1:10" ht="12.75">
      <c r="A4" s="5"/>
      <c r="B4" s="13">
        <v>150</v>
      </c>
      <c r="C4" s="13">
        <v>5</v>
      </c>
      <c r="D4" s="9">
        <v>0.2</v>
      </c>
      <c r="E4" s="9">
        <v>0.01</v>
      </c>
      <c r="F4" s="10"/>
      <c r="G4" s="12">
        <v>6</v>
      </c>
      <c r="H4" s="12">
        <v>0.1</v>
      </c>
      <c r="I4" s="12">
        <v>5.9</v>
      </c>
      <c r="J4" s="12">
        <v>0.1</v>
      </c>
    </row>
    <row r="5" spans="1:10" ht="12.75">
      <c r="A5" s="5"/>
      <c r="B5" s="13">
        <v>200</v>
      </c>
      <c r="C5" s="13">
        <v>5</v>
      </c>
      <c r="D5" s="9">
        <v>0.36</v>
      </c>
      <c r="E5" s="9">
        <v>0.01</v>
      </c>
      <c r="F5" s="10"/>
      <c r="G5" s="12">
        <v>7</v>
      </c>
      <c r="H5" s="12">
        <v>0.1</v>
      </c>
      <c r="I5" s="12">
        <v>8.3000000000000007</v>
      </c>
      <c r="J5" s="12">
        <v>0.1</v>
      </c>
    </row>
    <row r="6" spans="1:10" ht="12.75">
      <c r="A6" s="5"/>
      <c r="B6" s="13">
        <v>250</v>
      </c>
      <c r="C6" s="13">
        <v>5</v>
      </c>
      <c r="D6" s="9">
        <v>0.83</v>
      </c>
      <c r="E6" s="9">
        <v>0.01</v>
      </c>
      <c r="F6" s="10"/>
      <c r="G6" s="12">
        <v>8</v>
      </c>
      <c r="H6" s="12">
        <v>0.1</v>
      </c>
      <c r="I6" s="12">
        <v>11.5</v>
      </c>
      <c r="J6" s="12">
        <v>0.5</v>
      </c>
    </row>
    <row r="7" spans="1:10" ht="15.75" customHeight="1">
      <c r="A7" s="5"/>
      <c r="B7" s="13">
        <v>300</v>
      </c>
      <c r="C7" s="13">
        <v>5</v>
      </c>
      <c r="D7" s="9">
        <v>2.6</v>
      </c>
      <c r="E7" s="9">
        <v>0.05</v>
      </c>
      <c r="F7" s="10"/>
      <c r="G7" s="12">
        <v>9</v>
      </c>
      <c r="H7" s="12">
        <v>0.1</v>
      </c>
      <c r="I7" s="12">
        <v>15</v>
      </c>
      <c r="J7" s="12">
        <v>0.5</v>
      </c>
    </row>
    <row r="9" spans="1:10" ht="12.75">
      <c r="A9" s="5"/>
      <c r="B9" s="5"/>
      <c r="C9" s="5"/>
      <c r="D9" s="5"/>
      <c r="E9" s="5"/>
      <c r="F9" s="5"/>
      <c r="G9" s="5"/>
      <c r="H9" s="5"/>
      <c r="I9" s="5"/>
      <c r="J9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"/>
  <sheetViews>
    <sheetView workbookViewId="0">
      <selection sqref="A1:XFD1"/>
    </sheetView>
  </sheetViews>
  <sheetFormatPr defaultColWidth="12.5703125" defaultRowHeight="15.75" customHeight="1"/>
  <sheetData>
    <row r="1" spans="1:10" ht="15.75" customHeight="1">
      <c r="A1" s="1" t="s">
        <v>0</v>
      </c>
      <c r="B1" s="6" t="s">
        <v>7</v>
      </c>
      <c r="C1" s="7" t="s">
        <v>2</v>
      </c>
      <c r="D1" s="8" t="s">
        <v>8</v>
      </c>
      <c r="E1" s="4" t="s">
        <v>2</v>
      </c>
      <c r="F1" s="1" t="s">
        <v>4</v>
      </c>
      <c r="G1" s="6" t="s">
        <v>9</v>
      </c>
      <c r="H1" s="4" t="s">
        <v>2</v>
      </c>
      <c r="I1" s="8" t="s">
        <v>10</v>
      </c>
      <c r="J1" s="4" t="s">
        <v>2</v>
      </c>
    </row>
    <row r="2" spans="1:10" ht="12.75">
      <c r="A2" s="5"/>
      <c r="B2" s="12">
        <v>0.5</v>
      </c>
      <c r="C2" s="12">
        <v>0.1</v>
      </c>
      <c r="D2" s="9">
        <v>0</v>
      </c>
      <c r="E2" s="9">
        <v>0.01</v>
      </c>
      <c r="F2" s="10"/>
      <c r="G2" s="12">
        <v>0.5</v>
      </c>
      <c r="H2" s="12">
        <v>0.1</v>
      </c>
      <c r="I2" s="12">
        <v>1.6</v>
      </c>
      <c r="J2" s="12">
        <v>0.1</v>
      </c>
    </row>
    <row r="3" spans="1:10" ht="12.75">
      <c r="A3" s="5"/>
      <c r="B3" s="12">
        <v>1</v>
      </c>
      <c r="C3" s="12">
        <v>0.1</v>
      </c>
      <c r="D3" s="9">
        <v>0</v>
      </c>
      <c r="E3" s="9">
        <v>0.01</v>
      </c>
      <c r="F3" s="10"/>
      <c r="G3" s="12">
        <v>1</v>
      </c>
      <c r="H3" s="12">
        <v>0.1</v>
      </c>
      <c r="I3" s="12">
        <v>2</v>
      </c>
      <c r="J3" s="12">
        <v>0.1</v>
      </c>
    </row>
    <row r="4" spans="1:10" ht="12.75">
      <c r="A4" s="5"/>
      <c r="B4" s="12">
        <v>2</v>
      </c>
      <c r="C4" s="12">
        <v>0.1</v>
      </c>
      <c r="D4" s="9">
        <v>0</v>
      </c>
      <c r="E4" s="9">
        <v>0.01</v>
      </c>
      <c r="F4" s="10"/>
      <c r="G4" s="12">
        <v>2</v>
      </c>
      <c r="H4" s="12">
        <v>0.1</v>
      </c>
      <c r="I4" s="12">
        <v>2.5</v>
      </c>
      <c r="J4" s="12">
        <v>0.1</v>
      </c>
    </row>
    <row r="5" spans="1:10" ht="12.75">
      <c r="A5" s="5"/>
      <c r="B5" s="12">
        <v>3</v>
      </c>
      <c r="C5" s="12">
        <v>0.1</v>
      </c>
      <c r="D5" s="9">
        <v>0</v>
      </c>
      <c r="E5" s="9">
        <v>0.01</v>
      </c>
      <c r="F5" s="10"/>
      <c r="G5" s="12">
        <v>3</v>
      </c>
      <c r="H5" s="12">
        <v>0.1</v>
      </c>
      <c r="I5" s="12">
        <v>2.8</v>
      </c>
      <c r="J5" s="12">
        <v>0.1</v>
      </c>
    </row>
    <row r="6" spans="1:10" ht="12.75">
      <c r="A6" s="5"/>
      <c r="B6" s="12">
        <v>4</v>
      </c>
      <c r="C6" s="12">
        <v>0.1</v>
      </c>
      <c r="D6" s="9">
        <v>0</v>
      </c>
      <c r="E6" s="9">
        <v>0.01</v>
      </c>
      <c r="F6" s="10"/>
      <c r="G6" s="12">
        <v>4</v>
      </c>
      <c r="H6" s="12">
        <v>0.1</v>
      </c>
      <c r="I6" s="12">
        <v>3.2</v>
      </c>
      <c r="J6" s="12">
        <v>0.1</v>
      </c>
    </row>
    <row r="7" spans="1:10" ht="12.75">
      <c r="A7" s="5"/>
      <c r="B7" s="12">
        <v>5</v>
      </c>
      <c r="C7" s="12">
        <v>0.1</v>
      </c>
      <c r="D7" s="9">
        <v>0</v>
      </c>
      <c r="E7" s="9">
        <v>0.01</v>
      </c>
      <c r="F7" s="10"/>
      <c r="G7" s="12">
        <v>6</v>
      </c>
      <c r="H7" s="12">
        <v>0.1</v>
      </c>
      <c r="I7" s="12">
        <v>3.8</v>
      </c>
      <c r="J7" s="12">
        <v>0.1</v>
      </c>
    </row>
    <row r="8" spans="1:10" ht="12.75">
      <c r="A8" s="5"/>
      <c r="B8" s="12">
        <v>6</v>
      </c>
      <c r="C8" s="12">
        <v>0.1</v>
      </c>
      <c r="D8" s="9">
        <v>0</v>
      </c>
      <c r="E8" s="9">
        <v>0.01</v>
      </c>
      <c r="F8" s="10"/>
      <c r="G8" s="12">
        <v>8</v>
      </c>
      <c r="H8" s="12">
        <v>0.1</v>
      </c>
      <c r="I8" s="12">
        <v>4.4000000000000004</v>
      </c>
      <c r="J8" s="12">
        <v>0.1</v>
      </c>
    </row>
    <row r="9" spans="1:10" ht="12.75">
      <c r="A9" s="5"/>
      <c r="B9" s="12">
        <v>7</v>
      </c>
      <c r="C9" s="12">
        <v>0.1</v>
      </c>
      <c r="D9" s="9">
        <v>0</v>
      </c>
      <c r="E9" s="9">
        <v>0.01</v>
      </c>
      <c r="F9" s="10"/>
      <c r="G9" s="10"/>
      <c r="H9" s="10"/>
      <c r="I9" s="10"/>
      <c r="J9" s="10"/>
    </row>
    <row r="10" spans="1:10" ht="12.75">
      <c r="A10" s="5"/>
      <c r="B10" s="12">
        <v>8</v>
      </c>
      <c r="C10" s="12">
        <v>0.1</v>
      </c>
      <c r="D10" s="9">
        <v>0</v>
      </c>
      <c r="E10" s="9">
        <v>0.01</v>
      </c>
      <c r="F10" s="10"/>
      <c r="G10" s="10"/>
      <c r="H10" s="10"/>
      <c r="I10" s="10"/>
      <c r="J10" s="1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36"/>
  <sheetViews>
    <sheetView workbookViewId="0">
      <selection sqref="A1:XFD1"/>
    </sheetView>
  </sheetViews>
  <sheetFormatPr defaultColWidth="12.5703125" defaultRowHeight="15.75" customHeight="1"/>
  <sheetData>
    <row r="1" spans="1:7">
      <c r="A1" s="16" t="s">
        <v>12</v>
      </c>
      <c r="B1" s="15" t="s">
        <v>2</v>
      </c>
      <c r="C1" s="16" t="s">
        <v>11</v>
      </c>
      <c r="D1" s="15" t="s">
        <v>2</v>
      </c>
      <c r="E1" t="s">
        <v>13</v>
      </c>
      <c r="F1" s="17" t="s">
        <v>14</v>
      </c>
      <c r="G1" s="17" t="s">
        <v>15</v>
      </c>
    </row>
    <row r="2" spans="1:7">
      <c r="A2" s="9">
        <v>23.6</v>
      </c>
      <c r="B2" s="9">
        <v>0.05</v>
      </c>
      <c r="C2" s="11">
        <v>2.5000000000000001E-2</v>
      </c>
      <c r="D2" s="11">
        <v>5.0000000000000001E-3</v>
      </c>
      <c r="E2" s="14">
        <f xml:space="preserve"> Table_3[[#This Row],[Column1]]+273.15</f>
        <v>296.75</v>
      </c>
      <c r="F2" s="18">
        <f xml:space="preserve"> 1/Table_3[[#This Row],[Column5]]</f>
        <v>3.3698399326032012E-3</v>
      </c>
      <c r="G2">
        <f xml:space="preserve"> LOG(Table_3[[#This Row],[Column3]]*10^(-6)/(Table_3[[#This Row],[Column5]]^3))</f>
        <v>-15.019232174207849</v>
      </c>
    </row>
    <row r="3" spans="1:7">
      <c r="A3" s="9">
        <v>25</v>
      </c>
      <c r="B3" s="9">
        <v>0.05</v>
      </c>
      <c r="C3" s="11">
        <v>0.03</v>
      </c>
      <c r="D3" s="11">
        <v>5.0000000000000001E-3</v>
      </c>
      <c r="E3" s="14">
        <f xml:space="preserve"> Table_3[[#This Row],[Column1]]+273.15</f>
        <v>298.14999999999998</v>
      </c>
      <c r="F3" s="18">
        <f xml:space="preserve"> 1/Table_3[[#This Row],[Column5]]</f>
        <v>3.3540164346805303E-3</v>
      </c>
      <c r="G3">
        <f xml:space="preserve"> LOG(Table_3[[#This Row],[Column3]]*10^(-6)/(Table_3[[#This Row],[Column5]]^3))</f>
        <v>-14.946183186325612</v>
      </c>
    </row>
    <row r="4" spans="1:7">
      <c r="A4" s="9">
        <v>27</v>
      </c>
      <c r="B4" s="9">
        <v>0.05</v>
      </c>
      <c r="C4" s="11">
        <v>0.03</v>
      </c>
      <c r="D4" s="11">
        <v>5.0000000000000001E-3</v>
      </c>
      <c r="E4" s="14">
        <f xml:space="preserve"> Table_3[[#This Row],[Column1]]+273.15</f>
        <v>300.14999999999998</v>
      </c>
      <c r="F4" s="18">
        <f xml:space="preserve"> 1/Table_3[[#This Row],[Column5]]</f>
        <v>3.331667499583542E-3</v>
      </c>
      <c r="G4">
        <f xml:space="preserve"> LOG(Table_3[[#This Row],[Column3]]*10^(-6)/(Table_3[[#This Row],[Column5]]^3))</f>
        <v>-14.954893788356015</v>
      </c>
    </row>
    <row r="5" spans="1:7">
      <c r="A5" s="9">
        <v>29</v>
      </c>
      <c r="B5" s="9">
        <v>0.05</v>
      </c>
      <c r="C5" s="11">
        <v>3.5000000000000003E-2</v>
      </c>
      <c r="D5" s="11">
        <v>5.0000000000000001E-3</v>
      </c>
      <c r="E5" s="14">
        <f xml:space="preserve"> Table_3[[#This Row],[Column1]]+273.15</f>
        <v>302.14999999999998</v>
      </c>
      <c r="F5" s="18">
        <f xml:space="preserve"> 1/Table_3[[#This Row],[Column5]]</f>
        <v>3.3096144299189145E-3</v>
      </c>
      <c r="G5">
        <f xml:space="preserve"> LOG(Table_3[[#This Row],[Column3]]*10^(-6)/(Table_3[[#This Row],[Column5]]^3))</f>
        <v>-14.89659975140315</v>
      </c>
    </row>
    <row r="6" spans="1:7">
      <c r="A6" s="9">
        <v>31</v>
      </c>
      <c r="B6" s="9">
        <v>0.05</v>
      </c>
      <c r="C6" s="11">
        <v>0.04</v>
      </c>
      <c r="D6" s="11">
        <v>5.0000000000000001E-3</v>
      </c>
      <c r="E6" s="14">
        <f xml:space="preserve"> Table_3[[#This Row],[Column1]]+273.15</f>
        <v>304.14999999999998</v>
      </c>
      <c r="F6" s="18">
        <f xml:space="preserve"> 1/Table_3[[#This Row],[Column5]]</f>
        <v>3.287851389117212E-3</v>
      </c>
      <c r="G6">
        <f xml:space="preserve"> LOG(Table_3[[#This Row],[Column3]]*10^(-6)/(Table_3[[#This Row],[Column5]]^3))</f>
        <v>-14.847203471068864</v>
      </c>
    </row>
    <row r="7" spans="1:7">
      <c r="A7" s="9">
        <v>33</v>
      </c>
      <c r="B7" s="9">
        <v>0.05</v>
      </c>
      <c r="C7" s="11">
        <v>4.4999999999999998E-2</v>
      </c>
      <c r="D7" s="11">
        <v>5.0000000000000001E-3</v>
      </c>
      <c r="E7" s="14">
        <f xml:space="preserve"> Table_3[[#This Row],[Column1]]+273.15</f>
        <v>306.14999999999998</v>
      </c>
      <c r="F7" s="18">
        <f xml:space="preserve"> 1/Table_3[[#This Row],[Column5]]</f>
        <v>3.2663726931242859E-3</v>
      </c>
      <c r="G7">
        <f xml:space="preserve"> LOG(Table_3[[#This Row],[Column3]]*10^(-6)/(Table_3[[#This Row],[Column5]]^3))</f>
        <v>-14.804590277539912</v>
      </c>
    </row>
    <row r="8" spans="1:7">
      <c r="A8" s="9">
        <v>35</v>
      </c>
      <c r="B8" s="9">
        <v>0.05</v>
      </c>
      <c r="C8" s="11">
        <v>5.5E-2</v>
      </c>
      <c r="D8" s="11">
        <v>5.0000000000000001E-3</v>
      </c>
      <c r="E8" s="14">
        <f xml:space="preserve"> Table_3[[#This Row],[Column1]]+273.15</f>
        <v>308.14999999999998</v>
      </c>
      <c r="F8" s="18">
        <f xml:space="preserve"> 1/Table_3[[#This Row],[Column5]]</f>
        <v>3.2451728054518907E-3</v>
      </c>
      <c r="G8">
        <f xml:space="preserve"> LOG(Table_3[[#This Row],[Column3]]*10^(-6)/(Table_3[[#This Row],[Column5]]^3))</f>
        <v>-14.725923826705838</v>
      </c>
    </row>
    <row r="9" spans="1:7">
      <c r="A9" s="9">
        <v>37</v>
      </c>
      <c r="B9" s="9">
        <v>0.05</v>
      </c>
      <c r="C9" s="11">
        <v>6.5000000000000002E-2</v>
      </c>
      <c r="D9" s="11">
        <v>5.0000000000000001E-3</v>
      </c>
      <c r="E9" s="14">
        <f xml:space="preserve"> Table_3[[#This Row],[Column1]]+273.15</f>
        <v>310.14999999999998</v>
      </c>
      <c r="F9" s="18">
        <f xml:space="preserve"> 1/Table_3[[#This Row],[Column5]]</f>
        <v>3.224246332419797E-3</v>
      </c>
      <c r="G9">
        <f xml:space="preserve"> LOG(Table_3[[#This Row],[Column3]]*10^(-6)/(Table_3[[#This Row],[Column5]]^3))</f>
        <v>-14.661801999860099</v>
      </c>
    </row>
    <row r="10" spans="1:7">
      <c r="A10" s="9">
        <v>39</v>
      </c>
      <c r="B10" s="9">
        <v>0.05</v>
      </c>
      <c r="C10" s="11">
        <v>0.08</v>
      </c>
      <c r="D10" s="11">
        <v>5.0000000000000001E-3</v>
      </c>
      <c r="E10" s="14">
        <f xml:space="preserve"> Table_3[[#This Row],[Column1]]+273.15</f>
        <v>312.14999999999998</v>
      </c>
      <c r="F10" s="18">
        <f xml:space="preserve"> 1/Table_3[[#This Row],[Column5]]</f>
        <v>3.2035880185808108E-3</v>
      </c>
      <c r="G10">
        <f xml:space="preserve"> LOG(Table_3[[#This Row],[Column3]]*10^(-6)/(Table_3[[#This Row],[Column5]]^3))</f>
        <v>-14.58000003080998</v>
      </c>
    </row>
    <row r="11" spans="1:7">
      <c r="A11" s="9">
        <v>41</v>
      </c>
      <c r="B11" s="9">
        <v>0.05</v>
      </c>
      <c r="C11" s="11">
        <v>0.11</v>
      </c>
      <c r="D11" s="11">
        <v>5.0000000000000001E-3</v>
      </c>
      <c r="E11" s="14">
        <f xml:space="preserve"> Table_3[[#This Row],[Column1]]+273.15</f>
        <v>314.14999999999998</v>
      </c>
      <c r="F11" s="18">
        <f xml:space="preserve"> 1/Table_3[[#This Row],[Column5]]</f>
        <v>3.1831927423205475E-3</v>
      </c>
      <c r="G11">
        <f xml:space="preserve"> LOG(Table_3[[#This Row],[Column3]]*10^(-6)/(Table_3[[#This Row],[Column5]]^3))</f>
        <v>-14.450018506997649</v>
      </c>
    </row>
    <row r="12" spans="1:7">
      <c r="A12" s="9">
        <v>43</v>
      </c>
      <c r="B12" s="9">
        <v>0.05</v>
      </c>
      <c r="C12" s="11">
        <v>0.13</v>
      </c>
      <c r="D12" s="11">
        <v>5.0000000000000001E-3</v>
      </c>
      <c r="E12" s="14">
        <f xml:space="preserve"> Table_3[[#This Row],[Column1]]+273.15</f>
        <v>316.14999999999998</v>
      </c>
      <c r="F12" s="18">
        <f xml:space="preserve"> 1/Table_3[[#This Row],[Column5]]</f>
        <v>3.1630555116242292E-3</v>
      </c>
      <c r="G12">
        <f xml:space="preserve"> LOG(Table_3[[#This Row],[Column3]]*10^(-6)/(Table_3[[#This Row],[Column5]]^3))</f>
        <v>-14.385736206140875</v>
      </c>
    </row>
    <row r="13" spans="1:7">
      <c r="A13" s="9">
        <v>45</v>
      </c>
      <c r="B13" s="9">
        <v>0.05</v>
      </c>
      <c r="C13" s="11">
        <v>0.16</v>
      </c>
      <c r="D13" s="11">
        <v>5.0000000000000001E-3</v>
      </c>
      <c r="E13" s="14">
        <f xml:space="preserve"> Table_3[[#This Row],[Column1]]+273.15</f>
        <v>318.14999999999998</v>
      </c>
      <c r="F13" s="18">
        <f xml:space="preserve"> 1/Table_3[[#This Row],[Column5]]</f>
        <v>3.1431714600031434E-3</v>
      </c>
      <c r="G13">
        <f xml:space="preserve"> LOG(Table_3[[#This Row],[Column3]]*10^(-6)/(Table_3[[#This Row],[Column5]]^3))</f>
        <v>-14.303775800060805</v>
      </c>
    </row>
    <row r="14" spans="1:7">
      <c r="A14" s="9">
        <v>47</v>
      </c>
      <c r="B14" s="9">
        <v>0.05</v>
      </c>
      <c r="C14" s="11">
        <v>0.2</v>
      </c>
      <c r="D14" s="11">
        <v>5.0000000000000001E-3</v>
      </c>
      <c r="E14" s="14">
        <f xml:space="preserve"> Table_3[[#This Row],[Column1]]+273.15</f>
        <v>320.14999999999998</v>
      </c>
      <c r="F14" s="18">
        <f xml:space="preserve"> 1/Table_3[[#This Row],[Column5]]</f>
        <v>3.1235358425737939E-3</v>
      </c>
      <c r="G14">
        <f xml:space="preserve"> LOG(Table_3[[#This Row],[Column3]]*10^(-6)/(Table_3[[#This Row],[Column5]]^3))</f>
        <v>-14.215030522816578</v>
      </c>
    </row>
    <row r="15" spans="1:7">
      <c r="A15" s="9">
        <v>49</v>
      </c>
      <c r="B15" s="9">
        <v>0.05</v>
      </c>
      <c r="C15" s="11">
        <v>0.25</v>
      </c>
      <c r="D15" s="11">
        <v>5.0000000000000001E-3</v>
      </c>
      <c r="E15" s="14">
        <f xml:space="preserve"> Table_3[[#This Row],[Column1]]+273.15</f>
        <v>322.14999999999998</v>
      </c>
      <c r="F15" s="18">
        <f xml:space="preserve"> 1/Table_3[[#This Row],[Column5]]</f>
        <v>3.1041440322830982E-3</v>
      </c>
      <c r="G15">
        <f xml:space="preserve"> LOG(Table_3[[#This Row],[Column3]]*10^(-6)/(Table_3[[#This Row],[Column5]]^3))</f>
        <v>-14.126234398375058</v>
      </c>
    </row>
    <row r="16" spans="1:7">
      <c r="A16" s="9">
        <v>51</v>
      </c>
      <c r="B16" s="9">
        <v>0.05</v>
      </c>
      <c r="C16" s="11">
        <v>0.28999999999999998</v>
      </c>
      <c r="D16" s="11">
        <v>5.0000000000000001E-3</v>
      </c>
      <c r="E16" s="14">
        <f xml:space="preserve"> Table_3[[#This Row],[Column1]]+273.15</f>
        <v>324.14999999999998</v>
      </c>
      <c r="F16" s="18">
        <f xml:space="preserve"> 1/Table_3[[#This Row],[Column5]]</f>
        <v>3.0849915162733305E-3</v>
      </c>
      <c r="G16">
        <f xml:space="preserve"> LOG(Table_3[[#This Row],[Column3]]*10^(-6)/(Table_3[[#This Row],[Column5]]^3))</f>
        <v>-14.069840079917812</v>
      </c>
    </row>
    <row r="17" spans="1:7">
      <c r="A17" s="9">
        <v>53</v>
      </c>
      <c r="B17" s="9">
        <v>0.05</v>
      </c>
      <c r="C17" s="11">
        <v>0.35</v>
      </c>
      <c r="D17" s="11">
        <v>5.0000000000000001E-3</v>
      </c>
      <c r="E17" s="14">
        <f xml:space="preserve"> Table_3[[#This Row],[Column1]]+273.15</f>
        <v>326.14999999999998</v>
      </c>
      <c r="F17" s="18">
        <f xml:space="preserve"> 1/Table_3[[#This Row],[Column5]]</f>
        <v>3.0660738923808067E-3</v>
      </c>
      <c r="G17">
        <f xml:space="preserve"> LOG(Table_3[[#This Row],[Column3]]*10^(-6)/(Table_3[[#This Row],[Column5]]^3))</f>
        <v>-13.996184104225243</v>
      </c>
    </row>
    <row r="18" spans="1:7">
      <c r="A18" s="9">
        <v>55</v>
      </c>
      <c r="B18" s="9">
        <v>0.05</v>
      </c>
      <c r="C18" s="11">
        <v>0.42</v>
      </c>
      <c r="D18" s="11">
        <v>5.0000000000000001E-3</v>
      </c>
      <c r="E18" s="14">
        <f xml:space="preserve"> Table_3[[#This Row],[Column1]]+273.15</f>
        <v>328.15</v>
      </c>
      <c r="F18" s="18">
        <f xml:space="preserve"> 1/Table_3[[#This Row],[Column5]]</f>
        <v>3.0473868657626088E-3</v>
      </c>
      <c r="G18">
        <f xml:space="preserve"> LOG(Table_3[[#This Row],[Column3]]*10^(-6)/(Table_3[[#This Row],[Column5]]^3))</f>
        <v>-13.924967935380925</v>
      </c>
    </row>
    <row r="19" spans="1:7">
      <c r="A19" s="9">
        <v>57</v>
      </c>
      <c r="B19" s="9">
        <v>0.05</v>
      </c>
      <c r="C19" s="11">
        <v>0.5</v>
      </c>
      <c r="D19" s="11">
        <v>5.0000000000000001E-3</v>
      </c>
      <c r="E19" s="14">
        <f xml:space="preserve"> Table_3[[#This Row],[Column1]]+273.15</f>
        <v>330.15</v>
      </c>
      <c r="F19" s="18">
        <f xml:space="preserve"> 1/Table_3[[#This Row],[Column5]]</f>
        <v>3.0289262456459189E-3</v>
      </c>
      <c r="G19">
        <f xml:space="preserve"> LOG(Table_3[[#This Row],[Column3]]*10^(-6)/(Table_3[[#This Row],[Column5]]^3))</f>
        <v>-13.857163900491068</v>
      </c>
    </row>
    <row r="20" spans="1:7">
      <c r="A20" s="9">
        <v>59</v>
      </c>
      <c r="B20" s="9">
        <v>0.05</v>
      </c>
      <c r="C20" s="11">
        <v>0.57999999999999996</v>
      </c>
      <c r="D20" s="11">
        <v>5.0000000000000001E-3</v>
      </c>
      <c r="E20" s="14">
        <f xml:space="preserve"> Table_3[[#This Row],[Column1]]+273.15</f>
        <v>332.15</v>
      </c>
      <c r="F20" s="18">
        <f xml:space="preserve"> 1/Table_3[[#This Row],[Column5]]</f>
        <v>3.0106879421947915E-3</v>
      </c>
      <c r="G20">
        <f xml:space="preserve"> LOG(Table_3[[#This Row],[Column3]]*10^(-6)/(Table_3[[#This Row],[Column5]]^3))</f>
        <v>-13.800574776769768</v>
      </c>
    </row>
    <row r="21" spans="1:7">
      <c r="A21" s="9">
        <v>61</v>
      </c>
      <c r="B21" s="9">
        <v>0.05</v>
      </c>
      <c r="C21" s="11">
        <v>0.64</v>
      </c>
      <c r="D21" s="11">
        <v>5.0000000000000001E-3</v>
      </c>
      <c r="E21" s="14">
        <f xml:space="preserve"> Table_3[[#This Row],[Column1]]+273.15</f>
        <v>334.15</v>
      </c>
      <c r="F21" s="18">
        <f xml:space="preserve"> 1/Table_3[[#This Row],[Column5]]</f>
        <v>2.9926679634894511E-3</v>
      </c>
      <c r="G21">
        <f xml:space="preserve"> LOG(Table_3[[#This Row],[Column3]]*10^(-6)/(Table_3[[#This Row],[Column5]]^3))</f>
        <v>-13.765644422395249</v>
      </c>
    </row>
    <row r="22" spans="1:7">
      <c r="A22" s="9">
        <v>63</v>
      </c>
      <c r="B22" s="9">
        <v>0.05</v>
      </c>
      <c r="C22" s="11">
        <v>0.68</v>
      </c>
      <c r="D22" s="11">
        <v>5.0000000000000001E-3</v>
      </c>
      <c r="E22" s="14">
        <f xml:space="preserve"> Table_3[[#This Row],[Column1]]+273.15</f>
        <v>336.15</v>
      </c>
      <c r="F22" s="18">
        <f xml:space="preserve"> 1/Table_3[[#This Row],[Column5]]</f>
        <v>2.974862412613417E-3</v>
      </c>
      <c r="G22">
        <f xml:space="preserve"> LOG(Table_3[[#This Row],[Column3]]*10^(-6)/(Table_3[[#This Row],[Column5]]^3))</f>
        <v>-13.74709043406599</v>
      </c>
    </row>
    <row r="23" spans="1:7">
      <c r="A23" s="9">
        <v>65</v>
      </c>
      <c r="B23" s="9">
        <v>0.05</v>
      </c>
      <c r="C23" s="11">
        <v>0.74</v>
      </c>
      <c r="D23" s="11">
        <v>5.0000000000000001E-3</v>
      </c>
      <c r="E23" s="14">
        <f xml:space="preserve"> Table_3[[#This Row],[Column1]]+273.15</f>
        <v>338.15</v>
      </c>
      <c r="F23" s="18">
        <f xml:space="preserve"> 1/Table_3[[#This Row],[Column5]]</f>
        <v>2.9572674848440043E-3</v>
      </c>
      <c r="G23">
        <f xml:space="preserve"> LOG(Table_3[[#This Row],[Column3]]*10^(-6)/(Table_3[[#This Row],[Column5]]^3))</f>
        <v>-13.718096455553109</v>
      </c>
    </row>
    <row r="24" spans="1:7">
      <c r="A24" s="9">
        <v>67</v>
      </c>
      <c r="B24" s="9">
        <v>0.05</v>
      </c>
      <c r="C24" s="11">
        <v>0.78</v>
      </c>
      <c r="D24" s="11">
        <v>5.0000000000000001E-3</v>
      </c>
      <c r="E24" s="14">
        <f xml:space="preserve"> Table_3[[#This Row],[Column1]]+273.15</f>
        <v>340.15</v>
      </c>
      <c r="F24" s="18">
        <f xml:space="preserve"> 1/Table_3[[#This Row],[Column5]]</f>
        <v>2.9398794649419377E-3</v>
      </c>
      <c r="G24">
        <f xml:space="preserve"> LOG(Table_3[[#This Row],[Column3]]*10^(-6)/(Table_3[[#This Row],[Column5]]^3))</f>
        <v>-13.702916823199278</v>
      </c>
    </row>
    <row r="25" spans="1:7">
      <c r="A25" s="9">
        <v>69</v>
      </c>
      <c r="B25" s="9">
        <v>0.05</v>
      </c>
      <c r="C25" s="11">
        <v>0.84</v>
      </c>
      <c r="D25" s="11">
        <v>5.0000000000000001E-3</v>
      </c>
      <c r="E25" s="14">
        <f xml:space="preserve"> Table_3[[#This Row],[Column1]]+273.15</f>
        <v>342.15</v>
      </c>
      <c r="F25" s="18">
        <f xml:space="preserve"> 1/Table_3[[#This Row],[Column5]]</f>
        <v>2.9226947245360223E-3</v>
      </c>
      <c r="G25">
        <f xml:space="preserve"> LOG(Table_3[[#This Row],[Column3]]*10^(-6)/(Table_3[[#This Row],[Column5]]^3))</f>
        <v>-13.678370346935107</v>
      </c>
    </row>
    <row r="26" spans="1:7">
      <c r="A26" s="9">
        <v>71</v>
      </c>
      <c r="B26" s="9">
        <v>0.05</v>
      </c>
      <c r="C26" s="11">
        <v>0.87</v>
      </c>
      <c r="D26" s="11">
        <v>5.0000000000000001E-3</v>
      </c>
      <c r="E26" s="14">
        <f xml:space="preserve"> Table_3[[#This Row],[Column1]]+273.15</f>
        <v>344.15</v>
      </c>
      <c r="F26" s="18">
        <f xml:space="preserve"> 1/Table_3[[#This Row],[Column5]]</f>
        <v>2.9057097195990121E-3</v>
      </c>
      <c r="G26">
        <f xml:space="preserve"> LOG(Table_3[[#This Row],[Column3]]*10^(-6)/(Table_3[[#This Row],[Column5]]^3))</f>
        <v>-13.670724069050637</v>
      </c>
    </row>
    <row r="27" spans="1:7">
      <c r="A27" s="9">
        <v>73</v>
      </c>
      <c r="B27" s="9">
        <v>0.05</v>
      </c>
      <c r="C27" s="11">
        <v>0.94</v>
      </c>
      <c r="D27" s="11">
        <v>5.0000000000000001E-3</v>
      </c>
      <c r="E27" s="14">
        <f xml:space="preserve"> Table_3[[#This Row],[Column1]]+273.15</f>
        <v>346.15</v>
      </c>
      <c r="F27" s="18">
        <f xml:space="preserve"> 1/Table_3[[#This Row],[Column5]]</f>
        <v>2.8889209880109783E-3</v>
      </c>
      <c r="G27">
        <f xml:space="preserve"> LOG(Table_3[[#This Row],[Column3]]*10^(-6)/(Table_3[[#This Row],[Column5]]^3))</f>
        <v>-13.644665154242666</v>
      </c>
    </row>
    <row r="28" spans="1:7">
      <c r="A28" s="9">
        <v>75</v>
      </c>
      <c r="B28" s="9">
        <v>0.05</v>
      </c>
      <c r="C28" s="11">
        <v>0.99</v>
      </c>
      <c r="D28" s="11">
        <v>5.0000000000000001E-3</v>
      </c>
      <c r="E28" s="14">
        <f xml:space="preserve"> Table_3[[#This Row],[Column1]]+273.15</f>
        <v>348.15</v>
      </c>
      <c r="F28" s="18">
        <f xml:space="preserve"> 1/Table_3[[#This Row],[Column5]]</f>
        <v>2.8723251472066642E-3</v>
      </c>
      <c r="G28">
        <f xml:space="preserve"> LOG(Table_3[[#This Row],[Column3]]*10^(-6)/(Table_3[[#This Row],[Column5]]^3))</f>
        <v>-13.629664003937247</v>
      </c>
    </row>
    <row r="29" spans="1:7">
      <c r="A29" s="9">
        <v>77</v>
      </c>
      <c r="B29" s="9">
        <v>0.05</v>
      </c>
      <c r="C29" s="11">
        <v>1.05</v>
      </c>
      <c r="D29" s="11">
        <v>2.5000000000000001E-2</v>
      </c>
      <c r="E29" s="14">
        <f xml:space="preserve"> Table_3[[#This Row],[Column1]]+273.15</f>
        <v>350.15</v>
      </c>
      <c r="F29" s="18">
        <f xml:space="preserve"> 1/Table_3[[#This Row],[Column5]]</f>
        <v>2.8559188919034702E-3</v>
      </c>
      <c r="G29">
        <f xml:space="preserve"> LOG(Table_3[[#This Row],[Column3]]*10^(-6)/(Table_3[[#This Row],[Column5]]^3))</f>
        <v>-13.611573092982093</v>
      </c>
    </row>
    <row r="30" spans="1:7">
      <c r="A30" s="9">
        <v>79</v>
      </c>
      <c r="B30" s="9">
        <v>0.05</v>
      </c>
      <c r="C30" s="11">
        <v>1.1000000000000001</v>
      </c>
      <c r="D30" s="11">
        <v>2.5000000000000001E-2</v>
      </c>
      <c r="E30" s="14">
        <f xml:space="preserve"> Table_3[[#This Row],[Column1]]+273.15</f>
        <v>352.15</v>
      </c>
      <c r="F30" s="18">
        <f xml:space="preserve"> 1/Table_3[[#This Row],[Column5]]</f>
        <v>2.8396989919068582E-3</v>
      </c>
      <c r="G30">
        <f xml:space="preserve"> LOG(Table_3[[#This Row],[Column3]]*10^(-6)/(Table_3[[#This Row],[Column5]]^3))</f>
        <v>-13.598790393026825</v>
      </c>
    </row>
    <row r="31" spans="1:7">
      <c r="A31" s="9">
        <v>81</v>
      </c>
      <c r="B31" s="9">
        <v>0.05</v>
      </c>
      <c r="C31" s="11">
        <v>1.2</v>
      </c>
      <c r="D31" s="11">
        <v>2.5000000000000001E-2</v>
      </c>
      <c r="E31" s="14">
        <f xml:space="preserve"> Table_3[[#This Row],[Column1]]+273.15</f>
        <v>354.15</v>
      </c>
      <c r="F31" s="18">
        <f xml:space="preserve"> 1/Table_3[[#This Row],[Column5]]</f>
        <v>2.8236622899901172E-3</v>
      </c>
      <c r="G31">
        <f xml:space="preserve"> LOG(Table_3[[#This Row],[Column3]]*10^(-6)/(Table_3[[#This Row],[Column5]]^3))</f>
        <v>-13.568380492355599</v>
      </c>
    </row>
    <row r="32" spans="1:7">
      <c r="A32" s="9">
        <v>83</v>
      </c>
      <c r="B32" s="9">
        <v>0.05</v>
      </c>
      <c r="C32" s="11">
        <v>1.25</v>
      </c>
      <c r="D32" s="11">
        <v>2.5000000000000001E-2</v>
      </c>
      <c r="E32" s="14">
        <f xml:space="preserve"> Table_3[[#This Row],[Column1]]+273.15</f>
        <v>356.15</v>
      </c>
      <c r="F32" s="18">
        <f xml:space="preserve"> 1/Table_3[[#This Row],[Column5]]</f>
        <v>2.8078056998455708E-3</v>
      </c>
      <c r="G32">
        <f xml:space="preserve"> LOG(Table_3[[#This Row],[Column3]]*10^(-6)/(Table_3[[#This Row],[Column5]]^3))</f>
        <v>-13.557988833033708</v>
      </c>
    </row>
    <row r="33" spans="1:7">
      <c r="A33" s="9">
        <v>85</v>
      </c>
      <c r="B33" s="9">
        <v>0.05</v>
      </c>
      <c r="C33" s="11">
        <v>1.35</v>
      </c>
      <c r="D33" s="11">
        <v>2.5000000000000001E-2</v>
      </c>
      <c r="E33" s="14">
        <f xml:space="preserve"> Table_3[[#This Row],[Column1]]+273.15</f>
        <v>358.15</v>
      </c>
      <c r="F33" s="18">
        <f xml:space="preserve"> 1/Table_3[[#This Row],[Column5]]</f>
        <v>2.7921262041044259E-3</v>
      </c>
      <c r="G33">
        <f xml:space="preserve"> LOG(Table_3[[#This Row],[Column3]]*10^(-6)/(Table_3[[#This Row],[Column5]]^3))</f>
        <v>-13.531861097988916</v>
      </c>
    </row>
    <row r="34" spans="1:7">
      <c r="A34" s="9">
        <v>87</v>
      </c>
      <c r="B34" s="9">
        <v>0.05</v>
      </c>
      <c r="C34" s="11">
        <v>1.48</v>
      </c>
      <c r="D34" s="11">
        <v>2.5000000000000001E-2</v>
      </c>
      <c r="E34" s="14">
        <f xml:space="preserve"> Table_3[[#This Row],[Column1]]+273.15</f>
        <v>360.15</v>
      </c>
      <c r="F34" s="18">
        <f xml:space="preserve"> 1/Table_3[[#This Row],[Column5]]</f>
        <v>2.7766208524226017E-3</v>
      </c>
      <c r="G34">
        <f xml:space="preserve"> LOG(Table_3[[#This Row],[Column3]]*10^(-6)/(Table_3[[#This Row],[Column5]]^3))</f>
        <v>-13.499188541943168</v>
      </c>
    </row>
    <row r="35" spans="1:7">
      <c r="A35" s="9">
        <v>89</v>
      </c>
      <c r="B35" s="9">
        <v>0.05</v>
      </c>
      <c r="C35" s="11">
        <v>1.6</v>
      </c>
      <c r="D35" s="11">
        <v>2.5000000000000001E-2</v>
      </c>
      <c r="E35" s="14">
        <f xml:space="preserve"> Table_3[[#This Row],[Column1]]+273.15</f>
        <v>362.15</v>
      </c>
      <c r="F35" s="18">
        <f xml:space="preserve"> 1/Table_3[[#This Row],[Column5]]</f>
        <v>2.7612867596299878E-3</v>
      </c>
      <c r="G35">
        <f xml:space="preserve"> LOG(Table_3[[#This Row],[Column3]]*10^(-6)/(Table_3[[#This Row],[Column5]]^3))</f>
        <v>-13.47254548595428</v>
      </c>
    </row>
    <row r="36" spans="1:7">
      <c r="A36" s="9">
        <v>90</v>
      </c>
      <c r="B36" s="9">
        <v>0.05</v>
      </c>
      <c r="C36" s="11">
        <v>1.7</v>
      </c>
      <c r="D36" s="11">
        <v>2.5000000000000001E-2</v>
      </c>
      <c r="E36" s="14">
        <f xml:space="preserve"> Table_3[[#This Row],[Column1]]+273.15</f>
        <v>363.15</v>
      </c>
      <c r="F36" s="18">
        <f xml:space="preserve"> 1/Table_3[[#This Row],[Column5]]</f>
        <v>2.7536830510808208E-3</v>
      </c>
      <c r="G36">
        <f xml:space="preserve"> LOG(Table_3[[#This Row],[Column3]]*10^(-6)/(Table_3[[#This Row],[Column5]]^3))</f>
        <v>-13.449809224113968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propusna_polarizacija</vt:lpstr>
      <vt:lpstr>nepropusna_polarizacija</vt:lpstr>
      <vt:lpstr>zabranjena_vrpca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Agata</cp:lastModifiedBy>
  <dcterms:modified xsi:type="dcterms:W3CDTF">2022-06-04T10:28:06Z</dcterms:modified>
</cp:coreProperties>
</file>