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gata\Desktop\Faks 6. semestar\Praktikum 4\3_vjezba\"/>
    </mc:Choice>
  </mc:AlternateContent>
  <xr:revisionPtr revIDLastSave="0" documentId="13_ncr:1_{9AB47396-E1D8-47E4-A7D9-DE2EF099DB03}" xr6:coauthVersionLast="47" xr6:coauthVersionMax="47" xr10:uidLastSave="{00000000-0000-0000-0000-000000000000}"/>
  <bookViews>
    <workbookView xWindow="27150" yWindow="2400" windowWidth="18900" windowHeight="11055" firstSheet="4" activeTab="6" xr2:uid="{00000000-000D-0000-FFFF-FFFF00000000}"/>
  </bookViews>
  <sheets>
    <sheet name="1_poluvalni" sheetId="1" r:id="rId1"/>
    <sheet name="2_poluvalni" sheetId="2" r:id="rId2"/>
    <sheet name="3_poluvalni" sheetId="3" r:id="rId3"/>
    <sheet name="4_poluvalni" sheetId="4" r:id="rId4"/>
    <sheet name="5_poluvalni" sheetId="5" r:id="rId5"/>
    <sheet name="1_punovalni" sheetId="6" r:id="rId6"/>
    <sheet name="2_punovalni" sheetId="7" r:id="rId7"/>
    <sheet name="3_punovalni" sheetId="8" r:id="rId8"/>
    <sheet name="4_punovalni" sheetId="9" r:id="rId9"/>
    <sheet name="5_punovalni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6" i="10" l="1"/>
  <c r="H5" i="10"/>
  <c r="H4" i="10"/>
  <c r="H3" i="10"/>
  <c r="H2" i="10"/>
  <c r="H7" i="5"/>
  <c r="H3" i="5"/>
  <c r="H4" i="5"/>
  <c r="H5" i="5"/>
  <c r="H6" i="5"/>
  <c r="H2" i="5"/>
  <c r="I3" i="9"/>
  <c r="I4" i="9"/>
  <c r="I5" i="9"/>
  <c r="I2" i="9"/>
  <c r="J3" i="3"/>
  <c r="J4" i="3"/>
  <c r="J5" i="3"/>
  <c r="J6" i="3"/>
  <c r="J2" i="3"/>
  <c r="I3" i="4"/>
  <c r="I4" i="4"/>
  <c r="I5" i="4"/>
  <c r="I2" i="4"/>
  <c r="J3" i="8"/>
  <c r="J4" i="8"/>
  <c r="J5" i="8"/>
  <c r="J6" i="8"/>
  <c r="J2" i="8"/>
  <c r="H3" i="9"/>
  <c r="H4" i="9"/>
  <c r="H5" i="9"/>
  <c r="H2" i="9"/>
  <c r="G3" i="9"/>
  <c r="G4" i="9"/>
  <c r="G5" i="9"/>
  <c r="G2" i="9"/>
  <c r="F6" i="10"/>
  <c r="F5" i="10"/>
  <c r="F4" i="10"/>
  <c r="F3" i="10"/>
  <c r="F2" i="10"/>
  <c r="I6" i="8"/>
  <c r="H6" i="8"/>
  <c r="I5" i="8"/>
  <c r="H5" i="8"/>
  <c r="I4" i="8"/>
  <c r="H4" i="8"/>
  <c r="I3" i="8"/>
  <c r="H3" i="8"/>
  <c r="I2" i="8"/>
  <c r="H2" i="8"/>
  <c r="H5" i="4"/>
  <c r="H3" i="4"/>
  <c r="H4" i="4"/>
  <c r="H2" i="4"/>
  <c r="I2" i="3"/>
  <c r="I3" i="3"/>
  <c r="I4" i="3"/>
  <c r="I5" i="3"/>
  <c r="I6" i="3"/>
  <c r="F3" i="5"/>
  <c r="F4" i="5"/>
  <c r="F5" i="5"/>
  <c r="F6" i="5"/>
  <c r="F2" i="5"/>
  <c r="G3" i="4"/>
  <c r="G4" i="4"/>
  <c r="G5" i="4"/>
  <c r="G2" i="4"/>
  <c r="H3" i="3"/>
  <c r="H4" i="3"/>
  <c r="H5" i="3"/>
  <c r="H6" i="3"/>
  <c r="H2" i="3"/>
</calcChain>
</file>

<file path=xl/sharedStrings.xml><?xml version="1.0" encoding="utf-8"?>
<sst xmlns="http://schemas.openxmlformats.org/spreadsheetml/2006/main" count="117" uniqueCount="52">
  <si>
    <t>a)</t>
  </si>
  <si>
    <t>+/-</t>
  </si>
  <si>
    <t>T =</t>
  </si>
  <si>
    <t>ms</t>
  </si>
  <si>
    <t>Umax =</t>
  </si>
  <si>
    <t>V</t>
  </si>
  <si>
    <t>f =</t>
  </si>
  <si>
    <t>Hz</t>
  </si>
  <si>
    <t>b)</t>
  </si>
  <si>
    <t>c)</t>
  </si>
  <si>
    <t>Udmax =</t>
  </si>
  <si>
    <t>Udmin =</t>
  </si>
  <si>
    <r>
      <rPr>
        <i/>
        <sz val="10"/>
        <color theme="1"/>
        <rFont val="Arial"/>
      </rPr>
      <t>I</t>
    </r>
    <r>
      <rPr>
        <i/>
        <sz val="6"/>
        <color theme="1"/>
        <rFont val="Arial"/>
      </rPr>
      <t>D</t>
    </r>
    <r>
      <rPr>
        <sz val="10"/>
        <color theme="1"/>
        <rFont val="Arial"/>
      </rPr>
      <t xml:space="preserve"> / mA</t>
    </r>
  </si>
  <si>
    <r>
      <rPr>
        <i/>
        <sz val="10"/>
        <color theme="1"/>
        <rFont val="Arial"/>
      </rPr>
      <t>I</t>
    </r>
    <r>
      <rPr>
        <i/>
        <sz val="6"/>
        <color theme="1"/>
        <rFont val="Arial"/>
      </rPr>
      <t>i</t>
    </r>
    <r>
      <rPr>
        <i/>
        <sz val="10"/>
        <color theme="1"/>
        <rFont val="Arial"/>
      </rPr>
      <t xml:space="preserve"> </t>
    </r>
    <r>
      <rPr>
        <sz val="10"/>
        <color theme="1"/>
        <rFont val="Arial"/>
      </rPr>
      <t>/ mA</t>
    </r>
  </si>
  <si>
    <r>
      <rPr>
        <i/>
        <sz val="10"/>
        <color theme="1"/>
        <rFont val="Arial"/>
      </rPr>
      <t>I</t>
    </r>
    <r>
      <rPr>
        <i/>
        <sz val="6"/>
        <color theme="1"/>
        <rFont val="Arial"/>
      </rPr>
      <t>D</t>
    </r>
    <r>
      <rPr>
        <sz val="10"/>
        <color theme="1"/>
        <rFont val="Arial"/>
      </rPr>
      <t xml:space="preserve"> = 3 +/- 0.5 mA</t>
    </r>
  </si>
  <si>
    <r>
      <rPr>
        <i/>
        <sz val="10"/>
        <color theme="1"/>
        <rFont val="Arial"/>
      </rPr>
      <t>C</t>
    </r>
    <r>
      <rPr>
        <sz val="10"/>
        <color theme="1"/>
        <rFont val="Arial"/>
      </rPr>
      <t xml:space="preserve"> = 204 μF</t>
    </r>
  </si>
  <si>
    <r>
      <rPr>
        <i/>
        <sz val="10"/>
        <color theme="1"/>
        <rFont val="Arial"/>
      </rPr>
      <t>U</t>
    </r>
    <r>
      <rPr>
        <i/>
        <sz val="6"/>
        <color theme="1"/>
        <rFont val="Arial"/>
      </rPr>
      <t>w</t>
    </r>
    <r>
      <rPr>
        <i/>
        <sz val="10"/>
        <color theme="1"/>
        <rFont val="Arial"/>
      </rPr>
      <t xml:space="preserve"> </t>
    </r>
    <r>
      <rPr>
        <sz val="10"/>
        <color theme="1"/>
        <rFont val="Arial"/>
      </rPr>
      <t>/ V</t>
    </r>
  </si>
  <si>
    <r>
      <rPr>
        <i/>
        <sz val="10"/>
        <color theme="1"/>
        <rFont val="Arial"/>
      </rPr>
      <t>t</t>
    </r>
    <r>
      <rPr>
        <i/>
        <sz val="6"/>
        <color theme="1"/>
        <rFont val="Arial"/>
      </rPr>
      <t>iz</t>
    </r>
    <r>
      <rPr>
        <i/>
        <sz val="10"/>
        <color theme="1"/>
        <rFont val="Arial"/>
      </rPr>
      <t xml:space="preserve"> </t>
    </r>
    <r>
      <rPr>
        <sz val="10"/>
        <color theme="1"/>
        <rFont val="Arial"/>
      </rPr>
      <t>/ ms</t>
    </r>
  </si>
  <si>
    <r>
      <rPr>
        <i/>
        <sz val="10"/>
        <color theme="1"/>
        <rFont val="Arial"/>
      </rPr>
      <t>C</t>
    </r>
    <r>
      <rPr>
        <sz val="10"/>
        <color theme="1"/>
        <rFont val="Arial"/>
      </rPr>
      <t xml:space="preserve"> = 442 </t>
    </r>
    <r>
      <rPr>
        <i/>
        <sz val="10"/>
        <color theme="1"/>
        <rFont val="Arial"/>
      </rPr>
      <t>μF</t>
    </r>
  </si>
  <si>
    <r>
      <rPr>
        <i/>
        <sz val="10"/>
        <color theme="1"/>
        <rFont val="Arial"/>
      </rPr>
      <t>C</t>
    </r>
    <r>
      <rPr>
        <sz val="10"/>
        <color theme="1"/>
        <rFont val="Arial"/>
      </rPr>
      <t>/</t>
    </r>
    <r>
      <rPr>
        <i/>
        <sz val="10"/>
        <color theme="1"/>
        <rFont val="Arial"/>
      </rPr>
      <t>μF</t>
    </r>
  </si>
  <si>
    <r>
      <rPr>
        <i/>
        <sz val="10"/>
        <color theme="1"/>
        <rFont val="Arial"/>
      </rPr>
      <t>U</t>
    </r>
    <r>
      <rPr>
        <i/>
        <sz val="6"/>
        <color theme="1"/>
        <rFont val="Arial"/>
      </rPr>
      <t>w</t>
    </r>
    <r>
      <rPr>
        <sz val="10"/>
        <color theme="1"/>
        <rFont val="Arial"/>
      </rPr>
      <t xml:space="preserve"> /V</t>
    </r>
  </si>
  <si>
    <r>
      <rPr>
        <i/>
        <sz val="10"/>
        <color theme="1"/>
        <rFont val="Arial"/>
      </rPr>
      <t>I</t>
    </r>
    <r>
      <rPr>
        <i/>
        <sz val="6"/>
        <color theme="1"/>
        <rFont val="Arial"/>
      </rPr>
      <t>i</t>
    </r>
    <r>
      <rPr>
        <sz val="10"/>
        <color theme="1"/>
        <rFont val="Arial"/>
      </rPr>
      <t xml:space="preserve"> = 10 mA</t>
    </r>
  </si>
  <si>
    <r>
      <rPr>
        <i/>
        <sz val="10"/>
        <color theme="1"/>
        <rFont val="Arial"/>
      </rPr>
      <t>U</t>
    </r>
    <r>
      <rPr>
        <i/>
        <sz val="6"/>
        <color theme="1"/>
        <rFont val="Arial"/>
      </rPr>
      <t>eff</t>
    </r>
    <r>
      <rPr>
        <i/>
        <sz val="10"/>
        <color theme="1"/>
        <rFont val="Arial"/>
      </rPr>
      <t xml:space="preserve"> </t>
    </r>
    <r>
      <rPr>
        <sz val="10"/>
        <color theme="1"/>
        <rFont val="Arial"/>
      </rPr>
      <t>/ V</t>
    </r>
  </si>
  <si>
    <r>
      <rPr>
        <i/>
        <sz val="10"/>
        <color theme="1"/>
        <rFont val="Arial"/>
      </rPr>
      <t>U</t>
    </r>
    <r>
      <rPr>
        <i/>
        <sz val="6"/>
        <color theme="1"/>
        <rFont val="Arial"/>
      </rPr>
      <t>i</t>
    </r>
    <r>
      <rPr>
        <sz val="10"/>
        <color theme="1"/>
        <rFont val="Arial"/>
      </rPr>
      <t xml:space="preserve"> / V</t>
    </r>
  </si>
  <si>
    <r>
      <rPr>
        <i/>
        <sz val="10"/>
        <color theme="1"/>
        <rFont val="Arial"/>
      </rPr>
      <t>I</t>
    </r>
    <r>
      <rPr>
        <sz val="10"/>
        <color theme="1"/>
        <rFont val="Arial"/>
      </rPr>
      <t xml:space="preserve"> = 0 mA</t>
    </r>
  </si>
  <si>
    <r>
      <rPr>
        <i/>
        <sz val="10"/>
        <color theme="1"/>
        <rFont val="Arial"/>
      </rPr>
      <t xml:space="preserve">C </t>
    </r>
    <r>
      <rPr>
        <sz val="10"/>
        <color theme="1"/>
        <rFont val="Arial"/>
      </rPr>
      <t xml:space="preserve">= 442 </t>
    </r>
    <r>
      <rPr>
        <i/>
        <sz val="10"/>
        <color theme="1"/>
        <rFont val="Arial"/>
      </rPr>
      <t>μF</t>
    </r>
  </si>
  <si>
    <t>T</t>
  </si>
  <si>
    <t>Ui</t>
  </si>
  <si>
    <t>Ueff</t>
  </si>
  <si>
    <t>C</t>
  </si>
  <si>
    <t>μF</t>
  </si>
  <si>
    <r>
      <rPr>
        <i/>
        <sz val="10"/>
        <color theme="1"/>
        <rFont val="Arial"/>
      </rPr>
      <t>I</t>
    </r>
    <r>
      <rPr>
        <i/>
        <sz val="6"/>
        <color theme="1"/>
        <rFont val="Arial"/>
      </rPr>
      <t>D</t>
    </r>
    <r>
      <rPr>
        <sz val="10"/>
        <color theme="1"/>
        <rFont val="Arial"/>
      </rPr>
      <t xml:space="preserve"> / mA</t>
    </r>
  </si>
  <si>
    <r>
      <rPr>
        <i/>
        <sz val="10"/>
        <color theme="1"/>
        <rFont val="Arial"/>
      </rPr>
      <t>I</t>
    </r>
    <r>
      <rPr>
        <i/>
        <sz val="6"/>
        <color theme="1"/>
        <rFont val="Arial"/>
      </rPr>
      <t>i</t>
    </r>
    <r>
      <rPr>
        <sz val="10"/>
        <color theme="1"/>
        <rFont val="Arial"/>
      </rPr>
      <t xml:space="preserve"> / mA</t>
    </r>
  </si>
  <si>
    <r>
      <rPr>
        <i/>
        <sz val="10"/>
        <color theme="1"/>
        <rFont val="Arial"/>
      </rPr>
      <t>C</t>
    </r>
    <r>
      <rPr>
        <sz val="10"/>
        <color theme="1"/>
        <rFont val="Arial"/>
      </rPr>
      <t xml:space="preserve"> = 204 </t>
    </r>
    <r>
      <rPr>
        <i/>
        <sz val="10"/>
        <color theme="1"/>
        <rFont val="Arial"/>
      </rPr>
      <t>μF</t>
    </r>
  </si>
  <si>
    <r>
      <rPr>
        <i/>
        <sz val="10"/>
        <color theme="1"/>
        <rFont val="Arial"/>
      </rPr>
      <t>U</t>
    </r>
    <r>
      <rPr>
        <i/>
        <sz val="6"/>
        <color theme="1"/>
        <rFont val="Arial"/>
      </rPr>
      <t>w</t>
    </r>
    <r>
      <rPr>
        <i/>
        <sz val="10"/>
        <color theme="1"/>
        <rFont val="Arial"/>
      </rPr>
      <t xml:space="preserve"> </t>
    </r>
    <r>
      <rPr>
        <sz val="10"/>
        <color theme="1"/>
        <rFont val="Arial"/>
      </rPr>
      <t>/ V</t>
    </r>
  </si>
  <si>
    <r>
      <rPr>
        <i/>
        <sz val="10"/>
        <color theme="1"/>
        <rFont val="Arial"/>
      </rPr>
      <t>t</t>
    </r>
    <r>
      <rPr>
        <i/>
        <sz val="6"/>
        <color theme="1"/>
        <rFont val="Arial"/>
      </rPr>
      <t>iz</t>
    </r>
    <r>
      <rPr>
        <i/>
        <sz val="10"/>
        <color theme="1"/>
        <rFont val="Arial"/>
      </rPr>
      <t xml:space="preserve"> </t>
    </r>
    <r>
      <rPr>
        <sz val="10"/>
        <color theme="1"/>
        <rFont val="Arial"/>
      </rPr>
      <t>/ ms</t>
    </r>
  </si>
  <si>
    <r>
      <rPr>
        <i/>
        <sz val="10"/>
        <color theme="1"/>
        <rFont val="Arial"/>
      </rPr>
      <t>C</t>
    </r>
    <r>
      <rPr>
        <sz val="10"/>
        <color theme="1"/>
        <rFont val="Arial"/>
      </rPr>
      <t xml:space="preserve"> = 442 </t>
    </r>
    <r>
      <rPr>
        <i/>
        <sz val="10"/>
        <color theme="1"/>
        <rFont val="Arial"/>
      </rPr>
      <t>μF</t>
    </r>
  </si>
  <si>
    <r>
      <rPr>
        <i/>
        <sz val="10"/>
        <color theme="1"/>
        <rFont val="Arial"/>
      </rPr>
      <t>C</t>
    </r>
    <r>
      <rPr>
        <sz val="10"/>
        <color theme="1"/>
        <rFont val="Arial"/>
      </rPr>
      <t>/</t>
    </r>
    <r>
      <rPr>
        <i/>
        <sz val="10"/>
        <color theme="1"/>
        <rFont val="Arial"/>
      </rPr>
      <t>μF</t>
    </r>
  </si>
  <si>
    <r>
      <rPr>
        <i/>
        <sz val="10"/>
        <color theme="1"/>
        <rFont val="Arial"/>
      </rPr>
      <t>U</t>
    </r>
    <r>
      <rPr>
        <i/>
        <sz val="6"/>
        <color theme="1"/>
        <rFont val="Arial"/>
      </rPr>
      <t>w</t>
    </r>
    <r>
      <rPr>
        <sz val="10"/>
        <color theme="1"/>
        <rFont val="Arial"/>
      </rPr>
      <t xml:space="preserve"> /V</t>
    </r>
  </si>
  <si>
    <r>
      <rPr>
        <i/>
        <sz val="10"/>
        <color theme="1"/>
        <rFont val="Arial"/>
      </rPr>
      <t>I</t>
    </r>
    <r>
      <rPr>
        <i/>
        <sz val="6"/>
        <color theme="1"/>
        <rFont val="Arial"/>
      </rPr>
      <t>i</t>
    </r>
    <r>
      <rPr>
        <sz val="10"/>
        <color theme="1"/>
        <rFont val="Arial"/>
      </rPr>
      <t xml:space="preserve"> = 10 mA</t>
    </r>
  </si>
  <si>
    <r>
      <rPr>
        <i/>
        <sz val="10"/>
        <color theme="1"/>
        <rFont val="Arial"/>
      </rPr>
      <t>U</t>
    </r>
    <r>
      <rPr>
        <i/>
        <sz val="6"/>
        <color theme="1"/>
        <rFont val="Arial"/>
      </rPr>
      <t>i</t>
    </r>
    <r>
      <rPr>
        <sz val="10"/>
        <color theme="1"/>
        <rFont val="Arial"/>
      </rPr>
      <t xml:space="preserve"> / V</t>
    </r>
  </si>
  <si>
    <r>
      <rPr>
        <i/>
        <sz val="10"/>
        <color theme="1"/>
        <rFont val="Arial"/>
      </rPr>
      <t>I</t>
    </r>
    <r>
      <rPr>
        <sz val="10"/>
        <color theme="1"/>
        <rFont val="Arial"/>
      </rPr>
      <t xml:space="preserve"> = 0 mA</t>
    </r>
  </si>
  <si>
    <r>
      <rPr>
        <i/>
        <sz val="10"/>
        <color theme="1"/>
        <rFont val="Arial"/>
      </rPr>
      <t xml:space="preserve">C </t>
    </r>
    <r>
      <rPr>
        <sz val="10"/>
        <color theme="1"/>
        <rFont val="Arial"/>
      </rPr>
      <t xml:space="preserve">= 442 </t>
    </r>
    <r>
      <rPr>
        <i/>
        <sz val="10"/>
        <color theme="1"/>
        <rFont val="Arial"/>
      </rPr>
      <t>μF</t>
    </r>
  </si>
  <si>
    <r>
      <t>I</t>
    </r>
    <r>
      <rPr>
        <i/>
        <sz val="6"/>
        <color theme="1"/>
        <rFont val="Arial"/>
      </rPr>
      <t xml:space="preserve">i </t>
    </r>
    <r>
      <rPr>
        <sz val="10"/>
        <color theme="1"/>
        <rFont val="Arial"/>
      </rPr>
      <t>/ mA</t>
    </r>
  </si>
  <si>
    <t>Uwt / V</t>
  </si>
  <si>
    <t>t / ms</t>
  </si>
  <si>
    <r>
      <rPr>
        <i/>
        <sz val="10"/>
        <color theme="1"/>
        <rFont val="Arial"/>
      </rPr>
      <t>U</t>
    </r>
    <r>
      <rPr>
        <i/>
        <sz val="6"/>
        <color theme="1"/>
        <rFont val="Arial"/>
      </rPr>
      <t>wt</t>
    </r>
    <r>
      <rPr>
        <sz val="10"/>
        <color theme="1"/>
        <rFont val="Arial"/>
      </rPr>
      <t xml:space="preserve"> /V</t>
    </r>
  </si>
  <si>
    <r>
      <rPr>
        <i/>
        <sz val="10"/>
        <color theme="1"/>
        <rFont val="Arial"/>
      </rPr>
      <t>Ueff K2</t>
    </r>
    <r>
      <rPr>
        <sz val="10"/>
        <color theme="1"/>
        <rFont val="Arial"/>
      </rPr>
      <t xml:space="preserve"> / V</t>
    </r>
  </si>
  <si>
    <r>
      <rPr>
        <i/>
        <sz val="10"/>
        <color theme="1"/>
        <rFont val="Arial"/>
        <family val="2"/>
      </rPr>
      <t>I</t>
    </r>
    <r>
      <rPr>
        <i/>
        <sz val="6"/>
        <color theme="1"/>
        <rFont val="Arial"/>
        <family val="2"/>
      </rPr>
      <t>D</t>
    </r>
    <r>
      <rPr>
        <i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/ mA</t>
    </r>
  </si>
  <si>
    <t>T / %</t>
  </si>
  <si>
    <t>Ud / V</t>
  </si>
  <si>
    <t>Ii /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</si>
</sst>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i/>
      <sz val="10"/>
      <color theme="1"/>
      <name val="Arial"/>
      <scheme val="minor"/>
    </font>
    <font>
      <sz val="10"/>
      <color rgb="FF000000"/>
      <name val="Arial"/>
    </font>
    <font>
      <i/>
      <sz val="10"/>
      <color theme="1"/>
      <name val="Arial"/>
    </font>
    <font>
      <i/>
      <sz val="6"/>
      <color theme="1"/>
      <name val="Arial"/>
    </font>
    <font>
      <sz val="10"/>
      <color theme="1"/>
      <name val="Arial"/>
    </font>
    <font>
      <sz val="8"/>
      <name val="Arial"/>
      <scheme val="minor"/>
    </font>
    <font>
      <sz val="10"/>
      <color theme="1"/>
      <name val="Arial"/>
      <family val="2"/>
      <scheme val="minor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i/>
      <sz val="6"/>
      <color theme="1"/>
      <name val="Arial"/>
      <family val="2"/>
    </font>
    <font>
      <i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7" fillId="0" borderId="0" xfId="0" applyFont="1" applyAlignment="1"/>
    <xf numFmtId="0" fontId="5" fillId="0" borderId="0" xfId="0" applyFont="1" applyAlignment="1"/>
    <xf numFmtId="2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quotePrefix="1" applyFont="1" applyAlignment="1"/>
    <xf numFmtId="0" fontId="10" fillId="0" borderId="0" xfId="0" applyFont="1" applyAlignment="1"/>
    <xf numFmtId="0" fontId="11" fillId="0" borderId="0" xfId="0" applyFont="1" applyAlignment="1"/>
    <xf numFmtId="0" fontId="9" fillId="0" borderId="0" xfId="0" quotePrefix="1" applyFont="1" applyAlignment="1"/>
    <xf numFmtId="0" fontId="13" fillId="0" borderId="0" xfId="0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2" fontId="1" fillId="0" borderId="0" xfId="0" applyNumberFormat="1" applyFont="1" applyAlignment="1"/>
    <xf numFmtId="165" fontId="1" fillId="0" borderId="0" xfId="0" applyNumberFormat="1" applyFont="1" applyAlignment="1"/>
    <xf numFmtId="2" fontId="14" fillId="0" borderId="0" xfId="0" applyNumberFormat="1" applyFont="1" applyAlignment="1"/>
    <xf numFmtId="0" fontId="14" fillId="0" borderId="1" xfId="0" applyFont="1" applyBorder="1" applyAlignment="1">
      <alignment horizontal="right" wrapText="1"/>
    </xf>
    <xf numFmtId="2" fontId="14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30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3"/>
  <sheetViews>
    <sheetView workbookViewId="0"/>
  </sheetViews>
  <sheetFormatPr defaultColWidth="12.5703125" defaultRowHeight="15.75" customHeight="1" x14ac:dyDescent="0.2"/>
  <sheetData>
    <row r="1" spans="1:4" x14ac:dyDescent="0.2">
      <c r="A1" s="1" t="s">
        <v>0</v>
      </c>
      <c r="C1" s="2" t="s">
        <v>1</v>
      </c>
    </row>
    <row r="2" spans="1:4" x14ac:dyDescent="0.2">
      <c r="A2" s="1" t="s">
        <v>2</v>
      </c>
      <c r="B2" s="1">
        <v>20</v>
      </c>
      <c r="C2" s="1">
        <v>0.5</v>
      </c>
      <c r="D2" s="1" t="s">
        <v>3</v>
      </c>
    </row>
    <row r="3" spans="1:4" x14ac:dyDescent="0.2">
      <c r="A3" s="1" t="s">
        <v>4</v>
      </c>
      <c r="B3" s="1">
        <v>15</v>
      </c>
      <c r="C3" s="1">
        <v>0.5</v>
      </c>
      <c r="D3" s="1" t="s">
        <v>5</v>
      </c>
    </row>
    <row r="4" spans="1:4" x14ac:dyDescent="0.2">
      <c r="A4" s="1" t="s">
        <v>6</v>
      </c>
      <c r="B4" s="1">
        <v>50</v>
      </c>
      <c r="D4" s="1" t="s">
        <v>7</v>
      </c>
    </row>
    <row r="6" spans="1:4" x14ac:dyDescent="0.2">
      <c r="A6" s="1" t="s">
        <v>8</v>
      </c>
      <c r="C6" s="2" t="s">
        <v>1</v>
      </c>
    </row>
    <row r="7" spans="1:4" x14ac:dyDescent="0.2">
      <c r="A7" s="1" t="s">
        <v>2</v>
      </c>
      <c r="B7" s="1">
        <v>20</v>
      </c>
      <c r="C7" s="1">
        <v>0.5</v>
      </c>
      <c r="D7" s="1" t="s">
        <v>3</v>
      </c>
    </row>
    <row r="8" spans="1:4" x14ac:dyDescent="0.2">
      <c r="A8" s="1" t="s">
        <v>4</v>
      </c>
      <c r="B8" s="1">
        <v>16</v>
      </c>
      <c r="C8" s="1">
        <v>0.5</v>
      </c>
      <c r="D8" s="1" t="s">
        <v>5</v>
      </c>
    </row>
    <row r="10" spans="1:4" x14ac:dyDescent="0.2">
      <c r="A10" s="1" t="s">
        <v>9</v>
      </c>
      <c r="B10" s="1"/>
      <c r="C10" s="2" t="s">
        <v>1</v>
      </c>
      <c r="D10" s="1"/>
    </row>
    <row r="11" spans="1:4" x14ac:dyDescent="0.2">
      <c r="A11" s="1" t="s">
        <v>10</v>
      </c>
      <c r="B11" s="1">
        <v>-16</v>
      </c>
      <c r="C11" s="1">
        <v>0.5</v>
      </c>
      <c r="D11" s="1" t="s">
        <v>5</v>
      </c>
    </row>
    <row r="12" spans="1:4" x14ac:dyDescent="0.2">
      <c r="A12" s="1" t="s">
        <v>11</v>
      </c>
      <c r="B12" s="1">
        <v>0.7</v>
      </c>
      <c r="C12" s="1">
        <v>0.05</v>
      </c>
      <c r="D12" s="1" t="s">
        <v>5</v>
      </c>
    </row>
    <row r="13" spans="1:4" x14ac:dyDescent="0.2">
      <c r="A13" s="1" t="s">
        <v>2</v>
      </c>
      <c r="B13" s="1">
        <v>20</v>
      </c>
      <c r="C13" s="1">
        <v>0.5</v>
      </c>
      <c r="D1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8"/>
  <sheetViews>
    <sheetView workbookViewId="0">
      <selection activeCell="H1" sqref="H1:K6"/>
    </sheetView>
  </sheetViews>
  <sheetFormatPr defaultColWidth="12.5703125" defaultRowHeight="15.75" customHeight="1" x14ac:dyDescent="0.2"/>
  <cols>
    <col min="1" max="1" width="17.140625" customWidth="1"/>
  </cols>
  <sheetData>
    <row r="1" spans="1:11" ht="12.75" x14ac:dyDescent="0.2">
      <c r="A1" s="3" t="s">
        <v>0</v>
      </c>
      <c r="B1" s="4" t="s">
        <v>12</v>
      </c>
      <c r="C1" s="14" t="s">
        <v>1</v>
      </c>
      <c r="D1" s="1" t="s">
        <v>13</v>
      </c>
      <c r="E1" s="14" t="s">
        <v>1</v>
      </c>
      <c r="G1" s="3" t="s">
        <v>8</v>
      </c>
      <c r="H1" s="13" t="s">
        <v>48</v>
      </c>
      <c r="I1" s="14" t="s">
        <v>1</v>
      </c>
      <c r="J1" s="13" t="s">
        <v>13</v>
      </c>
      <c r="K1" s="14" t="s">
        <v>1</v>
      </c>
    </row>
    <row r="2" spans="1:11" ht="12.75" x14ac:dyDescent="0.2">
      <c r="A2" s="1" t="s">
        <v>14</v>
      </c>
      <c r="B2" s="19">
        <v>3</v>
      </c>
      <c r="C2" s="1">
        <v>0.5</v>
      </c>
      <c r="D2" s="19">
        <v>3.5</v>
      </c>
      <c r="E2" s="1">
        <v>0.5</v>
      </c>
      <c r="G2" s="13" t="s">
        <v>15</v>
      </c>
      <c r="H2" s="19">
        <v>10</v>
      </c>
      <c r="I2" s="1">
        <v>0.5</v>
      </c>
      <c r="J2" s="19">
        <v>10.5</v>
      </c>
      <c r="K2" s="1">
        <v>0.5</v>
      </c>
    </row>
    <row r="3" spans="1:11" ht="12.75" x14ac:dyDescent="0.2">
      <c r="B3" s="19">
        <v>5</v>
      </c>
      <c r="C3" s="1">
        <v>0.5</v>
      </c>
      <c r="D3" s="19">
        <v>5</v>
      </c>
      <c r="E3" s="1">
        <v>0.5</v>
      </c>
      <c r="H3" s="19">
        <v>12</v>
      </c>
      <c r="I3" s="1">
        <v>0.5</v>
      </c>
      <c r="J3" s="19">
        <v>14</v>
      </c>
      <c r="K3" s="1">
        <v>0.5</v>
      </c>
    </row>
    <row r="4" spans="1:11" ht="12.75" x14ac:dyDescent="0.2">
      <c r="B4" s="19">
        <v>10</v>
      </c>
      <c r="C4" s="1">
        <v>0.5</v>
      </c>
      <c r="D4" s="19">
        <v>10</v>
      </c>
      <c r="E4" s="1">
        <v>0.5</v>
      </c>
      <c r="H4" s="19">
        <v>14</v>
      </c>
      <c r="I4" s="1">
        <v>0.5</v>
      </c>
      <c r="J4" s="19">
        <v>19</v>
      </c>
      <c r="K4" s="1">
        <v>0.5</v>
      </c>
    </row>
    <row r="5" spans="1:11" ht="12.75" x14ac:dyDescent="0.2">
      <c r="B5" s="19">
        <v>15</v>
      </c>
      <c r="C5" s="1">
        <v>0.5</v>
      </c>
      <c r="D5" s="19">
        <v>15</v>
      </c>
      <c r="E5" s="1">
        <v>0.5</v>
      </c>
      <c r="H5" s="19">
        <v>16</v>
      </c>
      <c r="I5" s="1">
        <v>0.5</v>
      </c>
      <c r="J5" s="19">
        <v>28</v>
      </c>
      <c r="K5" s="1">
        <v>0.5</v>
      </c>
    </row>
    <row r="6" spans="1:11" ht="12.75" x14ac:dyDescent="0.2">
      <c r="B6" s="19">
        <v>20</v>
      </c>
      <c r="C6" s="1">
        <v>0.5</v>
      </c>
      <c r="D6" s="19">
        <v>20</v>
      </c>
      <c r="E6" s="1">
        <v>0.5</v>
      </c>
      <c r="H6" s="19">
        <v>18</v>
      </c>
      <c r="I6" s="1">
        <v>0.5</v>
      </c>
      <c r="J6" s="1">
        <v>40</v>
      </c>
      <c r="K6" s="1">
        <v>1</v>
      </c>
    </row>
    <row r="7" spans="1:11" ht="12.75" x14ac:dyDescent="0.2"/>
    <row r="8" spans="1:11" ht="15.75" customHeight="1" x14ac:dyDescent="0.2">
      <c r="F8" s="15"/>
    </row>
  </sheetData>
  <conditionalFormatting sqref="B1:E1 H1:K1">
    <cfRule type="notContainsBlanks" dxfId="29" priority="1">
      <formula>LEN(TRIM(B1))&gt;0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9"/>
  <sheetViews>
    <sheetView workbookViewId="0">
      <selection activeCell="H8" sqref="H8"/>
    </sheetView>
  </sheetViews>
  <sheetFormatPr defaultColWidth="12.5703125" defaultRowHeight="15.75" customHeight="1" x14ac:dyDescent="0.2"/>
  <sheetData>
    <row r="1" spans="1:10" ht="12.75" x14ac:dyDescent="0.2">
      <c r="B1" s="8" t="s">
        <v>43</v>
      </c>
      <c r="C1" s="14" t="s">
        <v>1</v>
      </c>
      <c r="D1" s="7" t="s">
        <v>16</v>
      </c>
      <c r="E1" s="2" t="s">
        <v>1</v>
      </c>
      <c r="F1" s="5" t="s">
        <v>17</v>
      </c>
      <c r="G1" s="2" t="s">
        <v>1</v>
      </c>
      <c r="H1" s="4" t="s">
        <v>44</v>
      </c>
      <c r="I1" s="2" t="s">
        <v>1</v>
      </c>
      <c r="J1" s="14" t="s">
        <v>49</v>
      </c>
    </row>
    <row r="2" spans="1:10" ht="12.75" x14ac:dyDescent="0.2">
      <c r="B2" s="19">
        <v>10</v>
      </c>
      <c r="C2" s="1">
        <v>0.5</v>
      </c>
      <c r="D2" s="18">
        <v>0.4</v>
      </c>
      <c r="E2" s="1">
        <v>0.02</v>
      </c>
      <c r="F2" s="19">
        <v>17.2</v>
      </c>
      <c r="G2" s="1">
        <v>0.2</v>
      </c>
      <c r="H2" s="9">
        <f xml:space="preserve"> B2*F2/442</f>
        <v>0.38914027149321267</v>
      </c>
      <c r="I2" s="9">
        <f xml:space="preserve"> SQRT((F2*C2/442)^2 + (B2*G2/442)^2)</f>
        <v>1.9976235343569335E-2</v>
      </c>
      <c r="J2" s="20">
        <f xml:space="preserve"> (1-ABS((D2-H2)/H2))*100</f>
        <v>97.20930232558139</v>
      </c>
    </row>
    <row r="3" spans="1:10" ht="12.75" x14ac:dyDescent="0.2">
      <c r="A3" s="5" t="s">
        <v>18</v>
      </c>
      <c r="B3" s="19">
        <v>20</v>
      </c>
      <c r="C3" s="1">
        <v>0.5</v>
      </c>
      <c r="D3" s="18">
        <v>0.8</v>
      </c>
      <c r="E3" s="1">
        <v>0.05</v>
      </c>
      <c r="F3" s="19">
        <v>17.2</v>
      </c>
      <c r="G3" s="1">
        <v>0.2</v>
      </c>
      <c r="H3" s="9">
        <f t="shared" ref="H3:H6" si="0" xml:space="preserve"> B3*F3/442</f>
        <v>0.77828054298642535</v>
      </c>
      <c r="I3" s="9">
        <f t="shared" ref="I3:I6" si="1" xml:space="preserve"> SQRT((F3*C3/442)^2 + (B3*G3/442)^2)</f>
        <v>2.1458652853175341E-2</v>
      </c>
      <c r="J3" s="20">
        <f t="shared" ref="J3:J6" si="2" xml:space="preserve"> (1-ABS((D3-H3)/H3))*100</f>
        <v>97.20930232558139</v>
      </c>
    </row>
    <row r="4" spans="1:10" ht="12.75" x14ac:dyDescent="0.2">
      <c r="B4" s="19">
        <v>30</v>
      </c>
      <c r="C4" s="1">
        <v>0.5</v>
      </c>
      <c r="D4" s="18">
        <v>1.25</v>
      </c>
      <c r="E4" s="1">
        <v>0.05</v>
      </c>
      <c r="F4" s="19">
        <v>17</v>
      </c>
      <c r="G4" s="1">
        <v>0.2</v>
      </c>
      <c r="H4" s="9">
        <f t="shared" si="0"/>
        <v>1.1538461538461537</v>
      </c>
      <c r="I4" s="9">
        <f t="shared" si="1"/>
        <v>2.3539199147833499E-2</v>
      </c>
      <c r="J4" s="20">
        <f t="shared" si="2"/>
        <v>91.666666666666657</v>
      </c>
    </row>
    <row r="5" spans="1:10" ht="12.75" x14ac:dyDescent="0.2">
      <c r="B5" s="19">
        <v>40</v>
      </c>
      <c r="C5" s="1">
        <v>0.5</v>
      </c>
      <c r="D5" s="18">
        <v>1.65</v>
      </c>
      <c r="E5" s="1">
        <v>0.05</v>
      </c>
      <c r="F5" s="19">
        <v>17</v>
      </c>
      <c r="G5" s="1">
        <v>0.2</v>
      </c>
      <c r="H5" s="9">
        <f t="shared" si="0"/>
        <v>1.5384615384615385</v>
      </c>
      <c r="I5" s="9">
        <f t="shared" si="1"/>
        <v>2.6408636945540166E-2</v>
      </c>
      <c r="J5" s="20">
        <f t="shared" si="2"/>
        <v>92.750000000000014</v>
      </c>
    </row>
    <row r="6" spans="1:10" ht="12.75" x14ac:dyDescent="0.2">
      <c r="B6" s="19">
        <v>50</v>
      </c>
      <c r="C6" s="1">
        <v>0.5</v>
      </c>
      <c r="D6" s="19">
        <v>2</v>
      </c>
      <c r="E6" s="1">
        <v>0.1</v>
      </c>
      <c r="F6" s="19">
        <v>16.8</v>
      </c>
      <c r="G6" s="1">
        <v>0.2</v>
      </c>
      <c r="H6" s="9">
        <f t="shared" si="0"/>
        <v>1.9004524886877827</v>
      </c>
      <c r="I6" s="9">
        <f t="shared" si="1"/>
        <v>2.9547199488352049E-2</v>
      </c>
      <c r="J6" s="20">
        <f t="shared" si="2"/>
        <v>94.761904761904759</v>
      </c>
    </row>
    <row r="14" spans="1:10" ht="15.75" customHeight="1" x14ac:dyDescent="0.2">
      <c r="E14" s="4"/>
      <c r="F14" s="2"/>
    </row>
    <row r="15" spans="1:10" ht="15.75" customHeight="1" x14ac:dyDescent="0.2">
      <c r="E15" s="9"/>
      <c r="F15" s="9"/>
    </row>
    <row r="16" spans="1:10" ht="15.75" customHeight="1" x14ac:dyDescent="0.2">
      <c r="E16" s="9"/>
      <c r="F16" s="9"/>
    </row>
    <row r="17" spans="5:6" ht="15.75" customHeight="1" x14ac:dyDescent="0.2">
      <c r="E17" s="9"/>
      <c r="F17" s="9"/>
    </row>
    <row r="18" spans="5:6" ht="15.75" customHeight="1" x14ac:dyDescent="0.2">
      <c r="E18" s="9"/>
      <c r="F18" s="9"/>
    </row>
    <row r="19" spans="5:6" ht="15.75" customHeight="1" x14ac:dyDescent="0.2">
      <c r="E19" s="9"/>
      <c r="F19" s="9"/>
    </row>
  </sheetData>
  <conditionalFormatting sqref="B1:H1">
    <cfRule type="notContainsBlanks" dxfId="28" priority="5">
      <formula>LEN(TRIM(B1))&gt;0</formula>
    </cfRule>
  </conditionalFormatting>
  <conditionalFormatting sqref="I1">
    <cfRule type="notContainsBlanks" dxfId="27" priority="4">
      <formula>LEN(TRIM(I1))&gt;0</formula>
    </cfRule>
  </conditionalFormatting>
  <conditionalFormatting sqref="E14">
    <cfRule type="notContainsBlanks" dxfId="26" priority="3">
      <formula>LEN(TRIM(E14))&gt;0</formula>
    </cfRule>
  </conditionalFormatting>
  <conditionalFormatting sqref="F14">
    <cfRule type="notContainsBlanks" dxfId="25" priority="2">
      <formula>LEN(TRIM(F14))&gt;0</formula>
    </cfRule>
  </conditionalFormatting>
  <conditionalFormatting sqref="J1">
    <cfRule type="notContainsBlanks" dxfId="24" priority="1">
      <formula>LEN(TRIM(J1))&gt;0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8"/>
  <sheetViews>
    <sheetView workbookViewId="0">
      <selection activeCell="I2" sqref="I2:I5"/>
    </sheetView>
  </sheetViews>
  <sheetFormatPr defaultColWidth="12.5703125" defaultRowHeight="15.75" customHeight="1" x14ac:dyDescent="0.2"/>
  <sheetData>
    <row r="1" spans="1:9" ht="12.75" x14ac:dyDescent="0.2">
      <c r="B1" s="5" t="s">
        <v>19</v>
      </c>
      <c r="C1" s="1" t="s">
        <v>20</v>
      </c>
      <c r="D1" s="2" t="s">
        <v>1</v>
      </c>
      <c r="E1" s="12" t="s">
        <v>45</v>
      </c>
      <c r="F1" s="2" t="s">
        <v>1</v>
      </c>
      <c r="G1" s="13" t="s">
        <v>46</v>
      </c>
      <c r="H1" s="2" t="s">
        <v>1</v>
      </c>
      <c r="I1" s="14" t="s">
        <v>49</v>
      </c>
    </row>
    <row r="2" spans="1:9" ht="12.75" x14ac:dyDescent="0.2">
      <c r="B2" s="1">
        <v>110</v>
      </c>
      <c r="C2" s="18">
        <v>1.6</v>
      </c>
      <c r="D2" s="1">
        <v>0.05</v>
      </c>
      <c r="E2" s="10">
        <v>17.399999999999999</v>
      </c>
      <c r="F2">
        <v>0.2</v>
      </c>
      <c r="G2" s="9">
        <f xml:space="preserve"> 10*E2/B2</f>
        <v>1.5818181818181818</v>
      </c>
      <c r="H2" s="9">
        <f xml:space="preserve"> SQRT((10*F2/B2)^2)</f>
        <v>1.8181818181818181E-2</v>
      </c>
      <c r="I2" s="20">
        <f xml:space="preserve"> (1-ABS((C2-G2)/G2))*100</f>
        <v>98.850574712643663</v>
      </c>
    </row>
    <row r="3" spans="1:9" ht="12.75" x14ac:dyDescent="0.2">
      <c r="A3" s="5" t="s">
        <v>21</v>
      </c>
      <c r="B3" s="1">
        <v>204</v>
      </c>
      <c r="C3" s="18">
        <v>0.9</v>
      </c>
      <c r="D3" s="1">
        <v>0.05</v>
      </c>
      <c r="E3" s="10">
        <v>17.2</v>
      </c>
      <c r="F3">
        <v>0.2</v>
      </c>
      <c r="G3" s="9">
        <f t="shared" ref="G3:G5" si="0" xml:space="preserve"> 10*E3/B3</f>
        <v>0.84313725490196079</v>
      </c>
      <c r="H3" s="9">
        <f t="shared" ref="H3:H4" si="1" xml:space="preserve"> SQRT((10*F3/B3)^2)</f>
        <v>9.8039215686274508E-3</v>
      </c>
      <c r="I3" s="20">
        <f t="shared" ref="I3:I5" si="2" xml:space="preserve"> (1-ABS((C3-G3)/G3))*100</f>
        <v>93.255813953488371</v>
      </c>
    </row>
    <row r="4" spans="1:9" ht="12.75" x14ac:dyDescent="0.2">
      <c r="B4" s="1">
        <v>442</v>
      </c>
      <c r="C4" s="18">
        <v>0.42</v>
      </c>
      <c r="D4" s="1">
        <v>0.02</v>
      </c>
      <c r="E4" s="10">
        <v>17.2</v>
      </c>
      <c r="F4">
        <v>0.2</v>
      </c>
      <c r="G4" s="16">
        <f t="shared" si="0"/>
        <v>0.38914027149321267</v>
      </c>
      <c r="H4" s="16">
        <f t="shared" si="1"/>
        <v>4.5248868778280547E-3</v>
      </c>
      <c r="I4" s="20">
        <f t="shared" si="2"/>
        <v>92.069767441860478</v>
      </c>
    </row>
    <row r="5" spans="1:9" ht="12.75" x14ac:dyDescent="0.2">
      <c r="B5" s="1">
        <v>1088</v>
      </c>
      <c r="C5" s="18">
        <v>0.17</v>
      </c>
      <c r="D5" s="1">
        <v>0.02</v>
      </c>
      <c r="E5" s="10">
        <v>17.600000000000001</v>
      </c>
      <c r="F5">
        <v>0.2</v>
      </c>
      <c r="G5" s="16">
        <f t="shared" si="0"/>
        <v>0.16176470588235295</v>
      </c>
      <c r="H5" s="16">
        <f xml:space="preserve"> SQRT((10*F5/B5)^2)</f>
        <v>1.838235294117647E-3</v>
      </c>
      <c r="I5" s="20">
        <f t="shared" si="2"/>
        <v>94.909090909090907</v>
      </c>
    </row>
    <row r="6" spans="1:9" ht="15.75" customHeight="1" x14ac:dyDescent="0.2">
      <c r="I6" s="20"/>
    </row>
    <row r="8" spans="1:9" ht="15.75" customHeight="1" x14ac:dyDescent="0.2">
      <c r="B8" s="11"/>
    </row>
  </sheetData>
  <phoneticPr fontId="8" type="noConversion"/>
  <conditionalFormatting sqref="B1:D1">
    <cfRule type="notContainsBlanks" dxfId="23" priority="4">
      <formula>LEN(TRIM(B1))&gt;0</formula>
    </cfRule>
  </conditionalFormatting>
  <conditionalFormatting sqref="E1:F1">
    <cfRule type="notContainsBlanks" dxfId="22" priority="3">
      <formula>LEN(TRIM(E1))&gt;0</formula>
    </cfRule>
  </conditionalFormatting>
  <conditionalFormatting sqref="G1:H1">
    <cfRule type="notContainsBlanks" dxfId="21" priority="2">
      <formula>LEN(TRIM(G1))&gt;0</formula>
    </cfRule>
  </conditionalFormatting>
  <conditionalFormatting sqref="I1">
    <cfRule type="notContainsBlanks" dxfId="20" priority="1">
      <formula>LEN(TRIM(I1))&gt;0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8"/>
  <sheetViews>
    <sheetView workbookViewId="0">
      <selection activeCell="G12" sqref="G12"/>
    </sheetView>
  </sheetViews>
  <sheetFormatPr defaultColWidth="12.5703125" defaultRowHeight="15.75" customHeight="1" x14ac:dyDescent="0.2"/>
  <sheetData>
    <row r="1" spans="1:8" ht="12.75" x14ac:dyDescent="0.2">
      <c r="B1" s="5" t="s">
        <v>22</v>
      </c>
      <c r="C1" s="2" t="s">
        <v>1</v>
      </c>
      <c r="D1" s="5" t="s">
        <v>23</v>
      </c>
      <c r="E1" s="2" t="s">
        <v>1</v>
      </c>
      <c r="F1" s="12" t="s">
        <v>47</v>
      </c>
      <c r="G1" s="2" t="s">
        <v>1</v>
      </c>
      <c r="H1" s="14" t="s">
        <v>50</v>
      </c>
    </row>
    <row r="2" spans="1:8" ht="12.75" x14ac:dyDescent="0.2">
      <c r="B2" s="19">
        <v>2</v>
      </c>
      <c r="C2" s="1">
        <v>0.1</v>
      </c>
      <c r="D2" s="19">
        <v>2.2000000000000002</v>
      </c>
      <c r="E2" s="1">
        <v>0.1</v>
      </c>
      <c r="F2" s="17">
        <f>B2*SQRT(2)</f>
        <v>2.8284271247461903</v>
      </c>
      <c r="G2" s="4">
        <v>0.1</v>
      </c>
      <c r="H2" s="20">
        <f xml:space="preserve"> F2-D2</f>
        <v>0.62842712474619011</v>
      </c>
    </row>
    <row r="3" spans="1:8" ht="12.75" x14ac:dyDescent="0.2">
      <c r="A3" s="5" t="s">
        <v>24</v>
      </c>
      <c r="B3" s="19">
        <v>4</v>
      </c>
      <c r="C3" s="1">
        <v>0.1</v>
      </c>
      <c r="D3" s="19">
        <v>5.0999999999999996</v>
      </c>
      <c r="E3" s="1">
        <v>0.1</v>
      </c>
      <c r="F3" s="17">
        <f t="shared" ref="F3:F6" si="0">B3*SQRT(2)</f>
        <v>5.6568542494923806</v>
      </c>
      <c r="G3" s="4">
        <v>0.1</v>
      </c>
      <c r="H3" s="20">
        <f t="shared" ref="H3:H6" si="1" xml:space="preserve"> F3-D3</f>
        <v>0.55685424949238094</v>
      </c>
    </row>
    <row r="4" spans="1:8" ht="12.75" x14ac:dyDescent="0.2">
      <c r="A4" s="5" t="s">
        <v>25</v>
      </c>
      <c r="B4" s="19">
        <v>6</v>
      </c>
      <c r="C4" s="1">
        <v>0.1</v>
      </c>
      <c r="D4" s="19">
        <v>7.8</v>
      </c>
      <c r="E4" s="1">
        <v>0.1</v>
      </c>
      <c r="F4" s="17">
        <f t="shared" si="0"/>
        <v>8.4852813742385713</v>
      </c>
      <c r="G4" s="4">
        <v>0.1</v>
      </c>
      <c r="H4" s="20">
        <f t="shared" si="1"/>
        <v>0.68528137423857149</v>
      </c>
    </row>
    <row r="5" spans="1:8" ht="12.75" x14ac:dyDescent="0.2">
      <c r="B5" s="19">
        <v>8</v>
      </c>
      <c r="C5" s="1">
        <v>0.1</v>
      </c>
      <c r="D5" s="19">
        <v>11</v>
      </c>
      <c r="E5" s="1">
        <v>0.1</v>
      </c>
      <c r="F5" s="17">
        <f t="shared" si="0"/>
        <v>11.313708498984761</v>
      </c>
      <c r="G5" s="4">
        <v>0.1</v>
      </c>
      <c r="H5" s="20">
        <f t="shared" si="1"/>
        <v>0.31370849898476116</v>
      </c>
    </row>
    <row r="6" spans="1:8" ht="12.75" x14ac:dyDescent="0.2">
      <c r="B6" s="19">
        <v>10</v>
      </c>
      <c r="C6" s="1">
        <v>0.1</v>
      </c>
      <c r="D6" s="19">
        <v>14</v>
      </c>
      <c r="E6" s="1">
        <v>0.1</v>
      </c>
      <c r="F6" s="17">
        <f t="shared" si="0"/>
        <v>14.142135623730951</v>
      </c>
      <c r="G6" s="4">
        <v>0.1</v>
      </c>
      <c r="H6" s="20">
        <f t="shared" si="1"/>
        <v>0.14213562373095101</v>
      </c>
    </row>
    <row r="7" spans="1:8" ht="15.75" customHeight="1" x14ac:dyDescent="0.2">
      <c r="H7" s="20">
        <f>AVERAGE(H2:H6)</f>
        <v>0.46528137423857097</v>
      </c>
    </row>
    <row r="8" spans="1:8" ht="15.75" customHeight="1" x14ac:dyDescent="0.2">
      <c r="H8" s="20"/>
    </row>
  </sheetData>
  <conditionalFormatting sqref="B1:E1">
    <cfRule type="notContainsBlanks" dxfId="19" priority="3">
      <formula>LEN(TRIM(B1))&gt;0</formula>
    </cfRule>
  </conditionalFormatting>
  <conditionalFormatting sqref="F1:G1">
    <cfRule type="notContainsBlanks" dxfId="18" priority="2">
      <formula>LEN(TRIM(F1))&gt;0</formula>
    </cfRule>
  </conditionalFormatting>
  <conditionalFormatting sqref="H1">
    <cfRule type="notContainsBlanks" dxfId="17" priority="1">
      <formula>LEN(TRIM(H1))&gt;0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9"/>
  <sheetViews>
    <sheetView workbookViewId="0"/>
  </sheetViews>
  <sheetFormatPr defaultColWidth="12.5703125" defaultRowHeight="15.75" customHeight="1" x14ac:dyDescent="0.2"/>
  <sheetData>
    <row r="1" spans="1:5" x14ac:dyDescent="0.2">
      <c r="A1" s="3" t="s">
        <v>0</v>
      </c>
      <c r="D1" s="2" t="s">
        <v>1</v>
      </c>
    </row>
    <row r="2" spans="1:5" x14ac:dyDescent="0.2">
      <c r="B2" s="1" t="s">
        <v>26</v>
      </c>
      <c r="C2" s="1">
        <v>20</v>
      </c>
      <c r="D2" s="1">
        <v>0.5</v>
      </c>
      <c r="E2" s="1" t="s">
        <v>3</v>
      </c>
    </row>
    <row r="3" spans="1:5" x14ac:dyDescent="0.2">
      <c r="B3" s="1" t="s">
        <v>27</v>
      </c>
      <c r="C3" s="1">
        <v>6</v>
      </c>
      <c r="D3" s="1">
        <v>0.1</v>
      </c>
      <c r="E3" s="1" t="s">
        <v>5</v>
      </c>
    </row>
    <row r="4" spans="1:5" x14ac:dyDescent="0.2">
      <c r="B4" s="1" t="s">
        <v>28</v>
      </c>
      <c r="C4" s="1">
        <v>6.3</v>
      </c>
      <c r="D4" s="1">
        <v>0.1</v>
      </c>
      <c r="E4" s="1" t="s">
        <v>5</v>
      </c>
    </row>
    <row r="6" spans="1:5" x14ac:dyDescent="0.2">
      <c r="A6" s="3" t="s">
        <v>8</v>
      </c>
      <c r="D6" s="2" t="s">
        <v>1</v>
      </c>
    </row>
    <row r="7" spans="1:5" x14ac:dyDescent="0.2">
      <c r="B7" s="1" t="s">
        <v>29</v>
      </c>
      <c r="C7" s="1">
        <v>204</v>
      </c>
      <c r="E7" s="6" t="s">
        <v>30</v>
      </c>
    </row>
    <row r="8" spans="1:5" x14ac:dyDescent="0.2">
      <c r="B8" s="1" t="s">
        <v>26</v>
      </c>
      <c r="C8" s="1">
        <v>20</v>
      </c>
      <c r="D8" s="1">
        <v>0.5</v>
      </c>
      <c r="E8" s="1" t="s">
        <v>3</v>
      </c>
    </row>
    <row r="9" spans="1:5" x14ac:dyDescent="0.2">
      <c r="B9" s="1" t="s">
        <v>28</v>
      </c>
      <c r="C9" s="1">
        <v>6.4</v>
      </c>
      <c r="D9" s="1">
        <v>0.1</v>
      </c>
      <c r="E9" s="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K6"/>
  <sheetViews>
    <sheetView tabSelected="1" workbookViewId="0">
      <selection activeCell="H14" sqref="H14"/>
    </sheetView>
  </sheetViews>
  <sheetFormatPr defaultColWidth="12.5703125" defaultRowHeight="15.75" customHeight="1" x14ac:dyDescent="0.2"/>
  <sheetData>
    <row r="1" spans="1:11" ht="13.5" thickBot="1" x14ac:dyDescent="0.25">
      <c r="A1" s="3" t="s">
        <v>0</v>
      </c>
      <c r="B1" s="1" t="s">
        <v>31</v>
      </c>
      <c r="C1" s="2" t="s">
        <v>1</v>
      </c>
      <c r="D1" s="5" t="s">
        <v>32</v>
      </c>
      <c r="E1" s="2" t="s">
        <v>1</v>
      </c>
      <c r="G1" s="3" t="s">
        <v>8</v>
      </c>
      <c r="H1" s="4" t="s">
        <v>12</v>
      </c>
      <c r="I1" s="2" t="s">
        <v>1</v>
      </c>
      <c r="J1" s="5" t="s">
        <v>32</v>
      </c>
      <c r="K1" s="2" t="s">
        <v>1</v>
      </c>
    </row>
    <row r="2" spans="1:11" ht="13.5" thickBot="1" x14ac:dyDescent="0.25">
      <c r="B2" s="22">
        <v>1.2</v>
      </c>
      <c r="C2" s="18">
        <v>0.05</v>
      </c>
      <c r="D2" s="22">
        <v>2.5</v>
      </c>
      <c r="E2" s="21">
        <v>0.05</v>
      </c>
      <c r="G2" s="12" t="s">
        <v>33</v>
      </c>
      <c r="H2" s="18">
        <v>1.4</v>
      </c>
      <c r="I2" s="18">
        <v>0.05</v>
      </c>
      <c r="J2" s="18">
        <v>3.8</v>
      </c>
      <c r="K2" s="4">
        <v>0.1</v>
      </c>
    </row>
    <row r="3" spans="1:11" ht="13.5" thickBot="1" x14ac:dyDescent="0.25">
      <c r="B3" s="22">
        <v>1.5</v>
      </c>
      <c r="C3" s="18">
        <v>0.05</v>
      </c>
      <c r="D3" s="22">
        <v>3</v>
      </c>
      <c r="E3" s="21">
        <v>0.05</v>
      </c>
      <c r="H3" s="18">
        <v>1.6</v>
      </c>
      <c r="I3" s="18">
        <v>0.05</v>
      </c>
      <c r="J3" s="18">
        <v>6.9</v>
      </c>
      <c r="K3" s="4">
        <v>0.1</v>
      </c>
    </row>
    <row r="4" spans="1:11" ht="13.5" thickBot="1" x14ac:dyDescent="0.25">
      <c r="B4" s="22">
        <v>2</v>
      </c>
      <c r="C4" s="18">
        <v>0.05</v>
      </c>
      <c r="D4" s="22">
        <v>4.0999999999999996</v>
      </c>
      <c r="E4" s="21">
        <v>0.01</v>
      </c>
      <c r="H4" s="18">
        <v>1.8</v>
      </c>
      <c r="I4" s="18">
        <v>0.05</v>
      </c>
      <c r="J4" s="18">
        <v>13</v>
      </c>
      <c r="K4" s="4">
        <v>0.5</v>
      </c>
    </row>
    <row r="5" spans="1:11" ht="13.5" thickBot="1" x14ac:dyDescent="0.25">
      <c r="B5" s="22">
        <v>2.5</v>
      </c>
      <c r="C5" s="18">
        <v>0.05</v>
      </c>
      <c r="D5" s="22">
        <v>5.2</v>
      </c>
      <c r="E5" s="21">
        <v>0.01</v>
      </c>
      <c r="H5" s="18">
        <v>2</v>
      </c>
      <c r="I5" s="18">
        <v>0.05</v>
      </c>
      <c r="J5" s="18">
        <v>21.5</v>
      </c>
      <c r="K5" s="4">
        <v>0.5</v>
      </c>
    </row>
    <row r="6" spans="1:11" ht="13.5" thickBot="1" x14ac:dyDescent="0.25">
      <c r="B6" s="22">
        <v>3</v>
      </c>
      <c r="C6" s="18">
        <v>0.05</v>
      </c>
      <c r="D6" s="22">
        <v>6.9</v>
      </c>
      <c r="E6" s="21">
        <v>0.01</v>
      </c>
      <c r="H6" s="18">
        <v>2.5</v>
      </c>
      <c r="I6" s="18">
        <v>0.05</v>
      </c>
      <c r="J6" s="18">
        <v>50</v>
      </c>
      <c r="K6" s="4">
        <v>1</v>
      </c>
    </row>
  </sheetData>
  <conditionalFormatting sqref="B1:E1">
    <cfRule type="notContainsBlanks" dxfId="16" priority="2">
      <formula>LEN(TRIM(B1))&gt;0</formula>
    </cfRule>
  </conditionalFormatting>
  <conditionalFormatting sqref="H1:K1">
    <cfRule type="notContainsBlanks" dxfId="15" priority="1">
      <formula>LEN(TRIM(H1))&gt;0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6"/>
  <sheetViews>
    <sheetView workbookViewId="0">
      <selection activeCell="B1" sqref="B1:J6"/>
    </sheetView>
  </sheetViews>
  <sheetFormatPr defaultColWidth="12.5703125" defaultRowHeight="15.75" customHeight="1" x14ac:dyDescent="0.2"/>
  <sheetData>
    <row r="1" spans="1:10" x14ac:dyDescent="0.2">
      <c r="B1" s="13" t="s">
        <v>51</v>
      </c>
      <c r="C1" s="2" t="s">
        <v>1</v>
      </c>
      <c r="D1" s="1" t="s">
        <v>34</v>
      </c>
      <c r="E1" s="2" t="s">
        <v>1</v>
      </c>
      <c r="F1" s="5" t="s">
        <v>35</v>
      </c>
      <c r="G1" s="2" t="s">
        <v>1</v>
      </c>
      <c r="H1" s="4" t="s">
        <v>44</v>
      </c>
      <c r="I1" s="2" t="s">
        <v>1</v>
      </c>
      <c r="J1" s="14" t="s">
        <v>49</v>
      </c>
    </row>
    <row r="2" spans="1:10" x14ac:dyDescent="0.2">
      <c r="B2" s="19">
        <v>10</v>
      </c>
      <c r="C2" s="1">
        <v>0.5</v>
      </c>
      <c r="D2" s="1">
        <v>0.16</v>
      </c>
      <c r="E2" s="1">
        <v>0.02</v>
      </c>
      <c r="F2" s="19">
        <v>7.2</v>
      </c>
      <c r="G2" s="1">
        <v>0.2</v>
      </c>
      <c r="H2" s="16">
        <f xml:space="preserve"> B2*F2/442</f>
        <v>0.16289592760180996</v>
      </c>
      <c r="I2" s="16">
        <f xml:space="preserve"> SQRT((F2*C2/442)^2 + (B2*G2/442)^2)</f>
        <v>9.3173123447846153E-3</v>
      </c>
      <c r="J2" s="20">
        <f xml:space="preserve"> (1-ABS((D2-H2)/H2))*100</f>
        <v>98.222222222222229</v>
      </c>
    </row>
    <row r="3" spans="1:10" x14ac:dyDescent="0.2">
      <c r="A3" s="5" t="s">
        <v>36</v>
      </c>
      <c r="B3" s="19">
        <v>20</v>
      </c>
      <c r="C3" s="1">
        <v>0.5</v>
      </c>
      <c r="D3" s="1">
        <v>0.32</v>
      </c>
      <c r="E3" s="1">
        <v>0.02</v>
      </c>
      <c r="F3" s="19">
        <v>7.2</v>
      </c>
      <c r="G3" s="1">
        <v>0.2</v>
      </c>
      <c r="H3" s="9">
        <f t="shared" ref="H3:H6" si="0" xml:space="preserve"> B3*F3/442</f>
        <v>0.32579185520361992</v>
      </c>
      <c r="I3" s="9">
        <f t="shared" ref="I3:I6" si="1" xml:space="preserve"> SQRT((F3*C3/442)^2 + (B3*G3/442)^2)</f>
        <v>1.2175225381967161E-2</v>
      </c>
      <c r="J3" s="20">
        <f t="shared" ref="J3:J6" si="2" xml:space="preserve"> (1-ABS((D3-H3)/H3))*100</f>
        <v>98.222222222222229</v>
      </c>
    </row>
    <row r="4" spans="1:10" x14ac:dyDescent="0.2">
      <c r="B4" s="19">
        <v>30</v>
      </c>
      <c r="C4" s="1">
        <v>0.5</v>
      </c>
      <c r="D4" s="1">
        <v>0.46</v>
      </c>
      <c r="E4" s="1">
        <v>0.02</v>
      </c>
      <c r="F4" s="19">
        <v>7.2</v>
      </c>
      <c r="G4" s="1">
        <v>0.2</v>
      </c>
      <c r="H4" s="9">
        <f t="shared" si="0"/>
        <v>0.48868778280542985</v>
      </c>
      <c r="I4" s="9">
        <f t="shared" si="1"/>
        <v>1.5830638628539277E-2</v>
      </c>
      <c r="J4" s="20">
        <f t="shared" si="2"/>
        <v>94.129629629629648</v>
      </c>
    </row>
    <row r="5" spans="1:10" x14ac:dyDescent="0.2">
      <c r="B5" s="19">
        <v>40</v>
      </c>
      <c r="C5" s="1">
        <v>0.5</v>
      </c>
      <c r="D5" s="1">
        <v>0.62</v>
      </c>
      <c r="E5" s="1">
        <v>0.02</v>
      </c>
      <c r="F5" s="19">
        <v>7.2</v>
      </c>
      <c r="G5" s="1">
        <v>0.2</v>
      </c>
      <c r="H5" s="9">
        <f t="shared" si="0"/>
        <v>0.65158371040723984</v>
      </c>
      <c r="I5" s="9">
        <f t="shared" si="1"/>
        <v>1.9847703347928788E-2</v>
      </c>
      <c r="J5" s="20">
        <f t="shared" si="2"/>
        <v>95.152777777777771</v>
      </c>
    </row>
    <row r="6" spans="1:10" x14ac:dyDescent="0.2">
      <c r="B6" s="19">
        <v>50</v>
      </c>
      <c r="C6" s="1">
        <v>0.5</v>
      </c>
      <c r="D6" s="1">
        <v>0.76</v>
      </c>
      <c r="E6" s="1">
        <v>0.02</v>
      </c>
      <c r="F6" s="19">
        <v>7</v>
      </c>
      <c r="G6" s="1">
        <v>0.2</v>
      </c>
      <c r="H6" s="9">
        <f t="shared" si="0"/>
        <v>0.79185520361990946</v>
      </c>
      <c r="I6" s="9">
        <f t="shared" si="1"/>
        <v>2.3970158484634716E-2</v>
      </c>
      <c r="J6" s="20">
        <f t="shared" si="2"/>
        <v>95.977142857142866</v>
      </c>
    </row>
  </sheetData>
  <conditionalFormatting sqref="B1:G1">
    <cfRule type="notContainsBlanks" dxfId="14" priority="4">
      <formula>LEN(TRIM(B1))&gt;0</formula>
    </cfRule>
  </conditionalFormatting>
  <conditionalFormatting sqref="H1">
    <cfRule type="notContainsBlanks" dxfId="13" priority="3">
      <formula>LEN(TRIM(H1))&gt;0</formula>
    </cfRule>
  </conditionalFormatting>
  <conditionalFormatting sqref="I1">
    <cfRule type="notContainsBlanks" dxfId="12" priority="2">
      <formula>LEN(TRIM(I1))&gt;0</formula>
    </cfRule>
  </conditionalFormatting>
  <conditionalFormatting sqref="J1">
    <cfRule type="notContainsBlanks" dxfId="11" priority="1">
      <formula>LEN(TRIM(J1))&gt;0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I5"/>
  <sheetViews>
    <sheetView workbookViewId="0">
      <selection activeCell="B1" sqref="B1:I5"/>
    </sheetView>
  </sheetViews>
  <sheetFormatPr defaultColWidth="12.5703125" defaultRowHeight="15.75" customHeight="1" x14ac:dyDescent="0.2"/>
  <sheetData>
    <row r="1" spans="1:9" x14ac:dyDescent="0.2">
      <c r="B1" s="5" t="s">
        <v>37</v>
      </c>
      <c r="C1" s="1" t="s">
        <v>38</v>
      </c>
      <c r="D1" s="2" t="s">
        <v>1</v>
      </c>
      <c r="E1" s="12" t="s">
        <v>45</v>
      </c>
      <c r="F1" s="2" t="s">
        <v>1</v>
      </c>
      <c r="G1" s="13" t="s">
        <v>46</v>
      </c>
      <c r="H1" s="2" t="s">
        <v>1</v>
      </c>
      <c r="I1" s="14" t="s">
        <v>49</v>
      </c>
    </row>
    <row r="2" spans="1:9" x14ac:dyDescent="0.2">
      <c r="B2" s="19">
        <v>110</v>
      </c>
      <c r="C2" s="18">
        <v>0.64</v>
      </c>
      <c r="D2" s="1">
        <v>0.02</v>
      </c>
      <c r="E2" s="10">
        <v>7.2</v>
      </c>
      <c r="F2">
        <v>0.2</v>
      </c>
      <c r="G2" s="9">
        <f xml:space="preserve"> 10*E2/B2</f>
        <v>0.65454545454545454</v>
      </c>
      <c r="H2" s="9">
        <f>SQRT((10*F2/B2)^2)</f>
        <v>1.8181818181818181E-2</v>
      </c>
      <c r="I2" s="20">
        <f xml:space="preserve"> (1-ABS((C2-G2)/G2))*100</f>
        <v>97.777777777777786</v>
      </c>
    </row>
    <row r="3" spans="1:9" x14ac:dyDescent="0.2">
      <c r="A3" s="5" t="s">
        <v>39</v>
      </c>
      <c r="B3" s="19">
        <v>204</v>
      </c>
      <c r="C3" s="18">
        <v>0.38</v>
      </c>
      <c r="D3" s="1">
        <v>0.02</v>
      </c>
      <c r="E3" s="10">
        <v>7.3</v>
      </c>
      <c r="F3">
        <v>0.2</v>
      </c>
      <c r="G3" s="9">
        <f t="shared" ref="G3:G5" si="0" xml:space="preserve"> 10*E3/B3</f>
        <v>0.35784313725490197</v>
      </c>
      <c r="H3" s="9">
        <f t="shared" ref="H3:H5" si="1">SQRT((10*F3/B3)^2)</f>
        <v>9.8039215686274508E-3</v>
      </c>
      <c r="I3" s="20">
        <f t="shared" ref="I3:I5" si="2" xml:space="preserve"> (1-ABS((C3-G3)/G3))*100</f>
        <v>93.808219178082197</v>
      </c>
    </row>
    <row r="4" spans="1:9" x14ac:dyDescent="0.2">
      <c r="B4" s="19">
        <v>442</v>
      </c>
      <c r="C4" s="18">
        <v>0.16</v>
      </c>
      <c r="D4" s="1">
        <v>0.02</v>
      </c>
      <c r="E4" s="10">
        <v>7.2</v>
      </c>
      <c r="F4">
        <v>0.2</v>
      </c>
      <c r="G4" s="16">
        <f t="shared" si="0"/>
        <v>0.16289592760180996</v>
      </c>
      <c r="H4" s="16">
        <f t="shared" si="1"/>
        <v>4.5248868778280547E-3</v>
      </c>
      <c r="I4" s="20">
        <f t="shared" si="2"/>
        <v>98.222222222222229</v>
      </c>
    </row>
    <row r="5" spans="1:9" x14ac:dyDescent="0.2">
      <c r="B5" s="18">
        <v>1088</v>
      </c>
      <c r="C5" s="18">
        <v>7.0000000000000007E-2</v>
      </c>
      <c r="D5" s="1">
        <v>0.02</v>
      </c>
      <c r="E5" s="10">
        <v>7.4</v>
      </c>
      <c r="F5">
        <v>0.2</v>
      </c>
      <c r="G5" s="16">
        <f t="shared" si="0"/>
        <v>6.8014705882352935E-2</v>
      </c>
      <c r="H5" s="16">
        <f t="shared" si="1"/>
        <v>1.838235294117647E-3</v>
      </c>
      <c r="I5" s="20">
        <f t="shared" si="2"/>
        <v>97.081081081081066</v>
      </c>
    </row>
  </sheetData>
  <conditionalFormatting sqref="B1:D1">
    <cfRule type="notContainsBlanks" dxfId="10" priority="4">
      <formula>LEN(TRIM(B1))&gt;0</formula>
    </cfRule>
  </conditionalFormatting>
  <conditionalFormatting sqref="E1:F1">
    <cfRule type="notContainsBlanks" dxfId="9" priority="3">
      <formula>LEN(TRIM(E1))&gt;0</formula>
    </cfRule>
  </conditionalFormatting>
  <conditionalFormatting sqref="G1:H1">
    <cfRule type="notContainsBlanks" dxfId="8" priority="2">
      <formula>LEN(TRIM(G1))&gt;0</formula>
    </cfRule>
  </conditionalFormatting>
  <conditionalFormatting sqref="I1">
    <cfRule type="notContainsBlanks" dxfId="7" priority="1">
      <formula>LEN(TRIM(I1))&gt;0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6"/>
  <sheetViews>
    <sheetView workbookViewId="0">
      <selection activeCell="B1" sqref="B1"/>
    </sheetView>
  </sheetViews>
  <sheetFormatPr defaultColWidth="12.5703125" defaultRowHeight="15.75" customHeight="1" x14ac:dyDescent="0.2"/>
  <sheetData>
    <row r="1" spans="1:8" x14ac:dyDescent="0.2">
      <c r="B1" s="8" t="s">
        <v>22</v>
      </c>
      <c r="C1" s="2" t="s">
        <v>1</v>
      </c>
      <c r="D1" s="5" t="s">
        <v>40</v>
      </c>
      <c r="E1" s="2" t="s">
        <v>1</v>
      </c>
      <c r="F1" s="12" t="s">
        <v>47</v>
      </c>
      <c r="G1" s="2" t="s">
        <v>1</v>
      </c>
      <c r="H1" s="14" t="s">
        <v>50</v>
      </c>
    </row>
    <row r="2" spans="1:8" x14ac:dyDescent="0.2">
      <c r="B2" s="19">
        <v>2</v>
      </c>
      <c r="C2" s="1">
        <v>0.1</v>
      </c>
      <c r="D2" s="1">
        <v>2.2000000000000002</v>
      </c>
      <c r="E2" s="1">
        <v>0.1</v>
      </c>
      <c r="F2" s="17">
        <f>B2*SQRT(2)</f>
        <v>2.8284271247461903</v>
      </c>
      <c r="G2" s="4">
        <v>0.1</v>
      </c>
      <c r="H2" s="20">
        <f xml:space="preserve"> F2-D2</f>
        <v>0.62842712474619011</v>
      </c>
    </row>
    <row r="3" spans="1:8" x14ac:dyDescent="0.2">
      <c r="A3" s="5" t="s">
        <v>41</v>
      </c>
      <c r="B3" s="19">
        <v>3</v>
      </c>
      <c r="C3" s="1">
        <v>0.1</v>
      </c>
      <c r="D3" s="1">
        <v>3.9</v>
      </c>
      <c r="E3" s="1">
        <v>0.1</v>
      </c>
      <c r="F3" s="17">
        <f t="shared" ref="F3:F6" si="0">B3*SQRT(2)</f>
        <v>4.2426406871192857</v>
      </c>
      <c r="G3" s="4">
        <v>0.1</v>
      </c>
      <c r="H3" s="20">
        <f t="shared" ref="H3:H6" si="1" xml:space="preserve"> F3-D3</f>
        <v>0.34264068711928575</v>
      </c>
    </row>
    <row r="4" spans="1:8" x14ac:dyDescent="0.2">
      <c r="A4" s="5" t="s">
        <v>42</v>
      </c>
      <c r="B4" s="19">
        <v>4</v>
      </c>
      <c r="C4" s="1">
        <v>0.1</v>
      </c>
      <c r="D4" s="1">
        <v>5.4</v>
      </c>
      <c r="E4" s="1">
        <v>0.1</v>
      </c>
      <c r="F4" s="17">
        <f t="shared" si="0"/>
        <v>5.6568542494923806</v>
      </c>
      <c r="G4" s="4">
        <v>0.1</v>
      </c>
      <c r="H4" s="20">
        <f t="shared" si="1"/>
        <v>0.25685424949238023</v>
      </c>
    </row>
    <row r="5" spans="1:8" x14ac:dyDescent="0.2">
      <c r="B5" s="19">
        <v>5</v>
      </c>
      <c r="C5" s="1">
        <v>0.1</v>
      </c>
      <c r="D5" s="1">
        <v>6.8</v>
      </c>
      <c r="E5" s="1">
        <v>0.5</v>
      </c>
      <c r="F5" s="17">
        <f t="shared" si="0"/>
        <v>7.0710678118654755</v>
      </c>
      <c r="G5" s="4">
        <v>0.1</v>
      </c>
      <c r="H5" s="20">
        <f t="shared" si="1"/>
        <v>0.27106781186547568</v>
      </c>
    </row>
    <row r="6" spans="1:8" x14ac:dyDescent="0.2">
      <c r="B6" s="19">
        <v>6</v>
      </c>
      <c r="C6" s="1">
        <v>0.1</v>
      </c>
      <c r="D6" s="1">
        <v>8.1</v>
      </c>
      <c r="E6" s="1">
        <v>0.5</v>
      </c>
      <c r="F6" s="17">
        <f t="shared" si="0"/>
        <v>8.4852813742385713</v>
      </c>
      <c r="G6" s="4">
        <v>0.1</v>
      </c>
      <c r="H6" s="20">
        <f t="shared" si="1"/>
        <v>0.38528137423857167</v>
      </c>
    </row>
  </sheetData>
  <conditionalFormatting sqref="B1:E1">
    <cfRule type="notContainsBlanks" dxfId="6" priority="4">
      <formula>LEN(TRIM(B1))&gt;0</formula>
    </cfRule>
  </conditionalFormatting>
  <conditionalFormatting sqref="F1:G1">
    <cfRule type="notContainsBlanks" dxfId="5" priority="3">
      <formula>LEN(TRIM(F1))&gt;0</formula>
    </cfRule>
  </conditionalFormatting>
  <conditionalFormatting sqref="H1">
    <cfRule type="notContainsBlanks" dxfId="3" priority="1">
      <formula>LEN(TRIM(H1))&gt;0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1_poluvalni</vt:lpstr>
      <vt:lpstr>2_poluvalni</vt:lpstr>
      <vt:lpstr>3_poluvalni</vt:lpstr>
      <vt:lpstr>4_poluvalni</vt:lpstr>
      <vt:lpstr>5_poluvalni</vt:lpstr>
      <vt:lpstr>1_punovalni</vt:lpstr>
      <vt:lpstr>2_punovalni</vt:lpstr>
      <vt:lpstr>3_punovalni</vt:lpstr>
      <vt:lpstr>4_punovalni</vt:lpstr>
      <vt:lpstr>5_punovalni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Agata</cp:lastModifiedBy>
  <dcterms:modified xsi:type="dcterms:W3CDTF">2022-04-20T19:50:29Z</dcterms:modified>
</cp:coreProperties>
</file>