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gata\Desktop\Faks 6. semestar\Praktikum 4\7_vjezba\"/>
    </mc:Choice>
  </mc:AlternateContent>
  <xr:revisionPtr revIDLastSave="0" documentId="13_ncr:1_{A19846CD-181F-4449-B811-94919127471E}" xr6:coauthVersionLast="47" xr6:coauthVersionMax="47" xr10:uidLastSave="{00000000-0000-0000-0000-000000000000}"/>
  <bookViews>
    <workbookView xWindow="27630" yWindow="780" windowWidth="16545" windowHeight="10545" activeTab="2" xr2:uid="{00000000-000D-0000-FFFF-FFFF00000000}"/>
  </bookViews>
  <sheets>
    <sheet name="ravni_vodic" sheetId="1" r:id="rId1"/>
    <sheet name="Ro_je_0" sheetId="2" r:id="rId2"/>
    <sheet name="Sheet4" sheetId="4" r:id="rId3"/>
    <sheet name="i_je_8_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I4" i="3"/>
  <c r="S2" i="1"/>
  <c r="I5" i="3"/>
  <c r="I7" i="3"/>
  <c r="I9" i="3"/>
  <c r="I3" i="3"/>
  <c r="F2" i="3"/>
  <c r="I2" i="3" s="1"/>
  <c r="F3" i="3"/>
  <c r="F4" i="3"/>
  <c r="F5" i="3"/>
  <c r="F6" i="3"/>
  <c r="I6" i="3" s="1"/>
  <c r="F7" i="3"/>
  <c r="F8" i="3"/>
  <c r="I8" i="3" s="1"/>
  <c r="F9" i="3"/>
  <c r="F10" i="3"/>
  <c r="I10" i="3" s="1"/>
  <c r="F11" i="3"/>
  <c r="I11" i="3" s="1"/>
  <c r="F12" i="3"/>
  <c r="I12" i="3" s="1"/>
  <c r="F13" i="3"/>
  <c r="I13" i="3" s="1"/>
  <c r="F14" i="3"/>
  <c r="I14" i="3" s="1"/>
  <c r="H12" i="4"/>
  <c r="H11" i="4"/>
  <c r="H10" i="4"/>
  <c r="H9" i="4"/>
  <c r="H8" i="4"/>
  <c r="H7" i="4"/>
  <c r="H6" i="4"/>
  <c r="H5" i="4"/>
  <c r="H4" i="4"/>
  <c r="H3" i="4"/>
  <c r="J3" i="4"/>
  <c r="J4" i="4"/>
  <c r="K4" i="4" s="1"/>
  <c r="J5" i="4"/>
  <c r="J6" i="4"/>
  <c r="K6" i="4" s="1"/>
  <c r="J7" i="4"/>
  <c r="K7" i="4" s="1"/>
  <c r="J8" i="4"/>
  <c r="K8" i="4" s="1"/>
  <c r="J9" i="4"/>
  <c r="K9" i="4" s="1"/>
  <c r="J10" i="4"/>
  <c r="K10" i="4" s="1"/>
  <c r="J11" i="4"/>
  <c r="J12" i="4"/>
  <c r="J2" i="4"/>
  <c r="K2" i="4" s="1"/>
  <c r="K12" i="4"/>
  <c r="K11" i="4"/>
  <c r="K5" i="4"/>
  <c r="K3" i="4"/>
  <c r="T2" i="2"/>
  <c r="S3" i="2"/>
  <c r="S4" i="2"/>
  <c r="S5" i="2"/>
  <c r="S6" i="2"/>
  <c r="S7" i="2"/>
  <c r="S8" i="2"/>
  <c r="S9" i="2"/>
  <c r="S10" i="2"/>
  <c r="S11" i="2"/>
  <c r="S12" i="2"/>
  <c r="S13" i="2"/>
  <c r="S14" i="2"/>
  <c r="T14" i="2" s="1"/>
  <c r="S2" i="2"/>
  <c r="T13" i="2"/>
  <c r="I3" i="2"/>
  <c r="J3" i="2" s="1"/>
  <c r="I4" i="2"/>
  <c r="J4" i="2" s="1"/>
  <c r="I5" i="2"/>
  <c r="J5" i="2" s="1"/>
  <c r="I6" i="2"/>
  <c r="I7" i="2"/>
  <c r="I8" i="2"/>
  <c r="J8" i="2" s="1"/>
  <c r="I9" i="2"/>
  <c r="J9" i="2" s="1"/>
  <c r="I10" i="2"/>
  <c r="I11" i="2"/>
  <c r="I12" i="2"/>
  <c r="J12" i="2" s="1"/>
  <c r="I13" i="2"/>
  <c r="J13" i="2" s="1"/>
  <c r="I14" i="2"/>
  <c r="I2" i="2"/>
  <c r="J2" i="2" s="1"/>
  <c r="S3" i="1"/>
  <c r="T3" i="1" s="1"/>
  <c r="S4" i="1"/>
  <c r="T4" i="1" s="1"/>
  <c r="S5" i="1"/>
  <c r="T5" i="1" s="1"/>
  <c r="S6" i="1"/>
  <c r="T6" i="1" s="1"/>
  <c r="T2" i="1"/>
  <c r="I3" i="1"/>
  <c r="I4" i="1"/>
  <c r="J4" i="1" s="1"/>
  <c r="I5" i="1"/>
  <c r="J5" i="1" s="1"/>
  <c r="I6" i="1"/>
  <c r="J6" i="1" s="1"/>
  <c r="I7" i="1"/>
  <c r="I8" i="1"/>
  <c r="J8" i="1" s="1"/>
  <c r="I9" i="1"/>
  <c r="J9" i="1" s="1"/>
  <c r="I2" i="1"/>
  <c r="J2" i="1" s="1"/>
  <c r="J7" i="1"/>
  <c r="J3" i="1"/>
  <c r="Q14" i="2"/>
  <c r="Q13" i="2"/>
  <c r="Q12" i="2"/>
  <c r="T12" i="2" s="1"/>
  <c r="Q11" i="2"/>
  <c r="Q10" i="2"/>
  <c r="Q9" i="2"/>
  <c r="Q8" i="2"/>
  <c r="T8" i="2" s="1"/>
  <c r="Q7" i="2"/>
  <c r="Q6" i="2"/>
  <c r="Q5" i="2"/>
  <c r="Q4" i="2"/>
  <c r="Q3" i="2"/>
  <c r="Q2" i="2"/>
  <c r="G2" i="2"/>
  <c r="G3" i="2"/>
  <c r="G4" i="2"/>
  <c r="G5" i="2"/>
  <c r="G6" i="2"/>
  <c r="G7" i="2"/>
  <c r="J7" i="2" s="1"/>
  <c r="G8" i="2"/>
  <c r="G9" i="2"/>
  <c r="G10" i="2"/>
  <c r="G11" i="2"/>
  <c r="J11" i="2" s="1"/>
  <c r="G12" i="2"/>
  <c r="G13" i="2"/>
  <c r="G14" i="2"/>
  <c r="Q6" i="1"/>
  <c r="Q5" i="1"/>
  <c r="Q4" i="1"/>
  <c r="Q3" i="1"/>
  <c r="Q2" i="1"/>
  <c r="G3" i="1"/>
  <c r="G4" i="1"/>
  <c r="G5" i="1"/>
  <c r="G6" i="1"/>
  <c r="G7" i="1"/>
  <c r="G8" i="1"/>
  <c r="G9" i="1"/>
  <c r="G2" i="1"/>
  <c r="T5" i="2" l="1"/>
  <c r="T10" i="2"/>
  <c r="J14" i="2"/>
  <c r="J10" i="2"/>
  <c r="J6" i="2"/>
  <c r="T9" i="2"/>
  <c r="T6" i="2"/>
  <c r="T7" i="2"/>
  <c r="T4" i="2"/>
  <c r="T11" i="2"/>
  <c r="T3" i="2"/>
</calcChain>
</file>

<file path=xl/sharedStrings.xml><?xml version="1.0" encoding="utf-8"?>
<sst xmlns="http://schemas.openxmlformats.org/spreadsheetml/2006/main" count="64" uniqueCount="15">
  <si>
    <t>I / A</t>
  </si>
  <si>
    <t>+/-</t>
  </si>
  <si>
    <t>Bρ / G</t>
  </si>
  <si>
    <t>Bzemlje =0.21 +/- 0.01 G</t>
  </si>
  <si>
    <t>y os</t>
  </si>
  <si>
    <t>Bz / G</t>
  </si>
  <si>
    <t>y0 = 0.18</t>
  </si>
  <si>
    <t>Bro / G</t>
  </si>
  <si>
    <t>N = 135 , L = 287 mm , a = 150 mm</t>
  </si>
  <si>
    <t>Bt / G</t>
  </si>
  <si>
    <t>B - Bzemlje / G</t>
  </si>
  <si>
    <t>T / %</t>
  </si>
  <si>
    <t>ρ / m</t>
  </si>
  <si>
    <t>z / m</t>
  </si>
  <si>
    <t>ro /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</si>
</sst>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006100"/>
      <name val="Arial"/>
      <family val="2"/>
      <charset val="238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2" borderId="0" xfId="1" applyAlignment="1"/>
    <xf numFmtId="0" fontId="2" fillId="2" borderId="0" xfId="1" quotePrefix="1" applyAlignment="1"/>
    <xf numFmtId="0" fontId="2" fillId="2" borderId="0" xfId="1" quotePrefix="1" applyAlignment="1">
      <alignment horizontal="left"/>
    </xf>
    <xf numFmtId="0" fontId="2" fillId="2" borderId="0" xfId="1" applyAlignment="1">
      <alignment horizontal="left"/>
    </xf>
    <xf numFmtId="2" fontId="1" fillId="0" borderId="0" xfId="0" applyNumberFormat="1" applyFont="1" applyAlignment="1"/>
    <xf numFmtId="1" fontId="1" fillId="0" borderId="0" xfId="0" applyNumberFormat="1" applyFont="1" applyAlignment="1"/>
    <xf numFmtId="166" fontId="1" fillId="0" borderId="0" xfId="0" applyNumberFormat="1" applyFont="1" applyAlignment="1"/>
    <xf numFmtId="2" fontId="4" fillId="0" borderId="0" xfId="0" applyNumberFormat="1" applyFont="1" applyAlignment="1"/>
    <xf numFmtId="1" fontId="1" fillId="0" borderId="0" xfId="2" applyNumberFormat="1" applyFont="1" applyAlignment="1"/>
    <xf numFmtId="2" fontId="5" fillId="0" borderId="0" xfId="0" applyNumberFormat="1" applyFont="1" applyAlignment="1">
      <alignment horizontal="right" vertical="center"/>
    </xf>
    <xf numFmtId="2" fontId="0" fillId="0" borderId="0" xfId="0" applyNumberFormat="1" applyFont="1" applyAlignment="1"/>
    <xf numFmtId="0" fontId="4" fillId="0" borderId="0" xfId="0" applyFont="1" applyAlignment="1"/>
  </cellXfs>
  <cellStyles count="3">
    <cellStyle name="Good" xfId="1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2"/>
  <sheetViews>
    <sheetView topLeftCell="D1" workbookViewId="0">
      <selection activeCell="T2" sqref="T2:T6"/>
    </sheetView>
  </sheetViews>
  <sheetFormatPr defaultColWidth="12.5703125" defaultRowHeight="15.75" customHeight="1" x14ac:dyDescent="0.2"/>
  <cols>
    <col min="17" max="20" width="12.85546875" customWidth="1"/>
  </cols>
  <sheetData>
    <row r="1" spans="1:21" x14ac:dyDescent="0.2">
      <c r="A1" s="2" t="s">
        <v>0</v>
      </c>
      <c r="B1" s="3" t="s">
        <v>1</v>
      </c>
      <c r="C1" s="2" t="s">
        <v>12</v>
      </c>
      <c r="D1" s="4" t="s">
        <v>1</v>
      </c>
      <c r="E1" s="5" t="s">
        <v>2</v>
      </c>
      <c r="F1" s="3" t="s">
        <v>1</v>
      </c>
      <c r="G1" s="3" t="s">
        <v>10</v>
      </c>
      <c r="H1" s="3" t="s">
        <v>1</v>
      </c>
      <c r="I1" s="2" t="s">
        <v>9</v>
      </c>
      <c r="J1" s="2" t="s">
        <v>11</v>
      </c>
      <c r="K1" s="2" t="s">
        <v>12</v>
      </c>
      <c r="L1" s="3" t="s">
        <v>1</v>
      </c>
      <c r="M1" s="2" t="s">
        <v>0</v>
      </c>
      <c r="N1" s="4" t="s">
        <v>1</v>
      </c>
      <c r="O1" s="5" t="s">
        <v>2</v>
      </c>
      <c r="P1" s="3" t="s">
        <v>1</v>
      </c>
      <c r="Q1" s="3" t="s">
        <v>10</v>
      </c>
      <c r="R1" s="3" t="s">
        <v>1</v>
      </c>
      <c r="S1" s="2" t="s">
        <v>9</v>
      </c>
      <c r="T1" s="2" t="s">
        <v>11</v>
      </c>
      <c r="U1" s="1" t="s">
        <v>3</v>
      </c>
    </row>
    <row r="2" spans="1:21" x14ac:dyDescent="0.2">
      <c r="A2" s="6">
        <v>5</v>
      </c>
      <c r="B2" s="6">
        <v>0.05</v>
      </c>
      <c r="C2" s="8">
        <v>1E-3</v>
      </c>
      <c r="D2" s="8">
        <v>5.0000000000000001E-4</v>
      </c>
      <c r="E2" s="6">
        <v>1.92</v>
      </c>
      <c r="F2" s="6">
        <v>0.01</v>
      </c>
      <c r="G2" s="6">
        <f xml:space="preserve"> E2-0.21</f>
        <v>1.71</v>
      </c>
      <c r="H2" s="6">
        <v>0.01</v>
      </c>
      <c r="I2" s="6">
        <f xml:space="preserve"> (4*10^(-3)*A2)/(2*C2)</f>
        <v>10</v>
      </c>
      <c r="J2" s="7">
        <f xml:space="preserve"> (1-ABS((I2-E2)/I2))*100</f>
        <v>19.199999999999996</v>
      </c>
      <c r="K2" s="8">
        <v>3.0000000000000001E-3</v>
      </c>
      <c r="L2" s="8">
        <v>5.0000000000000001E-4</v>
      </c>
      <c r="M2" s="6">
        <v>2</v>
      </c>
      <c r="N2" s="6">
        <v>0.01</v>
      </c>
      <c r="O2" s="6">
        <v>0.48</v>
      </c>
      <c r="P2" s="6">
        <v>0.01</v>
      </c>
      <c r="Q2" s="6">
        <f xml:space="preserve"> O2-0.21</f>
        <v>0.27</v>
      </c>
      <c r="R2" s="6">
        <v>0.01</v>
      </c>
      <c r="S2" s="6">
        <f xml:space="preserve"> (4*10^(-3)*M2)/(2*K2)</f>
        <v>1.3333333333333333</v>
      </c>
      <c r="T2" s="7">
        <f xml:space="preserve"> (1-ABS((S2-O2)/S2))*100</f>
        <v>36</v>
      </c>
      <c r="U2" s="1" t="s">
        <v>4</v>
      </c>
    </row>
    <row r="3" spans="1:21" x14ac:dyDescent="0.2">
      <c r="A3" s="6">
        <v>5</v>
      </c>
      <c r="B3" s="6">
        <v>0.05</v>
      </c>
      <c r="C3" s="8">
        <v>5.0000000000000001E-3</v>
      </c>
      <c r="D3" s="8">
        <v>5.0000000000000001E-4</v>
      </c>
      <c r="E3" s="6">
        <v>0.64</v>
      </c>
      <c r="F3" s="6">
        <v>0.01</v>
      </c>
      <c r="G3" s="6">
        <f t="shared" ref="G3:G9" si="0" xml:space="preserve"> E3-0.21</f>
        <v>0.43000000000000005</v>
      </c>
      <c r="H3" s="6">
        <v>0.01</v>
      </c>
      <c r="I3" s="6">
        <f xml:space="preserve"> (4*10^(-3)*A3)/(2*C3)</f>
        <v>2</v>
      </c>
      <c r="J3" s="7">
        <f t="shared" ref="J3:J9" si="1" xml:space="preserve"> (1-ABS((I3-E3)/I3))*100</f>
        <v>32.000000000000007</v>
      </c>
      <c r="K3" s="8">
        <v>3.0000000000000001E-3</v>
      </c>
      <c r="L3" s="8">
        <v>5.0000000000000001E-4</v>
      </c>
      <c r="M3" s="6">
        <v>4</v>
      </c>
      <c r="N3" s="6">
        <v>0.01</v>
      </c>
      <c r="O3" s="6">
        <v>0.82</v>
      </c>
      <c r="P3" s="6">
        <v>0.01</v>
      </c>
      <c r="Q3" s="6">
        <f t="shared" ref="Q3:Q6" si="2" xml:space="preserve"> O3-0.21</f>
        <v>0.61</v>
      </c>
      <c r="R3" s="6">
        <v>0.01</v>
      </c>
      <c r="S3" s="6">
        <f t="shared" ref="S3:S6" si="3" xml:space="preserve"> (4*10^(-3)*M3)/(2*K3)</f>
        <v>2.6666666666666665</v>
      </c>
      <c r="T3" s="7">
        <f t="shared" ref="T3:T6" si="4" xml:space="preserve"> (1-ABS((S3-O3)/S3))*100</f>
        <v>30.75</v>
      </c>
    </row>
    <row r="4" spans="1:21" x14ac:dyDescent="0.2">
      <c r="A4" s="6">
        <v>5</v>
      </c>
      <c r="B4" s="6">
        <v>0.05</v>
      </c>
      <c r="C4" s="8">
        <v>0.01</v>
      </c>
      <c r="D4" s="8">
        <v>5.0000000000000001E-4</v>
      </c>
      <c r="E4" s="6">
        <v>0.33</v>
      </c>
      <c r="F4" s="6">
        <v>0.01</v>
      </c>
      <c r="G4" s="6">
        <f t="shared" si="0"/>
        <v>0.12000000000000002</v>
      </c>
      <c r="H4" s="6">
        <v>0.01</v>
      </c>
      <c r="I4" s="6">
        <f xml:space="preserve"> (4*10^(-3)*A4)/(2*C4)</f>
        <v>1</v>
      </c>
      <c r="J4" s="7">
        <f t="shared" si="1"/>
        <v>33.000000000000007</v>
      </c>
      <c r="K4" s="8">
        <v>3.0000000000000001E-3</v>
      </c>
      <c r="L4" s="8">
        <v>5.0000000000000001E-4</v>
      </c>
      <c r="M4" s="6">
        <v>6</v>
      </c>
      <c r="N4" s="6">
        <v>0.01</v>
      </c>
      <c r="O4" s="6">
        <v>1.1100000000000001</v>
      </c>
      <c r="P4" s="6">
        <v>0.01</v>
      </c>
      <c r="Q4" s="6">
        <f t="shared" si="2"/>
        <v>0.90000000000000013</v>
      </c>
      <c r="R4" s="6">
        <v>0.01</v>
      </c>
      <c r="S4" s="6">
        <f t="shared" si="3"/>
        <v>4</v>
      </c>
      <c r="T4" s="7">
        <f t="shared" si="4"/>
        <v>27.750000000000007</v>
      </c>
    </row>
    <row r="5" spans="1:21" x14ac:dyDescent="0.2">
      <c r="A5" s="6">
        <v>5</v>
      </c>
      <c r="B5" s="6">
        <v>0.05</v>
      </c>
      <c r="C5" s="8">
        <v>1.4999999999999999E-2</v>
      </c>
      <c r="D5" s="8">
        <v>5.0000000000000001E-4</v>
      </c>
      <c r="E5" s="6">
        <v>0.25</v>
      </c>
      <c r="F5" s="6">
        <v>0.01</v>
      </c>
      <c r="G5" s="6">
        <f t="shared" si="0"/>
        <v>4.0000000000000008E-2</v>
      </c>
      <c r="H5" s="6">
        <v>0.01</v>
      </c>
      <c r="I5" s="6">
        <f xml:space="preserve"> (4*10^(-3)*A5)/(2*C5)</f>
        <v>0.66666666666666674</v>
      </c>
      <c r="J5" s="7">
        <f t="shared" si="1"/>
        <v>37.5</v>
      </c>
      <c r="K5" s="8">
        <v>3.0000000000000001E-3</v>
      </c>
      <c r="L5" s="8">
        <v>5.0000000000000001E-4</v>
      </c>
      <c r="M5" s="6">
        <v>8</v>
      </c>
      <c r="N5" s="6">
        <v>0.01</v>
      </c>
      <c r="O5" s="6">
        <v>1.39</v>
      </c>
      <c r="P5" s="6">
        <v>0.01</v>
      </c>
      <c r="Q5" s="6">
        <f t="shared" si="2"/>
        <v>1.18</v>
      </c>
      <c r="R5" s="6">
        <v>0.01</v>
      </c>
      <c r="S5" s="6">
        <f t="shared" si="3"/>
        <v>5.333333333333333</v>
      </c>
      <c r="T5" s="7">
        <f t="shared" si="4"/>
        <v>26.0625</v>
      </c>
    </row>
    <row r="6" spans="1:21" x14ac:dyDescent="0.2">
      <c r="A6" s="6">
        <v>5</v>
      </c>
      <c r="B6" s="6">
        <v>0.05</v>
      </c>
      <c r="C6" s="8">
        <v>0.02</v>
      </c>
      <c r="D6" s="8">
        <v>5.0000000000000001E-4</v>
      </c>
      <c r="E6" s="6">
        <v>0.22</v>
      </c>
      <c r="F6" s="6">
        <v>0.01</v>
      </c>
      <c r="G6" s="6">
        <f t="shared" si="0"/>
        <v>1.0000000000000009E-2</v>
      </c>
      <c r="H6" s="6">
        <v>0.01</v>
      </c>
      <c r="I6" s="6">
        <f xml:space="preserve"> (4*10^(-3)*A6)/(2*C6)</f>
        <v>0.5</v>
      </c>
      <c r="J6" s="7">
        <f t="shared" si="1"/>
        <v>43.999999999999993</v>
      </c>
      <c r="K6" s="8">
        <v>3.0000000000000001E-3</v>
      </c>
      <c r="L6" s="8">
        <v>5.0000000000000001E-4</v>
      </c>
      <c r="M6" s="6">
        <v>10</v>
      </c>
      <c r="N6" s="6">
        <v>0.01</v>
      </c>
      <c r="O6" s="6">
        <v>1.69</v>
      </c>
      <c r="P6" s="6">
        <v>0.01</v>
      </c>
      <c r="Q6" s="6">
        <f t="shared" si="2"/>
        <v>1.48</v>
      </c>
      <c r="R6" s="6">
        <v>0.01</v>
      </c>
      <c r="S6" s="6">
        <f t="shared" si="3"/>
        <v>6.666666666666667</v>
      </c>
      <c r="T6" s="7">
        <f t="shared" si="4"/>
        <v>25.350000000000005</v>
      </c>
    </row>
    <row r="7" spans="1:21" x14ac:dyDescent="0.2">
      <c r="A7" s="6">
        <v>5</v>
      </c>
      <c r="B7" s="6">
        <v>0.05</v>
      </c>
      <c r="C7" s="8">
        <v>2.5000000000000001E-2</v>
      </c>
      <c r="D7" s="8">
        <v>5.0000000000000001E-4</v>
      </c>
      <c r="E7" s="6">
        <v>0.19</v>
      </c>
      <c r="F7" s="6">
        <v>0.01</v>
      </c>
      <c r="G7" s="6">
        <f t="shared" si="0"/>
        <v>-1.999999999999999E-2</v>
      </c>
      <c r="H7" s="6">
        <v>0.01</v>
      </c>
      <c r="I7" s="6">
        <f xml:space="preserve"> (4*10^(-3)*A7)/(2*C7)</f>
        <v>0.39999999999999997</v>
      </c>
      <c r="J7" s="7">
        <f t="shared" si="1"/>
        <v>47.500000000000007</v>
      </c>
      <c r="K7" s="7"/>
    </row>
    <row r="8" spans="1:21" x14ac:dyDescent="0.2">
      <c r="A8" s="6">
        <v>5</v>
      </c>
      <c r="B8" s="6">
        <v>0.05</v>
      </c>
      <c r="C8" s="8">
        <v>0.03</v>
      </c>
      <c r="D8" s="8">
        <v>5.0000000000000001E-4</v>
      </c>
      <c r="E8" s="6">
        <v>0.2</v>
      </c>
      <c r="F8" s="6">
        <v>0.01</v>
      </c>
      <c r="G8" s="6">
        <f t="shared" si="0"/>
        <v>-9.9999999999999811E-3</v>
      </c>
      <c r="H8" s="6">
        <v>0.01</v>
      </c>
      <c r="I8" s="6">
        <f xml:space="preserve"> (4*10^(-3)*A8)/(2*C8)</f>
        <v>0.33333333333333337</v>
      </c>
      <c r="J8" s="7">
        <f t="shared" si="1"/>
        <v>60</v>
      </c>
      <c r="K8" s="7"/>
    </row>
    <row r="9" spans="1:21" x14ac:dyDescent="0.2">
      <c r="A9" s="6">
        <v>5</v>
      </c>
      <c r="B9" s="6">
        <v>0.05</v>
      </c>
      <c r="C9" s="8">
        <v>3.5000000000000003E-2</v>
      </c>
      <c r="D9" s="8">
        <v>5.0000000000000001E-4</v>
      </c>
      <c r="E9" s="6">
        <v>0.19</v>
      </c>
      <c r="F9" s="6">
        <v>0.01</v>
      </c>
      <c r="G9" s="6">
        <f t="shared" si="0"/>
        <v>-1.999999999999999E-2</v>
      </c>
      <c r="H9" s="6">
        <v>0.01</v>
      </c>
      <c r="I9" s="6">
        <f xml:space="preserve"> (4*10^(-3)*A9)/(2*C9)</f>
        <v>0.2857142857142857</v>
      </c>
      <c r="J9" s="7">
        <f t="shared" si="1"/>
        <v>66.5</v>
      </c>
      <c r="K9" s="7"/>
    </row>
    <row r="11" spans="1:21" x14ac:dyDescent="0.2"/>
    <row r="12" spans="1:2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0"/>
  <sheetViews>
    <sheetView workbookViewId="0">
      <selection activeCell="C19" sqref="C19"/>
    </sheetView>
  </sheetViews>
  <sheetFormatPr defaultColWidth="12.5703125" defaultRowHeight="15.75" customHeight="1" x14ac:dyDescent="0.2"/>
  <sheetData>
    <row r="1" spans="1:21" x14ac:dyDescent="0.2">
      <c r="A1" s="2" t="s">
        <v>0</v>
      </c>
      <c r="B1" s="3" t="s">
        <v>1</v>
      </c>
      <c r="C1" s="2" t="s">
        <v>13</v>
      </c>
      <c r="D1" s="2" t="s">
        <v>1</v>
      </c>
      <c r="E1" s="5" t="s">
        <v>5</v>
      </c>
      <c r="F1" s="3" t="s">
        <v>1</v>
      </c>
      <c r="G1" s="3" t="s">
        <v>10</v>
      </c>
      <c r="H1" s="3" t="s">
        <v>1</v>
      </c>
      <c r="I1" s="2" t="s">
        <v>9</v>
      </c>
      <c r="J1" s="2" t="s">
        <v>11</v>
      </c>
      <c r="K1" s="2" t="s">
        <v>0</v>
      </c>
      <c r="L1" s="3" t="s">
        <v>1</v>
      </c>
      <c r="M1" s="2" t="s">
        <v>13</v>
      </c>
      <c r="N1" s="3" t="s">
        <v>1</v>
      </c>
      <c r="O1" s="5" t="s">
        <v>5</v>
      </c>
      <c r="P1" s="3" t="s">
        <v>1</v>
      </c>
      <c r="Q1" s="3" t="s">
        <v>10</v>
      </c>
      <c r="R1" s="3" t="s">
        <v>1</v>
      </c>
      <c r="S1" s="2" t="s">
        <v>9</v>
      </c>
      <c r="T1" s="2" t="s">
        <v>11</v>
      </c>
      <c r="U1" s="13" t="s">
        <v>6</v>
      </c>
    </row>
    <row r="2" spans="1:21" x14ac:dyDescent="0.2">
      <c r="A2" s="1">
        <v>6</v>
      </c>
      <c r="B2" s="6">
        <v>0.05</v>
      </c>
      <c r="C2" s="8">
        <v>0</v>
      </c>
      <c r="D2" s="8">
        <v>5.0000000000000001E-4</v>
      </c>
      <c r="E2" s="6">
        <v>15.36</v>
      </c>
      <c r="F2" s="6">
        <v>0.25</v>
      </c>
      <c r="G2" s="6">
        <f xml:space="preserve"> E2-0.18</f>
        <v>15.18</v>
      </c>
      <c r="H2" s="1">
        <v>0.25</v>
      </c>
      <c r="I2" s="9">
        <f xml:space="preserve"> (4*PI()*10^(-3)*135*A2/0.287)*(1/2)*(((0.287-C2)/SQRT((0.287-C2)^(2) + 0.15^(2))) + (C2/SQRT(C2^(2) + 0.15^(2))))</f>
        <v>15.715974804064333</v>
      </c>
      <c r="J2" s="10">
        <f xml:space="preserve"> (1-ABS((I2-G2)/I2))*100</f>
        <v>96.589617820424834</v>
      </c>
      <c r="K2" s="1">
        <v>8</v>
      </c>
      <c r="L2" s="6">
        <v>0.05</v>
      </c>
      <c r="M2" s="8">
        <v>0</v>
      </c>
      <c r="N2" s="1">
        <v>5.0000000000000001E-4</v>
      </c>
      <c r="O2" s="1">
        <v>20.59</v>
      </c>
      <c r="P2" s="1">
        <v>0.25</v>
      </c>
      <c r="Q2" s="6">
        <f xml:space="preserve"> O2-0.18</f>
        <v>20.41</v>
      </c>
      <c r="R2" s="1">
        <v>0.25</v>
      </c>
      <c r="S2" s="9">
        <f xml:space="preserve"> (4*PI()*10^(-3)*135*K2/0.287)*(1/2)*(((0.287-M2)/SQRT((0.287-M2)^(2) + 0.15^(2))) + (M2/SQRT(M2^(2) + 0.15^(2))))</f>
        <v>20.954633072085777</v>
      </c>
      <c r="T2" s="10">
        <f xml:space="preserve"> (1-ABS((S2-Q2)/S2))*100</f>
        <v>97.400894254687302</v>
      </c>
    </row>
    <row r="3" spans="1:21" x14ac:dyDescent="0.2">
      <c r="A3" s="1">
        <v>6</v>
      </c>
      <c r="B3" s="6">
        <v>0.05</v>
      </c>
      <c r="C3" s="8">
        <v>0.02</v>
      </c>
      <c r="D3" s="8">
        <v>5.0000000000000001E-4</v>
      </c>
      <c r="E3" s="6">
        <v>17.420000000000002</v>
      </c>
      <c r="F3" s="6">
        <v>0.25</v>
      </c>
      <c r="G3" s="6">
        <f t="shared" ref="G3:G14" si="0" xml:space="preserve"> E3-0.18</f>
        <v>17.240000000000002</v>
      </c>
      <c r="H3" s="1">
        <v>0.25</v>
      </c>
      <c r="I3" s="9">
        <f t="shared" ref="I3:I14" si="1" xml:space="preserve"> (4*PI()*10^(-3)*135*A3/0.287)*(1/2)*(((0.287-C3)/SQRT((0.287-C3)^(2) + 0.15^(2))) + (C3/SQRT(C3^(2) + 0.15^(2))))</f>
        <v>17.803977046009862</v>
      </c>
      <c r="J3" s="10">
        <f t="shared" ref="J3:J14" si="2" xml:space="preserve"> (1-ABS((I3-G3)/I3))*100</f>
        <v>96.832297387530858</v>
      </c>
      <c r="K3" s="1">
        <v>8</v>
      </c>
      <c r="L3" s="6">
        <v>0.05</v>
      </c>
      <c r="M3" s="8">
        <v>0.02</v>
      </c>
      <c r="N3" s="1">
        <v>5.0000000000000001E-4</v>
      </c>
      <c r="O3" s="1">
        <v>23.44</v>
      </c>
      <c r="P3" s="1">
        <v>0.25</v>
      </c>
      <c r="Q3" s="6">
        <f t="shared" ref="Q3:Q14" si="3" xml:space="preserve"> O3-0.18</f>
        <v>23.26</v>
      </c>
      <c r="R3" s="1">
        <v>0.25</v>
      </c>
      <c r="S3" s="9">
        <f t="shared" ref="S3:S14" si="4" xml:space="preserve"> (4*PI()*10^(-3)*135*K3/0.287)*(1/2)*(((0.287-M3)/SQRT((0.287-M3)^(2) + 0.15^(2))) + (M3/SQRT(M3^(2) + 0.15^(2))))</f>
        <v>23.738636061346483</v>
      </c>
      <c r="T3" s="10">
        <f t="shared" ref="T3:T14" si="5" xml:space="preserve"> (1-ABS((S3-Q3)/S3))*100</f>
        <v>97.983725517719009</v>
      </c>
    </row>
    <row r="4" spans="1:21" x14ac:dyDescent="0.2">
      <c r="A4" s="1">
        <v>6</v>
      </c>
      <c r="B4" s="6">
        <v>0.05</v>
      </c>
      <c r="C4" s="8">
        <v>0.04</v>
      </c>
      <c r="D4" s="8">
        <v>5.0000000000000001E-4</v>
      </c>
      <c r="E4" s="6">
        <v>19.32</v>
      </c>
      <c r="F4" s="6">
        <v>0.25</v>
      </c>
      <c r="G4" s="6">
        <f t="shared" si="0"/>
        <v>19.14</v>
      </c>
      <c r="H4" s="1">
        <v>0.25</v>
      </c>
      <c r="I4" s="9">
        <f t="shared" si="1"/>
        <v>19.726141751217096</v>
      </c>
      <c r="J4" s="10">
        <f t="shared" si="2"/>
        <v>97.0286041811449</v>
      </c>
      <c r="K4" s="1">
        <v>8</v>
      </c>
      <c r="L4" s="6">
        <v>0.05</v>
      </c>
      <c r="M4" s="8">
        <v>0.04</v>
      </c>
      <c r="N4" s="1">
        <v>5.0000000000000001E-4</v>
      </c>
      <c r="O4" s="1">
        <v>26.14</v>
      </c>
      <c r="P4" s="1">
        <v>0.25</v>
      </c>
      <c r="Q4" s="6">
        <f t="shared" si="3"/>
        <v>25.96</v>
      </c>
      <c r="R4" s="1">
        <v>0.25</v>
      </c>
      <c r="S4" s="9">
        <f t="shared" si="4"/>
        <v>26.301522334956125</v>
      </c>
      <c r="T4" s="10">
        <f t="shared" si="5"/>
        <v>98.701511149785333</v>
      </c>
    </row>
    <row r="5" spans="1:21" x14ac:dyDescent="0.2">
      <c r="A5" s="1">
        <v>6</v>
      </c>
      <c r="B5" s="6">
        <v>0.05</v>
      </c>
      <c r="C5" s="8">
        <v>0.06</v>
      </c>
      <c r="D5" s="8">
        <v>5.0000000000000001E-4</v>
      </c>
      <c r="E5" s="6">
        <v>21.29</v>
      </c>
      <c r="F5" s="6">
        <v>0.25</v>
      </c>
      <c r="G5" s="6">
        <f t="shared" si="0"/>
        <v>21.11</v>
      </c>
      <c r="H5" s="1">
        <v>0.25</v>
      </c>
      <c r="I5" s="9">
        <f t="shared" si="1"/>
        <v>21.380642018440295</v>
      </c>
      <c r="J5" s="10">
        <f t="shared" si="2"/>
        <v>98.73417263051843</v>
      </c>
      <c r="K5" s="1">
        <v>8</v>
      </c>
      <c r="L5" s="6">
        <v>0.05</v>
      </c>
      <c r="M5" s="8">
        <v>0.06</v>
      </c>
      <c r="N5" s="1">
        <v>5.0000000000000001E-4</v>
      </c>
      <c r="O5" s="1">
        <v>28.45</v>
      </c>
      <c r="P5" s="1">
        <v>0.25</v>
      </c>
      <c r="Q5" s="6">
        <f t="shared" si="3"/>
        <v>28.27</v>
      </c>
      <c r="R5" s="1">
        <v>0.25</v>
      </c>
      <c r="S5" s="9">
        <f t="shared" si="4"/>
        <v>28.507522691253726</v>
      </c>
      <c r="T5" s="10">
        <f t="shared" si="5"/>
        <v>99.166806972930686</v>
      </c>
    </row>
    <row r="6" spans="1:21" x14ac:dyDescent="0.2">
      <c r="A6" s="1">
        <v>6</v>
      </c>
      <c r="B6" s="6">
        <v>0.05</v>
      </c>
      <c r="C6" s="8">
        <v>0.08</v>
      </c>
      <c r="D6" s="8">
        <v>5.0000000000000001E-4</v>
      </c>
      <c r="E6" s="6">
        <v>22.66</v>
      </c>
      <c r="F6" s="6">
        <v>0.25</v>
      </c>
      <c r="G6" s="6">
        <f t="shared" si="0"/>
        <v>22.48</v>
      </c>
      <c r="H6" s="1">
        <v>0.25</v>
      </c>
      <c r="I6" s="9">
        <f t="shared" si="1"/>
        <v>22.704275729239772</v>
      </c>
      <c r="J6" s="10">
        <f t="shared" si="2"/>
        <v>99.012187255324164</v>
      </c>
      <c r="K6" s="1">
        <v>8</v>
      </c>
      <c r="L6" s="6">
        <v>0.05</v>
      </c>
      <c r="M6" s="8">
        <v>0.08</v>
      </c>
      <c r="N6" s="1">
        <v>5.0000000000000001E-4</v>
      </c>
      <c r="O6" s="1">
        <v>30.19</v>
      </c>
      <c r="P6" s="1">
        <v>0.25</v>
      </c>
      <c r="Q6" s="6">
        <f t="shared" si="3"/>
        <v>30.01</v>
      </c>
      <c r="R6" s="1">
        <v>0.25</v>
      </c>
      <c r="S6" s="9">
        <f t="shared" si="4"/>
        <v>30.27236763898636</v>
      </c>
      <c r="T6" s="10">
        <f t="shared" si="5"/>
        <v>99.13330981535627</v>
      </c>
    </row>
    <row r="7" spans="1:21" x14ac:dyDescent="0.2">
      <c r="A7" s="1">
        <v>6</v>
      </c>
      <c r="B7" s="6">
        <v>0.05</v>
      </c>
      <c r="C7" s="8">
        <v>0.1</v>
      </c>
      <c r="D7" s="8">
        <v>5.0000000000000001E-4</v>
      </c>
      <c r="E7" s="6">
        <v>23.59</v>
      </c>
      <c r="F7" s="6">
        <v>0.25</v>
      </c>
      <c r="G7" s="6">
        <f t="shared" si="0"/>
        <v>23.41</v>
      </c>
      <c r="H7" s="1">
        <v>0.25</v>
      </c>
      <c r="I7" s="9">
        <f t="shared" si="1"/>
        <v>23.66924224422857</v>
      </c>
      <c r="J7" s="10">
        <f t="shared" si="2"/>
        <v>98.90472943090613</v>
      </c>
      <c r="K7" s="1">
        <v>8</v>
      </c>
      <c r="L7" s="6">
        <v>0.05</v>
      </c>
      <c r="M7" s="8">
        <v>0.1</v>
      </c>
      <c r="N7" s="1">
        <v>5.0000000000000001E-4</v>
      </c>
      <c r="O7" s="1">
        <v>31.53</v>
      </c>
      <c r="P7" s="1">
        <v>0.25</v>
      </c>
      <c r="Q7" s="6">
        <f t="shared" si="3"/>
        <v>31.35</v>
      </c>
      <c r="R7" s="1">
        <v>0.25</v>
      </c>
      <c r="S7" s="9">
        <f t="shared" si="4"/>
        <v>31.558989658971424</v>
      </c>
      <c r="T7" s="10">
        <f t="shared" si="5"/>
        <v>99.337780894668114</v>
      </c>
    </row>
    <row r="8" spans="1:21" x14ac:dyDescent="0.2">
      <c r="A8" s="1">
        <v>6</v>
      </c>
      <c r="B8" s="6">
        <v>0.05</v>
      </c>
      <c r="C8" s="8">
        <v>0.12</v>
      </c>
      <c r="D8" s="8">
        <v>5.0000000000000001E-4</v>
      </c>
      <c r="E8" s="6">
        <v>24.3</v>
      </c>
      <c r="F8" s="6">
        <v>0.25</v>
      </c>
      <c r="G8" s="6">
        <f t="shared" si="0"/>
        <v>24.12</v>
      </c>
      <c r="H8" s="1">
        <v>0.25</v>
      </c>
      <c r="I8" s="9">
        <f t="shared" si="1"/>
        <v>24.270373445452151</v>
      </c>
      <c r="J8" s="10">
        <f t="shared" si="2"/>
        <v>99.380423849719023</v>
      </c>
      <c r="K8" s="1">
        <v>8</v>
      </c>
      <c r="L8" s="6">
        <v>0.05</v>
      </c>
      <c r="M8" s="8">
        <v>0.12</v>
      </c>
      <c r="N8" s="1">
        <v>5.0000000000000001E-4</v>
      </c>
      <c r="O8" s="1">
        <v>32.57</v>
      </c>
      <c r="P8" s="1">
        <v>0.25</v>
      </c>
      <c r="Q8" s="6">
        <f t="shared" si="3"/>
        <v>32.39</v>
      </c>
      <c r="R8" s="1">
        <v>0.25</v>
      </c>
      <c r="S8" s="9">
        <f t="shared" si="4"/>
        <v>32.360497927269535</v>
      </c>
      <c r="T8" s="10">
        <f t="shared" si="5"/>
        <v>99.908833069266194</v>
      </c>
    </row>
    <row r="9" spans="1:21" x14ac:dyDescent="0.2">
      <c r="A9" s="1">
        <v>6</v>
      </c>
      <c r="B9" s="6">
        <v>0.05</v>
      </c>
      <c r="C9" s="8">
        <v>0.14000000000000001</v>
      </c>
      <c r="D9" s="8">
        <v>5.0000000000000001E-4</v>
      </c>
      <c r="E9" s="6">
        <v>25.01</v>
      </c>
      <c r="F9" s="6">
        <v>0.25</v>
      </c>
      <c r="G9" s="6">
        <f t="shared" si="0"/>
        <v>24.830000000000002</v>
      </c>
      <c r="H9" s="1">
        <v>0.25</v>
      </c>
      <c r="I9" s="9">
        <f t="shared" si="1"/>
        <v>24.511426906251533</v>
      </c>
      <c r="J9" s="10">
        <f t="shared" si="2"/>
        <v>98.700307840229328</v>
      </c>
      <c r="K9" s="1">
        <v>8</v>
      </c>
      <c r="L9" s="6">
        <v>0.05</v>
      </c>
      <c r="M9" s="8">
        <v>0.14000000000000001</v>
      </c>
      <c r="N9" s="1">
        <v>5.0000000000000001E-4</v>
      </c>
      <c r="O9" s="1">
        <v>32.020000000000003</v>
      </c>
      <c r="P9" s="1">
        <v>0.25</v>
      </c>
      <c r="Q9" s="6">
        <f t="shared" si="3"/>
        <v>31.840000000000003</v>
      </c>
      <c r="R9" s="1">
        <v>0.25</v>
      </c>
      <c r="S9" s="9">
        <f t="shared" si="4"/>
        <v>32.681902541668705</v>
      </c>
      <c r="T9" s="10">
        <f t="shared" si="5"/>
        <v>97.423948802872502</v>
      </c>
    </row>
    <row r="10" spans="1:21" x14ac:dyDescent="0.2">
      <c r="A10" s="1">
        <v>6</v>
      </c>
      <c r="B10" s="6">
        <v>0.05</v>
      </c>
      <c r="C10" s="8">
        <v>0.16</v>
      </c>
      <c r="D10" s="8">
        <v>5.0000000000000001E-4</v>
      </c>
      <c r="E10" s="6">
        <v>24.76</v>
      </c>
      <c r="F10" s="6">
        <v>0.25</v>
      </c>
      <c r="G10" s="6">
        <f t="shared" si="0"/>
        <v>24.580000000000002</v>
      </c>
      <c r="H10" s="1">
        <v>0.25</v>
      </c>
      <c r="I10" s="9">
        <f t="shared" si="1"/>
        <v>24.395464667839665</v>
      </c>
      <c r="J10" s="10">
        <f t="shared" si="2"/>
        <v>99.243567053659746</v>
      </c>
      <c r="K10" s="1">
        <v>8</v>
      </c>
      <c r="L10" s="6">
        <v>0.05</v>
      </c>
      <c r="M10" s="8">
        <v>0.16</v>
      </c>
      <c r="N10" s="1">
        <v>5.0000000000000001E-4</v>
      </c>
      <c r="O10" s="1">
        <v>32.92</v>
      </c>
      <c r="P10" s="1">
        <v>0.25</v>
      </c>
      <c r="Q10" s="6">
        <f t="shared" si="3"/>
        <v>32.74</v>
      </c>
      <c r="R10" s="1">
        <v>0.25</v>
      </c>
      <c r="S10" s="9">
        <f t="shared" si="4"/>
        <v>32.52728622378622</v>
      </c>
      <c r="T10" s="10">
        <f t="shared" si="5"/>
        <v>99.346045118088483</v>
      </c>
    </row>
    <row r="11" spans="1:21" x14ac:dyDescent="0.2">
      <c r="A11" s="1">
        <v>6</v>
      </c>
      <c r="B11" s="6">
        <v>0.05</v>
      </c>
      <c r="C11" s="8">
        <v>0.18</v>
      </c>
      <c r="D11" s="8">
        <v>5.0000000000000001E-4</v>
      </c>
      <c r="E11" s="6">
        <v>24.32</v>
      </c>
      <c r="F11" s="6">
        <v>0.25</v>
      </c>
      <c r="G11" s="6">
        <f t="shared" si="0"/>
        <v>24.14</v>
      </c>
      <c r="H11" s="1">
        <v>0.25</v>
      </c>
      <c r="I11" s="9">
        <f t="shared" si="1"/>
        <v>23.920901496291489</v>
      </c>
      <c r="J11" s="10">
        <f t="shared" si="2"/>
        <v>99.084070875244905</v>
      </c>
      <c r="K11" s="1">
        <v>8</v>
      </c>
      <c r="L11" s="6">
        <v>0.05</v>
      </c>
      <c r="M11" s="8">
        <v>0.18</v>
      </c>
      <c r="N11" s="1">
        <v>5.0000000000000001E-4</v>
      </c>
      <c r="O11" s="1">
        <v>32.51</v>
      </c>
      <c r="P11" s="1">
        <v>0.25</v>
      </c>
      <c r="Q11" s="6">
        <f t="shared" si="3"/>
        <v>32.33</v>
      </c>
      <c r="R11" s="1">
        <v>0.25</v>
      </c>
      <c r="S11" s="9">
        <f t="shared" si="4"/>
        <v>31.894535328388653</v>
      </c>
      <c r="T11" s="10">
        <f t="shared" si="5"/>
        <v>98.634673096416776</v>
      </c>
    </row>
    <row r="12" spans="1:21" x14ac:dyDescent="0.2">
      <c r="A12" s="1">
        <v>6</v>
      </c>
      <c r="B12" s="6">
        <v>0.05</v>
      </c>
      <c r="C12" s="8">
        <v>0.2</v>
      </c>
      <c r="D12" s="8">
        <v>5.0000000000000001E-4</v>
      </c>
      <c r="E12" s="6">
        <v>23.58</v>
      </c>
      <c r="F12" s="6">
        <v>0.25</v>
      </c>
      <c r="G12" s="6">
        <f t="shared" si="0"/>
        <v>23.4</v>
      </c>
      <c r="H12" s="1">
        <v>0.25</v>
      </c>
      <c r="I12" s="9">
        <f t="shared" si="1"/>
        <v>23.083408154539779</v>
      </c>
      <c r="J12" s="10">
        <f t="shared" si="2"/>
        <v>98.628487425510627</v>
      </c>
      <c r="K12" s="1">
        <v>8</v>
      </c>
      <c r="L12" s="6">
        <v>0.05</v>
      </c>
      <c r="M12" s="8">
        <v>0.2</v>
      </c>
      <c r="N12" s="1">
        <v>5.0000000000000001E-4</v>
      </c>
      <c r="O12" s="1">
        <v>31.77</v>
      </c>
      <c r="P12" s="1">
        <v>0.25</v>
      </c>
      <c r="Q12" s="6">
        <f t="shared" si="3"/>
        <v>31.59</v>
      </c>
      <c r="R12" s="1">
        <v>0.25</v>
      </c>
      <c r="S12" s="9">
        <f t="shared" si="4"/>
        <v>30.77787753938637</v>
      </c>
      <c r="T12" s="10">
        <f t="shared" si="5"/>
        <v>97.361343518329491</v>
      </c>
    </row>
    <row r="13" spans="1:21" x14ac:dyDescent="0.2">
      <c r="A13" s="1">
        <v>6</v>
      </c>
      <c r="B13" s="6">
        <v>0.05</v>
      </c>
      <c r="C13" s="8">
        <v>0.22</v>
      </c>
      <c r="D13" s="8">
        <v>5.0000000000000001E-4</v>
      </c>
      <c r="E13" s="6">
        <v>22.68</v>
      </c>
      <c r="F13" s="6">
        <v>0.25</v>
      </c>
      <c r="G13" s="6">
        <f t="shared" si="0"/>
        <v>22.5</v>
      </c>
      <c r="H13" s="1">
        <v>0.25</v>
      </c>
      <c r="I13" s="9">
        <f t="shared" si="1"/>
        <v>21.883615230095113</v>
      </c>
      <c r="J13" s="10">
        <f t="shared" si="2"/>
        <v>97.183350358595163</v>
      </c>
      <c r="K13" s="1">
        <v>8</v>
      </c>
      <c r="L13" s="6">
        <v>0.05</v>
      </c>
      <c r="M13" s="8">
        <v>0.22</v>
      </c>
      <c r="N13" s="1">
        <v>5.0000000000000001E-4</v>
      </c>
      <c r="O13" s="1">
        <v>30.15</v>
      </c>
      <c r="P13" s="1">
        <v>0.25</v>
      </c>
      <c r="Q13" s="6">
        <f t="shared" si="3"/>
        <v>29.97</v>
      </c>
      <c r="R13" s="1">
        <v>0.25</v>
      </c>
      <c r="S13" s="9">
        <f t="shared" si="4"/>
        <v>29.178153640126816</v>
      </c>
      <c r="T13" s="10">
        <f t="shared" si="5"/>
        <v>97.286167008236575</v>
      </c>
    </row>
    <row r="14" spans="1:21" x14ac:dyDescent="0.2">
      <c r="A14" s="1">
        <v>6</v>
      </c>
      <c r="B14" s="6">
        <v>0.05</v>
      </c>
      <c r="C14" s="8">
        <v>0.28699999999999998</v>
      </c>
      <c r="D14" s="8">
        <v>5.0000000000000001E-4</v>
      </c>
      <c r="E14" s="6">
        <v>16.850000000000001</v>
      </c>
      <c r="F14" s="6">
        <v>0.25</v>
      </c>
      <c r="G14" s="6">
        <f t="shared" si="0"/>
        <v>16.670000000000002</v>
      </c>
      <c r="H14" s="1">
        <v>0.25</v>
      </c>
      <c r="I14" s="9">
        <f t="shared" si="1"/>
        <v>15.715974804064333</v>
      </c>
      <c r="J14" s="10">
        <f t="shared" si="2"/>
        <v>93.929583065449123</v>
      </c>
      <c r="K14" s="1">
        <v>8</v>
      </c>
      <c r="L14" s="6">
        <v>0.05</v>
      </c>
      <c r="M14" s="8">
        <v>0.28699999999999998</v>
      </c>
      <c r="N14" s="1">
        <v>5.0000000000000001E-4</v>
      </c>
      <c r="O14" s="1">
        <v>22.41</v>
      </c>
      <c r="P14" s="1">
        <v>0.25</v>
      </c>
      <c r="Q14" s="6">
        <f t="shared" si="3"/>
        <v>22.23</v>
      </c>
      <c r="R14" s="1">
        <v>0.25</v>
      </c>
      <c r="S14" s="9">
        <f t="shared" si="4"/>
        <v>20.954633072085777</v>
      </c>
      <c r="T14" s="10">
        <f t="shared" si="5"/>
        <v>93.913675684385169</v>
      </c>
    </row>
    <row r="20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4"/>
  <sheetViews>
    <sheetView tabSelected="1" workbookViewId="0">
      <selection activeCell="K2" sqref="K2:K12"/>
    </sheetView>
  </sheetViews>
  <sheetFormatPr defaultColWidth="12.5703125" defaultRowHeight="15.75" customHeight="1" x14ac:dyDescent="0.2"/>
  <sheetData>
    <row r="1" spans="1:13" x14ac:dyDescent="0.2">
      <c r="A1" s="2" t="s">
        <v>14</v>
      </c>
      <c r="B1" s="3" t="s">
        <v>1</v>
      </c>
      <c r="C1" s="2" t="s">
        <v>13</v>
      </c>
      <c r="D1" s="3" t="s">
        <v>1</v>
      </c>
      <c r="E1" s="2" t="s">
        <v>0</v>
      </c>
      <c r="F1" s="5" t="s">
        <v>5</v>
      </c>
      <c r="G1" s="3" t="s">
        <v>1</v>
      </c>
      <c r="H1" s="3" t="s">
        <v>10</v>
      </c>
      <c r="I1" s="3" t="s">
        <v>1</v>
      </c>
      <c r="J1" s="2" t="s">
        <v>9</v>
      </c>
      <c r="K1" s="2" t="s">
        <v>11</v>
      </c>
      <c r="M1" s="1" t="s">
        <v>8</v>
      </c>
    </row>
    <row r="2" spans="1:13" x14ac:dyDescent="0.2">
      <c r="A2" s="8">
        <v>0</v>
      </c>
      <c r="B2" s="8">
        <v>5.0000000000000001E-4</v>
      </c>
      <c r="C2" s="8">
        <v>0.14000000000000001</v>
      </c>
      <c r="D2" s="8">
        <v>5.0000000000000001E-4</v>
      </c>
      <c r="E2" s="1">
        <v>1</v>
      </c>
      <c r="F2" s="1">
        <v>3.29</v>
      </c>
      <c r="G2" s="1">
        <v>0.25</v>
      </c>
      <c r="H2" s="6">
        <f xml:space="preserve"> F2-0.18</f>
        <v>3.11</v>
      </c>
      <c r="I2" s="1">
        <v>0.25</v>
      </c>
      <c r="J2" s="9">
        <f xml:space="preserve"> (4*PI()*10^(-3)*135*E2/0.287)*(1/2)*(((0.287-C2)/SQRT((0.287-C2)^(2) + 0.15^(2))) + (C2/SQRT(C2^(2) + 0.15^(2))))</f>
        <v>4.0852378177085882</v>
      </c>
      <c r="K2" s="10">
        <f xml:space="preserve"> (1-ABS((J2-F2)/J2))*100</f>
        <v>80.53386722649509</v>
      </c>
    </row>
    <row r="3" spans="1:13" x14ac:dyDescent="0.2">
      <c r="A3" s="8">
        <v>0</v>
      </c>
      <c r="B3" s="8">
        <v>5.0000000000000001E-4</v>
      </c>
      <c r="C3" s="8">
        <v>0.14000000000000001</v>
      </c>
      <c r="D3" s="8">
        <v>5.0000000000000001E-4</v>
      </c>
      <c r="E3" s="1">
        <v>2</v>
      </c>
      <c r="F3" s="1">
        <v>7.78</v>
      </c>
      <c r="G3" s="1">
        <v>0.25</v>
      </c>
      <c r="H3" s="6">
        <f t="shared" ref="H3:H12" si="0" xml:space="preserve"> F3-0.18</f>
        <v>7.6000000000000005</v>
      </c>
      <c r="I3" s="1">
        <v>0.25</v>
      </c>
      <c r="J3" s="9">
        <f t="shared" ref="J3:J12" si="1" xml:space="preserve"> (4*PI()*10^(-3)*135*E3/0.287)*(1/2)*(((0.287-C3)/SQRT((0.287-C3)^(2) + 0.15^(2))) + (C3/SQRT(C3^(2) + 0.15^(2))))</f>
        <v>8.1704756354171764</v>
      </c>
      <c r="K3" s="10">
        <f xml:space="preserve"> (1-ABS((J3-F3)/J3))*100</f>
        <v>95.220894684214556</v>
      </c>
    </row>
    <row r="4" spans="1:13" x14ac:dyDescent="0.2">
      <c r="A4" s="8">
        <v>0</v>
      </c>
      <c r="B4" s="8">
        <v>5.0000000000000001E-4</v>
      </c>
      <c r="C4" s="8">
        <v>0.14000000000000001</v>
      </c>
      <c r="D4" s="8">
        <v>5.0000000000000001E-4</v>
      </c>
      <c r="E4" s="1">
        <v>3</v>
      </c>
      <c r="F4" s="1">
        <v>12.02</v>
      </c>
      <c r="G4" s="1">
        <v>0.25</v>
      </c>
      <c r="H4" s="6">
        <f t="shared" si="0"/>
        <v>11.84</v>
      </c>
      <c r="I4" s="1">
        <v>0.25</v>
      </c>
      <c r="J4" s="9">
        <f t="shared" si="1"/>
        <v>12.255713453125766</v>
      </c>
      <c r="K4" s="10">
        <f xml:space="preserve"> (1-ABS((J4-F4)/J4))*100</f>
        <v>98.076705578771112</v>
      </c>
    </row>
    <row r="5" spans="1:13" x14ac:dyDescent="0.2">
      <c r="A5" s="8">
        <v>0</v>
      </c>
      <c r="B5" s="8">
        <v>5.0000000000000001E-4</v>
      </c>
      <c r="C5" s="8">
        <v>0.14000000000000001</v>
      </c>
      <c r="D5" s="8">
        <v>5.0000000000000001E-4</v>
      </c>
      <c r="E5" s="1">
        <v>4</v>
      </c>
      <c r="F5" s="1">
        <v>15.97</v>
      </c>
      <c r="G5" s="1">
        <v>0.25</v>
      </c>
      <c r="H5" s="6">
        <f t="shared" si="0"/>
        <v>15.790000000000001</v>
      </c>
      <c r="I5" s="1">
        <v>0.25</v>
      </c>
      <c r="J5" s="9">
        <f t="shared" si="1"/>
        <v>16.340951270834353</v>
      </c>
      <c r="K5" s="10">
        <f xml:space="preserve"> (1-ABS((J5-F5)/J5))*100</f>
        <v>97.729928541574978</v>
      </c>
    </row>
    <row r="6" spans="1:13" x14ac:dyDescent="0.2">
      <c r="A6" s="8">
        <v>0</v>
      </c>
      <c r="B6" s="8">
        <v>5.0000000000000001E-4</v>
      </c>
      <c r="C6" s="8">
        <v>0.14000000000000001</v>
      </c>
      <c r="D6" s="8">
        <v>5.0000000000000001E-4</v>
      </c>
      <c r="E6" s="1">
        <v>5</v>
      </c>
      <c r="F6" s="1">
        <v>20.309999999999999</v>
      </c>
      <c r="G6" s="1">
        <v>0.25</v>
      </c>
      <c r="H6" s="6">
        <f t="shared" si="0"/>
        <v>20.13</v>
      </c>
      <c r="I6" s="1">
        <v>0.25</v>
      </c>
      <c r="J6" s="9">
        <f t="shared" si="1"/>
        <v>20.426189088542944</v>
      </c>
      <c r="K6" s="10">
        <f xml:space="preserve"> (1-ABS((J6-F6)/J6))*100</f>
        <v>99.431175888760777</v>
      </c>
    </row>
    <row r="7" spans="1:13" x14ac:dyDescent="0.2">
      <c r="A7" s="8">
        <v>0</v>
      </c>
      <c r="B7" s="8">
        <v>5.0000000000000001E-4</v>
      </c>
      <c r="C7" s="8">
        <v>0.14000000000000001</v>
      </c>
      <c r="D7" s="8">
        <v>5.0000000000000001E-4</v>
      </c>
      <c r="E7" s="1">
        <v>6</v>
      </c>
      <c r="F7" s="1">
        <v>24.2</v>
      </c>
      <c r="G7" s="1">
        <v>0.25</v>
      </c>
      <c r="H7" s="6">
        <f t="shared" si="0"/>
        <v>24.02</v>
      </c>
      <c r="I7" s="1">
        <v>0.25</v>
      </c>
      <c r="J7" s="9">
        <f t="shared" si="1"/>
        <v>24.511426906251533</v>
      </c>
      <c r="K7" s="10">
        <f xml:space="preserve"> (1-ABS((J7-F7)/J7))*100</f>
        <v>98.729462354669749</v>
      </c>
    </row>
    <row r="8" spans="1:13" x14ac:dyDescent="0.2">
      <c r="A8" s="8">
        <v>0</v>
      </c>
      <c r="B8" s="8">
        <v>5.0000000000000001E-4</v>
      </c>
      <c r="C8" s="8">
        <v>0.14000000000000001</v>
      </c>
      <c r="D8" s="8">
        <v>5.0000000000000001E-4</v>
      </c>
      <c r="E8" s="1">
        <v>7</v>
      </c>
      <c r="F8" s="1">
        <v>28.49</v>
      </c>
      <c r="G8" s="1">
        <v>0.25</v>
      </c>
      <c r="H8" s="6">
        <f t="shared" si="0"/>
        <v>28.31</v>
      </c>
      <c r="I8" s="1">
        <v>0.25</v>
      </c>
      <c r="J8" s="9">
        <f t="shared" si="1"/>
        <v>28.596664723960117</v>
      </c>
      <c r="K8" s="10">
        <f xml:space="preserve"> (1-ABS((J8-F8)/J8))*100</f>
        <v>99.627002921530391</v>
      </c>
    </row>
    <row r="9" spans="1:13" x14ac:dyDescent="0.2">
      <c r="A9" s="8">
        <v>0</v>
      </c>
      <c r="B9" s="8">
        <v>5.0000000000000001E-4</v>
      </c>
      <c r="C9" s="8">
        <v>0.14000000000000001</v>
      </c>
      <c r="D9" s="8">
        <v>5.0000000000000001E-4</v>
      </c>
      <c r="E9" s="1">
        <v>8</v>
      </c>
      <c r="F9" s="1">
        <v>32.619999999999997</v>
      </c>
      <c r="G9" s="1">
        <v>0.25</v>
      </c>
      <c r="H9" s="6">
        <f t="shared" si="0"/>
        <v>32.44</v>
      </c>
      <c r="I9" s="1">
        <v>0.25</v>
      </c>
      <c r="J9" s="9">
        <f t="shared" si="1"/>
        <v>32.681902541668705</v>
      </c>
      <c r="K9" s="10">
        <f xml:space="preserve"> (1-ABS((J9-F9)/J9))*100</f>
        <v>99.810590764751879</v>
      </c>
    </row>
    <row r="10" spans="1:13" x14ac:dyDescent="0.2">
      <c r="A10" s="8">
        <v>0</v>
      </c>
      <c r="B10" s="8">
        <v>5.0000000000000001E-4</v>
      </c>
      <c r="C10" s="8">
        <v>0.14000000000000001</v>
      </c>
      <c r="D10" s="8">
        <v>5.0000000000000001E-4</v>
      </c>
      <c r="E10" s="1">
        <v>10</v>
      </c>
      <c r="F10" s="1">
        <v>40.51</v>
      </c>
      <c r="G10" s="1">
        <v>0.25</v>
      </c>
      <c r="H10" s="6">
        <f t="shared" si="0"/>
        <v>40.33</v>
      </c>
      <c r="I10" s="1">
        <v>0.25</v>
      </c>
      <c r="J10" s="9">
        <f t="shared" si="1"/>
        <v>40.852378177085889</v>
      </c>
      <c r="K10" s="10">
        <f xml:space="preserve"> (1-ABS((J10-F10)/J10))*100</f>
        <v>99.161913718702593</v>
      </c>
    </row>
    <row r="11" spans="1:13" x14ac:dyDescent="0.2">
      <c r="A11" s="8">
        <v>0</v>
      </c>
      <c r="B11" s="8">
        <v>5.0000000000000001E-4</v>
      </c>
      <c r="C11" s="8">
        <v>0.14000000000000001</v>
      </c>
      <c r="D11" s="8">
        <v>5.0000000000000001E-4</v>
      </c>
      <c r="E11" s="1">
        <v>12</v>
      </c>
      <c r="F11" s="1">
        <v>48.77</v>
      </c>
      <c r="G11" s="1">
        <v>0.25</v>
      </c>
      <c r="H11" s="6">
        <f t="shared" si="0"/>
        <v>48.59</v>
      </c>
      <c r="I11" s="1">
        <v>0.25</v>
      </c>
      <c r="J11" s="9">
        <f t="shared" si="1"/>
        <v>49.022853812503065</v>
      </c>
      <c r="K11" s="10">
        <f xml:space="preserve"> (1-ABS((J11-F11)/J11))*100</f>
        <v>99.48421237680256</v>
      </c>
    </row>
    <row r="12" spans="1:13" x14ac:dyDescent="0.2">
      <c r="A12" s="8">
        <v>0</v>
      </c>
      <c r="B12" s="8">
        <v>5.0000000000000001E-4</v>
      </c>
      <c r="C12" s="8">
        <v>0.14000000000000001</v>
      </c>
      <c r="D12" s="8">
        <v>5.0000000000000001E-4</v>
      </c>
      <c r="E12" s="1">
        <v>14</v>
      </c>
      <c r="F12" s="1">
        <v>57.53</v>
      </c>
      <c r="G12" s="1">
        <v>0.25</v>
      </c>
      <c r="H12" s="6">
        <f t="shared" si="0"/>
        <v>57.35</v>
      </c>
      <c r="I12" s="1">
        <v>0.25</v>
      </c>
      <c r="J12" s="9">
        <f t="shared" si="1"/>
        <v>57.193329447920235</v>
      </c>
      <c r="K12" s="10">
        <f xml:space="preserve"> (1-ABS((J12-F12)/J12))*100</f>
        <v>99.411346471118918</v>
      </c>
    </row>
    <row r="13" spans="1:13" ht="15.75" customHeight="1" x14ac:dyDescent="0.2">
      <c r="B13" s="8"/>
      <c r="D13" s="8"/>
      <c r="H13" s="6"/>
      <c r="I13" s="6"/>
      <c r="J13" s="9"/>
      <c r="K13" s="10"/>
    </row>
    <row r="14" spans="1:13" ht="15.75" customHeight="1" x14ac:dyDescent="0.2">
      <c r="B14" s="8"/>
      <c r="D14" s="8"/>
      <c r="H14" s="6"/>
      <c r="I14" s="6"/>
      <c r="J14" s="9"/>
      <c r="K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4"/>
  <sheetViews>
    <sheetView workbookViewId="0">
      <selection activeCell="F4" sqref="F4"/>
    </sheetView>
  </sheetViews>
  <sheetFormatPr defaultColWidth="12.5703125" defaultRowHeight="15.75" customHeight="1" x14ac:dyDescent="0.2"/>
  <sheetData>
    <row r="1" spans="1:9" x14ac:dyDescent="0.2">
      <c r="A1" s="2" t="s">
        <v>13</v>
      </c>
      <c r="B1" s="2" t="s">
        <v>14</v>
      </c>
      <c r="C1" s="3" t="s">
        <v>1</v>
      </c>
      <c r="D1" s="5" t="s">
        <v>7</v>
      </c>
      <c r="E1" s="3" t="s">
        <v>1</v>
      </c>
      <c r="F1" s="3" t="s">
        <v>10</v>
      </c>
      <c r="G1" s="3" t="s">
        <v>1</v>
      </c>
      <c r="H1" s="2" t="s">
        <v>9</v>
      </c>
      <c r="I1" s="2" t="s">
        <v>11</v>
      </c>
    </row>
    <row r="2" spans="1:9" x14ac:dyDescent="0.2">
      <c r="A2" s="1">
        <v>7.0000000000000007E-2</v>
      </c>
      <c r="B2" s="8">
        <v>0</v>
      </c>
      <c r="C2" s="8">
        <v>5.0000000000000001E-4</v>
      </c>
      <c r="D2" s="6">
        <v>0</v>
      </c>
      <c r="E2" s="6">
        <v>0.02</v>
      </c>
      <c r="F2" s="6">
        <f xml:space="preserve"> D2-0.03</f>
        <v>-0.03</v>
      </c>
      <c r="G2" s="6">
        <v>0.02</v>
      </c>
      <c r="H2" s="6">
        <v>0</v>
      </c>
      <c r="I2" s="10">
        <f xml:space="preserve"> (1-ABS((H2-F2)/F2))*100</f>
        <v>0</v>
      </c>
    </row>
    <row r="3" spans="1:9" x14ac:dyDescent="0.2">
      <c r="A3" s="1">
        <v>7.0000000000000007E-2</v>
      </c>
      <c r="B3" s="8">
        <v>0.01</v>
      </c>
      <c r="C3" s="8">
        <v>5.0000000000000001E-4</v>
      </c>
      <c r="D3" s="6">
        <v>0.23</v>
      </c>
      <c r="E3" s="6">
        <v>0.02</v>
      </c>
      <c r="F3" s="6">
        <f t="shared" ref="F3:F14" si="0" xml:space="preserve"> D3-0.03</f>
        <v>0.2</v>
      </c>
      <c r="G3" s="6">
        <v>0.02</v>
      </c>
      <c r="H3" s="11">
        <v>0.44184464000000001</v>
      </c>
      <c r="I3" s="10">
        <f xml:space="preserve"> (1-ABS((H3-F3)/H3))*100</f>
        <v>45.264779040886403</v>
      </c>
    </row>
    <row r="4" spans="1:9" x14ac:dyDescent="0.2">
      <c r="A4" s="1">
        <v>7.0000000000000007E-2</v>
      </c>
      <c r="B4" s="8">
        <v>0.02</v>
      </c>
      <c r="C4" s="8">
        <v>5.0000000000000001E-4</v>
      </c>
      <c r="D4" s="6">
        <v>0.72</v>
      </c>
      <c r="E4" s="6">
        <v>0.02</v>
      </c>
      <c r="F4" s="6">
        <f t="shared" si="0"/>
        <v>0.69</v>
      </c>
      <c r="G4" s="6">
        <v>0.02</v>
      </c>
      <c r="H4" s="11">
        <v>0.88526674999999999</v>
      </c>
      <c r="I4" s="10">
        <f xml:space="preserve"> (1-ABS((H4-F4)/H4))*100</f>
        <v>77.94260882383756</v>
      </c>
    </row>
    <row r="5" spans="1:9" x14ac:dyDescent="0.2">
      <c r="A5" s="1">
        <v>7.0000000000000007E-2</v>
      </c>
      <c r="B5" s="8">
        <v>0.03</v>
      </c>
      <c r="C5" s="8">
        <v>5.0000000000000001E-4</v>
      </c>
      <c r="D5" s="6">
        <v>1.1299999999999999</v>
      </c>
      <c r="E5" s="6">
        <v>0.02</v>
      </c>
      <c r="F5" s="6">
        <f t="shared" si="0"/>
        <v>1.0999999999999999</v>
      </c>
      <c r="G5" s="6">
        <v>0.02</v>
      </c>
      <c r="H5" s="9">
        <v>1.33164164</v>
      </c>
      <c r="I5" s="10">
        <f t="shared" ref="I4:I14" si="1" xml:space="preserve"> (1-ABS((H5-F5)/H5))*100</f>
        <v>82.604806500343429</v>
      </c>
    </row>
    <row r="6" spans="1:9" x14ac:dyDescent="0.2">
      <c r="A6" s="1">
        <v>7.0000000000000007E-2</v>
      </c>
      <c r="B6" s="8">
        <v>0.04</v>
      </c>
      <c r="C6" s="8">
        <v>5.0000000000000001E-4</v>
      </c>
      <c r="D6" s="6">
        <v>1.61</v>
      </c>
      <c r="E6" s="6">
        <v>0.02</v>
      </c>
      <c r="F6" s="6">
        <f t="shared" si="0"/>
        <v>1.58</v>
      </c>
      <c r="G6" s="6">
        <v>0.02</v>
      </c>
      <c r="H6" s="9">
        <v>1.7819100800000001</v>
      </c>
      <c r="I6" s="10">
        <f t="shared" si="1"/>
        <v>88.668896244192069</v>
      </c>
    </row>
    <row r="7" spans="1:9" x14ac:dyDescent="0.2">
      <c r="A7" s="1">
        <v>7.0000000000000007E-2</v>
      </c>
      <c r="B7" s="8">
        <v>0.05</v>
      </c>
      <c r="C7" s="8">
        <v>5.0000000000000001E-4</v>
      </c>
      <c r="D7" s="6">
        <v>2.1</v>
      </c>
      <c r="E7" s="6">
        <v>0.02</v>
      </c>
      <c r="F7" s="6">
        <f t="shared" si="0"/>
        <v>2.0700000000000003</v>
      </c>
      <c r="G7" s="6">
        <v>0.02</v>
      </c>
      <c r="H7" s="9">
        <v>2.23628297</v>
      </c>
      <c r="I7" s="10">
        <f t="shared" si="1"/>
        <v>92.564314434679986</v>
      </c>
    </row>
    <row r="8" spans="1:9" x14ac:dyDescent="0.2">
      <c r="A8" s="1">
        <v>7.0000000000000007E-2</v>
      </c>
      <c r="B8" s="8">
        <v>0.06</v>
      </c>
      <c r="C8" s="8">
        <v>5.0000000000000001E-4</v>
      </c>
      <c r="D8" s="6">
        <v>2.61</v>
      </c>
      <c r="E8" s="6">
        <v>0.02</v>
      </c>
      <c r="F8" s="6">
        <f t="shared" si="0"/>
        <v>2.58</v>
      </c>
      <c r="G8" s="6">
        <v>0.02</v>
      </c>
      <c r="H8" s="9">
        <v>2.69384559</v>
      </c>
      <c r="I8" s="10">
        <f t="shared" si="1"/>
        <v>95.773863564318106</v>
      </c>
    </row>
    <row r="9" spans="1:9" x14ac:dyDescent="0.2">
      <c r="A9" s="1">
        <v>7.0000000000000007E-2</v>
      </c>
      <c r="B9" s="8">
        <v>7.0000000000000007E-2</v>
      </c>
      <c r="C9" s="8">
        <v>5.0000000000000001E-4</v>
      </c>
      <c r="D9" s="6">
        <v>3.11</v>
      </c>
      <c r="E9" s="6">
        <v>0.02</v>
      </c>
      <c r="F9" s="6">
        <f t="shared" si="0"/>
        <v>3.08</v>
      </c>
      <c r="G9" s="6">
        <v>0.02</v>
      </c>
      <c r="H9" s="9">
        <v>3.1520217499999998</v>
      </c>
      <c r="I9" s="10">
        <f t="shared" si="1"/>
        <v>97.715061769481764</v>
      </c>
    </row>
    <row r="10" spans="1:9" x14ac:dyDescent="0.2">
      <c r="A10" s="1">
        <v>7.0000000000000007E-2</v>
      </c>
      <c r="B10" s="8">
        <v>0.08</v>
      </c>
      <c r="C10" s="8">
        <v>5.0000000000000001E-4</v>
      </c>
      <c r="D10" s="6">
        <v>3.54</v>
      </c>
      <c r="E10" s="6">
        <v>0.02</v>
      </c>
      <c r="F10" s="6">
        <f t="shared" si="0"/>
        <v>3.5100000000000002</v>
      </c>
      <c r="G10" s="6">
        <v>0.02</v>
      </c>
      <c r="H10" s="9">
        <v>3.6058665200000002</v>
      </c>
      <c r="I10" s="10">
        <f t="shared" si="1"/>
        <v>97.341373579186168</v>
      </c>
    </row>
    <row r="11" spans="1:9" x14ac:dyDescent="0.2">
      <c r="A11" s="1">
        <v>7.0000000000000007E-2</v>
      </c>
      <c r="B11" s="8">
        <v>0.09</v>
      </c>
      <c r="C11" s="8">
        <v>5.0000000000000001E-4</v>
      </c>
      <c r="D11" s="6">
        <v>3.96</v>
      </c>
      <c r="E11" s="6">
        <v>0.02</v>
      </c>
      <c r="F11" s="6">
        <f t="shared" si="0"/>
        <v>3.93</v>
      </c>
      <c r="G11" s="6">
        <v>0.02</v>
      </c>
      <c r="H11" s="9">
        <v>4.0471951400000004</v>
      </c>
      <c r="I11" s="10">
        <f xml:space="preserve"> (1-ABS((H11-F11)/H11))*100</f>
        <v>97.10428739050127</v>
      </c>
    </row>
    <row r="12" spans="1:9" x14ac:dyDescent="0.2">
      <c r="A12" s="1">
        <v>7.0000000000000007E-2</v>
      </c>
      <c r="B12" s="8">
        <v>0.1</v>
      </c>
      <c r="C12" s="8">
        <v>5.0000000000000001E-4</v>
      </c>
      <c r="D12" s="6">
        <v>4.4400000000000004</v>
      </c>
      <c r="E12" s="6">
        <v>0.02</v>
      </c>
      <c r="F12" s="6">
        <f t="shared" si="0"/>
        <v>4.41</v>
      </c>
      <c r="G12" s="6">
        <v>0.02</v>
      </c>
      <c r="H12" s="9">
        <v>4.4636606099999998</v>
      </c>
      <c r="I12" s="10">
        <f t="shared" si="1"/>
        <v>98.797834004678066</v>
      </c>
    </row>
    <row r="13" spans="1:9" x14ac:dyDescent="0.2">
      <c r="A13" s="1">
        <v>7.0000000000000007E-2</v>
      </c>
      <c r="B13" s="8">
        <v>0.12</v>
      </c>
      <c r="C13" s="8">
        <v>5.0000000000000001E-4</v>
      </c>
      <c r="D13" s="6">
        <v>5.21</v>
      </c>
      <c r="E13" s="6">
        <v>0.02</v>
      </c>
      <c r="F13" s="6">
        <f t="shared" si="0"/>
        <v>5.18</v>
      </c>
      <c r="G13" s="6">
        <v>0.02</v>
      </c>
      <c r="H13" s="9">
        <v>5.1488676800000004</v>
      </c>
      <c r="I13" s="10">
        <f t="shared" si="1"/>
        <v>99.395355990193181</v>
      </c>
    </row>
    <row r="14" spans="1:9" ht="15.75" customHeight="1" x14ac:dyDescent="0.2">
      <c r="A14" s="1">
        <v>7.0000000000000007E-2</v>
      </c>
      <c r="B14" s="8">
        <v>0.14000000000000001</v>
      </c>
      <c r="C14" s="8">
        <v>5.0000000000000001E-4</v>
      </c>
      <c r="D14" s="6">
        <v>5.55</v>
      </c>
      <c r="E14" s="6">
        <v>0.02</v>
      </c>
      <c r="F14" s="6">
        <f t="shared" si="0"/>
        <v>5.52</v>
      </c>
      <c r="G14" s="6">
        <v>0.02</v>
      </c>
      <c r="H14" s="12">
        <v>5.4856633300000004</v>
      </c>
      <c r="I14" s="10">
        <f t="shared" si="1"/>
        <v>99.374065305608184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ravni_vodic</vt:lpstr>
      <vt:lpstr>Ro_je_0</vt:lpstr>
      <vt:lpstr>Sheet4</vt:lpstr>
      <vt:lpstr>i_je_8_a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Agata</cp:lastModifiedBy>
  <dcterms:modified xsi:type="dcterms:W3CDTF">2022-05-15T23:38:10Z</dcterms:modified>
</cp:coreProperties>
</file>