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bak\Desktop\"/>
    </mc:Choice>
  </mc:AlternateContent>
  <xr:revisionPtr revIDLastSave="0" documentId="13_ncr:1_{AC55A91F-06AC-4B3E-807A-F9B594468FEC}" xr6:coauthVersionLast="47" xr6:coauthVersionMax="47" xr10:uidLastSave="{00000000-0000-0000-0000-000000000000}"/>
  <bookViews>
    <workbookView xWindow="-120" yWindow="-120" windowWidth="38640" windowHeight="21120" xr2:uid="{59B3433C-5EC5-44B6-9D4C-CCC055B57411}"/>
  </bookViews>
  <sheets>
    <sheet name="Lambda" sheetId="1" r:id="rId1"/>
  </sheets>
  <definedNames>
    <definedName name="BetweenInclusive" comment="Tests whether a value falls between two values, including the upper and lower limits. =BetweenInclusive(Value,Lower Limit, Upper Limit)">_xlfn.LAMBDA(_xlpm.Val,_xlpm.Low,_xlpm.Up,_xlpm.Val=MEDIAN(_xlpm.Val,_xlpm.Low,_xlpm.Up))</definedName>
    <definedName name="IncomeTaxUSA">_xlfn.LAMBDA(_xlpm.ti,   _xlfn.LET(     _xlpm.Brac1,18200,     _xlpm.Brac2,45000,     _xlpm.Rate2,19%,     _xlpm.TaxA2,5092,     _xlpm.Brac3,120000,     _xlpm.Rate3,32.5%,     _xlpm.TaxA3,24375,     _xlpm.Brac4,180000,     _xlpm.Rate4,37%,     _xlpm.TaxA4,22200,     _xlpm.Rate5,45%,     IF(_xlpm.Brac1&gt;=_xlpm.ti,0,       IF(_xlpm.Brac2&gt;=_xlpm.ti,(_xlpm.ti-_xlpm.Brac1)*_xlpm.Rate2,         IF(_xlpm.Brac3&gt;=_xlpm.ti,_xlpm.TaxA2+(_xlpm.ti-_xlpm.Brac2)*_xlpm.Rate3,           IF(_xlpm.Brac4&gt;=_xlpm.ti,_xlpm.TaxA2+_xlpm.TaxA3+(_xlpm.ti-_xlpm.Brac3)*_xlpm.Rate4,             IF(_xlpm.ti&gt;_xlpm.Brac4,_xlpm.TaxA2+_xlpm.TaxA3+_xlpm.TaxA4+(_xlpm.ti-_xlpm.Brac4)*_xlpm.Rate5) ) )  ) )  ) )</definedName>
    <definedName name="MyLambda" comment="MyLamvbda(x,y,x+y)">_xlfn.LAMBDA(_xlpm.x,_xlpm.y,_xlpm.x+_xlpm.y)</definedName>
    <definedName name="NetOfVAT" comment="Calculates the amount excluding VAT. one argument: amt = the amount including VAT.">_xlfn.LAMBDA(_xlpm.amt,_xlpm.amt/1.2)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9" i="1" l="1" a="1"/>
  <c r="D69" i="1" s="1"/>
  <c r="D70" i="1" a="1"/>
  <c r="D70" i="1" s="1"/>
  <c r="D71" i="1" a="1"/>
  <c r="D71" i="1" s="1"/>
  <c r="D72" i="1" a="1"/>
  <c r="D72" i="1" s="1"/>
  <c r="D73" i="1" a="1"/>
  <c r="D73" i="1" s="1"/>
  <c r="E59" i="1" a="1"/>
  <c r="E59" i="1" s="1"/>
  <c r="C59" i="1" a="1"/>
  <c r="C59" i="1" s="1"/>
  <c r="A59" i="1"/>
  <c r="D41" i="1" a="1"/>
  <c r="D41" i="1" s="1"/>
  <c r="D40" i="1" a="1"/>
  <c r="D40" i="1" s="1"/>
  <c r="D39" i="1" a="1"/>
  <c r="D39" i="1" s="1"/>
  <c r="D35" i="1" a="1"/>
  <c r="D35" i="1" s="1"/>
  <c r="D32" i="1" a="1"/>
  <c r="D32" i="1" s="1"/>
  <c r="D33" i="1" a="1"/>
  <c r="D33" i="1" s="1"/>
  <c r="D34" i="1" a="1"/>
  <c r="D34" i="1"/>
  <c r="D31" i="1" a="1"/>
  <c r="D31" i="1" s="1"/>
  <c r="G30" i="1" s="1"/>
  <c r="D21" i="1" a="1"/>
  <c r="D21" i="1" s="1"/>
  <c r="D22" i="1" a="1"/>
  <c r="D22" i="1" s="1"/>
  <c r="D23" i="1" a="1"/>
  <c r="D23" i="1" s="1"/>
  <c r="D20" i="1" a="1"/>
  <c r="D20" i="1" s="1"/>
  <c r="H15" i="1" a="1"/>
  <c r="H15" i="1" s="1"/>
  <c r="C13" i="1" a="1"/>
  <c r="C13" i="1" s="1"/>
  <c r="C11" i="1" a="1"/>
  <c r="C11" i="1" s="1"/>
  <c r="A65" i="1"/>
  <c r="A63" i="1"/>
  <c r="A61" i="1"/>
  <c r="G31" i="1"/>
  <c r="C12" i="1"/>
  <c r="C10" i="1"/>
  <c r="G29" i="1"/>
  <c r="H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<sst xmlns="http://schemas.openxmlformats.org/spreadsheetml/2006/main" count="36" uniqueCount="27">
  <si>
    <t>Net of 20% VAT LAMBDA</t>
  </si>
  <si>
    <t>Date</t>
  </si>
  <si>
    <t>Amt. with VAT</t>
  </si>
  <si>
    <t>Amt. Ex. VAT</t>
  </si>
  <si>
    <t>Value</t>
  </si>
  <si>
    <t>Lower</t>
  </si>
  <si>
    <t>Upper</t>
  </si>
  <si>
    <t>BetweenInclusive</t>
  </si>
  <si>
    <t>Start Date</t>
  </si>
  <si>
    <t>End Date</t>
  </si>
  <si>
    <t>Taxable Income</t>
  </si>
  <si>
    <t>Rate</t>
  </si>
  <si>
    <t>Tax</t>
  </si>
  <si>
    <t>Brac</t>
  </si>
  <si>
    <t>TaxA</t>
  </si>
  <si>
    <t>to</t>
  </si>
  <si>
    <t>nil</t>
  </si>
  <si>
    <t>19c for each $1 over $18,200</t>
  </si>
  <si>
    <t>$5,092 plus 32.5c for each $1 over $45,000</t>
  </si>
  <si>
    <t>$29,467 plus 37c for each $1 over $120,000</t>
  </si>
  <si>
    <t>$51,667 plus 45c for each $1 over $180,000</t>
  </si>
  <si>
    <t>write a formula to calculate income tax for 190,000$ based on the brackets and rates in this table</t>
  </si>
  <si>
    <t>Lenora</t>
  </si>
  <si>
    <t>Ellie</t>
  </si>
  <si>
    <t>Rochelle</t>
  </si>
  <si>
    <t>Bridget</t>
  </si>
  <si>
    <t>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</si>
</sst>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dd/mm/yyyy;@"/>
    <numFmt numFmtId="165" formatCode="_-* #,##0.00_-;\-* #,##0.00_-;_-* &quot;-&quot;??_-;_-@_-"/>
    <numFmt numFmtId="166" formatCode="_-* #,##0_-;\-* #,##0_-;_-* &quot;-&quot;??_-;_-@_-"/>
    <numFmt numFmtId="167" formatCode="0.0%"/>
    <numFmt numFmtId="168" formatCode="[$$-C09]#,##0;\-[$$-C09]#,##0"/>
    <numFmt numFmtId="171" formatCode="_(&quot;$&quot;* #,##0_);_(&quot;$&quot;* \(#,##0\);_(&quot;$&quot;* &quot;-&quot;??_);_(@_)"/>
  </numFmts>
  <fonts count="8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i/>
      <sz val="10"/>
      <color theme="1"/>
      <name val="Segoe UI"/>
      <family val="2"/>
    </font>
    <font>
      <b/>
      <sz val="11"/>
      <color theme="1"/>
      <name val="Segoe UI"/>
      <family val="2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5" fontId="0" fillId="0" borderId="0" xfId="0" applyNumberFormat="1"/>
    <xf numFmtId="168" fontId="4" fillId="0" borderId="0" xfId="2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7" fontId="4" fillId="0" borderId="0" xfId="1" applyNumberFormat="1" applyFont="1" applyAlignment="1">
      <alignment horizontal="center"/>
    </xf>
    <xf numFmtId="166" fontId="6" fillId="0" borderId="1" xfId="2" applyNumberFormat="1" applyFont="1" applyBorder="1" applyAlignment="1">
      <alignment horizontal="centerContinuous"/>
    </xf>
    <xf numFmtId="0" fontId="6" fillId="0" borderId="1" xfId="1" applyFont="1" applyBorder="1" applyAlignment="1">
      <alignment horizontal="right"/>
    </xf>
    <xf numFmtId="0" fontId="4" fillId="4" borderId="2" xfId="1" applyFont="1" applyFill="1" applyBorder="1"/>
    <xf numFmtId="0" fontId="5" fillId="4" borderId="2" xfId="1" applyFont="1" applyFill="1" applyBorder="1" applyAlignment="1">
      <alignment horizontal="center"/>
    </xf>
    <xf numFmtId="0" fontId="6" fillId="0" borderId="1" xfId="1" applyFont="1" applyBorder="1" applyAlignment="1">
      <alignment horizontal="centerContinuous"/>
    </xf>
    <xf numFmtId="0" fontId="4" fillId="0" borderId="0" xfId="1" applyFont="1" applyAlignment="1">
      <alignment horizontal="centerContinuous"/>
    </xf>
    <xf numFmtId="0" fontId="4" fillId="0" borderId="0" xfId="1" applyFont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1" fontId="0" fillId="0" borderId="0" xfId="0" applyNumberFormat="1"/>
    <xf numFmtId="171" fontId="0" fillId="0" borderId="0" xfId="3" applyNumberFormat="1" applyFont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/>
  </cellXfs>
  <cellStyles count="4">
    <cellStyle name="Comma 2" xfId="2" xr:uid="{AFC647E0-61D5-4A10-8A5F-5E8610365C5F}"/>
    <cellStyle name="Currency" xfId="3" builtinId="4"/>
    <cellStyle name="Normal" xfId="0" builtinId="0"/>
    <cellStyle name="Normal 2" xfId="1" xr:uid="{E9096B47-3FB3-4E1C-9037-599E85FD16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647700</xdr:colOff>
      <xdr:row>3</xdr:row>
      <xdr:rowOff>133350</xdr:rowOff>
    </xdr:from>
    <xdr:ext cx="6048375" cy="7048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BF1F02-C937-5474-9321-3E448D9DEFDC}"/>
            </a:ext>
          </a:extLst>
        </xdr:cNvPr>
        <xdr:cNvSpPr txBox="1"/>
      </xdr:nvSpPr>
      <xdr:spPr>
        <a:xfrm>
          <a:off x="3162300" y="847725"/>
          <a:ext cx="6048375" cy="7048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/>
            <a:t>Syntaxt:</a:t>
          </a:r>
          <a:r>
            <a:rPr lang="en-US" sz="1600" baseline="0"/>
            <a:t> =LAMBDA([parameter1],[...],[parametern], calculaction)</a:t>
          </a:r>
          <a:endParaRPr 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3F18-2A7C-4444-8E19-E5C343638D3C}">
  <dimension ref="A10:AI73"/>
  <sheetViews>
    <sheetView tabSelected="1" topLeftCell="A49" workbookViewId="0">
      <selection activeCell="G66" sqref="G66"/>
    </sheetView>
  </sheetViews>
  <sheetFormatPr defaultRowHeight="18.75" x14ac:dyDescent="0.3"/>
  <cols>
    <col min="1" max="1" width="10.09765625" bestFit="1" customWidth="1"/>
    <col min="2" max="2" width="11.296875" bestFit="1" customWidth="1"/>
    <col min="3" max="3" width="12.09765625" bestFit="1" customWidth="1"/>
    <col min="4" max="4" width="15.19921875" customWidth="1"/>
    <col min="5" max="5" width="8.3984375" customWidth="1"/>
    <col min="6" max="6" width="30.8984375" customWidth="1"/>
    <col min="8" max="8" width="9.3984375" bestFit="1" customWidth="1"/>
  </cols>
  <sheetData>
    <row r="10" spans="3:10" x14ac:dyDescent="0.3">
      <c r="C10" s="18" t="str">
        <f ca="1">_xlfn.FORMULATEXT(C11)</f>
        <v>=LAMBDA(x,y,x+y)(2,3)</v>
      </c>
      <c r="D10" s="18"/>
      <c r="E10" s="18"/>
    </row>
    <row r="11" spans="3:10" x14ac:dyDescent="0.3">
      <c r="C11" cm="1">
        <f t="array" ref="C11">_xlfn.LAMBDA(_xlpm.x,_xlpm.y,_xlpm.x+_xlpm.y)(2,3)</f>
        <v>5</v>
      </c>
    </row>
    <row r="12" spans="3:10" x14ac:dyDescent="0.3">
      <c r="C12" s="18" t="str">
        <f ca="1">_xlfn.FORMULATEXT(C13)</f>
        <v>=MyLambda(23,45)</v>
      </c>
      <c r="D12" s="18"/>
      <c r="E12" s="18"/>
    </row>
    <row r="13" spans="3:10" x14ac:dyDescent="0.3">
      <c r="C13" cm="1">
        <f t="array" ref="C13">MyLambda(23,45)</f>
        <v>68</v>
      </c>
    </row>
    <row r="14" spans="3:10" x14ac:dyDescent="0.3">
      <c r="H14" s="18" t="str">
        <f ca="1">_xlfn.FORMULATEXT(H15)</f>
        <v>=LAMBDA(amt,amt/1.2)(B20)</v>
      </c>
      <c r="I14" s="18"/>
      <c r="J14" s="18"/>
    </row>
    <row r="15" spans="3:10" x14ac:dyDescent="0.3">
      <c r="H15" cm="1">
        <f t="array" ref="H15">_xlfn.LAMBDA(_xlpm.amt,_xlpm.amt/1.2)(B20)</f>
        <v>100</v>
      </c>
    </row>
    <row r="17" spans="1:12" x14ac:dyDescent="0.3">
      <c r="A17" s="19" t="s">
        <v>0</v>
      </c>
      <c r="B17" s="19"/>
      <c r="C17" s="19"/>
      <c r="D17" s="19"/>
    </row>
    <row r="19" spans="1:12" x14ac:dyDescent="0.3">
      <c r="A19" s="2" t="s">
        <v>1</v>
      </c>
      <c r="B19" s="3" t="s">
        <v>2</v>
      </c>
      <c r="C19" s="3"/>
      <c r="D19" s="3" t="s">
        <v>3</v>
      </c>
    </row>
    <row r="20" spans="1:12" x14ac:dyDescent="0.3">
      <c r="A20" s="4">
        <v>44197</v>
      </c>
      <c r="B20" s="1">
        <v>120</v>
      </c>
      <c r="D20" s="1" cm="1">
        <f t="array" ref="D20">NetOfVAT($B20)</f>
        <v>100</v>
      </c>
    </row>
    <row r="21" spans="1:12" x14ac:dyDescent="0.3">
      <c r="A21" s="4">
        <v>44198</v>
      </c>
      <c r="B21" s="1">
        <v>150</v>
      </c>
      <c r="D21" s="1" cm="1">
        <f t="array" ref="D21">NetOfVAT($B21)</f>
        <v>125</v>
      </c>
    </row>
    <row r="22" spans="1:12" x14ac:dyDescent="0.3">
      <c r="A22" s="4">
        <v>44199</v>
      </c>
      <c r="B22" s="1">
        <v>240</v>
      </c>
      <c r="D22" s="1" cm="1">
        <f t="array" ref="D22">NetOfVAT($B22)</f>
        <v>200</v>
      </c>
    </row>
    <row r="23" spans="1:12" x14ac:dyDescent="0.3">
      <c r="A23" s="4">
        <v>44200</v>
      </c>
      <c r="B23" s="1">
        <v>660</v>
      </c>
      <c r="D23" s="1" cm="1">
        <f t="array" ref="D23">NetOfVAT($B23)</f>
        <v>550</v>
      </c>
    </row>
    <row r="29" spans="1:12" x14ac:dyDescent="0.3">
      <c r="G29" s="18" t="str">
        <f ca="1">_xlfn.FORMULATEXT(G30)</f>
        <v>=D31=A31=MEDIAN(A31,B31,C31)</v>
      </c>
      <c r="H29" s="18"/>
      <c r="I29" s="18"/>
    </row>
    <row r="30" spans="1:12" x14ac:dyDescent="0.3">
      <c r="A30" s="6" t="s">
        <v>4</v>
      </c>
      <c r="B30" s="6" t="s">
        <v>5</v>
      </c>
      <c r="C30" s="6" t="s">
        <v>6</v>
      </c>
      <c r="D30" s="6" t="s">
        <v>7</v>
      </c>
      <c r="G30" t="b">
        <f>D31=A31=MEDIAN(A31,B31,C31)</f>
        <v>0</v>
      </c>
    </row>
    <row r="31" spans="1:12" x14ac:dyDescent="0.3">
      <c r="A31" s="1">
        <v>1</v>
      </c>
      <c r="B31" s="1">
        <v>3</v>
      </c>
      <c r="C31" s="1">
        <v>8</v>
      </c>
      <c r="D31" s="1" t="b" cm="1">
        <f t="array" ref="D31">_xlfn.LAMBDA(_xlpm.Val,_xlpm.Low,_xlpm.Up,_xlpm.Val=MEDIAN(_xlpm.Val,_xlpm.Low,_xlpm.Up))(A31,B31,C31)</f>
        <v>0</v>
      </c>
      <c r="G31" s="18" t="str">
        <f ca="1">_xlfn.FORMULATEXT(D31)</f>
        <v>=LAMBDA(Val,Low,Up,Val=MEDIAN(Val,Low,Up))(A31,B31,C31)</v>
      </c>
      <c r="H31" s="18"/>
      <c r="I31" s="18"/>
      <c r="J31" s="18"/>
      <c r="K31" s="18"/>
      <c r="L31" s="18"/>
    </row>
    <row r="32" spans="1:12" x14ac:dyDescent="0.3">
      <c r="A32" s="1">
        <v>3</v>
      </c>
      <c r="B32" s="1">
        <v>3</v>
      </c>
      <c r="C32" s="1">
        <v>8</v>
      </c>
      <c r="D32" s="1" t="b" cm="1">
        <f t="array" ref="D32">_xlfn.LAMBDA(_xlpm.Val,_xlpm.Low,_xlpm.Up,_xlpm.Val=MEDIAN(_xlpm.Val,_xlpm.Low,_xlpm.Up))(A32,B32,C32)</f>
        <v>1</v>
      </c>
    </row>
    <row r="33" spans="1:4" x14ac:dyDescent="0.3">
      <c r="A33" s="1">
        <v>10</v>
      </c>
      <c r="B33" s="1">
        <v>3</v>
      </c>
      <c r="C33" s="1">
        <v>8</v>
      </c>
      <c r="D33" s="1" t="b" cm="1">
        <f t="array" ref="D33">_xlfn.LAMBDA(_xlpm.Val,_xlpm.Low,_xlpm.Up,_xlpm.Val=MEDIAN(_xlpm.Val,_xlpm.Low,_xlpm.Up))(A33,B33,C33)</f>
        <v>0</v>
      </c>
    </row>
    <row r="34" spans="1:4" x14ac:dyDescent="0.3">
      <c r="A34" s="1">
        <v>7</v>
      </c>
      <c r="B34" s="1">
        <v>3</v>
      </c>
      <c r="C34" s="1">
        <v>8</v>
      </c>
      <c r="D34" s="1" t="b" cm="1">
        <f t="array" ref="D34">_xlfn.LAMBDA(_xlpm.Val,_xlpm.Low,_xlpm.Up,_xlpm.Val=MEDIAN(_xlpm.Val,_xlpm.Low,_xlpm.Up))(A34,B34,C34)</f>
        <v>1</v>
      </c>
    </row>
    <row r="35" spans="1:4" x14ac:dyDescent="0.3">
      <c r="A35" s="1">
        <v>12</v>
      </c>
      <c r="B35" s="1">
        <v>10</v>
      </c>
      <c r="C35" s="1">
        <v>27</v>
      </c>
      <c r="D35" s="1" t="b" cm="1">
        <f t="array" ref="D35">BetweenInclusive(A35,B35,C35)</f>
        <v>1</v>
      </c>
    </row>
    <row r="38" spans="1:4" x14ac:dyDescent="0.3">
      <c r="A38" s="5" t="s">
        <v>1</v>
      </c>
      <c r="B38" s="5" t="s">
        <v>8</v>
      </c>
      <c r="C38" s="5" t="s">
        <v>9</v>
      </c>
      <c r="D38" s="5" t="s">
        <v>7</v>
      </c>
    </row>
    <row r="39" spans="1:4" x14ac:dyDescent="0.3">
      <c r="A39" s="7">
        <v>44221</v>
      </c>
      <c r="B39" s="7">
        <v>44197</v>
      </c>
      <c r="C39" s="7">
        <v>44227</v>
      </c>
      <c r="D39" t="b" cm="1">
        <f t="array" ref="D39">BetweenInclusive(A39,B39,C39)</f>
        <v>1</v>
      </c>
    </row>
    <row r="40" spans="1:4" x14ac:dyDescent="0.3">
      <c r="A40" s="7">
        <v>44231</v>
      </c>
      <c r="B40" s="7">
        <v>44256</v>
      </c>
      <c r="C40" s="7">
        <v>44286</v>
      </c>
      <c r="D40" t="b" cm="1">
        <f t="array" ref="D40">BetweenInclusive(A40,B40,C40)</f>
        <v>0</v>
      </c>
    </row>
    <row r="41" spans="1:4" x14ac:dyDescent="0.3">
      <c r="A41" s="7">
        <v>44080</v>
      </c>
      <c r="B41" s="7">
        <v>43466</v>
      </c>
      <c r="C41" s="7">
        <v>44287</v>
      </c>
      <c r="D41" t="b" cm="1">
        <f t="array" ref="D41">BetweenInclusive(A41,B41,C41)</f>
        <v>1</v>
      </c>
    </row>
    <row r="50" spans="1:13" x14ac:dyDescent="0.3">
      <c r="A50" s="11" t="s">
        <v>10</v>
      </c>
      <c r="B50" s="11"/>
      <c r="C50" s="11"/>
      <c r="D50" s="12" t="s">
        <v>11</v>
      </c>
      <c r="E50" s="15" t="s">
        <v>12</v>
      </c>
      <c r="F50" s="16"/>
    </row>
    <row r="51" spans="1:13" x14ac:dyDescent="0.3">
      <c r="A51" s="13"/>
      <c r="B51" s="13"/>
      <c r="C51" s="14" t="s">
        <v>13</v>
      </c>
      <c r="D51" s="14" t="s">
        <v>11</v>
      </c>
      <c r="E51" s="14" t="s">
        <v>14</v>
      </c>
      <c r="F51" s="13"/>
    </row>
    <row r="52" spans="1:13" x14ac:dyDescent="0.3">
      <c r="A52" s="8">
        <v>0</v>
      </c>
      <c r="B52" s="9" t="s">
        <v>15</v>
      </c>
      <c r="C52" s="8">
        <v>18200</v>
      </c>
      <c r="D52" s="10">
        <v>0</v>
      </c>
      <c r="E52" s="9"/>
      <c r="F52" s="17" t="s">
        <v>16</v>
      </c>
    </row>
    <row r="53" spans="1:13" x14ac:dyDescent="0.3">
      <c r="A53" s="8">
        <v>18201</v>
      </c>
      <c r="B53" s="9" t="s">
        <v>15</v>
      </c>
      <c r="C53" s="8">
        <v>45000</v>
      </c>
      <c r="D53" s="10">
        <v>0.19</v>
      </c>
      <c r="E53" s="8">
        <v>5092</v>
      </c>
      <c r="F53" s="17" t="s">
        <v>17</v>
      </c>
    </row>
    <row r="54" spans="1:13" x14ac:dyDescent="0.3">
      <c r="A54" s="8">
        <v>45001</v>
      </c>
      <c r="B54" s="9" t="s">
        <v>15</v>
      </c>
      <c r="C54" s="8">
        <v>120000</v>
      </c>
      <c r="D54" s="10">
        <v>0.32500000000000001</v>
      </c>
      <c r="E54" s="8">
        <v>24375</v>
      </c>
      <c r="F54" s="17" t="s">
        <v>18</v>
      </c>
    </row>
    <row r="55" spans="1:13" x14ac:dyDescent="0.3">
      <c r="A55" s="8">
        <v>120001</v>
      </c>
      <c r="B55" s="9" t="s">
        <v>15</v>
      </c>
      <c r="C55" s="8">
        <v>180000</v>
      </c>
      <c r="D55" s="10">
        <v>0.37</v>
      </c>
      <c r="E55" s="8">
        <v>22200</v>
      </c>
      <c r="F55" s="17" t="s">
        <v>19</v>
      </c>
    </row>
    <row r="56" spans="1:13" x14ac:dyDescent="0.3">
      <c r="A56" s="8">
        <v>180001</v>
      </c>
      <c r="B56" s="9" t="s">
        <v>15</v>
      </c>
      <c r="C56" s="8"/>
      <c r="D56" s="10">
        <v>0.45</v>
      </c>
      <c r="E56" s="8"/>
      <c r="F56" s="17" t="s">
        <v>20</v>
      </c>
      <c r="H56" s="21">
        <v>190000</v>
      </c>
    </row>
    <row r="58" spans="1:13" x14ac:dyDescent="0.3">
      <c r="A58" s="20" t="s">
        <v>21</v>
      </c>
      <c r="B58" s="20"/>
      <c r="C58" s="20"/>
      <c r="D58" s="20"/>
      <c r="E58" s="20"/>
      <c r="F58" s="20"/>
    </row>
    <row r="59" spans="1:13" x14ac:dyDescent="0.3">
      <c r="A59">
        <f>IF(C52&gt;=H56,0,IF(C53&gt;=H56,(H56-C52)*D53,IF(C54&gt;=H56,E53+(H56-C53)*D54,IF(C55&gt;=H56,E53+E54+(H56-C54)*D55,IF(H56&gt;C55,E53+E54+E55+(H56-C55)*D56)))))</f>
        <v>56167</v>
      </c>
      <c r="C59" cm="1">
        <f t="array" ref="C59">_xlfn.LAMBDA(_xlpm.ti,IF(C52&gt;=_xlpm.ti,0,IF(C53&gt;=_xlpm.ti,(_xlpm.ti-C52)*D53,IF(C54&gt;=_xlpm.ti,E53+(_xlpm.ti-C53)*D54,IF(C55&gt;=_xlpm.ti,E53+E54+(_xlpm.ti-C54)*D55,IF(_xlpm.ti&gt;C55,E53+E54+E55+(_xlpm.ti-C55)*D56))))))(190000)</f>
        <v>56167</v>
      </c>
      <c r="E59" cm="1">
        <f t="array" ref="E59">_xlfn.LAMBDA(_xlpm.ti,
  _xlfn.LET(
    _xlpm.Brac1,18200,
    _xlpm.Brac2,45000,
    _xlpm.Rate2,19%,
    _xlpm.TaxA2,5092,
    _xlpm.Brac3,120000,
    _xlpm.Rate3,32.5%,
    _xlpm.TaxA3,24375,
    _xlpm.Brac4,180000,
    _xlpm.Rate4,37%,
    _xlpm.TaxA4,22200,
    _xlpm.Rate5,45%,
    IF(_xlpm.Brac1&gt;=_xlpm.ti,0,
      IF(_xlpm.Brac2&gt;=_xlpm.ti,(_xlpm.ti-_xlpm.Brac1)*_xlpm.Rate2,
        IF(_xlpm.Brac3&gt;=_xlpm.ti,_xlpm.TaxA2+(_xlpm.ti-_xlpm.Brac2)*_xlpm.Rate3,
          IF(_xlpm.Brac4&gt;=_xlpm.ti,_xlpm.TaxA2+_xlpm.TaxA3+(_xlpm.ti-_xlpm.Brac3)*_xlpm.Rate4,
            IF(_xlpm.ti&gt;_xlpm.Brac4,_xlpm.TaxA2+_xlpm.TaxA3+_xlpm.TaxA4+(_xlpm.ti-_xlpm.Brac4)*_xlpm.Rate5)
          )
        )
      )
    )
  )
)(190000)</f>
        <v>56167</v>
      </c>
    </row>
    <row r="61" spans="1:13" x14ac:dyDescent="0.3">
      <c r="A61" s="18" t="str">
        <f ca="1">_xlfn.FORMULATEXT(A59)</f>
        <v>=IF(C52&gt;=H56,0,IF(C53&gt;=H56,(H56-C52)*D53,IF(C54&gt;=H56,E53+(H56-C53)*D54,IF(C55&gt;=H56,E53+E54+(H56-C54)*D55,IF(H56&gt;C55,E53+E54+E55+(H56-C55)*D56)))))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3" spans="1:13" x14ac:dyDescent="0.3">
      <c r="A63" s="18" t="str">
        <f ca="1">_xlfn.FORMULATEXT(C59)</f>
        <v>=LAMBDA(ti,IF(C52&gt;=ti,0,IF(C53&gt;=ti,(ti-C52)*D53,IF(C54&gt;=ti,E53+(ti-C53)*D54,IF(C55&gt;=ti,E53+E54+(ti-C54)*D55,IF(ti&gt;C55,E53+E54+E55+(ti-C55)*D56))))))(190000)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</row>
    <row r="65" spans="1:35" x14ac:dyDescent="0.3">
      <c r="A65" s="18" t="str">
        <f ca="1">_xlfn.FORMULATEXT(E59)</f>
        <v>=LAMBDA(ti,
  LET(
    Brac1,18200,
    Brac2,45000,
    Rate2,19%,
    TaxA2,5092,
    Brac3,120000,
    Rate3,32.5%,
    TaxA3,24375,
    Brac4,180000,
    Rate4,37%,
    TaxA4,22200,
    Rate5,45%,
    IF(Brac1&gt;=ti,0,
      IF(Brac2&gt;=ti,(ti-Brac1)*Rate2,
        IF(Brac3&gt;=ti,TaxA2+(ti-Brac2)*Rate3,
          IF(Brac4&gt;=ti,TaxA2+TaxA3+(ti-Brac3)*Rate4,
            IF(ti&gt;Brac4,TaxA2+TaxA3+TaxA4+(ti-Brac4)*Rate5)
          )
        )
      )
    )
  )
)(190000)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</row>
    <row r="68" spans="1:35" x14ac:dyDescent="0.3">
      <c r="B68" s="23" t="s">
        <v>10</v>
      </c>
      <c r="C68" s="23"/>
      <c r="D68" s="24" t="s">
        <v>12</v>
      </c>
    </row>
    <row r="69" spans="1:35" x14ac:dyDescent="0.3">
      <c r="B69" t="s">
        <v>22</v>
      </c>
      <c r="C69" s="22">
        <v>47500</v>
      </c>
      <c r="D69" s="25" cm="1">
        <f t="array" ref="D69">IncomeTaxUSA($C69)</f>
        <v>5904.5</v>
      </c>
    </row>
    <row r="70" spans="1:35" x14ac:dyDescent="0.3">
      <c r="B70" t="s">
        <v>23</v>
      </c>
      <c r="C70" s="22">
        <v>22000</v>
      </c>
      <c r="D70" s="25" cm="1">
        <f t="array" ref="D70">IncomeTaxUSA($C70)</f>
        <v>722</v>
      </c>
    </row>
    <row r="71" spans="1:35" x14ac:dyDescent="0.3">
      <c r="B71" t="s">
        <v>24</v>
      </c>
      <c r="C71" s="22">
        <v>136000</v>
      </c>
      <c r="D71" s="25" cm="1">
        <f t="array" ref="D71">IncomeTaxUSA($C71)</f>
        <v>35387</v>
      </c>
    </row>
    <row r="72" spans="1:35" x14ac:dyDescent="0.3">
      <c r="B72" t="s">
        <v>25</v>
      </c>
      <c r="C72" s="22">
        <v>210000</v>
      </c>
      <c r="D72" s="25" cm="1">
        <f t="array" ref="D72">IncomeTaxUSA($C72)</f>
        <v>65167</v>
      </c>
    </row>
    <row r="73" spans="1:35" x14ac:dyDescent="0.3">
      <c r="B73" t="s">
        <v>26</v>
      </c>
      <c r="C73" s="22">
        <v>190000</v>
      </c>
      <c r="D73" s="25" cm="1">
        <f t="array" ref="D73">IncomeTaxUSA($C73)</f>
        <v>56167</v>
      </c>
    </row>
  </sheetData>
  <mergeCells count="11">
    <mergeCell ref="B68:C68"/>
    <mergeCell ref="G31:L31"/>
    <mergeCell ref="A58:F58"/>
    <mergeCell ref="A61:M61"/>
    <mergeCell ref="A63:M63"/>
    <mergeCell ref="A65:AI65"/>
    <mergeCell ref="C10:E10"/>
    <mergeCell ref="C12:E12"/>
    <mergeCell ref="A17:D17"/>
    <mergeCell ref="H14:J14"/>
    <mergeCell ref="G29:I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G</dc:creator>
  <cp:lastModifiedBy>Babak G</cp:lastModifiedBy>
  <dcterms:created xsi:type="dcterms:W3CDTF">2025-08-13T15:11:31Z</dcterms:created>
  <dcterms:modified xsi:type="dcterms:W3CDTF">2025-08-13T17:20:57Z</dcterms:modified>
</cp:coreProperties>
</file>