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uni\second semester\busi 650 analytics\assignment 2\"/>
    </mc:Choice>
  </mc:AlternateContent>
  <xr:revisionPtr revIDLastSave="0" documentId="8_{F35097AF-A6B8-4080-AAD7-FF735EAC8A0E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1-Simple linear regression" sheetId="2" r:id="rId1"/>
    <sheet name="S2-Q2,3,4" sheetId="3" r:id="rId2"/>
  </sheets>
  <calcPr calcId="191029"/>
  <customWorkbookViews>
    <customWorkbookView name="1" guid="{48A84E83-5658-4A92-8B25-5F8EFE49C4B3}" maximized="1" xWindow="-16" yWindow="-16" windowWidth="3872" windowHeight="2072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3" l="1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54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4" i="3"/>
  <c r="F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55" i="3"/>
  <c r="E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54" i="3"/>
  <c r="D2" i="3"/>
  <c r="E2" i="3" s="1"/>
  <c r="F10" i="3" s="1"/>
  <c r="G10" i="3" s="1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F4" i="3" l="1"/>
  <c r="G4" i="3" s="1"/>
  <c r="F3" i="3"/>
  <c r="G3" i="3" s="1"/>
  <c r="F12" i="3"/>
  <c r="G12" i="3" s="1"/>
  <c r="F5" i="3"/>
  <c r="G5" i="3" s="1"/>
  <c r="F13" i="3"/>
  <c r="G13" i="3" s="1"/>
  <c r="F6" i="3"/>
  <c r="G6" i="3" s="1"/>
  <c r="F7" i="3"/>
  <c r="G7" i="3" s="1"/>
  <c r="F14" i="3"/>
  <c r="G14" i="3" s="1"/>
  <c r="F8" i="3"/>
  <c r="G8" i="3" s="1"/>
  <c r="F11" i="3"/>
  <c r="G11" i="3" s="1"/>
  <c r="F9" i="3"/>
  <c r="G9" i="3" s="1"/>
  <c r="F2" i="3"/>
  <c r="G2" i="3" s="1"/>
  <c r="A3" i="2"/>
  <c r="A4" i="2" l="1"/>
  <c r="A5" i="2" s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</calcChain>
</file>

<file path=xl/sharedStrings.xml><?xml version="1.0" encoding="utf-8"?>
<sst xmlns="http://schemas.openxmlformats.org/spreadsheetml/2006/main" count="27" uniqueCount="23">
  <si>
    <t>week</t>
  </si>
  <si>
    <t>date</t>
  </si>
  <si>
    <t>Qc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</si>
  <si>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</si>
  <si>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</si>
  <si>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</si>
  <si>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</si>
  <si>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</si>
  <si>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</si>
  <si>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</si>
  <si>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</si>
  <si>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</si>
  <si>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</si>
  <si>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</si>
  <si>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</si>
  <si>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</si>
  <si>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</si>
  <si>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</si>
  <si>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</si>
  <si>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Trend Forcast ( perediction)</t>
  </si>
  <si>
    <t>Differential Ratio</t>
  </si>
  <si>
    <t>Ratio- to - trend adjustment (quarterly avg of DR)</t>
  </si>
  <si>
    <t>Adjusted Trend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</si>
</sst>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/>
    <xf numFmtId="0" fontId="0" fillId="3" borderId="0" xfId="0" applyFill="1"/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6" borderId="8" xfId="0" applyFill="1" applyBorder="1"/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9950374092793E-2"/>
          <c:y val="0.1252525206652543"/>
          <c:w val="0.88893857774424112"/>
          <c:h val="0.73887843105791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'S2-Q2,3,4'!$C$1</c:f>
              <c:strCache>
                <c:ptCount val="1"/>
                <c:pt idx="0">
                  <c:v>Qc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747375328083992E-2"/>
                  <c:y val="-0.183984033245844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tx1"/>
                        </a:solidFill>
                      </a:rPr>
                      <a:t>y = 2.1016x + 255.56</a:t>
                    </a:r>
                    <a:br>
                      <a:rPr lang="en-US" baseline="0">
                        <a:solidFill>
                          <a:schemeClr val="tx1"/>
                        </a:solidFill>
                      </a:rPr>
                    </a:br>
                    <a:r>
                      <a:rPr lang="en-US" baseline="0">
                        <a:solidFill>
                          <a:schemeClr val="tx1"/>
                        </a:solidFill>
                      </a:rPr>
                      <a:t>R² = 0.0913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'S2-Q2,3,4'!$A$2:$A$53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'S2-Q2,3,4'!$C$2:$C$53</c:f>
              <c:numCache>
                <c:formatCode>General</c:formatCode>
                <c:ptCount val="52"/>
                <c:pt idx="0">
                  <c:v>233</c:v>
                </c:pt>
                <c:pt idx="1">
                  <c:v>186</c:v>
                </c:pt>
                <c:pt idx="2">
                  <c:v>192</c:v>
                </c:pt>
                <c:pt idx="3">
                  <c:v>213</c:v>
                </c:pt>
                <c:pt idx="4">
                  <c:v>169</c:v>
                </c:pt>
                <c:pt idx="5">
                  <c:v>194</c:v>
                </c:pt>
                <c:pt idx="6">
                  <c:v>193</c:v>
                </c:pt>
                <c:pt idx="7">
                  <c:v>198</c:v>
                </c:pt>
                <c:pt idx="8">
                  <c:v>189</c:v>
                </c:pt>
                <c:pt idx="9">
                  <c:v>249</c:v>
                </c:pt>
                <c:pt idx="10">
                  <c:v>242</c:v>
                </c:pt>
                <c:pt idx="11">
                  <c:v>217</c:v>
                </c:pt>
                <c:pt idx="12">
                  <c:v>209</c:v>
                </c:pt>
                <c:pt idx="13">
                  <c:v>258</c:v>
                </c:pt>
                <c:pt idx="14">
                  <c:v>231</c:v>
                </c:pt>
                <c:pt idx="15">
                  <c:v>250</c:v>
                </c:pt>
                <c:pt idx="16">
                  <c:v>312</c:v>
                </c:pt>
                <c:pt idx="17">
                  <c:v>272</c:v>
                </c:pt>
                <c:pt idx="18">
                  <c:v>313</c:v>
                </c:pt>
                <c:pt idx="19">
                  <c:v>290</c:v>
                </c:pt>
                <c:pt idx="20">
                  <c:v>502</c:v>
                </c:pt>
                <c:pt idx="21">
                  <c:v>454</c:v>
                </c:pt>
                <c:pt idx="22">
                  <c:v>364</c:v>
                </c:pt>
                <c:pt idx="23">
                  <c:v>430</c:v>
                </c:pt>
                <c:pt idx="24">
                  <c:v>366</c:v>
                </c:pt>
                <c:pt idx="25">
                  <c:v>500</c:v>
                </c:pt>
                <c:pt idx="26">
                  <c:v>577</c:v>
                </c:pt>
                <c:pt idx="27">
                  <c:v>407</c:v>
                </c:pt>
                <c:pt idx="28">
                  <c:v>380</c:v>
                </c:pt>
                <c:pt idx="29">
                  <c:v>428</c:v>
                </c:pt>
                <c:pt idx="30">
                  <c:v>353</c:v>
                </c:pt>
                <c:pt idx="31">
                  <c:v>409</c:v>
                </c:pt>
                <c:pt idx="32">
                  <c:v>441</c:v>
                </c:pt>
                <c:pt idx="33">
                  <c:v>446</c:v>
                </c:pt>
                <c:pt idx="34">
                  <c:v>540</c:v>
                </c:pt>
                <c:pt idx="35">
                  <c:v>515</c:v>
                </c:pt>
                <c:pt idx="36">
                  <c:v>388</c:v>
                </c:pt>
                <c:pt idx="37">
                  <c:v>272</c:v>
                </c:pt>
                <c:pt idx="38">
                  <c:v>308</c:v>
                </c:pt>
                <c:pt idx="39">
                  <c:v>279</c:v>
                </c:pt>
                <c:pt idx="40">
                  <c:v>243</c:v>
                </c:pt>
                <c:pt idx="41">
                  <c:v>225</c:v>
                </c:pt>
                <c:pt idx="42">
                  <c:v>239</c:v>
                </c:pt>
                <c:pt idx="43">
                  <c:v>246</c:v>
                </c:pt>
                <c:pt idx="44">
                  <c:v>275</c:v>
                </c:pt>
                <c:pt idx="45">
                  <c:v>322</c:v>
                </c:pt>
                <c:pt idx="46">
                  <c:v>363</c:v>
                </c:pt>
                <c:pt idx="47">
                  <c:v>226</c:v>
                </c:pt>
                <c:pt idx="48">
                  <c:v>239</c:v>
                </c:pt>
                <c:pt idx="49">
                  <c:v>252</c:v>
                </c:pt>
                <c:pt idx="50">
                  <c:v>309</c:v>
                </c:pt>
                <c:pt idx="51">
                  <c:v>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5-461F-BF70-2A123B072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15231"/>
        <c:axId val="1423018559"/>
      </c:scatterChart>
      <c:valAx>
        <c:axId val="142301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8559"/>
        <c:crosses val="autoZero"/>
        <c:crossBetween val="midCat"/>
      </c:valAx>
      <c:valAx>
        <c:axId val="142301855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bg1">
          <a:lumMod val="50000"/>
        </a:schemeClr>
      </a:solidFill>
      <a:round/>
    </a:ln>
    <a:effectLst>
      <a:glow rad="127000">
        <a:schemeClr val="accent2">
          <a:lumMod val="75000"/>
        </a:schemeClr>
      </a:glow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Trend Forcast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80638337453313E-2"/>
                  <c:y val="-0.27611445659712475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40000"/>
                    </a:schemeClr>
                  </a:glow>
                </a:effectLst>
                <a:scene3d>
                  <a:camera prst="orthographicFront"/>
                  <a:lightRig rig="threePt" dir="t"/>
                </a:scene3d>
                <a:sp3d>
                  <a:bevelT/>
                  <a:bevelB/>
                </a:sp3d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'S2-Q2,3,4'!$A$2:$A$105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'S2-Q2,3,4'!$G$2:$G$105</c:f>
              <c:numCache>
                <c:formatCode>0</c:formatCode>
                <c:ptCount val="104"/>
                <c:pt idx="0">
                  <c:v>196.79470796101074</c:v>
                </c:pt>
                <c:pt idx="1">
                  <c:v>198.3998511342692</c:v>
                </c:pt>
                <c:pt idx="2">
                  <c:v>200.00499430752771</c:v>
                </c:pt>
                <c:pt idx="3">
                  <c:v>201.61013748078622</c:v>
                </c:pt>
                <c:pt idx="4">
                  <c:v>203.21528065404468</c:v>
                </c:pt>
                <c:pt idx="5">
                  <c:v>204.82042382730319</c:v>
                </c:pt>
                <c:pt idx="6">
                  <c:v>206.4255670005617</c:v>
                </c:pt>
                <c:pt idx="7">
                  <c:v>208.03071017382015</c:v>
                </c:pt>
                <c:pt idx="8">
                  <c:v>209.63585334707867</c:v>
                </c:pt>
                <c:pt idx="9">
                  <c:v>211.24099652033718</c:v>
                </c:pt>
                <c:pt idx="10">
                  <c:v>212.84613969359563</c:v>
                </c:pt>
                <c:pt idx="11">
                  <c:v>214.45128286685414</c:v>
                </c:pt>
                <c:pt idx="12">
                  <c:v>216.05642604011265</c:v>
                </c:pt>
                <c:pt idx="13">
                  <c:v>332.95975404547829</c:v>
                </c:pt>
                <c:pt idx="14">
                  <c:v>335.41516258685482</c:v>
                </c:pt>
                <c:pt idx="15">
                  <c:v>337.87057112823135</c:v>
                </c:pt>
                <c:pt idx="16">
                  <c:v>340.32597966960782</c:v>
                </c:pt>
                <c:pt idx="17">
                  <c:v>342.78138821098435</c:v>
                </c:pt>
                <c:pt idx="18">
                  <c:v>345.23679675236093</c:v>
                </c:pt>
                <c:pt idx="19">
                  <c:v>347.69220529373735</c:v>
                </c:pt>
                <c:pt idx="20">
                  <c:v>350.14761383511393</c:v>
                </c:pt>
                <c:pt idx="21">
                  <c:v>352.60302237649046</c:v>
                </c:pt>
                <c:pt idx="22">
                  <c:v>355.05843091786693</c:v>
                </c:pt>
                <c:pt idx="23">
                  <c:v>357.51383945924346</c:v>
                </c:pt>
                <c:pt idx="24">
                  <c:v>359.96924800061998</c:v>
                </c:pt>
                <c:pt idx="25">
                  <c:v>362.42465654199646</c:v>
                </c:pt>
                <c:pt idx="26">
                  <c:v>404.98459088411897</c:v>
                </c:pt>
                <c:pt idx="27">
                  <c:v>407.7098771322332</c:v>
                </c:pt>
                <c:pt idx="28">
                  <c:v>410.43516338034738</c:v>
                </c:pt>
                <c:pt idx="29">
                  <c:v>413.16044962846161</c:v>
                </c:pt>
                <c:pt idx="30">
                  <c:v>415.88573587657584</c:v>
                </c:pt>
                <c:pt idx="31">
                  <c:v>418.61102212469001</c:v>
                </c:pt>
                <c:pt idx="32">
                  <c:v>421.3363083728043</c:v>
                </c:pt>
                <c:pt idx="33">
                  <c:v>424.06159462091853</c:v>
                </c:pt>
                <c:pt idx="34">
                  <c:v>426.7868808690327</c:v>
                </c:pt>
                <c:pt idx="35">
                  <c:v>429.51216711714693</c:v>
                </c:pt>
                <c:pt idx="36">
                  <c:v>432.23745336526116</c:v>
                </c:pt>
                <c:pt idx="37">
                  <c:v>434.96273961337533</c:v>
                </c:pt>
                <c:pt idx="38">
                  <c:v>437.68802586148956</c:v>
                </c:pt>
                <c:pt idx="39">
                  <c:v>259.13941161722761</c:v>
                </c:pt>
                <c:pt idx="40">
                  <c:v>260.74297139938301</c:v>
                </c:pt>
                <c:pt idx="41">
                  <c:v>262.34653118153847</c:v>
                </c:pt>
                <c:pt idx="42">
                  <c:v>263.95009096369398</c:v>
                </c:pt>
                <c:pt idx="43">
                  <c:v>265.55365074584938</c:v>
                </c:pt>
                <c:pt idx="44">
                  <c:v>267.15721052800484</c:v>
                </c:pt>
                <c:pt idx="45">
                  <c:v>268.76077031016035</c:v>
                </c:pt>
                <c:pt idx="46">
                  <c:v>270.36433009231575</c:v>
                </c:pt>
                <c:pt idx="47">
                  <c:v>271.96788987447121</c:v>
                </c:pt>
                <c:pt idx="48">
                  <c:v>273.57144965662673</c:v>
                </c:pt>
                <c:pt idx="49">
                  <c:v>275.17500943878213</c:v>
                </c:pt>
                <c:pt idx="50">
                  <c:v>276.77856922093764</c:v>
                </c:pt>
                <c:pt idx="51">
                  <c:v>278.3821290030931</c:v>
                </c:pt>
                <c:pt idx="52">
                  <c:v>199.54172739949431</c:v>
                </c:pt>
                <c:pt idx="53">
                  <c:v>200.68456112898926</c:v>
                </c:pt>
                <c:pt idx="54">
                  <c:v>201.82739485848421</c:v>
                </c:pt>
                <c:pt idx="55">
                  <c:v>202.97022858797914</c:v>
                </c:pt>
                <c:pt idx="56">
                  <c:v>204.11306231747409</c:v>
                </c:pt>
                <c:pt idx="57">
                  <c:v>205.25589604696904</c:v>
                </c:pt>
                <c:pt idx="58">
                  <c:v>206.39872977646397</c:v>
                </c:pt>
                <c:pt idx="59">
                  <c:v>207.54156350595892</c:v>
                </c:pt>
                <c:pt idx="60">
                  <c:v>208.68439723545387</c:v>
                </c:pt>
                <c:pt idx="61">
                  <c:v>209.82723096494882</c:v>
                </c:pt>
                <c:pt idx="62">
                  <c:v>210.97006469444378</c:v>
                </c:pt>
                <c:pt idx="63">
                  <c:v>212.11289842393873</c:v>
                </c:pt>
                <c:pt idx="64">
                  <c:v>213.25573215343366</c:v>
                </c:pt>
                <c:pt idx="65">
                  <c:v>337.31192874246801</c:v>
                </c:pt>
                <c:pt idx="66">
                  <c:v>339.10994193318299</c:v>
                </c:pt>
                <c:pt idx="67">
                  <c:v>340.90795512389803</c:v>
                </c:pt>
                <c:pt idx="68">
                  <c:v>342.70596831461302</c:v>
                </c:pt>
                <c:pt idx="69">
                  <c:v>344.50398150532806</c:v>
                </c:pt>
                <c:pt idx="70">
                  <c:v>346.30199469604304</c:v>
                </c:pt>
                <c:pt idx="71">
                  <c:v>348.10000788675808</c:v>
                </c:pt>
                <c:pt idx="72">
                  <c:v>349.89802107747312</c:v>
                </c:pt>
                <c:pt idx="73">
                  <c:v>351.6960342681881</c:v>
                </c:pt>
                <c:pt idx="74">
                  <c:v>353.49404745890314</c:v>
                </c:pt>
                <c:pt idx="75">
                  <c:v>355.29206064961818</c:v>
                </c:pt>
                <c:pt idx="76">
                  <c:v>357.09007384033316</c:v>
                </c:pt>
                <c:pt idx="77">
                  <c:v>358.8880870310482</c:v>
                </c:pt>
                <c:pt idx="78">
                  <c:v>408.80464520129726</c:v>
                </c:pt>
                <c:pt idx="79">
                  <c:v>410.84252840235649</c:v>
                </c:pt>
                <c:pt idx="80">
                  <c:v>412.88041160341572</c:v>
                </c:pt>
                <c:pt idx="81">
                  <c:v>414.91829480447501</c:v>
                </c:pt>
                <c:pt idx="82">
                  <c:v>416.95617800553424</c:v>
                </c:pt>
                <c:pt idx="83">
                  <c:v>418.99406120659353</c:v>
                </c:pt>
                <c:pt idx="84">
                  <c:v>421.03194440765276</c:v>
                </c:pt>
                <c:pt idx="85">
                  <c:v>423.06982760871199</c:v>
                </c:pt>
                <c:pt idx="86">
                  <c:v>425.10771080977128</c:v>
                </c:pt>
                <c:pt idx="87">
                  <c:v>427.14559401083051</c:v>
                </c:pt>
                <c:pt idx="88">
                  <c:v>429.18347721188974</c:v>
                </c:pt>
                <c:pt idx="89">
                  <c:v>431.22136041294902</c:v>
                </c:pt>
                <c:pt idx="90">
                  <c:v>433.25924361400831</c:v>
                </c:pt>
                <c:pt idx="91">
                  <c:v>261.41409212960218</c:v>
                </c:pt>
                <c:pt idx="92">
                  <c:v>262.6379260445396</c:v>
                </c:pt>
                <c:pt idx="93">
                  <c:v>263.86175995947696</c:v>
                </c:pt>
                <c:pt idx="94">
                  <c:v>265.08559387441431</c:v>
                </c:pt>
                <c:pt idx="95">
                  <c:v>266.30942778935167</c:v>
                </c:pt>
                <c:pt idx="96">
                  <c:v>267.53326170428909</c:v>
                </c:pt>
                <c:pt idx="97">
                  <c:v>268.75709561922639</c:v>
                </c:pt>
                <c:pt idx="98">
                  <c:v>269.98092953416375</c:v>
                </c:pt>
                <c:pt idx="99">
                  <c:v>271.20476344910116</c:v>
                </c:pt>
                <c:pt idx="100">
                  <c:v>272.42859736403852</c:v>
                </c:pt>
                <c:pt idx="101">
                  <c:v>273.65243127897588</c:v>
                </c:pt>
                <c:pt idx="102">
                  <c:v>274.8762651939133</c:v>
                </c:pt>
                <c:pt idx="103">
                  <c:v>276.1000991088506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4552-A85E-6CF61CFFA7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1187904"/>
        <c:axId val="101184992"/>
      </c:scatterChart>
      <c:valAx>
        <c:axId val="10118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4992"/>
        <c:crosses val="autoZero"/>
        <c:crossBetween val="midCat"/>
      </c:valAx>
      <c:valAx>
        <c:axId val="101184992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Forcast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7904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2"/>
      </a:glo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250210</xdr:colOff>
      <xdr:row>0</xdr:row>
      <xdr:rowOff>398060</xdr:rowOff>
    </xdr:from>
    <xdr:to>
      <xdr:col>20</xdr:col>
      <xdr:colOff>5688</xdr:colOff>
      <xdr:row>20</xdr:row>
      <xdr:rowOff>170597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8910C-E963-46C0-8F20-B4305891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164910</xdr:colOff>
      <xdr:row>23</xdr:row>
      <xdr:rowOff>51180</xdr:rowOff>
    </xdr:from>
    <xdr:to>
      <xdr:col>20</xdr:col>
      <xdr:colOff>216089</xdr:colOff>
      <xdr:row>52</xdr:row>
      <xdr:rowOff>45493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20954E-676D-574A-41E4-008C77C63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workbookViewId="0">
      <selection activeCell="I17" sqref="I17"/>
    </sheetView>
  </sheetViews>
  <sheetFormatPr defaultColWidth="9.15625" defaultRowHeight="14.4" x14ac:dyDescent="0.55000000000000004"/>
  <cols>
    <col min="1" max="1" width="5.83984375" style="3" bestFit="1" customWidth="1"/>
    <col min="2" max="2" width="23.68359375" style="10" bestFit="1" customWidth="1"/>
    <col min="3" max="3" width="9.578125" style="3" bestFit="1" customWidth="1"/>
    <col min="4" max="4" width="9.15625" style="3"/>
    <col min="5" max="5" width="20.68359375" style="3" customWidth="1"/>
    <col min="6" max="6" width="16.47265625" style="3" customWidth="1"/>
    <col min="7" max="16384" width="9.15625" style="3"/>
  </cols>
  <sheetData>
    <row r="1" spans="1:6" ht="14.7" thickBot="1" x14ac:dyDescent="0.6">
      <c r="A1" s="5" t="s">
        <v>0</v>
      </c>
      <c r="B1" s="6" t="s">
        <v>1</v>
      </c>
      <c r="C1" s="1" t="s">
        <v>2</v>
      </c>
    </row>
    <row r="2" spans="1:6" x14ac:dyDescent="0.55000000000000004">
      <c r="A2" s="7">
        <v>1</v>
      </c>
      <c r="B2" s="8">
        <v>42005</v>
      </c>
      <c r="C2" s="2">
        <v>233</v>
      </c>
    </row>
    <row r="3" spans="1:6" x14ac:dyDescent="0.55000000000000004">
      <c r="A3" s="9">
        <f>1+A2</f>
        <v>2</v>
      </c>
      <c r="B3" s="10">
        <v>42012</v>
      </c>
      <c r="C3" s="3">
        <v>186</v>
      </c>
    </row>
    <row r="4" spans="1:6" x14ac:dyDescent="0.55000000000000004">
      <c r="A4" s="9">
        <f t="shared" ref="A4:A53" si="0">1+A3</f>
        <v>3</v>
      </c>
      <c r="B4" s="10">
        <v>42019</v>
      </c>
      <c r="C4" s="3">
        <v>192</v>
      </c>
    </row>
    <row r="5" spans="1:6" x14ac:dyDescent="0.55000000000000004">
      <c r="A5" s="9">
        <f t="shared" si="0"/>
        <v>4</v>
      </c>
      <c r="B5" s="10">
        <v>42026</v>
      </c>
      <c r="C5" s="3">
        <v>213</v>
      </c>
    </row>
    <row r="6" spans="1:6" x14ac:dyDescent="0.55000000000000004">
      <c r="A6" s="9">
        <f t="shared" si="0"/>
        <v>5</v>
      </c>
      <c r="B6" s="10">
        <v>42033</v>
      </c>
      <c r="C6" s="3">
        <v>169</v>
      </c>
    </row>
    <row r="7" spans="1:6" x14ac:dyDescent="0.55000000000000004">
      <c r="A7" s="9">
        <f t="shared" si="0"/>
        <v>6</v>
      </c>
      <c r="B7" s="10">
        <v>42040</v>
      </c>
      <c r="C7" s="3">
        <v>194</v>
      </c>
    </row>
    <row r="8" spans="1:6" x14ac:dyDescent="0.55000000000000004">
      <c r="A8" s="9">
        <f t="shared" si="0"/>
        <v>7</v>
      </c>
      <c r="B8" s="10">
        <v>42047</v>
      </c>
      <c r="C8" s="3">
        <v>193</v>
      </c>
      <c r="E8" s="28" t="s">
        <v>2</v>
      </c>
      <c r="F8" s="29"/>
    </row>
    <row r="9" spans="1:6" x14ac:dyDescent="0.55000000000000004">
      <c r="A9" s="9">
        <f t="shared" si="0"/>
        <v>8</v>
      </c>
      <c r="B9" s="10">
        <v>42054</v>
      </c>
      <c r="C9" s="3">
        <v>198</v>
      </c>
      <c r="E9" s="30"/>
      <c r="F9" s="31"/>
    </row>
    <row r="10" spans="1:6" x14ac:dyDescent="0.55000000000000004">
      <c r="A10" s="9">
        <f t="shared" si="0"/>
        <v>9</v>
      </c>
      <c r="B10" s="10">
        <v>42061</v>
      </c>
      <c r="C10" s="3">
        <v>189</v>
      </c>
      <c r="E10" s="27" t="s">
        <v>3</v>
      </c>
      <c r="F10" s="13">
        <v>311.25</v>
      </c>
    </row>
    <row r="11" spans="1:6" x14ac:dyDescent="0.55000000000000004">
      <c r="A11" s="9">
        <f t="shared" si="0"/>
        <v>10</v>
      </c>
      <c r="B11" s="10">
        <v>42068</v>
      </c>
      <c r="C11" s="3">
        <v>249</v>
      </c>
      <c r="E11" s="27" t="s">
        <v>4</v>
      </c>
      <c r="F11" s="13">
        <v>14.613468110829967</v>
      </c>
    </row>
    <row r="12" spans="1:6" x14ac:dyDescent="0.55000000000000004">
      <c r="A12" s="9">
        <f t="shared" si="0"/>
        <v>11</v>
      </c>
      <c r="B12" s="10">
        <v>42075</v>
      </c>
      <c r="C12" s="3">
        <v>242</v>
      </c>
      <c r="E12" s="27" t="s">
        <v>5</v>
      </c>
      <c r="F12" s="13">
        <v>276</v>
      </c>
    </row>
    <row r="13" spans="1:6" x14ac:dyDescent="0.55000000000000004">
      <c r="A13" s="9">
        <f t="shared" si="0"/>
        <v>12</v>
      </c>
      <c r="B13" s="10">
        <v>42082</v>
      </c>
      <c r="C13" s="3">
        <v>217</v>
      </c>
      <c r="E13" s="27" t="s">
        <v>6</v>
      </c>
      <c r="F13" s="13">
        <v>272</v>
      </c>
    </row>
    <row r="14" spans="1:6" x14ac:dyDescent="0.55000000000000004">
      <c r="A14" s="9">
        <f t="shared" si="0"/>
        <v>13</v>
      </c>
      <c r="B14" s="10">
        <v>42089</v>
      </c>
      <c r="C14" s="3">
        <v>209</v>
      </c>
      <c r="E14" s="27" t="s">
        <v>7</v>
      </c>
      <c r="F14" s="13">
        <v>105.37921717191064</v>
      </c>
    </row>
    <row r="15" spans="1:6" x14ac:dyDescent="0.55000000000000004">
      <c r="A15" s="9">
        <f t="shared" si="0"/>
        <v>14</v>
      </c>
      <c r="B15" s="10">
        <v>42096</v>
      </c>
      <c r="C15" s="3">
        <v>258</v>
      </c>
      <c r="E15" s="27" t="s">
        <v>8</v>
      </c>
      <c r="F15" s="13">
        <v>11104.779411764706</v>
      </c>
    </row>
    <row r="16" spans="1:6" x14ac:dyDescent="0.55000000000000004">
      <c r="A16" s="9">
        <f t="shared" si="0"/>
        <v>15</v>
      </c>
      <c r="B16" s="10">
        <v>42103</v>
      </c>
      <c r="C16" s="3">
        <v>231</v>
      </c>
      <c r="E16" s="27" t="s">
        <v>9</v>
      </c>
      <c r="F16" s="13">
        <v>-0.32500455534017414</v>
      </c>
    </row>
    <row r="17" spans="1:6" x14ac:dyDescent="0.55000000000000004">
      <c r="A17" s="9">
        <f t="shared" si="0"/>
        <v>16</v>
      </c>
      <c r="B17" s="10">
        <v>42110</v>
      </c>
      <c r="C17" s="3">
        <v>250</v>
      </c>
      <c r="E17" s="27" t="s">
        <v>10</v>
      </c>
      <c r="F17" s="13">
        <v>0.79845639844028882</v>
      </c>
    </row>
    <row r="18" spans="1:6" x14ac:dyDescent="0.55000000000000004">
      <c r="A18" s="9">
        <f t="shared" si="0"/>
        <v>17</v>
      </c>
      <c r="B18" s="10">
        <v>42117</v>
      </c>
      <c r="C18" s="3">
        <v>312</v>
      </c>
      <c r="E18" s="27" t="s">
        <v>11</v>
      </c>
      <c r="F18" s="13">
        <v>408</v>
      </c>
    </row>
    <row r="19" spans="1:6" x14ac:dyDescent="0.55000000000000004">
      <c r="A19" s="9">
        <f t="shared" si="0"/>
        <v>18</v>
      </c>
      <c r="B19" s="10">
        <v>42124</v>
      </c>
      <c r="C19" s="3">
        <v>272</v>
      </c>
      <c r="E19" s="27" t="s">
        <v>12</v>
      </c>
      <c r="F19" s="13">
        <v>169</v>
      </c>
    </row>
    <row r="20" spans="1:6" x14ac:dyDescent="0.55000000000000004">
      <c r="A20" s="9">
        <f t="shared" si="0"/>
        <v>19</v>
      </c>
      <c r="B20" s="10">
        <v>42131</v>
      </c>
      <c r="C20" s="3">
        <v>313</v>
      </c>
      <c r="E20" s="27" t="s">
        <v>13</v>
      </c>
      <c r="F20" s="13">
        <v>577</v>
      </c>
    </row>
    <row r="21" spans="1:6" x14ac:dyDescent="0.55000000000000004">
      <c r="A21" s="9">
        <f t="shared" si="0"/>
        <v>20</v>
      </c>
      <c r="B21" s="10">
        <v>42138</v>
      </c>
      <c r="C21" s="3">
        <v>290</v>
      </c>
      <c r="E21" s="27" t="s">
        <v>14</v>
      </c>
      <c r="F21" s="13">
        <v>16185</v>
      </c>
    </row>
    <row r="22" spans="1:6" x14ac:dyDescent="0.55000000000000004">
      <c r="A22" s="9">
        <f t="shared" si="0"/>
        <v>21</v>
      </c>
      <c r="B22" s="10">
        <v>42145</v>
      </c>
      <c r="C22" s="3">
        <v>502</v>
      </c>
      <c r="E22" s="27" t="s">
        <v>15</v>
      </c>
      <c r="F22" s="13">
        <v>52</v>
      </c>
    </row>
    <row r="23" spans="1:6" x14ac:dyDescent="0.55000000000000004">
      <c r="A23" s="9">
        <f t="shared" si="0"/>
        <v>22</v>
      </c>
      <c r="B23" s="10">
        <v>42152</v>
      </c>
      <c r="C23" s="3">
        <v>454</v>
      </c>
      <c r="E23" s="27" t="s">
        <v>16</v>
      </c>
      <c r="F23" s="13">
        <v>577</v>
      </c>
    </row>
    <row r="24" spans="1:6" x14ac:dyDescent="0.55000000000000004">
      <c r="A24" s="9">
        <f t="shared" si="0"/>
        <v>23</v>
      </c>
      <c r="B24" s="10">
        <v>42159</v>
      </c>
      <c r="C24" s="3">
        <v>364</v>
      </c>
      <c r="E24" s="27" t="s">
        <v>17</v>
      </c>
      <c r="F24" s="13">
        <v>169</v>
      </c>
    </row>
    <row r="25" spans="1:6" x14ac:dyDescent="0.55000000000000004">
      <c r="A25" s="9">
        <f t="shared" si="0"/>
        <v>24</v>
      </c>
      <c r="B25" s="10">
        <v>42166</v>
      </c>
      <c r="C25" s="3">
        <v>430</v>
      </c>
      <c r="E25" s="27" t="s">
        <v>18</v>
      </c>
      <c r="F25" s="13">
        <v>29.337761407330248</v>
      </c>
    </row>
    <row r="26" spans="1:6" x14ac:dyDescent="0.55000000000000004">
      <c r="A26" s="9">
        <f t="shared" si="0"/>
        <v>25</v>
      </c>
      <c r="B26" s="10">
        <v>42173</v>
      </c>
      <c r="C26" s="3">
        <v>366</v>
      </c>
    </row>
    <row r="27" spans="1:6" x14ac:dyDescent="0.55000000000000004">
      <c r="A27" s="9">
        <f t="shared" si="0"/>
        <v>26</v>
      </c>
      <c r="B27" s="10">
        <v>42180</v>
      </c>
      <c r="C27" s="3">
        <v>500</v>
      </c>
    </row>
    <row r="28" spans="1:6" x14ac:dyDescent="0.55000000000000004">
      <c r="A28" s="9">
        <f t="shared" si="0"/>
        <v>27</v>
      </c>
      <c r="B28" s="10">
        <v>42187</v>
      </c>
      <c r="C28" s="3">
        <v>577</v>
      </c>
    </row>
    <row r="29" spans="1:6" x14ac:dyDescent="0.55000000000000004">
      <c r="A29" s="9">
        <f t="shared" si="0"/>
        <v>28</v>
      </c>
      <c r="B29" s="10">
        <v>42194</v>
      </c>
      <c r="C29" s="3">
        <v>407</v>
      </c>
    </row>
    <row r="30" spans="1:6" x14ac:dyDescent="0.55000000000000004">
      <c r="A30" s="9">
        <f t="shared" si="0"/>
        <v>29</v>
      </c>
      <c r="B30" s="10">
        <v>42201</v>
      </c>
      <c r="C30" s="3">
        <v>380</v>
      </c>
    </row>
    <row r="31" spans="1:6" x14ac:dyDescent="0.55000000000000004">
      <c r="A31" s="9">
        <f t="shared" si="0"/>
        <v>30</v>
      </c>
      <c r="B31" s="10">
        <v>42208</v>
      </c>
      <c r="C31" s="3">
        <v>428</v>
      </c>
    </row>
    <row r="32" spans="1:6" x14ac:dyDescent="0.55000000000000004">
      <c r="A32" s="9">
        <f t="shared" si="0"/>
        <v>31</v>
      </c>
      <c r="B32" s="10">
        <v>42215</v>
      </c>
      <c r="C32" s="3">
        <v>353</v>
      </c>
    </row>
    <row r="33" spans="1:3" x14ac:dyDescent="0.55000000000000004">
      <c r="A33" s="9">
        <f t="shared" si="0"/>
        <v>32</v>
      </c>
      <c r="B33" s="10">
        <v>42222</v>
      </c>
      <c r="C33" s="3">
        <v>409</v>
      </c>
    </row>
    <row r="34" spans="1:3" x14ac:dyDescent="0.55000000000000004">
      <c r="A34" s="9">
        <f t="shared" si="0"/>
        <v>33</v>
      </c>
      <c r="B34" s="10">
        <v>42229</v>
      </c>
      <c r="C34" s="3">
        <v>441</v>
      </c>
    </row>
    <row r="35" spans="1:3" x14ac:dyDescent="0.55000000000000004">
      <c r="A35" s="9">
        <f t="shared" si="0"/>
        <v>34</v>
      </c>
      <c r="B35" s="10">
        <v>42236</v>
      </c>
      <c r="C35" s="3">
        <v>446</v>
      </c>
    </row>
    <row r="36" spans="1:3" x14ac:dyDescent="0.55000000000000004">
      <c r="A36" s="9">
        <f t="shared" si="0"/>
        <v>35</v>
      </c>
      <c r="B36" s="10">
        <v>42243</v>
      </c>
      <c r="C36" s="3">
        <v>540</v>
      </c>
    </row>
    <row r="37" spans="1:3" x14ac:dyDescent="0.55000000000000004">
      <c r="A37" s="9">
        <f t="shared" si="0"/>
        <v>36</v>
      </c>
      <c r="B37" s="10">
        <v>42250</v>
      </c>
      <c r="C37" s="3">
        <v>515</v>
      </c>
    </row>
    <row r="38" spans="1:3" x14ac:dyDescent="0.55000000000000004">
      <c r="A38" s="9">
        <f t="shared" si="0"/>
        <v>37</v>
      </c>
      <c r="B38" s="10">
        <v>42257</v>
      </c>
      <c r="C38" s="3">
        <v>388</v>
      </c>
    </row>
    <row r="39" spans="1:3" x14ac:dyDescent="0.55000000000000004">
      <c r="A39" s="9">
        <f t="shared" si="0"/>
        <v>38</v>
      </c>
      <c r="B39" s="10">
        <v>42264</v>
      </c>
      <c r="C39" s="3">
        <v>272</v>
      </c>
    </row>
    <row r="40" spans="1:3" x14ac:dyDescent="0.55000000000000004">
      <c r="A40" s="9">
        <f t="shared" si="0"/>
        <v>39</v>
      </c>
      <c r="B40" s="10">
        <v>42271</v>
      </c>
      <c r="C40" s="3">
        <v>308</v>
      </c>
    </row>
    <row r="41" spans="1:3" x14ac:dyDescent="0.55000000000000004">
      <c r="A41" s="9">
        <f t="shared" si="0"/>
        <v>40</v>
      </c>
      <c r="B41" s="10">
        <v>42278</v>
      </c>
      <c r="C41" s="3">
        <v>279</v>
      </c>
    </row>
    <row r="42" spans="1:3" x14ac:dyDescent="0.55000000000000004">
      <c r="A42" s="9">
        <f t="shared" si="0"/>
        <v>41</v>
      </c>
      <c r="B42" s="10">
        <v>42285</v>
      </c>
      <c r="C42" s="3">
        <v>243</v>
      </c>
    </row>
    <row r="43" spans="1:3" x14ac:dyDescent="0.55000000000000004">
      <c r="A43" s="9">
        <f t="shared" si="0"/>
        <v>42</v>
      </c>
      <c r="B43" s="10">
        <v>42292</v>
      </c>
      <c r="C43" s="3">
        <v>225</v>
      </c>
    </row>
    <row r="44" spans="1:3" x14ac:dyDescent="0.55000000000000004">
      <c r="A44" s="9">
        <f t="shared" si="0"/>
        <v>43</v>
      </c>
      <c r="B44" s="10">
        <v>42299</v>
      </c>
      <c r="C44" s="3">
        <v>239</v>
      </c>
    </row>
    <row r="45" spans="1:3" x14ac:dyDescent="0.55000000000000004">
      <c r="A45" s="9">
        <f t="shared" si="0"/>
        <v>44</v>
      </c>
      <c r="B45" s="10">
        <v>42306</v>
      </c>
      <c r="C45" s="3">
        <v>246</v>
      </c>
    </row>
    <row r="46" spans="1:3" x14ac:dyDescent="0.55000000000000004">
      <c r="A46" s="9">
        <f t="shared" si="0"/>
        <v>45</v>
      </c>
      <c r="B46" s="10">
        <v>42313</v>
      </c>
      <c r="C46" s="3">
        <v>275</v>
      </c>
    </row>
    <row r="47" spans="1:3" x14ac:dyDescent="0.55000000000000004">
      <c r="A47" s="9">
        <f t="shared" si="0"/>
        <v>46</v>
      </c>
      <c r="B47" s="10">
        <v>42320</v>
      </c>
      <c r="C47" s="3">
        <v>322</v>
      </c>
    </row>
    <row r="48" spans="1:3" x14ac:dyDescent="0.55000000000000004">
      <c r="A48" s="9">
        <f t="shared" si="0"/>
        <v>47</v>
      </c>
      <c r="B48" s="10">
        <v>42327</v>
      </c>
      <c r="C48" s="3">
        <v>363</v>
      </c>
    </row>
    <row r="49" spans="1:3" x14ac:dyDescent="0.55000000000000004">
      <c r="A49" s="9">
        <f t="shared" si="0"/>
        <v>48</v>
      </c>
      <c r="B49" s="10">
        <v>42334</v>
      </c>
      <c r="C49" s="3">
        <v>226</v>
      </c>
    </row>
    <row r="50" spans="1:3" x14ac:dyDescent="0.55000000000000004">
      <c r="A50" s="9">
        <f t="shared" si="0"/>
        <v>49</v>
      </c>
      <c r="B50" s="10">
        <v>42341</v>
      </c>
      <c r="C50" s="3">
        <v>239</v>
      </c>
    </row>
    <row r="51" spans="1:3" x14ac:dyDescent="0.55000000000000004">
      <c r="A51" s="9">
        <f t="shared" si="0"/>
        <v>50</v>
      </c>
      <c r="B51" s="10">
        <v>42348</v>
      </c>
      <c r="C51" s="3">
        <v>252</v>
      </c>
    </row>
    <row r="52" spans="1:3" x14ac:dyDescent="0.55000000000000004">
      <c r="A52" s="3">
        <f t="shared" si="0"/>
        <v>51</v>
      </c>
      <c r="B52" s="10">
        <v>42355</v>
      </c>
      <c r="C52" s="3">
        <v>309</v>
      </c>
    </row>
    <row r="53" spans="1:3" ht="14.7" thickBot="1" x14ac:dyDescent="0.6">
      <c r="A53" s="11">
        <f t="shared" si="0"/>
        <v>52</v>
      </c>
      <c r="B53" s="12">
        <v>42362</v>
      </c>
      <c r="C53" s="4">
        <v>277</v>
      </c>
    </row>
  </sheetData>
  <customSheetViews>
    <customSheetView guid="{48A84E83-5658-4A92-8B25-5F8EFE49C4B3}">
      <selection activeCell="C1" sqref="A1:C1048576"/>
      <pageMargins left="0.7" right="0.7" top="0.75" bottom="0.75" header="0.3" footer="0.3"/>
      <pageSetup orientation="portrait" r:id="rId1"/>
    </customSheetView>
  </customSheetViews>
  <mergeCells count="1">
    <mergeCell ref="E8:F9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DE29-7F35-4E11-A75F-CA668C8F14F3}">
  <dimension ref="A1:G105"/>
  <sheetViews>
    <sheetView tabSelected="1" zoomScale="67" zoomScaleNormal="67" workbookViewId="0">
      <selection activeCell="X12" sqref="X12"/>
    </sheetView>
  </sheetViews>
  <sheetFormatPr defaultRowHeight="14.4" x14ac:dyDescent="0.55000000000000004"/>
  <cols>
    <col min="1" max="1" width="5.83984375" style="3" bestFit="1" customWidth="1"/>
    <col min="2" max="2" width="23.68359375" style="10" bestFit="1" customWidth="1"/>
    <col min="3" max="3" width="9.578125" style="3" bestFit="1" customWidth="1"/>
    <col min="4" max="4" width="13.20703125" style="14" customWidth="1"/>
    <col min="5" max="5" width="14.83984375" customWidth="1"/>
    <col min="6" max="6" width="15.47265625" style="3" customWidth="1"/>
    <col min="7" max="7" width="14.578125" style="24" customWidth="1"/>
  </cols>
  <sheetData>
    <row r="1" spans="1:7" ht="57.6" x14ac:dyDescent="0.55000000000000004">
      <c r="A1" s="15" t="s">
        <v>0</v>
      </c>
      <c r="B1" s="16" t="s">
        <v>1</v>
      </c>
      <c r="C1" s="15" t="s">
        <v>2</v>
      </c>
      <c r="D1" s="20" t="s">
        <v>19</v>
      </c>
      <c r="E1" s="22" t="s">
        <v>20</v>
      </c>
      <c r="F1" s="22" t="s">
        <v>21</v>
      </c>
      <c r="G1" s="22" t="s">
        <v>22</v>
      </c>
    </row>
    <row r="2" spans="1:7" x14ac:dyDescent="0.55000000000000004">
      <c r="A2" s="17">
        <v>1</v>
      </c>
      <c r="B2" s="18">
        <v>42005</v>
      </c>
      <c r="C2" s="17">
        <v>233</v>
      </c>
      <c r="D2" s="19">
        <f>2.1016*A2+255.56</f>
        <v>257.66160000000002</v>
      </c>
      <c r="E2" s="21">
        <f>C2/D2</f>
        <v>0.90428686307932571</v>
      </c>
      <c r="F2" s="23">
        <f xml:space="preserve"> AVERAGE(E2:E14)</f>
        <v>0.76377197052649959</v>
      </c>
      <c r="G2" s="25">
        <f>D2*F2</f>
        <v>196.79470796101074</v>
      </c>
    </row>
    <row r="3" spans="1:7" x14ac:dyDescent="0.55000000000000004">
      <c r="A3" s="17">
        <f>1+A2</f>
        <v>2</v>
      </c>
      <c r="B3" s="18">
        <v>42012</v>
      </c>
      <c r="C3" s="17">
        <v>186</v>
      </c>
      <c r="D3" s="19">
        <f t="shared" ref="D3:D53" si="0">2.1016*A3+255.56</f>
        <v>259.76319999999998</v>
      </c>
      <c r="E3" s="21">
        <f t="shared" ref="E3:E53" si="1">C3/D3</f>
        <v>0.7160367596333892</v>
      </c>
      <c r="F3" s="23">
        <f xml:space="preserve"> AVERAGE(E2:E14)</f>
        <v>0.76377197052649959</v>
      </c>
      <c r="G3" s="25">
        <f t="shared" ref="G3:G53" si="2">D3*F3</f>
        <v>198.3998511342692</v>
      </c>
    </row>
    <row r="4" spans="1:7" x14ac:dyDescent="0.55000000000000004">
      <c r="A4" s="17">
        <f t="shared" ref="A4:A67" si="3">1+A3</f>
        <v>3</v>
      </c>
      <c r="B4" s="18">
        <v>42019</v>
      </c>
      <c r="C4" s="17">
        <v>192</v>
      </c>
      <c r="D4" s="19">
        <f t="shared" si="0"/>
        <v>261.8648</v>
      </c>
      <c r="E4" s="21">
        <f t="shared" si="1"/>
        <v>0.73320278250455961</v>
      </c>
      <c r="F4" s="23">
        <f xml:space="preserve"> AVERAGE(E2:E14)</f>
        <v>0.76377197052649959</v>
      </c>
      <c r="G4" s="25">
        <f t="shared" si="2"/>
        <v>200.00499430752771</v>
      </c>
    </row>
    <row r="5" spans="1:7" x14ac:dyDescent="0.55000000000000004">
      <c r="A5" s="17">
        <f t="shared" si="3"/>
        <v>4</v>
      </c>
      <c r="B5" s="18">
        <v>42026</v>
      </c>
      <c r="C5" s="17">
        <v>213</v>
      </c>
      <c r="D5" s="19">
        <f t="shared" si="0"/>
        <v>263.96640000000002</v>
      </c>
      <c r="E5" s="21">
        <f t="shared" si="1"/>
        <v>0.80692088083937952</v>
      </c>
      <c r="F5" s="23">
        <f xml:space="preserve"> AVERAGE(E2:E14)</f>
        <v>0.76377197052649959</v>
      </c>
      <c r="G5" s="25">
        <f t="shared" si="2"/>
        <v>201.61013748078622</v>
      </c>
    </row>
    <row r="6" spans="1:7" x14ac:dyDescent="0.55000000000000004">
      <c r="A6" s="17">
        <f t="shared" si="3"/>
        <v>5</v>
      </c>
      <c r="B6" s="18">
        <v>42033</v>
      </c>
      <c r="C6" s="17">
        <v>169</v>
      </c>
      <c r="D6" s="19">
        <f t="shared" si="0"/>
        <v>266.06799999999998</v>
      </c>
      <c r="E6" s="21">
        <f t="shared" si="1"/>
        <v>0.63517597005276849</v>
      </c>
      <c r="F6" s="23">
        <f xml:space="preserve"> AVERAGE(E2:E14)</f>
        <v>0.76377197052649959</v>
      </c>
      <c r="G6" s="25">
        <f t="shared" si="2"/>
        <v>203.21528065404468</v>
      </c>
    </row>
    <row r="7" spans="1:7" x14ac:dyDescent="0.55000000000000004">
      <c r="A7" s="17">
        <f t="shared" si="3"/>
        <v>6</v>
      </c>
      <c r="B7" s="18">
        <v>42040</v>
      </c>
      <c r="C7" s="17">
        <v>194</v>
      </c>
      <c r="D7" s="19">
        <f t="shared" si="0"/>
        <v>268.1696</v>
      </c>
      <c r="E7" s="21">
        <f t="shared" si="1"/>
        <v>0.72342278916029257</v>
      </c>
      <c r="F7" s="23">
        <f xml:space="preserve"> AVERAGE(E2:E14)</f>
        <v>0.76377197052649959</v>
      </c>
      <c r="G7" s="25">
        <f t="shared" si="2"/>
        <v>204.82042382730319</v>
      </c>
    </row>
    <row r="8" spans="1:7" x14ac:dyDescent="0.55000000000000004">
      <c r="A8" s="17">
        <f t="shared" si="3"/>
        <v>7</v>
      </c>
      <c r="B8" s="18">
        <v>42047</v>
      </c>
      <c r="C8" s="17">
        <v>193</v>
      </c>
      <c r="D8" s="19">
        <f t="shared" si="0"/>
        <v>270.27120000000002</v>
      </c>
      <c r="E8" s="21">
        <f t="shared" si="1"/>
        <v>0.71409754350445032</v>
      </c>
      <c r="F8" s="23">
        <f xml:space="preserve"> AVERAGE(E2:E14)</f>
        <v>0.76377197052649959</v>
      </c>
      <c r="G8" s="25">
        <f t="shared" si="2"/>
        <v>206.4255670005617</v>
      </c>
    </row>
    <row r="9" spans="1:7" x14ac:dyDescent="0.55000000000000004">
      <c r="A9" s="17">
        <f t="shared" si="3"/>
        <v>8</v>
      </c>
      <c r="B9" s="18">
        <v>42054</v>
      </c>
      <c r="C9" s="17">
        <v>198</v>
      </c>
      <c r="D9" s="19">
        <f t="shared" si="0"/>
        <v>272.37279999999998</v>
      </c>
      <c r="E9" s="21">
        <f t="shared" si="1"/>
        <v>0.72694483443280689</v>
      </c>
      <c r="F9" s="23">
        <f xml:space="preserve"> AVERAGE(E2:E14)</f>
        <v>0.76377197052649959</v>
      </c>
      <c r="G9" s="25">
        <f t="shared" si="2"/>
        <v>208.03071017382015</v>
      </c>
    </row>
    <row r="10" spans="1:7" x14ac:dyDescent="0.55000000000000004">
      <c r="A10" s="17">
        <f t="shared" si="3"/>
        <v>9</v>
      </c>
      <c r="B10" s="18">
        <v>42061</v>
      </c>
      <c r="C10" s="17">
        <v>189</v>
      </c>
      <c r="D10" s="19">
        <f t="shared" si="0"/>
        <v>274.4744</v>
      </c>
      <c r="E10" s="21">
        <f t="shared" si="1"/>
        <v>0.68858880828230251</v>
      </c>
      <c r="F10" s="23">
        <f xml:space="preserve"> AVERAGE(E2:E14)</f>
        <v>0.76377197052649959</v>
      </c>
      <c r="G10" s="25">
        <f t="shared" si="2"/>
        <v>209.63585334707867</v>
      </c>
    </row>
    <row r="11" spans="1:7" x14ac:dyDescent="0.55000000000000004">
      <c r="A11" s="17">
        <f t="shared" si="3"/>
        <v>10</v>
      </c>
      <c r="B11" s="18">
        <v>42068</v>
      </c>
      <c r="C11" s="17">
        <v>249</v>
      </c>
      <c r="D11" s="19">
        <f t="shared" si="0"/>
        <v>276.57600000000002</v>
      </c>
      <c r="E11" s="21">
        <f t="shared" si="1"/>
        <v>0.90029503644567854</v>
      </c>
      <c r="F11" s="23">
        <f xml:space="preserve"> AVERAGE(E2:E14)</f>
        <v>0.76377197052649959</v>
      </c>
      <c r="G11" s="25">
        <f t="shared" si="2"/>
        <v>211.24099652033718</v>
      </c>
    </row>
    <row r="12" spans="1:7" x14ac:dyDescent="0.55000000000000004">
      <c r="A12" s="17">
        <f t="shared" si="3"/>
        <v>11</v>
      </c>
      <c r="B12" s="18">
        <v>42075</v>
      </c>
      <c r="C12" s="17">
        <v>242</v>
      </c>
      <c r="D12" s="19">
        <f t="shared" si="0"/>
        <v>278.67759999999998</v>
      </c>
      <c r="E12" s="21">
        <f t="shared" si="1"/>
        <v>0.86838698194616293</v>
      </c>
      <c r="F12" s="23">
        <f xml:space="preserve"> AVERAGE(E2:E14)</f>
        <v>0.76377197052649959</v>
      </c>
      <c r="G12" s="25">
        <f t="shared" si="2"/>
        <v>212.84613969359563</v>
      </c>
    </row>
    <row r="13" spans="1:7" x14ac:dyDescent="0.55000000000000004">
      <c r="A13" s="17">
        <f t="shared" si="3"/>
        <v>12</v>
      </c>
      <c r="B13" s="18">
        <v>42082</v>
      </c>
      <c r="C13" s="17">
        <v>217</v>
      </c>
      <c r="D13" s="19">
        <f t="shared" si="0"/>
        <v>280.7792</v>
      </c>
      <c r="E13" s="21">
        <f t="shared" si="1"/>
        <v>0.77284927088616251</v>
      </c>
      <c r="F13" s="23">
        <f xml:space="preserve"> AVERAGE(E2:E14)</f>
        <v>0.76377197052649959</v>
      </c>
      <c r="G13" s="25">
        <f t="shared" si="2"/>
        <v>214.45128286685414</v>
      </c>
    </row>
    <row r="14" spans="1:7" x14ac:dyDescent="0.55000000000000004">
      <c r="A14" s="17">
        <f t="shared" si="3"/>
        <v>13</v>
      </c>
      <c r="B14" s="18">
        <v>42089</v>
      </c>
      <c r="C14" s="17">
        <v>209</v>
      </c>
      <c r="D14" s="19">
        <f t="shared" si="0"/>
        <v>282.88080000000002</v>
      </c>
      <c r="E14" s="21">
        <f t="shared" si="1"/>
        <v>0.73882709607721697</v>
      </c>
      <c r="F14" s="23">
        <f xml:space="preserve"> AVERAGE(E2:E14)</f>
        <v>0.76377197052649959</v>
      </c>
      <c r="G14" s="25">
        <f t="shared" si="2"/>
        <v>216.05642604011265</v>
      </c>
    </row>
    <row r="15" spans="1:7" x14ac:dyDescent="0.55000000000000004">
      <c r="A15" s="17">
        <f t="shared" si="3"/>
        <v>14</v>
      </c>
      <c r="B15" s="18">
        <v>42096</v>
      </c>
      <c r="C15" s="17">
        <v>258</v>
      </c>
      <c r="D15" s="19">
        <f t="shared" si="0"/>
        <v>284.98239999999998</v>
      </c>
      <c r="E15" s="21">
        <f t="shared" si="1"/>
        <v>0.90531906531771789</v>
      </c>
      <c r="F15" s="23">
        <f>F16</f>
        <v>1.1683519896157739</v>
      </c>
      <c r="G15" s="25">
        <f t="shared" si="2"/>
        <v>332.95975404547829</v>
      </c>
    </row>
    <row r="16" spans="1:7" x14ac:dyDescent="0.55000000000000004">
      <c r="A16" s="17">
        <f t="shared" si="3"/>
        <v>15</v>
      </c>
      <c r="B16" s="18">
        <v>42103</v>
      </c>
      <c r="C16" s="17">
        <v>231</v>
      </c>
      <c r="D16" s="19">
        <f t="shared" si="0"/>
        <v>287.084</v>
      </c>
      <c r="E16" s="21">
        <f t="shared" si="1"/>
        <v>0.80464254364576215</v>
      </c>
      <c r="F16" s="23">
        <f xml:space="preserve"> AVERAGE(E15:E27)</f>
        <v>1.1683519896157739</v>
      </c>
      <c r="G16" s="25">
        <f t="shared" si="2"/>
        <v>335.41516258685482</v>
      </c>
    </row>
    <row r="17" spans="1:7" x14ac:dyDescent="0.55000000000000004">
      <c r="A17" s="17">
        <f t="shared" si="3"/>
        <v>16</v>
      </c>
      <c r="B17" s="18">
        <v>42110</v>
      </c>
      <c r="C17" s="17">
        <v>250</v>
      </c>
      <c r="D17" s="19">
        <f t="shared" si="0"/>
        <v>289.18560000000002</v>
      </c>
      <c r="E17" s="21">
        <f t="shared" si="1"/>
        <v>0.86449671076291479</v>
      </c>
      <c r="F17" s="23">
        <f xml:space="preserve"> AVERAGE(E15:E27)</f>
        <v>1.1683519896157739</v>
      </c>
      <c r="G17" s="25">
        <f t="shared" si="2"/>
        <v>337.87057112823135</v>
      </c>
    </row>
    <row r="18" spans="1:7" x14ac:dyDescent="0.55000000000000004">
      <c r="A18" s="17">
        <f t="shared" si="3"/>
        <v>17</v>
      </c>
      <c r="B18" s="18">
        <v>42117</v>
      </c>
      <c r="C18" s="17">
        <v>312</v>
      </c>
      <c r="D18" s="19">
        <f t="shared" si="0"/>
        <v>291.28719999999998</v>
      </c>
      <c r="E18" s="21">
        <f t="shared" si="1"/>
        <v>1.0711078276010755</v>
      </c>
      <c r="F18" s="23">
        <f xml:space="preserve"> AVERAGE(E15:E27)</f>
        <v>1.1683519896157739</v>
      </c>
      <c r="G18" s="25">
        <f t="shared" si="2"/>
        <v>340.32597966960782</v>
      </c>
    </row>
    <row r="19" spans="1:7" x14ac:dyDescent="0.55000000000000004">
      <c r="A19" s="17">
        <f t="shared" si="3"/>
        <v>18</v>
      </c>
      <c r="B19" s="18">
        <v>42124</v>
      </c>
      <c r="C19" s="17">
        <v>272</v>
      </c>
      <c r="D19" s="19">
        <f t="shared" si="0"/>
        <v>293.3888</v>
      </c>
      <c r="E19" s="21">
        <f t="shared" si="1"/>
        <v>0.9270974215784652</v>
      </c>
      <c r="F19" s="23">
        <f xml:space="preserve"> AVERAGE(E15:E27)</f>
        <v>1.1683519896157739</v>
      </c>
      <c r="G19" s="25">
        <f t="shared" si="2"/>
        <v>342.78138821098435</v>
      </c>
    </row>
    <row r="20" spans="1:7" x14ac:dyDescent="0.55000000000000004">
      <c r="A20" s="17">
        <f t="shared" si="3"/>
        <v>19</v>
      </c>
      <c r="B20" s="18">
        <v>42131</v>
      </c>
      <c r="C20" s="17">
        <v>313</v>
      </c>
      <c r="D20" s="19">
        <f t="shared" si="0"/>
        <v>295.49040000000002</v>
      </c>
      <c r="E20" s="21">
        <f t="shared" si="1"/>
        <v>1.0592560705863878</v>
      </c>
      <c r="F20" s="23">
        <f xml:space="preserve"> AVERAGE(E15:E27)</f>
        <v>1.1683519896157739</v>
      </c>
      <c r="G20" s="25">
        <f t="shared" si="2"/>
        <v>345.23679675236093</v>
      </c>
    </row>
    <row r="21" spans="1:7" x14ac:dyDescent="0.55000000000000004">
      <c r="A21" s="17">
        <f t="shared" si="3"/>
        <v>20</v>
      </c>
      <c r="B21" s="18">
        <v>42138</v>
      </c>
      <c r="C21" s="17">
        <v>290</v>
      </c>
      <c r="D21" s="19">
        <f t="shared" si="0"/>
        <v>297.59199999999998</v>
      </c>
      <c r="E21" s="21">
        <f t="shared" si="1"/>
        <v>0.97448856152047103</v>
      </c>
      <c r="F21" s="23">
        <f xml:space="preserve"> AVERAGE(E15:E27)</f>
        <v>1.1683519896157739</v>
      </c>
      <c r="G21" s="25">
        <f t="shared" si="2"/>
        <v>347.69220529373735</v>
      </c>
    </row>
    <row r="22" spans="1:7" x14ac:dyDescent="0.55000000000000004">
      <c r="A22" s="17">
        <f t="shared" si="3"/>
        <v>21</v>
      </c>
      <c r="B22" s="18">
        <v>42145</v>
      </c>
      <c r="C22" s="17">
        <v>502</v>
      </c>
      <c r="D22" s="19">
        <f t="shared" si="0"/>
        <v>299.6936</v>
      </c>
      <c r="E22" s="21">
        <f t="shared" si="1"/>
        <v>1.6750441117194361</v>
      </c>
      <c r="F22" s="23">
        <f xml:space="preserve"> AVERAGE(E15:E27)</f>
        <v>1.1683519896157739</v>
      </c>
      <c r="G22" s="25">
        <f t="shared" si="2"/>
        <v>350.14761383511393</v>
      </c>
    </row>
    <row r="23" spans="1:7" x14ac:dyDescent="0.55000000000000004">
      <c r="A23" s="17">
        <f t="shared" si="3"/>
        <v>22</v>
      </c>
      <c r="B23" s="18">
        <v>42152</v>
      </c>
      <c r="C23" s="17">
        <v>454</v>
      </c>
      <c r="D23" s="19">
        <f t="shared" si="0"/>
        <v>301.79520000000002</v>
      </c>
      <c r="E23" s="21">
        <f t="shared" si="1"/>
        <v>1.5043314141510533</v>
      </c>
      <c r="F23" s="23">
        <f xml:space="preserve"> AVERAGE(E15:E27)</f>
        <v>1.1683519896157739</v>
      </c>
      <c r="G23" s="25">
        <f t="shared" si="2"/>
        <v>352.60302237649046</v>
      </c>
    </row>
    <row r="24" spans="1:7" x14ac:dyDescent="0.55000000000000004">
      <c r="A24" s="17">
        <f t="shared" si="3"/>
        <v>23</v>
      </c>
      <c r="B24" s="18">
        <v>42159</v>
      </c>
      <c r="C24" s="17">
        <v>364</v>
      </c>
      <c r="D24" s="19">
        <f t="shared" si="0"/>
        <v>303.89679999999998</v>
      </c>
      <c r="E24" s="21">
        <f t="shared" si="1"/>
        <v>1.197775034156332</v>
      </c>
      <c r="F24" s="23">
        <f xml:space="preserve"> AVERAGE(E15:E27)</f>
        <v>1.1683519896157739</v>
      </c>
      <c r="G24" s="25">
        <f t="shared" si="2"/>
        <v>355.05843091786693</v>
      </c>
    </row>
    <row r="25" spans="1:7" x14ac:dyDescent="0.55000000000000004">
      <c r="A25" s="17">
        <f t="shared" si="3"/>
        <v>24</v>
      </c>
      <c r="B25" s="18">
        <v>42166</v>
      </c>
      <c r="C25" s="17">
        <v>430</v>
      </c>
      <c r="D25" s="19">
        <f t="shared" si="0"/>
        <v>305.9984</v>
      </c>
      <c r="E25" s="21">
        <f t="shared" si="1"/>
        <v>1.4052361058097036</v>
      </c>
      <c r="F25" s="23">
        <f xml:space="preserve"> AVERAGE(E15:E27)</f>
        <v>1.1683519896157739</v>
      </c>
      <c r="G25" s="25">
        <f t="shared" si="2"/>
        <v>357.51383945924346</v>
      </c>
    </row>
    <row r="26" spans="1:7" x14ac:dyDescent="0.55000000000000004">
      <c r="A26" s="17">
        <f t="shared" si="3"/>
        <v>25</v>
      </c>
      <c r="B26" s="18">
        <v>42173</v>
      </c>
      <c r="C26" s="17">
        <v>366</v>
      </c>
      <c r="D26" s="19">
        <f t="shared" si="0"/>
        <v>308.10000000000002</v>
      </c>
      <c r="E26" s="21">
        <f t="shared" si="1"/>
        <v>1.1879259980525803</v>
      </c>
      <c r="F26" s="23">
        <f xml:space="preserve"> AVERAGE(E15:E27)</f>
        <v>1.1683519896157739</v>
      </c>
      <c r="G26" s="25">
        <f t="shared" si="2"/>
        <v>359.96924800061998</v>
      </c>
    </row>
    <row r="27" spans="1:7" x14ac:dyDescent="0.55000000000000004">
      <c r="A27" s="17">
        <f t="shared" si="3"/>
        <v>26</v>
      </c>
      <c r="B27" s="18">
        <v>42180</v>
      </c>
      <c r="C27" s="17">
        <v>500</v>
      </c>
      <c r="D27" s="19">
        <f t="shared" si="0"/>
        <v>310.20159999999998</v>
      </c>
      <c r="E27" s="21">
        <f t="shared" si="1"/>
        <v>1.6118550001031589</v>
      </c>
      <c r="F27" s="23">
        <f xml:space="preserve"> AVERAGE(E15:E27)</f>
        <v>1.1683519896157739</v>
      </c>
      <c r="G27" s="25">
        <f t="shared" si="2"/>
        <v>362.42465654199646</v>
      </c>
    </row>
    <row r="28" spans="1:7" x14ac:dyDescent="0.55000000000000004">
      <c r="A28" s="17">
        <f t="shared" si="3"/>
        <v>27</v>
      </c>
      <c r="B28" s="18">
        <v>42187</v>
      </c>
      <c r="C28" s="17">
        <v>577</v>
      </c>
      <c r="D28" s="19">
        <f t="shared" si="0"/>
        <v>312.3032</v>
      </c>
      <c r="E28" s="21">
        <f t="shared" si="1"/>
        <v>1.847563521603365</v>
      </c>
      <c r="F28" s="23">
        <f>AVERAGE(E28:E40)</f>
        <v>1.296767343031128</v>
      </c>
      <c r="G28" s="25">
        <f t="shared" si="2"/>
        <v>404.98459088411897</v>
      </c>
    </row>
    <row r="29" spans="1:7" x14ac:dyDescent="0.55000000000000004">
      <c r="A29" s="17">
        <f t="shared" si="3"/>
        <v>28</v>
      </c>
      <c r="B29" s="18">
        <v>42194</v>
      </c>
      <c r="C29" s="17">
        <v>407</v>
      </c>
      <c r="D29" s="19">
        <f t="shared" si="0"/>
        <v>314.40480000000002</v>
      </c>
      <c r="E29" s="21">
        <f t="shared" si="1"/>
        <v>1.2945094985827188</v>
      </c>
      <c r="F29" s="23">
        <f>AVERAGE(E28:E40)</f>
        <v>1.296767343031128</v>
      </c>
      <c r="G29" s="25">
        <f t="shared" si="2"/>
        <v>407.7098771322332</v>
      </c>
    </row>
    <row r="30" spans="1:7" x14ac:dyDescent="0.55000000000000004">
      <c r="A30" s="17">
        <f t="shared" si="3"/>
        <v>29</v>
      </c>
      <c r="B30" s="18">
        <v>42201</v>
      </c>
      <c r="C30" s="17">
        <v>380</v>
      </c>
      <c r="D30" s="19">
        <f t="shared" si="0"/>
        <v>316.50639999999999</v>
      </c>
      <c r="E30" s="21">
        <f t="shared" si="1"/>
        <v>1.2006076338424754</v>
      </c>
      <c r="F30" s="23">
        <f>AVERAGE(E28:E40)</f>
        <v>1.296767343031128</v>
      </c>
      <c r="G30" s="25">
        <f t="shared" si="2"/>
        <v>410.43516338034738</v>
      </c>
    </row>
    <row r="31" spans="1:7" x14ac:dyDescent="0.55000000000000004">
      <c r="A31" s="17">
        <f t="shared" si="3"/>
        <v>30</v>
      </c>
      <c r="B31" s="18">
        <v>42208</v>
      </c>
      <c r="C31" s="17">
        <v>428</v>
      </c>
      <c r="D31" s="19">
        <f t="shared" si="0"/>
        <v>318.608</v>
      </c>
      <c r="E31" s="21">
        <f t="shared" si="1"/>
        <v>1.3433435444182191</v>
      </c>
      <c r="F31" s="23">
        <f>AVERAGE(E28:E40)</f>
        <v>1.296767343031128</v>
      </c>
      <c r="G31" s="25">
        <f t="shared" si="2"/>
        <v>413.16044962846161</v>
      </c>
    </row>
    <row r="32" spans="1:7" x14ac:dyDescent="0.55000000000000004">
      <c r="A32" s="17">
        <f t="shared" si="3"/>
        <v>31</v>
      </c>
      <c r="B32" s="18">
        <v>42215</v>
      </c>
      <c r="C32" s="17">
        <v>353</v>
      </c>
      <c r="D32" s="19">
        <f t="shared" si="0"/>
        <v>320.70960000000002</v>
      </c>
      <c r="E32" s="21">
        <f t="shared" si="1"/>
        <v>1.1006842327139568</v>
      </c>
      <c r="F32" s="23">
        <f>AVERAGE(E28:E40)</f>
        <v>1.296767343031128</v>
      </c>
      <c r="G32" s="25">
        <f t="shared" si="2"/>
        <v>415.88573587657584</v>
      </c>
    </row>
    <row r="33" spans="1:7" x14ac:dyDescent="0.55000000000000004">
      <c r="A33" s="17">
        <f t="shared" si="3"/>
        <v>32</v>
      </c>
      <c r="B33" s="18">
        <v>42222</v>
      </c>
      <c r="C33" s="17">
        <v>409</v>
      </c>
      <c r="D33" s="19">
        <f t="shared" si="0"/>
        <v>322.81119999999999</v>
      </c>
      <c r="E33" s="21">
        <f t="shared" si="1"/>
        <v>1.2669944537240345</v>
      </c>
      <c r="F33" s="23">
        <f>AVERAGE(E28:E40)</f>
        <v>1.296767343031128</v>
      </c>
      <c r="G33" s="25">
        <f t="shared" si="2"/>
        <v>418.61102212469001</v>
      </c>
    </row>
    <row r="34" spans="1:7" x14ac:dyDescent="0.55000000000000004">
      <c r="A34" s="17">
        <f t="shared" si="3"/>
        <v>33</v>
      </c>
      <c r="B34" s="18">
        <v>42229</v>
      </c>
      <c r="C34" s="17">
        <v>441</v>
      </c>
      <c r="D34" s="19">
        <f t="shared" si="0"/>
        <v>324.9128</v>
      </c>
      <c r="E34" s="21">
        <f t="shared" si="1"/>
        <v>1.357287247532261</v>
      </c>
      <c r="F34" s="23">
        <f>AVERAGE(E28:E40)</f>
        <v>1.296767343031128</v>
      </c>
      <c r="G34" s="25">
        <f t="shared" si="2"/>
        <v>421.3363083728043</v>
      </c>
    </row>
    <row r="35" spans="1:7" x14ac:dyDescent="0.55000000000000004">
      <c r="A35" s="17">
        <f t="shared" si="3"/>
        <v>34</v>
      </c>
      <c r="B35" s="18">
        <v>42236</v>
      </c>
      <c r="C35" s="17">
        <v>446</v>
      </c>
      <c r="D35" s="19">
        <f t="shared" si="0"/>
        <v>327.01440000000002</v>
      </c>
      <c r="E35" s="21">
        <f t="shared" si="1"/>
        <v>1.3638543134491936</v>
      </c>
      <c r="F35" s="23">
        <f>AVERAGE(E28:E40)</f>
        <v>1.296767343031128</v>
      </c>
      <c r="G35" s="25">
        <f t="shared" si="2"/>
        <v>424.06159462091853</v>
      </c>
    </row>
    <row r="36" spans="1:7" x14ac:dyDescent="0.55000000000000004">
      <c r="A36" s="17">
        <f t="shared" si="3"/>
        <v>35</v>
      </c>
      <c r="B36" s="18">
        <v>42243</v>
      </c>
      <c r="C36" s="17">
        <v>540</v>
      </c>
      <c r="D36" s="19">
        <f t="shared" si="0"/>
        <v>329.11599999999999</v>
      </c>
      <c r="E36" s="21">
        <f t="shared" si="1"/>
        <v>1.6407588813670562</v>
      </c>
      <c r="F36" s="23">
        <f>AVERAGE(E28:E40)</f>
        <v>1.296767343031128</v>
      </c>
      <c r="G36" s="25">
        <f t="shared" si="2"/>
        <v>426.7868808690327</v>
      </c>
    </row>
    <row r="37" spans="1:7" x14ac:dyDescent="0.55000000000000004">
      <c r="A37" s="17">
        <f t="shared" si="3"/>
        <v>36</v>
      </c>
      <c r="B37" s="18">
        <v>42250</v>
      </c>
      <c r="C37" s="17">
        <v>515</v>
      </c>
      <c r="D37" s="19">
        <f t="shared" si="0"/>
        <v>331.2176</v>
      </c>
      <c r="E37" s="21">
        <f t="shared" si="1"/>
        <v>1.5548690649289167</v>
      </c>
      <c r="F37" s="23">
        <f>AVERAGE(E28:E40)</f>
        <v>1.296767343031128</v>
      </c>
      <c r="G37" s="25">
        <f t="shared" si="2"/>
        <v>429.51216711714693</v>
      </c>
    </row>
    <row r="38" spans="1:7" x14ac:dyDescent="0.55000000000000004">
      <c r="A38" s="17">
        <f t="shared" si="3"/>
        <v>37</v>
      </c>
      <c r="B38" s="18">
        <v>42257</v>
      </c>
      <c r="C38" s="17">
        <v>388</v>
      </c>
      <c r="D38" s="19">
        <f t="shared" si="0"/>
        <v>333.31920000000002</v>
      </c>
      <c r="E38" s="21">
        <f t="shared" si="1"/>
        <v>1.1640493556926812</v>
      </c>
      <c r="F38" s="23">
        <f>AVERAGE(E28:E40)</f>
        <v>1.296767343031128</v>
      </c>
      <c r="G38" s="25">
        <f t="shared" si="2"/>
        <v>432.23745336526116</v>
      </c>
    </row>
    <row r="39" spans="1:7" x14ac:dyDescent="0.55000000000000004">
      <c r="A39" s="17">
        <f t="shared" si="3"/>
        <v>38</v>
      </c>
      <c r="B39" s="18">
        <v>42264</v>
      </c>
      <c r="C39" s="17">
        <v>272</v>
      </c>
      <c r="D39" s="19">
        <f t="shared" si="0"/>
        <v>335.42079999999999</v>
      </c>
      <c r="E39" s="21">
        <f t="shared" si="1"/>
        <v>0.81092168404583143</v>
      </c>
      <c r="F39" s="23">
        <f>AVERAGE(E28:E40)</f>
        <v>1.296767343031128</v>
      </c>
      <c r="G39" s="25">
        <f t="shared" si="2"/>
        <v>434.96273961337533</v>
      </c>
    </row>
    <row r="40" spans="1:7" x14ac:dyDescent="0.55000000000000004">
      <c r="A40" s="17">
        <f t="shared" si="3"/>
        <v>39</v>
      </c>
      <c r="B40" s="18">
        <v>42271</v>
      </c>
      <c r="C40" s="17">
        <v>308</v>
      </c>
      <c r="D40" s="19">
        <f t="shared" si="0"/>
        <v>337.5224</v>
      </c>
      <c r="E40" s="21">
        <f t="shared" si="1"/>
        <v>0.91253202750395235</v>
      </c>
      <c r="F40" s="23">
        <f>AVERAGE(E28:E40)</f>
        <v>1.296767343031128</v>
      </c>
      <c r="G40" s="25">
        <f t="shared" si="2"/>
        <v>437.68802586148956</v>
      </c>
    </row>
    <row r="41" spans="1:7" x14ac:dyDescent="0.55000000000000004">
      <c r="A41" s="17">
        <f t="shared" si="3"/>
        <v>40</v>
      </c>
      <c r="B41" s="18">
        <v>42278</v>
      </c>
      <c r="C41" s="17">
        <v>279</v>
      </c>
      <c r="D41" s="19">
        <f t="shared" si="0"/>
        <v>339.62400000000002</v>
      </c>
      <c r="E41" s="21">
        <f t="shared" si="1"/>
        <v>0.82149671401314384</v>
      </c>
      <c r="F41" s="23">
        <f>F42</f>
        <v>0.76301854879875264</v>
      </c>
      <c r="G41" s="25">
        <f t="shared" si="2"/>
        <v>259.13941161722761</v>
      </c>
    </row>
    <row r="42" spans="1:7" x14ac:dyDescent="0.55000000000000004">
      <c r="A42" s="17">
        <f t="shared" si="3"/>
        <v>41</v>
      </c>
      <c r="B42" s="18">
        <v>42285</v>
      </c>
      <c r="C42" s="17">
        <v>243</v>
      </c>
      <c r="D42" s="19">
        <f t="shared" si="0"/>
        <v>341.72559999999999</v>
      </c>
      <c r="E42" s="21">
        <f t="shared" si="1"/>
        <v>0.71109685665926115</v>
      </c>
      <c r="F42" s="23">
        <f>AVERAGE(E41:E53)</f>
        <v>0.76301854879875264</v>
      </c>
      <c r="G42" s="25">
        <f t="shared" si="2"/>
        <v>260.74297139938301</v>
      </c>
    </row>
    <row r="43" spans="1:7" x14ac:dyDescent="0.55000000000000004">
      <c r="A43" s="17">
        <f t="shared" si="3"/>
        <v>42</v>
      </c>
      <c r="B43" s="18">
        <v>42292</v>
      </c>
      <c r="C43" s="17">
        <v>225</v>
      </c>
      <c r="D43" s="19">
        <f t="shared" si="0"/>
        <v>343.8272</v>
      </c>
      <c r="E43" s="21">
        <f t="shared" si="1"/>
        <v>0.65439848854308214</v>
      </c>
      <c r="F43" s="23">
        <f>AVERAGE(E41:E53)</f>
        <v>0.76301854879875264</v>
      </c>
      <c r="G43" s="25">
        <f t="shared" si="2"/>
        <v>262.34653118153847</v>
      </c>
    </row>
    <row r="44" spans="1:7" x14ac:dyDescent="0.55000000000000004">
      <c r="A44" s="17">
        <f t="shared" si="3"/>
        <v>43</v>
      </c>
      <c r="B44" s="18">
        <v>42299</v>
      </c>
      <c r="C44" s="17">
        <v>239</v>
      </c>
      <c r="D44" s="19">
        <f t="shared" si="0"/>
        <v>345.92880000000002</v>
      </c>
      <c r="E44" s="21">
        <f t="shared" si="1"/>
        <v>0.69089361741491306</v>
      </c>
      <c r="F44" s="23">
        <f>AVERAGE(E41:E53)</f>
        <v>0.76301854879875264</v>
      </c>
      <c r="G44" s="25">
        <f t="shared" si="2"/>
        <v>263.95009096369398</v>
      </c>
    </row>
    <row r="45" spans="1:7" x14ac:dyDescent="0.55000000000000004">
      <c r="A45" s="17">
        <f t="shared" si="3"/>
        <v>44</v>
      </c>
      <c r="B45" s="18">
        <v>42306</v>
      </c>
      <c r="C45" s="17">
        <v>246</v>
      </c>
      <c r="D45" s="19">
        <f t="shared" si="0"/>
        <v>348.03039999999999</v>
      </c>
      <c r="E45" s="21">
        <f t="shared" si="1"/>
        <v>0.70683480523540476</v>
      </c>
      <c r="F45" s="23">
        <f>AVERAGE(E41:E53)</f>
        <v>0.76301854879875264</v>
      </c>
      <c r="G45" s="25">
        <f t="shared" si="2"/>
        <v>265.55365074584938</v>
      </c>
    </row>
    <row r="46" spans="1:7" x14ac:dyDescent="0.55000000000000004">
      <c r="A46" s="17">
        <f t="shared" si="3"/>
        <v>45</v>
      </c>
      <c r="B46" s="18">
        <v>42313</v>
      </c>
      <c r="C46" s="17">
        <v>275</v>
      </c>
      <c r="D46" s="19">
        <f t="shared" si="0"/>
        <v>350.13200000000001</v>
      </c>
      <c r="E46" s="21">
        <f t="shared" si="1"/>
        <v>0.7854180708989752</v>
      </c>
      <c r="F46" s="23">
        <f>AVERAGE(E41:E53)</f>
        <v>0.76301854879875264</v>
      </c>
      <c r="G46" s="25">
        <f t="shared" si="2"/>
        <v>267.15721052800484</v>
      </c>
    </row>
    <row r="47" spans="1:7" x14ac:dyDescent="0.55000000000000004">
      <c r="A47" s="17">
        <f t="shared" si="3"/>
        <v>46</v>
      </c>
      <c r="B47" s="18">
        <v>42320</v>
      </c>
      <c r="C47" s="17">
        <v>322</v>
      </c>
      <c r="D47" s="19">
        <f t="shared" si="0"/>
        <v>352.23360000000002</v>
      </c>
      <c r="E47" s="21">
        <f t="shared" si="1"/>
        <v>0.91416605343726431</v>
      </c>
      <c r="F47" s="23">
        <f>AVERAGE(E41:E53)</f>
        <v>0.76301854879875264</v>
      </c>
      <c r="G47" s="25">
        <f t="shared" si="2"/>
        <v>268.76077031016035</v>
      </c>
    </row>
    <row r="48" spans="1:7" x14ac:dyDescent="0.55000000000000004">
      <c r="A48" s="17">
        <f t="shared" si="3"/>
        <v>47</v>
      </c>
      <c r="B48" s="18">
        <v>42327</v>
      </c>
      <c r="C48" s="17">
        <v>363</v>
      </c>
      <c r="D48" s="19">
        <f t="shared" si="0"/>
        <v>354.33519999999999</v>
      </c>
      <c r="E48" s="21">
        <f t="shared" si="1"/>
        <v>1.0244536811471172</v>
      </c>
      <c r="F48" s="23">
        <f>AVERAGE(E41:E53)</f>
        <v>0.76301854879875264</v>
      </c>
      <c r="G48" s="25">
        <f t="shared" si="2"/>
        <v>270.36433009231575</v>
      </c>
    </row>
    <row r="49" spans="1:7" x14ac:dyDescent="0.55000000000000004">
      <c r="A49" s="17">
        <f t="shared" si="3"/>
        <v>48</v>
      </c>
      <c r="B49" s="18">
        <v>42334</v>
      </c>
      <c r="C49" s="17">
        <v>226</v>
      </c>
      <c r="D49" s="19">
        <f t="shared" si="0"/>
        <v>356.43680000000001</v>
      </c>
      <c r="E49" s="21">
        <f t="shared" si="1"/>
        <v>0.63405349840420522</v>
      </c>
      <c r="F49" s="23">
        <f>AVERAGE(E41:E53)</f>
        <v>0.76301854879875264</v>
      </c>
      <c r="G49" s="25">
        <f t="shared" si="2"/>
        <v>271.96788987447121</v>
      </c>
    </row>
    <row r="50" spans="1:7" x14ac:dyDescent="0.55000000000000004">
      <c r="A50" s="17">
        <f t="shared" si="3"/>
        <v>49</v>
      </c>
      <c r="B50" s="18">
        <v>42341</v>
      </c>
      <c r="C50" s="17">
        <v>239</v>
      </c>
      <c r="D50" s="19">
        <f t="shared" si="0"/>
        <v>358.53840000000002</v>
      </c>
      <c r="E50" s="21">
        <f t="shared" si="1"/>
        <v>0.66659526566749894</v>
      </c>
      <c r="F50" s="23">
        <f>AVERAGE(E41:E53)</f>
        <v>0.76301854879875264</v>
      </c>
      <c r="G50" s="25">
        <f t="shared" si="2"/>
        <v>273.57144965662673</v>
      </c>
    </row>
    <row r="51" spans="1:7" x14ac:dyDescent="0.55000000000000004">
      <c r="A51" s="17">
        <f t="shared" si="3"/>
        <v>50</v>
      </c>
      <c r="B51" s="18">
        <v>42348</v>
      </c>
      <c r="C51" s="17">
        <v>252</v>
      </c>
      <c r="D51" s="19">
        <f t="shared" si="0"/>
        <v>360.64</v>
      </c>
      <c r="E51" s="21">
        <f t="shared" si="1"/>
        <v>0.69875776397515532</v>
      </c>
      <c r="F51" s="23">
        <f>AVERAGE(E41:E53)</f>
        <v>0.76301854879875264</v>
      </c>
      <c r="G51" s="25">
        <f t="shared" si="2"/>
        <v>275.17500943878213</v>
      </c>
    </row>
    <row r="52" spans="1:7" x14ac:dyDescent="0.55000000000000004">
      <c r="A52" s="17">
        <f t="shared" si="3"/>
        <v>51</v>
      </c>
      <c r="B52" s="18">
        <v>42355</v>
      </c>
      <c r="C52" s="17">
        <v>309</v>
      </c>
      <c r="D52" s="19">
        <f t="shared" si="0"/>
        <v>362.74160000000001</v>
      </c>
      <c r="E52" s="21">
        <f t="shared" si="1"/>
        <v>0.85184605239652689</v>
      </c>
      <c r="F52" s="23">
        <f>AVERAGE(E41:E53)</f>
        <v>0.76301854879875264</v>
      </c>
      <c r="G52" s="25">
        <f t="shared" si="2"/>
        <v>276.77856922093764</v>
      </c>
    </row>
    <row r="53" spans="1:7" x14ac:dyDescent="0.55000000000000004">
      <c r="A53" s="17">
        <f t="shared" si="3"/>
        <v>52</v>
      </c>
      <c r="B53" s="18">
        <v>42362</v>
      </c>
      <c r="C53" s="17">
        <v>277</v>
      </c>
      <c r="D53" s="19">
        <f t="shared" si="0"/>
        <v>364.84320000000002</v>
      </c>
      <c r="E53" s="21">
        <f t="shared" si="1"/>
        <v>0.75923026659123694</v>
      </c>
      <c r="F53" s="23">
        <f>AVERAGE(E41:E53)</f>
        <v>0.76301854879875264</v>
      </c>
      <c r="G53" s="25">
        <f t="shared" si="2"/>
        <v>278.3821290030931</v>
      </c>
    </row>
    <row r="54" spans="1:7" x14ac:dyDescent="0.55000000000000004">
      <c r="A54" s="17">
        <f t="shared" si="3"/>
        <v>53</v>
      </c>
      <c r="B54" s="18"/>
      <c r="C54" s="17">
        <v>233</v>
      </c>
      <c r="D54" s="26">
        <f>2.1016*A54+255.56</f>
        <v>366.94479999999999</v>
      </c>
      <c r="E54" s="21">
        <f>C2/D54</f>
        <v>0.63497288965533782</v>
      </c>
      <c r="F54" s="23">
        <f>AVERAGE(E54:E66)</f>
        <v>0.54379221997285232</v>
      </c>
      <c r="G54" s="25">
        <f>D54*F54</f>
        <v>199.54172739949431</v>
      </c>
    </row>
    <row r="55" spans="1:7" x14ac:dyDescent="0.55000000000000004">
      <c r="A55" s="17">
        <f t="shared" si="3"/>
        <v>54</v>
      </c>
      <c r="B55" s="18"/>
      <c r="C55" s="17">
        <v>186</v>
      </c>
      <c r="D55" s="26">
        <f t="shared" ref="D55:D105" si="4">2.1016*A55+255.56</f>
        <v>369.04640000000001</v>
      </c>
      <c r="E55" s="21">
        <f>C3/D55</f>
        <v>0.50400166483130571</v>
      </c>
      <c r="F55" s="23">
        <f>AVERAGE(E54:E66)</f>
        <v>0.54379221997285232</v>
      </c>
      <c r="G55" s="25">
        <f t="shared" ref="G55:G105" si="5">D55*F55</f>
        <v>200.68456112898926</v>
      </c>
    </row>
    <row r="56" spans="1:7" x14ac:dyDescent="0.55000000000000004">
      <c r="A56" s="17">
        <f t="shared" si="3"/>
        <v>55</v>
      </c>
      <c r="B56" s="18"/>
      <c r="C56" s="17">
        <v>192</v>
      </c>
      <c r="D56" s="26">
        <f t="shared" si="4"/>
        <v>371.14800000000002</v>
      </c>
      <c r="E56" s="21">
        <f t="shared" ref="E56:E105" si="6">C4/D56</f>
        <v>0.51731384784506451</v>
      </c>
      <c r="F56" s="23">
        <f>AVERAGE(E54:E66)</f>
        <v>0.54379221997285232</v>
      </c>
      <c r="G56" s="25">
        <f t="shared" si="5"/>
        <v>201.82739485848421</v>
      </c>
    </row>
    <row r="57" spans="1:7" x14ac:dyDescent="0.55000000000000004">
      <c r="A57" s="17">
        <f t="shared" si="3"/>
        <v>56</v>
      </c>
      <c r="B57" s="18"/>
      <c r="C57" s="17">
        <v>213</v>
      </c>
      <c r="D57" s="26">
        <f t="shared" si="4"/>
        <v>373.24959999999999</v>
      </c>
      <c r="E57" s="21">
        <f t="shared" si="6"/>
        <v>0.57066370600263205</v>
      </c>
      <c r="F57" s="23">
        <f>AVERAGE(E54:E66)</f>
        <v>0.54379221997285232</v>
      </c>
      <c r="G57" s="25">
        <f t="shared" si="5"/>
        <v>202.97022858797914</v>
      </c>
    </row>
    <row r="58" spans="1:7" x14ac:dyDescent="0.55000000000000004">
      <c r="A58" s="17">
        <f t="shared" si="3"/>
        <v>57</v>
      </c>
      <c r="B58" s="18"/>
      <c r="C58" s="17">
        <v>169</v>
      </c>
      <c r="D58" s="26">
        <f t="shared" si="4"/>
        <v>375.35120000000001</v>
      </c>
      <c r="E58" s="21">
        <f t="shared" si="6"/>
        <v>0.45024499721860484</v>
      </c>
      <c r="F58" s="23">
        <f>AVERAGE(E54:E66)</f>
        <v>0.54379221997285232</v>
      </c>
      <c r="G58" s="25">
        <f t="shared" si="5"/>
        <v>204.11306231747409</v>
      </c>
    </row>
    <row r="59" spans="1:7" x14ac:dyDescent="0.55000000000000004">
      <c r="A59" s="17">
        <f t="shared" si="3"/>
        <v>58</v>
      </c>
      <c r="B59" s="18"/>
      <c r="C59" s="17">
        <v>194</v>
      </c>
      <c r="D59" s="26">
        <f t="shared" si="4"/>
        <v>377.45280000000002</v>
      </c>
      <c r="E59" s="21">
        <f t="shared" si="6"/>
        <v>0.51397154823066615</v>
      </c>
      <c r="F59" s="23">
        <f>AVERAGE(E54:E66)</f>
        <v>0.54379221997285232</v>
      </c>
      <c r="G59" s="25">
        <f t="shared" si="5"/>
        <v>205.25589604696904</v>
      </c>
    </row>
    <row r="60" spans="1:7" x14ac:dyDescent="0.55000000000000004">
      <c r="A60" s="17">
        <f t="shared" si="3"/>
        <v>59</v>
      </c>
      <c r="B60" s="18"/>
      <c r="C60" s="17">
        <v>193</v>
      </c>
      <c r="D60" s="26">
        <f t="shared" si="4"/>
        <v>379.55439999999999</v>
      </c>
      <c r="E60" s="21">
        <f t="shared" si="6"/>
        <v>0.50849100945740588</v>
      </c>
      <c r="F60" s="23">
        <f>AVERAGE(E54:E66)</f>
        <v>0.54379221997285232</v>
      </c>
      <c r="G60" s="25">
        <f t="shared" si="5"/>
        <v>206.39872977646397</v>
      </c>
    </row>
    <row r="61" spans="1:7" x14ac:dyDescent="0.55000000000000004">
      <c r="A61" s="17">
        <f t="shared" si="3"/>
        <v>60</v>
      </c>
      <c r="B61" s="18"/>
      <c r="C61" s="17">
        <v>198</v>
      </c>
      <c r="D61" s="26">
        <f t="shared" si="4"/>
        <v>381.65600000000001</v>
      </c>
      <c r="E61" s="21">
        <f t="shared" si="6"/>
        <v>0.51879179156098687</v>
      </c>
      <c r="F61" s="23">
        <f>AVERAGE(E54:E66)</f>
        <v>0.54379221997285232</v>
      </c>
      <c r="G61" s="25">
        <f t="shared" si="5"/>
        <v>207.54156350595892</v>
      </c>
    </row>
    <row r="62" spans="1:7" x14ac:dyDescent="0.55000000000000004">
      <c r="A62" s="17">
        <f t="shared" si="3"/>
        <v>61</v>
      </c>
      <c r="B62" s="18"/>
      <c r="C62" s="17">
        <v>189</v>
      </c>
      <c r="D62" s="26">
        <f t="shared" si="4"/>
        <v>383.75760000000002</v>
      </c>
      <c r="E62" s="21">
        <f t="shared" si="6"/>
        <v>0.49249838960844028</v>
      </c>
      <c r="F62" s="23">
        <f>AVERAGE(E54:E66)</f>
        <v>0.54379221997285232</v>
      </c>
      <c r="G62" s="25">
        <f t="shared" si="5"/>
        <v>208.68439723545387</v>
      </c>
    </row>
    <row r="63" spans="1:7" x14ac:dyDescent="0.55000000000000004">
      <c r="A63" s="17">
        <f t="shared" si="3"/>
        <v>62</v>
      </c>
      <c r="B63" s="18"/>
      <c r="C63" s="17">
        <v>249</v>
      </c>
      <c r="D63" s="26">
        <f t="shared" si="4"/>
        <v>385.85919999999999</v>
      </c>
      <c r="E63" s="21">
        <f t="shared" si="6"/>
        <v>0.64531310903044425</v>
      </c>
      <c r="F63" s="23">
        <f>AVERAGE(E54:E66)</f>
        <v>0.54379221997285232</v>
      </c>
      <c r="G63" s="25">
        <f t="shared" si="5"/>
        <v>209.82723096494882</v>
      </c>
    </row>
    <row r="64" spans="1:7" x14ac:dyDescent="0.55000000000000004">
      <c r="A64" s="17">
        <f t="shared" si="3"/>
        <v>63</v>
      </c>
      <c r="B64" s="18"/>
      <c r="C64" s="17">
        <v>242</v>
      </c>
      <c r="D64" s="26">
        <f t="shared" si="4"/>
        <v>387.96080000000001</v>
      </c>
      <c r="E64" s="21">
        <f t="shared" si="6"/>
        <v>0.6237743607086077</v>
      </c>
      <c r="F64" s="23">
        <f>AVERAGE(E54:E66)</f>
        <v>0.54379221997285232</v>
      </c>
      <c r="G64" s="25">
        <f t="shared" si="5"/>
        <v>210.97006469444378</v>
      </c>
    </row>
    <row r="65" spans="1:7" x14ac:dyDescent="0.55000000000000004">
      <c r="A65" s="17">
        <f t="shared" si="3"/>
        <v>64</v>
      </c>
      <c r="B65" s="18"/>
      <c r="C65" s="17">
        <v>217</v>
      </c>
      <c r="D65" s="26">
        <f t="shared" si="4"/>
        <v>390.06240000000003</v>
      </c>
      <c r="E65" s="21">
        <f t="shared" si="6"/>
        <v>0.55632124501105462</v>
      </c>
      <c r="F65" s="23">
        <f>AVERAGE(E54:E66)</f>
        <v>0.54379221997285232</v>
      </c>
      <c r="G65" s="25">
        <f t="shared" si="5"/>
        <v>212.11289842393873</v>
      </c>
    </row>
    <row r="66" spans="1:7" x14ac:dyDescent="0.55000000000000004">
      <c r="A66" s="17">
        <f t="shared" si="3"/>
        <v>65</v>
      </c>
      <c r="B66" s="18"/>
      <c r="C66" s="17">
        <v>209</v>
      </c>
      <c r="D66" s="26">
        <f t="shared" si="4"/>
        <v>392.16399999999999</v>
      </c>
      <c r="E66" s="21">
        <f t="shared" si="6"/>
        <v>0.53294030048653118</v>
      </c>
      <c r="F66" s="23">
        <f>AVERAGE(E54:E66)</f>
        <v>0.54379221997285232</v>
      </c>
      <c r="G66" s="25">
        <f t="shared" si="5"/>
        <v>213.25573215343366</v>
      </c>
    </row>
    <row r="67" spans="1:7" x14ac:dyDescent="0.55000000000000004">
      <c r="A67" s="17">
        <f t="shared" si="3"/>
        <v>66</v>
      </c>
      <c r="B67" s="18"/>
      <c r="C67" s="17">
        <v>258</v>
      </c>
      <c r="D67" s="26">
        <f t="shared" si="4"/>
        <v>394.26560000000001</v>
      </c>
      <c r="E67" s="21">
        <f t="shared" si="6"/>
        <v>0.65438120901240182</v>
      </c>
      <c r="F67" s="23">
        <f>AVERAGE(E67:E79)</f>
        <v>0.85554491373954</v>
      </c>
      <c r="G67" s="25">
        <f t="shared" si="5"/>
        <v>337.31192874246801</v>
      </c>
    </row>
    <row r="68" spans="1:7" x14ac:dyDescent="0.55000000000000004">
      <c r="A68" s="17">
        <f t="shared" ref="A68:A105" si="7">1+A67</f>
        <v>67</v>
      </c>
      <c r="B68" s="18"/>
      <c r="C68" s="17">
        <v>231</v>
      </c>
      <c r="D68" s="26">
        <f t="shared" si="4"/>
        <v>396.36720000000003</v>
      </c>
      <c r="E68" s="21">
        <f t="shared" si="6"/>
        <v>0.58279292534801064</v>
      </c>
      <c r="F68" s="23">
        <f>AVERAGE(E67:E79)</f>
        <v>0.85554491373954</v>
      </c>
      <c r="G68" s="25">
        <f t="shared" si="5"/>
        <v>339.10994193318299</v>
      </c>
    </row>
    <row r="69" spans="1:7" x14ac:dyDescent="0.55000000000000004">
      <c r="A69" s="17">
        <f t="shared" si="7"/>
        <v>68</v>
      </c>
      <c r="B69" s="18"/>
      <c r="C69" s="17">
        <v>250</v>
      </c>
      <c r="D69" s="26">
        <f t="shared" si="4"/>
        <v>398.46879999999999</v>
      </c>
      <c r="E69" s="21">
        <f t="shared" si="6"/>
        <v>0.62740169368342014</v>
      </c>
      <c r="F69" s="23">
        <f>AVERAGE(E67:E79)</f>
        <v>0.85554491373954</v>
      </c>
      <c r="G69" s="25">
        <f t="shared" si="5"/>
        <v>340.90795512389803</v>
      </c>
    </row>
    <row r="70" spans="1:7" x14ac:dyDescent="0.55000000000000004">
      <c r="A70" s="17">
        <f t="shared" si="7"/>
        <v>69</v>
      </c>
      <c r="B70" s="18"/>
      <c r="C70" s="17">
        <v>312</v>
      </c>
      <c r="D70" s="26">
        <f t="shared" si="4"/>
        <v>400.57040000000001</v>
      </c>
      <c r="E70" s="21">
        <f t="shared" si="6"/>
        <v>0.77888930385270605</v>
      </c>
      <c r="F70" s="23">
        <f>AVERAGE(E67:E79)</f>
        <v>0.85554491373954</v>
      </c>
      <c r="G70" s="25">
        <f t="shared" si="5"/>
        <v>342.70596831461302</v>
      </c>
    </row>
    <row r="71" spans="1:7" x14ac:dyDescent="0.55000000000000004">
      <c r="A71" s="17">
        <f t="shared" si="7"/>
        <v>70</v>
      </c>
      <c r="B71" s="18"/>
      <c r="C71" s="17">
        <v>272</v>
      </c>
      <c r="D71" s="26">
        <f t="shared" si="4"/>
        <v>402.67200000000003</v>
      </c>
      <c r="E71" s="21">
        <f t="shared" si="6"/>
        <v>0.67548774188421346</v>
      </c>
      <c r="F71" s="23">
        <f>AVERAGE(E67:E79)</f>
        <v>0.85554491373954</v>
      </c>
      <c r="G71" s="25">
        <f t="shared" si="5"/>
        <v>344.50398150532806</v>
      </c>
    </row>
    <row r="72" spans="1:7" x14ac:dyDescent="0.55000000000000004">
      <c r="A72" s="17">
        <f t="shared" si="7"/>
        <v>71</v>
      </c>
      <c r="B72" s="18"/>
      <c r="C72" s="17">
        <v>313</v>
      </c>
      <c r="D72" s="26">
        <f t="shared" si="4"/>
        <v>404.77359999999999</v>
      </c>
      <c r="E72" s="21">
        <f t="shared" si="6"/>
        <v>0.77327177464142915</v>
      </c>
      <c r="F72" s="23">
        <f>AVERAGE(E67:E79)</f>
        <v>0.85554491373954</v>
      </c>
      <c r="G72" s="25">
        <f t="shared" si="5"/>
        <v>346.30199469604304</v>
      </c>
    </row>
    <row r="73" spans="1:7" x14ac:dyDescent="0.55000000000000004">
      <c r="A73" s="17">
        <f t="shared" si="7"/>
        <v>72</v>
      </c>
      <c r="B73" s="18"/>
      <c r="C73" s="17">
        <v>290</v>
      </c>
      <c r="D73" s="26">
        <f t="shared" si="4"/>
        <v>406.87520000000001</v>
      </c>
      <c r="E73" s="21">
        <f t="shared" si="6"/>
        <v>0.71274926562248075</v>
      </c>
      <c r="F73" s="23">
        <f>AVERAGE(E67:E79)</f>
        <v>0.85554491373954</v>
      </c>
      <c r="G73" s="25">
        <f t="shared" si="5"/>
        <v>348.10000788675808</v>
      </c>
    </row>
    <row r="74" spans="1:7" x14ac:dyDescent="0.55000000000000004">
      <c r="A74" s="17">
        <f t="shared" si="7"/>
        <v>73</v>
      </c>
      <c r="B74" s="18"/>
      <c r="C74" s="17">
        <v>502</v>
      </c>
      <c r="D74" s="26">
        <f t="shared" si="4"/>
        <v>408.97680000000003</v>
      </c>
      <c r="E74" s="21">
        <f t="shared" si="6"/>
        <v>1.2274534888042548</v>
      </c>
      <c r="F74" s="23">
        <f>AVERAGE(E67:E79)</f>
        <v>0.85554491373954</v>
      </c>
      <c r="G74" s="25">
        <f t="shared" si="5"/>
        <v>349.89802107747312</v>
      </c>
    </row>
    <row r="75" spans="1:7" x14ac:dyDescent="0.55000000000000004">
      <c r="A75" s="17">
        <f t="shared" si="7"/>
        <v>74</v>
      </c>
      <c r="B75" s="18"/>
      <c r="C75" s="17">
        <v>454</v>
      </c>
      <c r="D75" s="26">
        <f t="shared" si="4"/>
        <v>411.07839999999999</v>
      </c>
      <c r="E75" s="21">
        <f t="shared" si="6"/>
        <v>1.1044121997166478</v>
      </c>
      <c r="F75" s="23">
        <f>AVERAGE(E67:E79)</f>
        <v>0.85554491373954</v>
      </c>
      <c r="G75" s="25">
        <f t="shared" si="5"/>
        <v>351.6960342681881</v>
      </c>
    </row>
    <row r="76" spans="1:7" x14ac:dyDescent="0.55000000000000004">
      <c r="A76" s="17">
        <f t="shared" si="7"/>
        <v>75</v>
      </c>
      <c r="B76" s="18"/>
      <c r="C76" s="17">
        <v>364</v>
      </c>
      <c r="D76" s="26">
        <f t="shared" si="4"/>
        <v>413.18</v>
      </c>
      <c r="E76" s="21">
        <f t="shared" si="6"/>
        <v>0.88097197347403067</v>
      </c>
      <c r="F76" s="23">
        <f>AVERAGE(E67:E79)</f>
        <v>0.85554491373954</v>
      </c>
      <c r="G76" s="25">
        <f t="shared" si="5"/>
        <v>353.49404745890314</v>
      </c>
    </row>
    <row r="77" spans="1:7" x14ac:dyDescent="0.55000000000000004">
      <c r="A77" s="17">
        <f t="shared" si="7"/>
        <v>76</v>
      </c>
      <c r="B77" s="18"/>
      <c r="C77" s="17">
        <v>430</v>
      </c>
      <c r="D77" s="26">
        <f t="shared" si="4"/>
        <v>415.28160000000003</v>
      </c>
      <c r="E77" s="21">
        <f t="shared" si="6"/>
        <v>1.0354419747949342</v>
      </c>
      <c r="F77" s="23">
        <f>AVERAGE(E67:E79)</f>
        <v>0.85554491373954</v>
      </c>
      <c r="G77" s="25">
        <f t="shared" si="5"/>
        <v>355.29206064961818</v>
      </c>
    </row>
    <row r="78" spans="1:7" x14ac:dyDescent="0.55000000000000004">
      <c r="A78" s="17">
        <f t="shared" si="7"/>
        <v>77</v>
      </c>
      <c r="B78" s="18"/>
      <c r="C78" s="17">
        <v>366</v>
      </c>
      <c r="D78" s="26">
        <f t="shared" si="4"/>
        <v>417.38319999999999</v>
      </c>
      <c r="E78" s="21">
        <f t="shared" si="6"/>
        <v>0.87689202632017771</v>
      </c>
      <c r="F78" s="23">
        <f>AVERAGE(E67:E79)</f>
        <v>0.85554491373954</v>
      </c>
      <c r="G78" s="25">
        <f t="shared" si="5"/>
        <v>357.09007384033316</v>
      </c>
    </row>
    <row r="79" spans="1:7" x14ac:dyDescent="0.55000000000000004">
      <c r="A79" s="17">
        <f t="shared" si="7"/>
        <v>78</v>
      </c>
      <c r="B79" s="18"/>
      <c r="C79" s="17">
        <v>500</v>
      </c>
      <c r="D79" s="26">
        <f t="shared" si="4"/>
        <v>419.48480000000001</v>
      </c>
      <c r="E79" s="21">
        <f t="shared" si="6"/>
        <v>1.1919383014593139</v>
      </c>
      <c r="F79" s="23">
        <f>AVERAGE(E67:E79)</f>
        <v>0.85554491373954</v>
      </c>
      <c r="G79" s="25">
        <f t="shared" si="5"/>
        <v>358.8880870310482</v>
      </c>
    </row>
    <row r="80" spans="1:7" x14ac:dyDescent="0.55000000000000004">
      <c r="A80" s="17">
        <f t="shared" si="7"/>
        <v>79</v>
      </c>
      <c r="B80" s="18"/>
      <c r="C80" s="17">
        <v>577</v>
      </c>
      <c r="D80" s="26">
        <f t="shared" si="4"/>
        <v>421.58640000000003</v>
      </c>
      <c r="E80" s="21">
        <f t="shared" si="6"/>
        <v>1.3686399751035612</v>
      </c>
      <c r="F80" s="23">
        <f>AVERAGE(E80:E92)</f>
        <v>0.96968176677733731</v>
      </c>
      <c r="G80" s="25">
        <f t="shared" si="5"/>
        <v>408.80464520129726</v>
      </c>
    </row>
    <row r="81" spans="1:7" x14ac:dyDescent="0.55000000000000004">
      <c r="A81" s="17">
        <f t="shared" si="7"/>
        <v>80</v>
      </c>
      <c r="B81" s="18"/>
      <c r="C81" s="17">
        <v>407</v>
      </c>
      <c r="D81" s="26">
        <f t="shared" si="4"/>
        <v>423.68799999999999</v>
      </c>
      <c r="E81" s="21">
        <f t="shared" si="6"/>
        <v>0.96061252619852344</v>
      </c>
      <c r="F81" s="23">
        <f>AVERAGE(E80:E92)</f>
        <v>0.96968176677733731</v>
      </c>
      <c r="G81" s="25">
        <f t="shared" si="5"/>
        <v>410.84252840235649</v>
      </c>
    </row>
    <row r="82" spans="1:7" x14ac:dyDescent="0.55000000000000004">
      <c r="A82" s="17">
        <f t="shared" si="7"/>
        <v>81</v>
      </c>
      <c r="B82" s="18"/>
      <c r="C82" s="17">
        <v>380</v>
      </c>
      <c r="D82" s="26">
        <f t="shared" si="4"/>
        <v>425.78960000000001</v>
      </c>
      <c r="E82" s="21">
        <f t="shared" si="6"/>
        <v>0.89245956218752176</v>
      </c>
      <c r="F82" s="23">
        <f>AVERAGE(E80:E92)</f>
        <v>0.96968176677733731</v>
      </c>
      <c r="G82" s="25">
        <f t="shared" si="5"/>
        <v>412.88041160341572</v>
      </c>
    </row>
    <row r="83" spans="1:7" x14ac:dyDescent="0.55000000000000004">
      <c r="A83" s="17">
        <f t="shared" si="7"/>
        <v>82</v>
      </c>
      <c r="B83" s="18"/>
      <c r="C83" s="17">
        <v>428</v>
      </c>
      <c r="D83" s="26">
        <f t="shared" si="4"/>
        <v>427.89120000000003</v>
      </c>
      <c r="E83" s="21">
        <f t="shared" si="6"/>
        <v>1.0002542702443986</v>
      </c>
      <c r="F83" s="23">
        <f>AVERAGE(E80:E92)</f>
        <v>0.96968176677733731</v>
      </c>
      <c r="G83" s="25">
        <f t="shared" si="5"/>
        <v>414.91829480447501</v>
      </c>
    </row>
    <row r="84" spans="1:7" x14ac:dyDescent="0.55000000000000004">
      <c r="A84" s="17">
        <f t="shared" si="7"/>
        <v>83</v>
      </c>
      <c r="B84" s="18"/>
      <c r="C84" s="17">
        <v>353</v>
      </c>
      <c r="D84" s="26">
        <f t="shared" si="4"/>
        <v>429.99279999999999</v>
      </c>
      <c r="E84" s="21">
        <f t="shared" si="6"/>
        <v>0.82094397859685098</v>
      </c>
      <c r="F84" s="23">
        <f>AVERAGE(E80:E92)</f>
        <v>0.96968176677733731</v>
      </c>
      <c r="G84" s="25">
        <f t="shared" si="5"/>
        <v>416.95617800553424</v>
      </c>
    </row>
    <row r="85" spans="1:7" x14ac:dyDescent="0.55000000000000004">
      <c r="A85" s="17">
        <f t="shared" si="7"/>
        <v>84</v>
      </c>
      <c r="B85" s="18"/>
      <c r="C85" s="17">
        <v>409</v>
      </c>
      <c r="D85" s="26">
        <f t="shared" si="4"/>
        <v>432.09440000000001</v>
      </c>
      <c r="E85" s="21">
        <f t="shared" si="6"/>
        <v>0.9465524200267349</v>
      </c>
      <c r="F85" s="23">
        <f>AVERAGE(E80:E92)</f>
        <v>0.96968176677733731</v>
      </c>
      <c r="G85" s="25">
        <f t="shared" si="5"/>
        <v>418.99406120659353</v>
      </c>
    </row>
    <row r="86" spans="1:7" x14ac:dyDescent="0.55000000000000004">
      <c r="A86" s="17">
        <f t="shared" si="7"/>
        <v>85</v>
      </c>
      <c r="B86" s="18"/>
      <c r="C86" s="17">
        <v>441</v>
      </c>
      <c r="D86" s="26">
        <f t="shared" si="4"/>
        <v>434.19600000000003</v>
      </c>
      <c r="E86" s="21">
        <f t="shared" si="6"/>
        <v>1.0156703424260012</v>
      </c>
      <c r="F86" s="23">
        <f>AVERAGE(E80:E92)</f>
        <v>0.96968176677733731</v>
      </c>
      <c r="G86" s="25">
        <f t="shared" si="5"/>
        <v>421.03194440765276</v>
      </c>
    </row>
    <row r="87" spans="1:7" x14ac:dyDescent="0.55000000000000004">
      <c r="A87" s="17">
        <f t="shared" si="7"/>
        <v>86</v>
      </c>
      <c r="B87" s="18"/>
      <c r="C87" s="17">
        <v>446</v>
      </c>
      <c r="D87" s="26">
        <f t="shared" si="4"/>
        <v>436.29759999999999</v>
      </c>
      <c r="E87" s="21">
        <f t="shared" si="6"/>
        <v>1.0222380320221793</v>
      </c>
      <c r="F87" s="23">
        <f>AVERAGE(E80:E92)</f>
        <v>0.96968176677733731</v>
      </c>
      <c r="G87" s="25">
        <f t="shared" si="5"/>
        <v>423.06982760871199</v>
      </c>
    </row>
    <row r="88" spans="1:7" x14ac:dyDescent="0.55000000000000004">
      <c r="A88" s="17">
        <f t="shared" si="7"/>
        <v>87</v>
      </c>
      <c r="B88" s="18"/>
      <c r="C88" s="17">
        <v>540</v>
      </c>
      <c r="D88" s="26">
        <f t="shared" si="4"/>
        <v>438.39920000000001</v>
      </c>
      <c r="E88" s="21">
        <f t="shared" si="6"/>
        <v>1.231754072543928</v>
      </c>
      <c r="F88" s="23">
        <f>AVERAGE(E80:E92)</f>
        <v>0.96968176677733731</v>
      </c>
      <c r="G88" s="25">
        <f t="shared" si="5"/>
        <v>425.10771080977128</v>
      </c>
    </row>
    <row r="89" spans="1:7" x14ac:dyDescent="0.55000000000000004">
      <c r="A89" s="17">
        <f t="shared" si="7"/>
        <v>88</v>
      </c>
      <c r="B89" s="18"/>
      <c r="C89" s="17">
        <v>515</v>
      </c>
      <c r="D89" s="26">
        <f t="shared" si="4"/>
        <v>440.50080000000003</v>
      </c>
      <c r="E89" s="21">
        <f t="shared" si="6"/>
        <v>1.1691238699225972</v>
      </c>
      <c r="F89" s="23">
        <f>AVERAGE(E80:E92)</f>
        <v>0.96968176677733731</v>
      </c>
      <c r="G89" s="25">
        <f t="shared" si="5"/>
        <v>427.14559401083051</v>
      </c>
    </row>
    <row r="90" spans="1:7" x14ac:dyDescent="0.55000000000000004">
      <c r="A90" s="17">
        <f t="shared" si="7"/>
        <v>89</v>
      </c>
      <c r="B90" s="18"/>
      <c r="C90" s="17">
        <v>388</v>
      </c>
      <c r="D90" s="26">
        <f t="shared" si="4"/>
        <v>442.60239999999999</v>
      </c>
      <c r="E90" s="21">
        <f t="shared" si="6"/>
        <v>0.8766332943517704</v>
      </c>
      <c r="F90" s="23">
        <f>AVERAGE(E80:E92)</f>
        <v>0.96968176677733731</v>
      </c>
      <c r="G90" s="25">
        <f t="shared" si="5"/>
        <v>429.18347721188974</v>
      </c>
    </row>
    <row r="91" spans="1:7" x14ac:dyDescent="0.55000000000000004">
      <c r="A91" s="17">
        <f t="shared" si="7"/>
        <v>90</v>
      </c>
      <c r="B91" s="18"/>
      <c r="C91" s="17">
        <v>272</v>
      </c>
      <c r="D91" s="26">
        <f t="shared" si="4"/>
        <v>444.70400000000001</v>
      </c>
      <c r="E91" s="21">
        <f t="shared" si="6"/>
        <v>0.61164280060444698</v>
      </c>
      <c r="F91" s="23">
        <f>AVERAGE(E80:E92)</f>
        <v>0.96968176677733731</v>
      </c>
      <c r="G91" s="25">
        <f t="shared" si="5"/>
        <v>431.22136041294902</v>
      </c>
    </row>
    <row r="92" spans="1:7" x14ac:dyDescent="0.55000000000000004">
      <c r="A92" s="17">
        <f t="shared" si="7"/>
        <v>91</v>
      </c>
      <c r="B92" s="18"/>
      <c r="C92" s="17">
        <v>308</v>
      </c>
      <c r="D92" s="26">
        <f t="shared" si="4"/>
        <v>446.80560000000003</v>
      </c>
      <c r="E92" s="21">
        <f t="shared" si="6"/>
        <v>0.6893378238768717</v>
      </c>
      <c r="F92" s="23">
        <f>AVERAGE(E80:E92)</f>
        <v>0.96968176677733731</v>
      </c>
      <c r="G92" s="25">
        <f t="shared" si="5"/>
        <v>433.25924361400831</v>
      </c>
    </row>
    <row r="93" spans="1:7" x14ac:dyDescent="0.55000000000000004">
      <c r="A93" s="17">
        <f t="shared" si="7"/>
        <v>92</v>
      </c>
      <c r="B93" s="18"/>
      <c r="C93" s="17">
        <v>279</v>
      </c>
      <c r="D93" s="26">
        <f t="shared" si="4"/>
        <v>448.90719999999999</v>
      </c>
      <c r="E93" s="21">
        <f t="shared" si="6"/>
        <v>0.62150930080871947</v>
      </c>
      <c r="F93" s="23">
        <f>AVERAGE(E93:E105)</f>
        <v>0.58233437140148836</v>
      </c>
      <c r="G93" s="25">
        <f t="shared" si="5"/>
        <v>261.41409212960218</v>
      </c>
    </row>
    <row r="94" spans="1:7" x14ac:dyDescent="0.55000000000000004">
      <c r="A94" s="17">
        <f t="shared" si="7"/>
        <v>93</v>
      </c>
      <c r="B94" s="18"/>
      <c r="C94" s="17">
        <v>243</v>
      </c>
      <c r="D94" s="26">
        <f t="shared" si="4"/>
        <v>451.00880000000001</v>
      </c>
      <c r="E94" s="21">
        <f t="shared" si="6"/>
        <v>0.53879214773636341</v>
      </c>
      <c r="F94" s="23">
        <f>AVERAGE(E93:E105)</f>
        <v>0.58233437140148836</v>
      </c>
      <c r="G94" s="25">
        <f t="shared" si="5"/>
        <v>262.6379260445396</v>
      </c>
    </row>
    <row r="95" spans="1:7" x14ac:dyDescent="0.55000000000000004">
      <c r="A95" s="17">
        <f t="shared" si="7"/>
        <v>94</v>
      </c>
      <c r="B95" s="18"/>
      <c r="C95" s="17">
        <v>225</v>
      </c>
      <c r="D95" s="26">
        <f t="shared" si="4"/>
        <v>453.11040000000003</v>
      </c>
      <c r="E95" s="21">
        <f t="shared" si="6"/>
        <v>0.49656772389245529</v>
      </c>
      <c r="F95" s="23">
        <f>AVERAGE(E93:E105)</f>
        <v>0.58233437140148836</v>
      </c>
      <c r="G95" s="25">
        <f t="shared" si="5"/>
        <v>263.86175995947696</v>
      </c>
    </row>
    <row r="96" spans="1:7" x14ac:dyDescent="0.55000000000000004">
      <c r="A96" s="17">
        <f t="shared" si="7"/>
        <v>95</v>
      </c>
      <c r="B96" s="18"/>
      <c r="C96" s="17">
        <v>239</v>
      </c>
      <c r="D96" s="26">
        <f t="shared" si="4"/>
        <v>455.21199999999999</v>
      </c>
      <c r="E96" s="21">
        <f t="shared" si="6"/>
        <v>0.52503009586742</v>
      </c>
      <c r="F96" s="23">
        <f>AVERAGE(E93:E105)</f>
        <v>0.58233437140148836</v>
      </c>
      <c r="G96" s="25">
        <f t="shared" si="5"/>
        <v>265.08559387441431</v>
      </c>
    </row>
    <row r="97" spans="1:7" x14ac:dyDescent="0.55000000000000004">
      <c r="A97" s="17">
        <f t="shared" si="7"/>
        <v>96</v>
      </c>
      <c r="B97" s="18"/>
      <c r="C97" s="17">
        <v>246</v>
      </c>
      <c r="D97" s="26">
        <f t="shared" si="4"/>
        <v>457.31360000000001</v>
      </c>
      <c r="E97" s="21">
        <f t="shared" si="6"/>
        <v>0.53792408535412017</v>
      </c>
      <c r="F97" s="23">
        <f>AVERAGE(E93:E105)</f>
        <v>0.58233437140148836</v>
      </c>
      <c r="G97" s="25">
        <f t="shared" si="5"/>
        <v>266.30942778935167</v>
      </c>
    </row>
    <row r="98" spans="1:7" x14ac:dyDescent="0.55000000000000004">
      <c r="A98" s="17">
        <f t="shared" si="7"/>
        <v>97</v>
      </c>
      <c r="B98" s="18"/>
      <c r="C98" s="17">
        <v>275</v>
      </c>
      <c r="D98" s="26">
        <f t="shared" si="4"/>
        <v>459.41520000000003</v>
      </c>
      <c r="E98" s="21">
        <f t="shared" si="6"/>
        <v>0.59858707330536731</v>
      </c>
      <c r="F98" s="23">
        <f>AVERAGE(E93:E105)</f>
        <v>0.58233437140148836</v>
      </c>
      <c r="G98" s="25">
        <f t="shared" si="5"/>
        <v>267.53326170428909</v>
      </c>
    </row>
    <row r="99" spans="1:7" x14ac:dyDescent="0.55000000000000004">
      <c r="A99" s="17">
        <f t="shared" si="7"/>
        <v>98</v>
      </c>
      <c r="B99" s="18"/>
      <c r="C99" s="17">
        <v>322</v>
      </c>
      <c r="D99" s="26">
        <f t="shared" si="4"/>
        <v>461.51679999999999</v>
      </c>
      <c r="E99" s="21">
        <f t="shared" si="6"/>
        <v>0.69769941202573771</v>
      </c>
      <c r="F99" s="23">
        <f>AVERAGE(E93:E105)</f>
        <v>0.58233437140148836</v>
      </c>
      <c r="G99" s="25">
        <f t="shared" si="5"/>
        <v>268.75709561922639</v>
      </c>
    </row>
    <row r="100" spans="1:7" x14ac:dyDescent="0.55000000000000004">
      <c r="A100" s="17">
        <f t="shared" si="7"/>
        <v>99</v>
      </c>
      <c r="B100" s="18"/>
      <c r="C100" s="17">
        <v>363</v>
      </c>
      <c r="D100" s="26">
        <f t="shared" si="4"/>
        <v>463.61839999999995</v>
      </c>
      <c r="E100" s="21">
        <f t="shared" si="6"/>
        <v>0.78297151277861288</v>
      </c>
      <c r="F100" s="23">
        <f>AVERAGE(E93:E105)</f>
        <v>0.58233437140148836</v>
      </c>
      <c r="G100" s="25">
        <f t="shared" si="5"/>
        <v>269.98092953416375</v>
      </c>
    </row>
    <row r="101" spans="1:7" x14ac:dyDescent="0.55000000000000004">
      <c r="A101" s="17">
        <f t="shared" si="7"/>
        <v>100</v>
      </c>
      <c r="B101" s="18"/>
      <c r="C101" s="17">
        <v>226</v>
      </c>
      <c r="D101" s="26">
        <f t="shared" si="4"/>
        <v>465.72</v>
      </c>
      <c r="E101" s="21">
        <f t="shared" si="6"/>
        <v>0.48527011938503817</v>
      </c>
      <c r="F101" s="23">
        <f>AVERAGE(E93:E105)</f>
        <v>0.58233437140148836</v>
      </c>
      <c r="G101" s="25">
        <f t="shared" si="5"/>
        <v>271.20476344910116</v>
      </c>
    </row>
    <row r="102" spans="1:7" x14ac:dyDescent="0.55000000000000004">
      <c r="A102" s="17">
        <f t="shared" si="7"/>
        <v>101</v>
      </c>
      <c r="B102" s="18"/>
      <c r="C102" s="17">
        <v>239</v>
      </c>
      <c r="D102" s="26">
        <f t="shared" si="4"/>
        <v>467.82159999999999</v>
      </c>
      <c r="E102" s="21">
        <f t="shared" si="6"/>
        <v>0.51087850582358751</v>
      </c>
      <c r="F102" s="23">
        <f>AVERAGE(E93:E105)</f>
        <v>0.58233437140148836</v>
      </c>
      <c r="G102" s="25">
        <f t="shared" si="5"/>
        <v>272.42859736403852</v>
      </c>
    </row>
    <row r="103" spans="1:7" x14ac:dyDescent="0.55000000000000004">
      <c r="A103" s="17">
        <f t="shared" si="7"/>
        <v>102</v>
      </c>
      <c r="B103" s="18"/>
      <c r="C103" s="17">
        <v>252</v>
      </c>
      <c r="D103" s="26">
        <f t="shared" si="4"/>
        <v>469.92319999999995</v>
      </c>
      <c r="E103" s="21">
        <f t="shared" si="6"/>
        <v>0.53625783957889295</v>
      </c>
      <c r="F103" s="23">
        <f>AVERAGE(E93:E105)</f>
        <v>0.58233437140148836</v>
      </c>
      <c r="G103" s="25">
        <f t="shared" si="5"/>
        <v>273.65243127897588</v>
      </c>
    </row>
    <row r="104" spans="1:7" x14ac:dyDescent="0.55000000000000004">
      <c r="A104" s="17">
        <f t="shared" si="7"/>
        <v>103</v>
      </c>
      <c r="B104" s="18"/>
      <c r="C104" s="17">
        <v>309</v>
      </c>
      <c r="D104" s="26">
        <f t="shared" si="4"/>
        <v>472.02480000000003</v>
      </c>
      <c r="E104" s="21">
        <f t="shared" si="6"/>
        <v>0.65462662131311744</v>
      </c>
      <c r="F104" s="23">
        <f>AVERAGE(E93:E105)</f>
        <v>0.58233437140148836</v>
      </c>
      <c r="G104" s="25">
        <f t="shared" si="5"/>
        <v>274.8762651939133</v>
      </c>
    </row>
    <row r="105" spans="1:7" x14ac:dyDescent="0.55000000000000004">
      <c r="A105" s="17">
        <f t="shared" si="7"/>
        <v>104</v>
      </c>
      <c r="B105" s="18"/>
      <c r="C105" s="17">
        <v>277</v>
      </c>
      <c r="D105" s="26">
        <f t="shared" si="4"/>
        <v>474.12639999999999</v>
      </c>
      <c r="E105" s="21">
        <f t="shared" si="6"/>
        <v>0.58423239034991514</v>
      </c>
      <c r="F105" s="23">
        <f>AVERAGE(E93:E105)</f>
        <v>0.58233437140148836</v>
      </c>
      <c r="G105" s="25">
        <f t="shared" si="5"/>
        <v>276.1000991088506</v>
      </c>
    </row>
  </sheetData>
  <customSheetViews>
    <customSheetView guid="{48A84E83-5658-4A92-8B25-5F8EFE49C4B3}" scale="54" showPageBreaks="1">
      <selection activeCell="F40" sqref="F40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S1-Simple linear regression</vt:lpstr>
      <vt:lpstr>S2-Q2,3,4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Babak Alaodolehei</cp:lastModifiedBy>
  <dcterms:created xsi:type="dcterms:W3CDTF">2013-12-30T20:39:26Z</dcterms:created>
  <dcterms:modified xsi:type="dcterms:W3CDTF">2024-06-12T07:19:17Z</dcterms:modified>
</cp:coreProperties>
</file>