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hadielbaba/Desktop/Tenaris FISE Mgmt Tool/"/>
    </mc:Choice>
  </mc:AlternateContent>
  <xr:revisionPtr revIDLastSave="0" documentId="13_ncr:1_{DBCABFEC-FF37-434E-8E77-689FEDFF855B}" xr6:coauthVersionLast="45" xr6:coauthVersionMax="45" xr10:uidLastSave="{00000000-0000-0000-0000-000000000000}"/>
  <bookViews>
    <workbookView xWindow="30720" yWindow="-1520" windowWidth="36480" windowHeight="19980" xr2:uid="{00000000-000D-0000-FFFF-FFFF00000000}"/>
  </bookViews>
  <sheets>
    <sheet name="current file" sheetId="3" r:id="rId1"/>
    <sheet name="Sheet1" sheetId="6" r:id="rId2"/>
    <sheet name="Poposed file" sheetId="5" r:id="rId3"/>
  </sheets>
  <definedNames>
    <definedName name="_xlnm._FilterDatabase" localSheetId="0" hidden="1">'current file'!$A$1:$L$1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I6" i="6" s="1"/>
  <c r="C4" i="6"/>
  <c r="C3" i="6"/>
  <c r="C2" i="6"/>
  <c r="H8" i="3" l="1"/>
  <c r="H17" i="3" l="1"/>
  <c r="I17" i="3" s="1"/>
  <c r="H16" i="3"/>
  <c r="I16" i="3" s="1"/>
  <c r="H15" i="3"/>
  <c r="I15" i="3" s="1"/>
  <c r="H14" i="3"/>
  <c r="I14" i="3" s="1"/>
  <c r="H13" i="3"/>
  <c r="I13" i="3" s="1"/>
  <c r="H11" i="3"/>
  <c r="I11" i="3" s="1"/>
  <c r="H12" i="3"/>
  <c r="I12" i="3" s="1"/>
  <c r="H10" i="3"/>
  <c r="I10" i="3" s="1"/>
  <c r="H9" i="3"/>
  <c r="I9" i="3" s="1"/>
  <c r="I8" i="3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T5" i="5" l="1"/>
  <c r="U5" i="5" s="1"/>
  <c r="F4" i="5"/>
  <c r="T20" i="5"/>
  <c r="U20" i="5" s="1"/>
  <c r="T19" i="5"/>
  <c r="U19" i="5" s="1"/>
  <c r="T18" i="5"/>
  <c r="U18" i="5" s="1"/>
  <c r="T17" i="5"/>
  <c r="U17" i="5" s="1"/>
  <c r="T16" i="5"/>
  <c r="U16" i="5" s="1"/>
  <c r="T15" i="5"/>
  <c r="U15" i="5" s="1"/>
  <c r="T14" i="5"/>
  <c r="U14" i="5" s="1"/>
  <c r="T13" i="5"/>
  <c r="U13" i="5" s="1"/>
  <c r="T12" i="5"/>
  <c r="U12" i="5" s="1"/>
  <c r="T11" i="5"/>
  <c r="U11" i="5" s="1"/>
  <c r="T10" i="5"/>
  <c r="U10" i="5" s="1"/>
  <c r="T9" i="5"/>
  <c r="U9" i="5" s="1"/>
  <c r="T8" i="5"/>
  <c r="U8" i="5" s="1"/>
  <c r="T7" i="5"/>
  <c r="U7" i="5" s="1"/>
  <c r="T6" i="5"/>
  <c r="U6" i="5" s="1"/>
</calcChain>
</file>

<file path=xl/sharedStrings.xml><?xml version="1.0" encoding="utf-8"?>
<sst xmlns="http://schemas.openxmlformats.org/spreadsheetml/2006/main" count="313" uniqueCount="72">
  <si>
    <t>Country</t>
  </si>
  <si>
    <t>Customer</t>
  </si>
  <si>
    <t>Onshore/ Offshore</t>
  </si>
  <si>
    <t>String</t>
  </si>
  <si>
    <t># of FSS</t>
  </si>
  <si>
    <t>Egypt</t>
  </si>
  <si>
    <t>Offshore</t>
  </si>
  <si>
    <t>Burullus</t>
  </si>
  <si>
    <t>14- 113 PPF- P110- TSH W623 DPLS in stands</t>
  </si>
  <si>
    <t>BP</t>
  </si>
  <si>
    <t>Pakistan</t>
  </si>
  <si>
    <t>ENI</t>
  </si>
  <si>
    <t>DNO</t>
  </si>
  <si>
    <t>Onshore</t>
  </si>
  <si>
    <t>Libya</t>
  </si>
  <si>
    <t>Mellitah</t>
  </si>
  <si>
    <t>Hussein</t>
  </si>
  <si>
    <t>Petrobel- ZOHR</t>
  </si>
  <si>
    <t>Onshore- Inspection</t>
  </si>
  <si>
    <t>Kurdistan</t>
  </si>
  <si>
    <t>To be confirmed</t>
  </si>
  <si>
    <t>Salem, Amir</t>
  </si>
  <si>
    <t>AGIBA</t>
  </si>
  <si>
    <t>3 1/2 and 2 7/8</t>
  </si>
  <si>
    <t>ENI NA</t>
  </si>
  <si>
    <t>MOL</t>
  </si>
  <si>
    <t>Tunisia</t>
  </si>
  <si>
    <t>OMV</t>
  </si>
  <si>
    <t>Inspection</t>
  </si>
  <si>
    <t>Stock count</t>
  </si>
  <si>
    <t>4 1/2- 11.6 PPF- Sanicro 28- 110 KSI- TSh Blue DPLS</t>
  </si>
  <si>
    <t>Running Assistance</t>
  </si>
  <si>
    <t>N/A</t>
  </si>
  <si>
    <t>Abusaif</t>
  </si>
  <si>
    <t>Petrobel</t>
  </si>
  <si>
    <t>9 5/8- 80.8 PPF- C110- TSH Blue Riser</t>
  </si>
  <si>
    <t>Job Status</t>
  </si>
  <si>
    <t>Ongoing</t>
  </si>
  <si>
    <t>Planned</t>
  </si>
  <si>
    <t>Wiliam Burnett</t>
  </si>
  <si>
    <t>Akram Haroon</t>
  </si>
  <si>
    <t>Carlos Lopez</t>
  </si>
  <si>
    <t>Aburudis</t>
  </si>
  <si>
    <t>16"- 96 PPF- L80- TSH W513</t>
  </si>
  <si>
    <t>Amir</t>
  </si>
  <si>
    <t>Bashar</t>
  </si>
  <si>
    <t>Date</t>
  </si>
  <si>
    <t>Expected date</t>
  </si>
  <si>
    <t>Finish date</t>
  </si>
  <si>
    <t>duration</t>
  </si>
  <si>
    <t>Job</t>
  </si>
  <si>
    <t>Unsnuffing</t>
  </si>
  <si>
    <t>Onshore W563</t>
  </si>
  <si>
    <t>ENI Pakistan</t>
  </si>
  <si>
    <t>Eni Pakistan</t>
  </si>
  <si>
    <t>Petrobel Zohr</t>
  </si>
  <si>
    <t>Burrullus inspection</t>
  </si>
  <si>
    <t>William Burnett</t>
  </si>
  <si>
    <t>Shalaby</t>
  </si>
  <si>
    <t>Burrullus running</t>
  </si>
  <si>
    <t>Petrobel 3 CR</t>
  </si>
  <si>
    <t>Fix the visa for shalaby</t>
  </si>
  <si>
    <t>FSS1 assigned</t>
  </si>
  <si>
    <t>FSS2 assigned</t>
  </si>
  <si>
    <t>AbuSaif</t>
  </si>
  <si>
    <t>Agiba</t>
  </si>
  <si>
    <t>ENI Tunisia</t>
  </si>
  <si>
    <t>Expected_date</t>
  </si>
  <si>
    <t>Conflicts</t>
  </si>
  <si>
    <t xml:space="preserve"> </t>
  </si>
  <si>
    <t xml:space="preserve">Amir Salem </t>
  </si>
  <si>
    <t>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</si>
</sst>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[$-409]d\-mmm\-yy;@"/>
    <numFmt numFmtId="167" formatCode="m/d/yy;@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/>
      <protection locked="0" hidden="1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left" vertical="center"/>
      <protection locked="0" hidden="1"/>
    </xf>
    <xf numFmtId="166" fontId="2" fillId="6" borderId="4" xfId="0" applyNumberFormat="1" applyFont="1" applyFill="1" applyBorder="1" applyAlignment="1" applyProtection="1">
      <alignment horizontal="center" vertical="center"/>
      <protection locked="0"/>
    </xf>
    <xf numFmtId="165" fontId="2" fillId="6" borderId="4" xfId="1" applyNumberFormat="1" applyFont="1" applyFill="1" applyBorder="1" applyAlignment="1" applyProtection="1">
      <alignment horizontal="center" vertical="center"/>
      <protection locked="0"/>
    </xf>
    <xf numFmtId="1" fontId="2" fillId="6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 hidden="1"/>
    </xf>
    <xf numFmtId="0" fontId="2" fillId="5" borderId="4" xfId="0" applyFont="1" applyFill="1" applyBorder="1" applyAlignment="1" applyProtection="1">
      <alignment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left" vertical="center"/>
      <protection locked="0"/>
    </xf>
    <xf numFmtId="166" fontId="2" fillId="5" borderId="4" xfId="0" applyNumberFormat="1" applyFont="1" applyFill="1" applyBorder="1" applyAlignment="1" applyProtection="1">
      <alignment horizontal="center" vertical="center"/>
      <protection locked="0"/>
    </xf>
    <xf numFmtId="165" fontId="2" fillId="5" borderId="4" xfId="1" applyNumberFormat="1" applyFont="1" applyFill="1" applyBorder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 hidden="1"/>
    </xf>
    <xf numFmtId="0" fontId="2" fillId="4" borderId="4" xfId="0" applyFont="1" applyFill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166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/>
      <protection locked="0"/>
    </xf>
    <xf numFmtId="165" fontId="2" fillId="4" borderId="4" xfId="1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4" borderId="4" xfId="0" applyFont="1" applyFill="1" applyBorder="1" applyAlignment="1" applyProtection="1">
      <alignment horizontal="left" vertical="center"/>
      <protection locked="0" hidden="1"/>
    </xf>
    <xf numFmtId="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1" fontId="2" fillId="7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0" xfId="0" applyFill="1"/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0" applyNumberFormat="1" applyFont="1"/>
    <xf numFmtId="14" fontId="2" fillId="4" borderId="4" xfId="0" applyNumberFormat="1" applyFont="1" applyFill="1" applyBorder="1" applyAlignment="1" applyProtection="1">
      <alignment horizontal="center" vertical="center"/>
      <protection locked="0"/>
    </xf>
    <xf numFmtId="14" fontId="2" fillId="5" borderId="4" xfId="0" applyNumberFormat="1" applyFont="1" applyFill="1" applyBorder="1" applyAlignment="1" applyProtection="1">
      <alignment horizontal="center" vertical="center"/>
      <protection locked="0"/>
    </xf>
    <xf numFmtId="14" fontId="2" fillId="6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right" vertical="center"/>
      <protection locked="0"/>
    </xf>
    <xf numFmtId="167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59"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40" zoomScaleNormal="140" workbookViewId="0">
      <selection activeCell="C5" sqref="C5"/>
    </sheetView>
  </sheetViews>
  <sheetFormatPr baseColWidth="10" defaultColWidth="8.83203125" defaultRowHeight="15" x14ac:dyDescent="0.2"/>
  <cols>
    <col min="1" max="1" width="8.33203125" bestFit="1" customWidth="1"/>
    <col min="2" max="2" width="11.5" bestFit="1" customWidth="1"/>
    <col min="3" max="3" width="12.6640625" bestFit="1" customWidth="1"/>
    <col min="4" max="4" width="12.83203125" bestFit="1" customWidth="1"/>
    <col min="5" max="5" width="17.33203125" bestFit="1" customWidth="1"/>
    <col min="6" max="6" width="35.6640625" bestFit="1" customWidth="1"/>
    <col min="7" max="7" width="14" bestFit="1" customWidth="1"/>
    <col min="8" max="8" width="13.33203125" bestFit="1" customWidth="1"/>
    <col min="9" max="9" width="11.83203125" bestFit="1" customWidth="1"/>
    <col min="10" max="10" width="11.5" bestFit="1" customWidth="1"/>
    <col min="11" max="12" width="15.6640625" bestFit="1" customWidth="1"/>
    <col min="13" max="13" width="18" bestFit="1" customWidth="1"/>
  </cols>
  <sheetData>
    <row r="1" spans="1:13" x14ac:dyDescent="0.2">
      <c r="A1" s="1" t="s">
        <v>50</v>
      </c>
      <c r="B1" s="1" t="s">
        <v>0</v>
      </c>
      <c r="C1" s="1" t="s">
        <v>1</v>
      </c>
      <c r="D1" s="1" t="s">
        <v>36</v>
      </c>
      <c r="E1" s="2" t="s">
        <v>2</v>
      </c>
      <c r="F1" s="5" t="s">
        <v>3</v>
      </c>
      <c r="G1" s="3" t="s">
        <v>47</v>
      </c>
      <c r="H1" s="3" t="s">
        <v>48</v>
      </c>
      <c r="I1" s="3" t="s">
        <v>49</v>
      </c>
      <c r="J1" s="4" t="s">
        <v>4</v>
      </c>
      <c r="K1" s="4" t="s">
        <v>62</v>
      </c>
      <c r="L1" s="4" t="s">
        <v>63</v>
      </c>
      <c r="M1" s="44" t="s">
        <v>68</v>
      </c>
    </row>
    <row r="2" spans="1:13" x14ac:dyDescent="0.2">
      <c r="A2" s="22">
        <v>7</v>
      </c>
      <c r="B2" s="24" t="s">
        <v>5</v>
      </c>
      <c r="C2" s="24" t="s">
        <v>9</v>
      </c>
      <c r="D2" s="24" t="s">
        <v>37</v>
      </c>
      <c r="E2" s="24" t="s">
        <v>6</v>
      </c>
      <c r="F2" s="25" t="s">
        <v>35</v>
      </c>
      <c r="G2" s="50">
        <v>43511</v>
      </c>
      <c r="H2" s="46">
        <f>G2+6</f>
        <v>43517</v>
      </c>
      <c r="I2" s="49">
        <f t="shared" ref="I2:I17" si="0">H2-G2</f>
        <v>6</v>
      </c>
      <c r="J2" s="27">
        <v>1</v>
      </c>
      <c r="K2" s="27" t="s">
        <v>41</v>
      </c>
      <c r="L2" s="27" t="s">
        <v>69</v>
      </c>
    </row>
    <row r="3" spans="1:13" x14ac:dyDescent="0.2">
      <c r="A3" s="15">
        <v>13</v>
      </c>
      <c r="B3" s="17" t="s">
        <v>10</v>
      </c>
      <c r="C3" s="17" t="s">
        <v>11</v>
      </c>
      <c r="D3" s="17" t="s">
        <v>37</v>
      </c>
      <c r="E3" s="17" t="s">
        <v>6</v>
      </c>
      <c r="F3" s="18"/>
      <c r="G3" s="47">
        <v>43513</v>
      </c>
      <c r="H3" s="47">
        <f>G3+10</f>
        <v>43523</v>
      </c>
      <c r="I3" s="20">
        <f t="shared" si="0"/>
        <v>10</v>
      </c>
      <c r="J3" s="21">
        <v>2</v>
      </c>
      <c r="K3" s="21" t="s">
        <v>16</v>
      </c>
      <c r="L3" s="21" t="s">
        <v>45</v>
      </c>
    </row>
    <row r="4" spans="1:13" x14ac:dyDescent="0.2">
      <c r="A4" s="9">
        <v>7</v>
      </c>
      <c r="B4" s="10" t="s">
        <v>5</v>
      </c>
      <c r="C4" s="10" t="s">
        <v>7</v>
      </c>
      <c r="D4" s="10" t="s">
        <v>38</v>
      </c>
      <c r="E4" s="10" t="s">
        <v>18</v>
      </c>
      <c r="F4" s="11"/>
      <c r="G4" s="48">
        <v>43516</v>
      </c>
      <c r="H4" s="48">
        <f>G4+3</f>
        <v>43519</v>
      </c>
      <c r="I4" s="13">
        <f t="shared" si="0"/>
        <v>3</v>
      </c>
      <c r="J4" s="14">
        <v>1</v>
      </c>
      <c r="K4" s="14" t="s">
        <v>21</v>
      </c>
      <c r="L4" s="14" t="s">
        <v>69</v>
      </c>
    </row>
    <row r="5" spans="1:13" x14ac:dyDescent="0.2">
      <c r="A5" s="22">
        <v>8</v>
      </c>
      <c r="B5" s="24" t="s">
        <v>5</v>
      </c>
      <c r="C5" s="24" t="s">
        <v>71</v>
      </c>
      <c r="D5" s="24" t="s">
        <v>38</v>
      </c>
      <c r="E5" s="24" t="s">
        <v>6</v>
      </c>
      <c r="F5" s="25"/>
      <c r="G5" s="46">
        <v>43517</v>
      </c>
      <c r="H5" s="46">
        <f>G5+7</f>
        <v>43524</v>
      </c>
      <c r="I5" s="49">
        <f t="shared" si="0"/>
        <v>7</v>
      </c>
      <c r="J5" s="27">
        <v>1</v>
      </c>
      <c r="K5" s="27" t="s">
        <v>41</v>
      </c>
      <c r="L5" s="27" t="s">
        <v>69</v>
      </c>
    </row>
    <row r="6" spans="1:13" x14ac:dyDescent="0.2">
      <c r="A6" s="9">
        <v>11</v>
      </c>
      <c r="B6" s="10" t="s">
        <v>5</v>
      </c>
      <c r="C6" s="10" t="s">
        <v>17</v>
      </c>
      <c r="D6" s="10" t="s">
        <v>38</v>
      </c>
      <c r="E6" s="10" t="s">
        <v>6</v>
      </c>
      <c r="F6" s="11"/>
      <c r="G6" s="48">
        <v>43519</v>
      </c>
      <c r="H6" s="48">
        <f>G6+7</f>
        <v>43526</v>
      </c>
      <c r="I6" s="13">
        <f t="shared" si="0"/>
        <v>7</v>
      </c>
      <c r="J6" s="14">
        <v>1</v>
      </c>
      <c r="K6" s="14" t="s">
        <v>70</v>
      </c>
      <c r="L6" s="14" t="s">
        <v>69</v>
      </c>
    </row>
    <row r="7" spans="1:13" x14ac:dyDescent="0.2">
      <c r="A7" s="15">
        <v>3</v>
      </c>
      <c r="B7" s="17" t="s">
        <v>19</v>
      </c>
      <c r="C7" s="17" t="s">
        <v>12</v>
      </c>
      <c r="D7" s="17" t="s">
        <v>38</v>
      </c>
      <c r="E7" s="17" t="s">
        <v>13</v>
      </c>
      <c r="F7" s="29" t="s">
        <v>43</v>
      </c>
      <c r="G7" s="47">
        <v>43520</v>
      </c>
      <c r="H7" s="47">
        <f>G7+30</f>
        <v>43550</v>
      </c>
      <c r="I7" s="20">
        <f t="shared" si="0"/>
        <v>30</v>
      </c>
      <c r="J7" s="21">
        <v>1</v>
      </c>
      <c r="K7" s="21" t="s">
        <v>39</v>
      </c>
      <c r="L7" s="21" t="s">
        <v>69</v>
      </c>
    </row>
    <row r="8" spans="1:13" x14ac:dyDescent="0.2">
      <c r="A8" s="22">
        <v>2</v>
      </c>
      <c r="B8" s="24" t="s">
        <v>5</v>
      </c>
      <c r="C8" s="24" t="s">
        <v>7</v>
      </c>
      <c r="D8" s="24" t="s">
        <v>38</v>
      </c>
      <c r="E8" s="24" t="s">
        <v>6</v>
      </c>
      <c r="F8" s="32" t="s">
        <v>8</v>
      </c>
      <c r="G8" s="46">
        <v>43524</v>
      </c>
      <c r="H8" s="46">
        <f>G8+10</f>
        <v>43534</v>
      </c>
      <c r="I8" s="28">
        <f t="shared" si="0"/>
        <v>10</v>
      </c>
      <c r="J8" s="27">
        <v>2</v>
      </c>
      <c r="K8" s="33" t="s">
        <v>16</v>
      </c>
      <c r="L8" s="33" t="s">
        <v>58</v>
      </c>
    </row>
    <row r="9" spans="1:13" x14ac:dyDescent="0.2">
      <c r="A9" s="9">
        <v>10</v>
      </c>
      <c r="B9" s="10" t="s">
        <v>5</v>
      </c>
      <c r="C9" s="34" t="s">
        <v>34</v>
      </c>
      <c r="D9" s="34" t="s">
        <v>38</v>
      </c>
      <c r="E9" s="34" t="s">
        <v>42</v>
      </c>
      <c r="F9" s="11"/>
      <c r="G9" s="48">
        <v>43524</v>
      </c>
      <c r="H9" s="48">
        <f>G9+14</f>
        <v>43538</v>
      </c>
      <c r="I9" s="13">
        <f t="shared" si="0"/>
        <v>14</v>
      </c>
      <c r="J9" s="14">
        <v>1</v>
      </c>
      <c r="K9" s="14" t="s">
        <v>33</v>
      </c>
      <c r="L9" s="14" t="s">
        <v>69</v>
      </c>
    </row>
    <row r="10" spans="1:13" x14ac:dyDescent="0.2">
      <c r="A10" s="15">
        <v>5</v>
      </c>
      <c r="B10" s="17" t="s">
        <v>14</v>
      </c>
      <c r="C10" s="17" t="s">
        <v>15</v>
      </c>
      <c r="D10" s="17" t="s">
        <v>38</v>
      </c>
      <c r="E10" s="17" t="s">
        <v>6</v>
      </c>
      <c r="F10" s="29" t="s">
        <v>30</v>
      </c>
      <c r="G10" s="47">
        <v>43526</v>
      </c>
      <c r="H10" s="47">
        <f>G10+15</f>
        <v>43541</v>
      </c>
      <c r="I10" s="20">
        <f t="shared" si="0"/>
        <v>15</v>
      </c>
      <c r="J10" s="21">
        <v>1</v>
      </c>
      <c r="K10" s="21" t="s">
        <v>40</v>
      </c>
      <c r="L10" s="21" t="s">
        <v>69</v>
      </c>
    </row>
    <row r="11" spans="1:13" x14ac:dyDescent="0.2">
      <c r="A11" s="9">
        <v>17</v>
      </c>
      <c r="B11" s="10" t="s">
        <v>26</v>
      </c>
      <c r="C11" s="34" t="s">
        <v>27</v>
      </c>
      <c r="D11" s="34" t="s">
        <v>38</v>
      </c>
      <c r="E11" s="34" t="s">
        <v>28</v>
      </c>
      <c r="F11" s="11"/>
      <c r="G11" s="48">
        <v>43539</v>
      </c>
      <c r="H11" s="48">
        <f>G11+15</f>
        <v>43554</v>
      </c>
      <c r="I11" s="13">
        <f t="shared" si="0"/>
        <v>15</v>
      </c>
      <c r="J11" s="14">
        <v>1</v>
      </c>
      <c r="K11" s="35" t="s">
        <v>20</v>
      </c>
      <c r="L11" s="35" t="s">
        <v>69</v>
      </c>
    </row>
    <row r="12" spans="1:13" x14ac:dyDescent="0.2">
      <c r="A12" s="22">
        <v>15</v>
      </c>
      <c r="B12" s="24" t="s">
        <v>14</v>
      </c>
      <c r="C12" s="24" t="s">
        <v>24</v>
      </c>
      <c r="D12" s="24" t="s">
        <v>38</v>
      </c>
      <c r="E12" s="24" t="s">
        <v>18</v>
      </c>
      <c r="F12" s="32"/>
      <c r="G12" s="46">
        <v>43541</v>
      </c>
      <c r="H12" s="46">
        <f>G12+7</f>
        <v>43548</v>
      </c>
      <c r="I12" s="28">
        <f t="shared" si="0"/>
        <v>7</v>
      </c>
      <c r="J12" s="27">
        <v>1</v>
      </c>
      <c r="K12" s="33" t="s">
        <v>40</v>
      </c>
      <c r="L12" s="33" t="s">
        <v>69</v>
      </c>
      <c r="M12" s="39" t="s">
        <v>61</v>
      </c>
    </row>
    <row r="13" spans="1:13" x14ac:dyDescent="0.2">
      <c r="A13" s="15">
        <v>14</v>
      </c>
      <c r="B13" s="17" t="s">
        <v>10</v>
      </c>
      <c r="C13" s="17" t="s">
        <v>11</v>
      </c>
      <c r="D13" s="17" t="s">
        <v>38</v>
      </c>
      <c r="E13" s="17" t="s">
        <v>6</v>
      </c>
      <c r="F13" s="29"/>
      <c r="G13" s="47">
        <v>43544</v>
      </c>
      <c r="H13" s="47">
        <f>G13+10</f>
        <v>43554</v>
      </c>
      <c r="I13" s="20">
        <f t="shared" si="0"/>
        <v>10</v>
      </c>
      <c r="J13" s="21">
        <v>2</v>
      </c>
      <c r="K13" s="35" t="s">
        <v>16</v>
      </c>
      <c r="L13" s="35" t="s">
        <v>58</v>
      </c>
      <c r="M13" s="39" t="s">
        <v>61</v>
      </c>
    </row>
    <row r="14" spans="1:13" x14ac:dyDescent="0.2">
      <c r="A14" s="22">
        <v>9</v>
      </c>
      <c r="B14" s="24" t="s">
        <v>5</v>
      </c>
      <c r="C14" s="24" t="s">
        <v>34</v>
      </c>
      <c r="D14" s="24" t="s">
        <v>38</v>
      </c>
      <c r="E14" s="24" t="s">
        <v>52</v>
      </c>
      <c r="F14" s="32"/>
      <c r="G14" s="46">
        <v>43556</v>
      </c>
      <c r="H14" s="46">
        <f>G14+12</f>
        <v>43568</v>
      </c>
      <c r="I14" s="28">
        <f t="shared" si="0"/>
        <v>12</v>
      </c>
      <c r="J14" s="27">
        <v>1</v>
      </c>
      <c r="K14" s="33" t="s">
        <v>64</v>
      </c>
      <c r="L14" s="33" t="s">
        <v>69</v>
      </c>
    </row>
    <row r="15" spans="1:13" x14ac:dyDescent="0.2">
      <c r="A15" s="9">
        <v>4</v>
      </c>
      <c r="B15" s="10" t="s">
        <v>5</v>
      </c>
      <c r="C15" s="34" t="s">
        <v>71</v>
      </c>
      <c r="D15" s="34" t="s">
        <v>38</v>
      </c>
      <c r="E15" s="34" t="s">
        <v>51</v>
      </c>
      <c r="F15" s="11" t="s">
        <v>23</v>
      </c>
      <c r="G15" s="48">
        <v>43586</v>
      </c>
      <c r="H15" s="48">
        <f>G15+5</f>
        <v>43591</v>
      </c>
      <c r="I15" s="13">
        <f t="shared" si="0"/>
        <v>5</v>
      </c>
      <c r="J15" s="14">
        <v>1</v>
      </c>
      <c r="K15" s="14" t="s">
        <v>64</v>
      </c>
      <c r="L15" s="14" t="s">
        <v>69</v>
      </c>
    </row>
    <row r="16" spans="1:13" x14ac:dyDescent="0.2">
      <c r="A16" s="15">
        <v>12</v>
      </c>
      <c r="B16" s="17" t="s">
        <v>10</v>
      </c>
      <c r="C16" s="17" t="s">
        <v>25</v>
      </c>
      <c r="D16" s="17" t="s">
        <v>38</v>
      </c>
      <c r="E16" s="17" t="s">
        <v>29</v>
      </c>
      <c r="F16" s="29"/>
      <c r="G16" s="47">
        <v>43586</v>
      </c>
      <c r="H16" s="47">
        <f>G16+10</f>
        <v>43596</v>
      </c>
      <c r="I16" s="20">
        <f t="shared" si="0"/>
        <v>10</v>
      </c>
      <c r="J16" s="21">
        <v>1</v>
      </c>
      <c r="K16" s="21" t="s">
        <v>16</v>
      </c>
      <c r="L16" s="21" t="s">
        <v>69</v>
      </c>
    </row>
    <row r="17" spans="1:12" x14ac:dyDescent="0.2">
      <c r="A17" s="22">
        <v>16</v>
      </c>
      <c r="B17" s="24" t="s">
        <v>26</v>
      </c>
      <c r="C17" s="24" t="s">
        <v>11</v>
      </c>
      <c r="D17" s="24" t="s">
        <v>38</v>
      </c>
      <c r="E17" s="24" t="s">
        <v>31</v>
      </c>
      <c r="F17" s="32"/>
      <c r="G17" s="46">
        <v>43647</v>
      </c>
      <c r="H17" s="46">
        <f>G17+10</f>
        <v>43657</v>
      </c>
      <c r="I17" s="28">
        <f t="shared" si="0"/>
        <v>10</v>
      </c>
      <c r="J17" s="27">
        <v>1</v>
      </c>
      <c r="K17" s="33" t="s">
        <v>16</v>
      </c>
      <c r="L17" s="33" t="s">
        <v>69</v>
      </c>
    </row>
    <row r="19" spans="1:12" ht="17" x14ac:dyDescent="0.2">
      <c r="G19" s="45"/>
    </row>
    <row r="20" spans="1:12" ht="17" x14ac:dyDescent="0.2">
      <c r="G20" s="45"/>
    </row>
  </sheetData>
  <autoFilter ref="A1:L1" xr:uid="{00000000-0009-0000-0000-000000000000}">
    <sortState ref="A2:L17">
      <sortCondition ref="G1:G17"/>
    </sortState>
  </autoFilter>
  <conditionalFormatting sqref="D1:D5 D7:D9">
    <cfRule type="cellIs" dxfId="58" priority="27" operator="equal">
      <formula>"Completed"</formula>
    </cfRule>
  </conditionalFormatting>
  <conditionalFormatting sqref="D1:D5 D7:D9">
    <cfRule type="cellIs" dxfId="57" priority="26" operator="equal">
      <formula>"Ongoing"</formula>
    </cfRule>
  </conditionalFormatting>
  <conditionalFormatting sqref="D1:D5 D7:D9">
    <cfRule type="cellIs" dxfId="56" priority="25" operator="equal">
      <formula>"Completed-N"</formula>
    </cfRule>
  </conditionalFormatting>
  <conditionalFormatting sqref="D6">
    <cfRule type="cellIs" dxfId="55" priority="24" operator="equal">
      <formula>"Completed"</formula>
    </cfRule>
  </conditionalFormatting>
  <conditionalFormatting sqref="D6">
    <cfRule type="cellIs" dxfId="54" priority="23" operator="equal">
      <formula>"Ongoing"</formula>
    </cfRule>
  </conditionalFormatting>
  <conditionalFormatting sqref="D6">
    <cfRule type="cellIs" dxfId="53" priority="22" operator="equal">
      <formula>"Completed-N"</formula>
    </cfRule>
  </conditionalFormatting>
  <conditionalFormatting sqref="D10">
    <cfRule type="cellIs" dxfId="52" priority="21" operator="equal">
      <formula>"Completed"</formula>
    </cfRule>
  </conditionalFormatting>
  <conditionalFormatting sqref="D10">
    <cfRule type="cellIs" dxfId="51" priority="20" operator="equal">
      <formula>"Ongoing"</formula>
    </cfRule>
  </conditionalFormatting>
  <conditionalFormatting sqref="D10">
    <cfRule type="cellIs" dxfId="50" priority="19" operator="equal">
      <formula>"Completed-N"</formula>
    </cfRule>
  </conditionalFormatting>
  <conditionalFormatting sqref="D13">
    <cfRule type="cellIs" dxfId="49" priority="18" operator="equal">
      <formula>"Completed"</formula>
    </cfRule>
  </conditionalFormatting>
  <conditionalFormatting sqref="D13">
    <cfRule type="cellIs" dxfId="48" priority="17" operator="equal">
      <formula>"Ongoing"</formula>
    </cfRule>
  </conditionalFormatting>
  <conditionalFormatting sqref="D13">
    <cfRule type="cellIs" dxfId="47" priority="16" operator="equal">
      <formula>"Completed-N"</formula>
    </cfRule>
  </conditionalFormatting>
  <conditionalFormatting sqref="D11">
    <cfRule type="cellIs" dxfId="46" priority="15" operator="equal">
      <formula>"Completed"</formula>
    </cfRule>
  </conditionalFormatting>
  <conditionalFormatting sqref="D11">
    <cfRule type="cellIs" dxfId="45" priority="14" operator="equal">
      <formula>"Ongoing"</formula>
    </cfRule>
  </conditionalFormatting>
  <conditionalFormatting sqref="D11">
    <cfRule type="cellIs" dxfId="44" priority="13" operator="equal">
      <formula>"Completed-N"</formula>
    </cfRule>
  </conditionalFormatting>
  <conditionalFormatting sqref="D12">
    <cfRule type="cellIs" dxfId="43" priority="12" operator="equal">
      <formula>"Completed"</formula>
    </cfRule>
  </conditionalFormatting>
  <conditionalFormatting sqref="D12">
    <cfRule type="cellIs" dxfId="42" priority="11" operator="equal">
      <formula>"Ongoing"</formula>
    </cfRule>
  </conditionalFormatting>
  <conditionalFormatting sqref="D12">
    <cfRule type="cellIs" dxfId="41" priority="10" operator="equal">
      <formula>"Completed-N"</formula>
    </cfRule>
  </conditionalFormatting>
  <conditionalFormatting sqref="D14:D15">
    <cfRule type="cellIs" dxfId="40" priority="9" operator="equal">
      <formula>"Completed"</formula>
    </cfRule>
  </conditionalFormatting>
  <conditionalFormatting sqref="D14:D15">
    <cfRule type="cellIs" dxfId="39" priority="8" operator="equal">
      <formula>"Ongoing"</formula>
    </cfRule>
  </conditionalFormatting>
  <conditionalFormatting sqref="D14:D15">
    <cfRule type="cellIs" dxfId="38" priority="7" operator="equal">
      <formula>"Completed-N"</formula>
    </cfRule>
  </conditionalFormatting>
  <conditionalFormatting sqref="D16">
    <cfRule type="cellIs" dxfId="37" priority="6" operator="equal">
      <formula>"Completed"</formula>
    </cfRule>
  </conditionalFormatting>
  <conditionalFormatting sqref="D16">
    <cfRule type="cellIs" dxfId="36" priority="5" operator="equal">
      <formula>"Ongoing"</formula>
    </cfRule>
  </conditionalFormatting>
  <conditionalFormatting sqref="D16">
    <cfRule type="cellIs" dxfId="35" priority="4" operator="equal">
      <formula>"Completed-N"</formula>
    </cfRule>
  </conditionalFormatting>
  <conditionalFormatting sqref="D17">
    <cfRule type="cellIs" dxfId="34" priority="3" operator="equal">
      <formula>"Completed"</formula>
    </cfRule>
  </conditionalFormatting>
  <conditionalFormatting sqref="D17">
    <cfRule type="cellIs" dxfId="33" priority="2" operator="equal">
      <formula>"Ongoing"</formula>
    </cfRule>
  </conditionalFormatting>
  <conditionalFormatting sqref="D17">
    <cfRule type="cellIs" dxfId="32" priority="1" operator="equal">
      <formula>"Completed-N"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EFB6-BACC-F84F-8F1D-71410E29F012}">
  <dimension ref="A1:I17"/>
  <sheetViews>
    <sheetView zoomScale="160" zoomScaleNormal="160" workbookViewId="0">
      <selection activeCell="B5" sqref="B5"/>
    </sheetView>
  </sheetViews>
  <sheetFormatPr baseColWidth="10" defaultRowHeight="15" x14ac:dyDescent="0.2"/>
  <cols>
    <col min="4" max="4" width="12" bestFit="1" customWidth="1"/>
    <col min="6" max="6" width="18.1640625" bestFit="1" customWidth="1"/>
    <col min="9" max="9" width="65" customWidth="1"/>
    <col min="10" max="10" width="22.5" customWidth="1"/>
  </cols>
  <sheetData>
    <row r="1" spans="1:9" ht="30" x14ac:dyDescent="0.2">
      <c r="A1" s="1" t="s">
        <v>1</v>
      </c>
      <c r="B1" s="3" t="s">
        <v>67</v>
      </c>
      <c r="C1" s="3" t="s">
        <v>48</v>
      </c>
      <c r="D1" s="4" t="s">
        <v>62</v>
      </c>
      <c r="E1" s="4" t="s">
        <v>63</v>
      </c>
      <c r="F1" s="44" t="s">
        <v>68</v>
      </c>
    </row>
    <row r="2" spans="1:9" x14ac:dyDescent="0.2">
      <c r="A2" s="24" t="s">
        <v>9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/>
    </row>
    <row r="3" spans="1:9" x14ac:dyDescent="0.2">
      <c r="A3" s="17" t="s">
        <v>11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7"/>
    </row>
    <row r="4" spans="1:9" x14ac:dyDescent="0.2">
      <c r="A4" s="10" t="s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27"/>
    </row>
    <row r="5" spans="1:9" x14ac:dyDescent="0.2">
      <c r="A5" s="24" t="s">
        <v>9</v>
      </c>
      <c r="B5" s="46">
        <v>43518</v>
      </c>
      <c r="C5" s="46">
        <f>B5+7</f>
        <v>43525</v>
      </c>
      <c r="D5" s="27" t="s">
        <v>41</v>
      </c>
      <c r="E5" s="27" t="s">
        <v>69</v>
      </c>
      <c r="F5" s="27"/>
    </row>
    <row r="6" spans="1:9" x14ac:dyDescent="0.2">
      <c r="A6" s="10" t="s">
        <v>17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27"/>
      <c r="I6" t="b">
        <f>SUMPRODUCT(($B2&lt;$C$2:$C$17)*($C2&gt;$B$2:$B$17)*($D2=$D$2:$D$17))&gt;1</f>
        <v>0</v>
      </c>
    </row>
    <row r="7" spans="1:9" x14ac:dyDescent="0.2">
      <c r="A7" s="17" t="s">
        <v>12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7"/>
    </row>
    <row r="8" spans="1:9" x14ac:dyDescent="0.2">
      <c r="A8" s="24" t="s">
        <v>7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/>
    </row>
    <row r="9" spans="1:9" x14ac:dyDescent="0.2">
      <c r="A9" s="34" t="s">
        <v>34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27"/>
    </row>
    <row r="10" spans="1:9" x14ac:dyDescent="0.2">
      <c r="A10" s="17" t="s">
        <v>15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7"/>
    </row>
    <row r="11" spans="1:9" x14ac:dyDescent="0.2">
      <c r="A11" s="34" t="s">
        <v>27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27"/>
    </row>
    <row r="12" spans="1:9" x14ac:dyDescent="0.2">
      <c r="A12" s="24" t="s">
        <v>24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62" t="s">
        <v>61</v>
      </c>
    </row>
    <row r="13" spans="1:9" x14ac:dyDescent="0.2">
      <c r="A13" s="17" t="s">
        <v>11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62" t="s">
        <v>61</v>
      </c>
    </row>
    <row r="14" spans="1:9" x14ac:dyDescent="0.2">
      <c r="A14" s="24" t="s">
        <v>34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/>
    </row>
    <row r="15" spans="1:9" x14ac:dyDescent="0.2">
      <c r="A15" s="34" t="s">
        <v>22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27"/>
    </row>
    <row r="16" spans="1:9" x14ac:dyDescent="0.2">
      <c r="A16" s="17" t="s">
        <v>25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7"/>
    </row>
    <row r="17" spans="1:6" x14ac:dyDescent="0.2">
      <c r="A17" s="24" t="s">
        <v>11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/>
    </row>
  </sheetData>
  <conditionalFormatting sqref="B2:D17">
    <cfRule type="expression" dxfId="1" priority="1" stopIfTrue="1">
      <formula>SUMPRODUCT(($B2&lt;$C$2:$C$17)*($C2&gt;$B$2:$B$17)*($D2=$D$2:$D$17))&gt;1</formula>
    </cfRule>
  </conditionalFormatting>
  <dataValidations count="2">
    <dataValidation type="custom" allowBlank="1" showInputMessage="1" showErrorMessage="1" errorTitle="Error: Clashing Timings" sqref="I6" xr:uid="{8642A1B2-24B9-F14B-B2F1-00D2EA82D769}">
      <formula1>SUMPRODUCT(($B2&lt;$C$2:$C$17)*($C2&gt;$B$2:$B$17)*($D2=$D$2:$D$17))&gt;1</formula1>
    </dataValidation>
    <dataValidation type="custom" allowBlank="1" showInputMessage="1" showErrorMessage="1" error="Fix Date Collision" sqref="A2:E17" xr:uid="{863F6D1C-37AF-1740-9D0F-5E12DF69B0BC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51"/>
  <sheetViews>
    <sheetView showGridLines="0" zoomScale="160" zoomScaleNormal="160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M4" sqref="M4:Z4"/>
    </sheetView>
  </sheetViews>
  <sheetFormatPr baseColWidth="10" defaultColWidth="8.83203125" defaultRowHeight="15" outlineLevelCol="1" x14ac:dyDescent="0.2"/>
  <cols>
    <col min="1" max="1" width="7.5" bestFit="1" customWidth="1"/>
    <col min="2" max="2" width="10.5" customWidth="1"/>
    <col min="3" max="3" width="9.5" customWidth="1"/>
    <col min="4" max="4" width="9.1640625" customWidth="1"/>
    <col min="5" max="5" width="9.6640625" customWidth="1"/>
    <col min="6" max="6" width="12" style="7" bestFit="1" customWidth="1"/>
    <col min="7" max="7" width="15.1640625" bestFit="1" customWidth="1"/>
    <col min="13" max="13" width="34" bestFit="1" customWidth="1"/>
    <col min="14" max="14" width="12.1640625" bestFit="1" customWidth="1"/>
    <col min="15" max="15" width="13.5" customWidth="1"/>
    <col min="17" max="17" width="18.33203125" hidden="1" customWidth="1" outlineLevel="1"/>
    <col min="18" max="18" width="9.1640625" hidden="1" customWidth="1" outlineLevel="1"/>
    <col min="19" max="19" width="9.5" bestFit="1" customWidth="1" collapsed="1"/>
    <col min="20" max="20" width="9.5" bestFit="1" customWidth="1"/>
    <col min="23" max="24" width="15.1640625" customWidth="1"/>
    <col min="25" max="25" width="18" bestFit="1" customWidth="1"/>
  </cols>
  <sheetData>
    <row r="3" spans="1:25" ht="16" x14ac:dyDescent="0.2">
      <c r="A3" t="s">
        <v>46</v>
      </c>
      <c r="B3" t="s">
        <v>44</v>
      </c>
      <c r="C3" t="s">
        <v>33</v>
      </c>
      <c r="D3" t="s">
        <v>16</v>
      </c>
      <c r="E3" t="s">
        <v>45</v>
      </c>
      <c r="F3" s="7" t="s">
        <v>41</v>
      </c>
      <c r="G3" t="s">
        <v>57</v>
      </c>
      <c r="H3" t="s">
        <v>58</v>
      </c>
      <c r="I3" t="s">
        <v>40</v>
      </c>
    </row>
    <row r="4" spans="1:25" ht="30" x14ac:dyDescent="0.2">
      <c r="A4" s="6">
        <v>43513</v>
      </c>
      <c r="B4" s="30"/>
      <c r="C4" s="30"/>
      <c r="D4" s="56" t="s">
        <v>54</v>
      </c>
      <c r="E4" s="56" t="s">
        <v>53</v>
      </c>
      <c r="F4" s="53" t="str">
        <f>O5</f>
        <v>BP</v>
      </c>
      <c r="G4" s="31"/>
      <c r="H4" s="31"/>
      <c r="I4" s="31"/>
      <c r="M4" s="1" t="s">
        <v>50</v>
      </c>
      <c r="N4" s="1" t="s">
        <v>0</v>
      </c>
      <c r="O4" s="1" t="s">
        <v>1</v>
      </c>
      <c r="P4" s="1" t="s">
        <v>36</v>
      </c>
      <c r="Q4" s="2" t="s">
        <v>2</v>
      </c>
      <c r="R4" s="5" t="s">
        <v>3</v>
      </c>
      <c r="S4" s="3" t="s">
        <v>47</v>
      </c>
      <c r="T4" s="3" t="s">
        <v>48</v>
      </c>
      <c r="U4" s="3" t="s">
        <v>49</v>
      </c>
      <c r="V4" s="4" t="s">
        <v>4</v>
      </c>
      <c r="W4" s="4" t="s">
        <v>62</v>
      </c>
      <c r="X4" s="4" t="s">
        <v>63</v>
      </c>
    </row>
    <row r="5" spans="1:25" x14ac:dyDescent="0.2">
      <c r="A5" s="6">
        <v>43514</v>
      </c>
      <c r="B5" s="30"/>
      <c r="C5" s="30"/>
      <c r="D5" s="56"/>
      <c r="E5" s="56"/>
      <c r="F5" s="53"/>
      <c r="G5" s="31"/>
      <c r="H5" s="31"/>
      <c r="I5" s="31"/>
      <c r="M5" s="22">
        <v>7</v>
      </c>
      <c r="N5" s="23" t="s">
        <v>5</v>
      </c>
      <c r="O5" s="23" t="s">
        <v>9</v>
      </c>
      <c r="P5" s="24" t="s">
        <v>37</v>
      </c>
      <c r="Q5" s="23" t="s">
        <v>6</v>
      </c>
      <c r="R5" s="25" t="s">
        <v>35</v>
      </c>
      <c r="S5" s="26">
        <v>43511</v>
      </c>
      <c r="T5" s="26">
        <f>S5+6</f>
        <v>43517</v>
      </c>
      <c r="U5" s="27">
        <f t="shared" ref="U5:U20" si="0">T5-S5</f>
        <v>6</v>
      </c>
      <c r="V5" s="27">
        <v>1</v>
      </c>
      <c r="W5" s="27" t="s">
        <v>41</v>
      </c>
      <c r="X5" s="27" t="s">
        <v>32</v>
      </c>
    </row>
    <row r="6" spans="1:25" x14ac:dyDescent="0.2">
      <c r="A6" s="6">
        <v>43515</v>
      </c>
      <c r="B6" s="30"/>
      <c r="C6" s="30"/>
      <c r="D6" s="56"/>
      <c r="E6" s="56"/>
      <c r="F6" s="53"/>
      <c r="G6" s="31"/>
      <c r="H6" s="31"/>
      <c r="I6" s="31"/>
      <c r="M6" s="15">
        <v>13</v>
      </c>
      <c r="N6" s="16" t="s">
        <v>10</v>
      </c>
      <c r="O6" s="16" t="s">
        <v>11</v>
      </c>
      <c r="P6" s="17" t="s">
        <v>37</v>
      </c>
      <c r="Q6" s="16" t="s">
        <v>6</v>
      </c>
      <c r="R6" s="18"/>
      <c r="S6" s="19">
        <v>43513</v>
      </c>
      <c r="T6" s="19">
        <f>S6+10</f>
        <v>43523</v>
      </c>
      <c r="U6" s="20">
        <f t="shared" si="0"/>
        <v>10</v>
      </c>
      <c r="V6" s="21">
        <v>2</v>
      </c>
      <c r="W6" s="21" t="s">
        <v>16</v>
      </c>
      <c r="X6" s="21" t="s">
        <v>45</v>
      </c>
    </row>
    <row r="7" spans="1:25" x14ac:dyDescent="0.2">
      <c r="A7" s="6">
        <v>43516</v>
      </c>
      <c r="B7" s="52" t="s">
        <v>56</v>
      </c>
      <c r="C7" s="30"/>
      <c r="D7" s="56"/>
      <c r="E7" s="56"/>
      <c r="F7" s="53"/>
      <c r="G7" s="31"/>
      <c r="H7" s="31"/>
      <c r="I7" s="31"/>
      <c r="M7" s="9">
        <v>7</v>
      </c>
      <c r="N7" s="10" t="s">
        <v>5</v>
      </c>
      <c r="O7" s="10" t="s">
        <v>7</v>
      </c>
      <c r="P7" s="10" t="s">
        <v>38</v>
      </c>
      <c r="Q7" s="10" t="s">
        <v>18</v>
      </c>
      <c r="R7" s="11"/>
      <c r="S7" s="12">
        <v>43516</v>
      </c>
      <c r="T7" s="12">
        <f>S7+3</f>
        <v>43519</v>
      </c>
      <c r="U7" s="13">
        <f t="shared" si="0"/>
        <v>3</v>
      </c>
      <c r="V7" s="14">
        <v>1</v>
      </c>
      <c r="W7" s="14" t="s">
        <v>21</v>
      </c>
      <c r="X7" s="14" t="s">
        <v>32</v>
      </c>
    </row>
    <row r="8" spans="1:25" x14ac:dyDescent="0.2">
      <c r="A8" s="6">
        <v>43517</v>
      </c>
      <c r="B8" s="52"/>
      <c r="C8" s="30"/>
      <c r="D8" s="56"/>
      <c r="E8" s="56"/>
      <c r="F8" s="53" t="s">
        <v>9</v>
      </c>
      <c r="G8" s="31"/>
      <c r="H8" s="31"/>
      <c r="I8" s="31"/>
      <c r="M8" s="22">
        <v>8</v>
      </c>
      <c r="N8" s="23" t="s">
        <v>5</v>
      </c>
      <c r="O8" s="23" t="s">
        <v>9</v>
      </c>
      <c r="P8" s="24" t="s">
        <v>38</v>
      </c>
      <c r="Q8" s="23" t="s">
        <v>6</v>
      </c>
      <c r="R8" s="25"/>
      <c r="S8" s="26">
        <v>43517</v>
      </c>
      <c r="T8" s="26">
        <f>S8+7</f>
        <v>43524</v>
      </c>
      <c r="U8" s="27">
        <f t="shared" si="0"/>
        <v>7</v>
      </c>
      <c r="V8" s="27">
        <v>1</v>
      </c>
      <c r="W8" s="27" t="s">
        <v>41</v>
      </c>
      <c r="X8" s="27" t="s">
        <v>32</v>
      </c>
    </row>
    <row r="9" spans="1:25" x14ac:dyDescent="0.2">
      <c r="A9" s="6">
        <v>43518</v>
      </c>
      <c r="B9" s="52"/>
      <c r="C9" s="30"/>
      <c r="D9" s="56"/>
      <c r="E9" s="56"/>
      <c r="F9" s="53"/>
      <c r="G9" s="31"/>
      <c r="H9" s="31"/>
      <c r="I9" s="31"/>
      <c r="M9" s="9">
        <v>11</v>
      </c>
      <c r="N9" s="10" t="s">
        <v>5</v>
      </c>
      <c r="O9" s="10" t="s">
        <v>17</v>
      </c>
      <c r="P9" s="10" t="s">
        <v>38</v>
      </c>
      <c r="Q9" s="10" t="s">
        <v>6</v>
      </c>
      <c r="R9" s="11"/>
      <c r="S9" s="12">
        <v>43519</v>
      </c>
      <c r="T9" s="12">
        <f>S9+7</f>
        <v>43526</v>
      </c>
      <c r="U9" s="13">
        <f t="shared" si="0"/>
        <v>7</v>
      </c>
      <c r="V9" s="14">
        <v>1</v>
      </c>
      <c r="W9" s="14" t="s">
        <v>21</v>
      </c>
      <c r="X9" s="14" t="s">
        <v>32</v>
      </c>
    </row>
    <row r="10" spans="1:25" x14ac:dyDescent="0.2">
      <c r="A10" s="6">
        <v>43519</v>
      </c>
      <c r="B10" s="54" t="s">
        <v>55</v>
      </c>
      <c r="C10" s="30"/>
      <c r="D10" s="56"/>
      <c r="E10" s="56"/>
      <c r="F10" s="53"/>
      <c r="G10" s="31"/>
      <c r="H10" s="31"/>
      <c r="I10" s="31"/>
      <c r="M10" s="15">
        <v>3</v>
      </c>
      <c r="N10" s="17" t="s">
        <v>19</v>
      </c>
      <c r="O10" s="17" t="s">
        <v>12</v>
      </c>
      <c r="P10" s="17" t="s">
        <v>38</v>
      </c>
      <c r="Q10" s="17" t="s">
        <v>13</v>
      </c>
      <c r="R10" s="29" t="s">
        <v>43</v>
      </c>
      <c r="S10" s="19">
        <v>43520</v>
      </c>
      <c r="T10" s="19">
        <f>S10+30</f>
        <v>43550</v>
      </c>
      <c r="U10" s="20">
        <f t="shared" si="0"/>
        <v>30</v>
      </c>
      <c r="V10" s="21">
        <v>1</v>
      </c>
      <c r="W10" s="21" t="s">
        <v>39</v>
      </c>
      <c r="X10" s="21" t="s">
        <v>32</v>
      </c>
    </row>
    <row r="11" spans="1:25" x14ac:dyDescent="0.2">
      <c r="A11" s="6">
        <v>43520</v>
      </c>
      <c r="B11" s="54"/>
      <c r="C11" s="30"/>
      <c r="D11" s="56"/>
      <c r="E11" s="56"/>
      <c r="F11" s="53"/>
      <c r="G11" s="57" t="s">
        <v>12</v>
      </c>
      <c r="H11" s="31"/>
      <c r="I11" s="31"/>
      <c r="M11" s="22">
        <v>2</v>
      </c>
      <c r="N11" s="24" t="s">
        <v>5</v>
      </c>
      <c r="O11" s="24" t="s">
        <v>7</v>
      </c>
      <c r="P11" s="24" t="s">
        <v>38</v>
      </c>
      <c r="Q11" s="24" t="s">
        <v>6</v>
      </c>
      <c r="R11" s="32" t="s">
        <v>8</v>
      </c>
      <c r="S11" s="26">
        <v>43524</v>
      </c>
      <c r="T11" s="26">
        <f>S11+10</f>
        <v>43534</v>
      </c>
      <c r="U11" s="28">
        <f t="shared" si="0"/>
        <v>10</v>
      </c>
      <c r="V11" s="27">
        <v>2</v>
      </c>
      <c r="W11" s="33" t="s">
        <v>16</v>
      </c>
      <c r="X11" s="33" t="s">
        <v>58</v>
      </c>
    </row>
    <row r="12" spans="1:25" x14ac:dyDescent="0.2">
      <c r="A12" s="6">
        <v>43521</v>
      </c>
      <c r="B12" s="54"/>
      <c r="C12" s="30"/>
      <c r="D12" s="56"/>
      <c r="E12" s="56"/>
      <c r="F12" s="53"/>
      <c r="G12" s="57"/>
      <c r="H12" s="31"/>
      <c r="I12" s="31"/>
      <c r="M12" s="9">
        <v>10</v>
      </c>
      <c r="N12" s="10" t="s">
        <v>5</v>
      </c>
      <c r="O12" s="34" t="s">
        <v>34</v>
      </c>
      <c r="P12" s="34" t="s">
        <v>38</v>
      </c>
      <c r="Q12" s="34" t="s">
        <v>42</v>
      </c>
      <c r="R12" s="11"/>
      <c r="S12" s="12">
        <v>43524</v>
      </c>
      <c r="T12" s="12">
        <f>S12+14</f>
        <v>43538</v>
      </c>
      <c r="U12" s="13">
        <f t="shared" si="0"/>
        <v>14</v>
      </c>
      <c r="V12" s="14">
        <v>1</v>
      </c>
      <c r="W12" s="14" t="s">
        <v>33</v>
      </c>
      <c r="X12" s="14" t="s">
        <v>32</v>
      </c>
    </row>
    <row r="13" spans="1:25" x14ac:dyDescent="0.2">
      <c r="A13" s="6">
        <v>43522</v>
      </c>
      <c r="B13" s="54"/>
      <c r="C13" s="30"/>
      <c r="D13" s="56"/>
      <c r="E13" s="56"/>
      <c r="F13" s="53"/>
      <c r="G13" s="57"/>
      <c r="H13" s="31"/>
      <c r="I13" s="31"/>
      <c r="M13" s="15">
        <v>5</v>
      </c>
      <c r="N13" s="17" t="s">
        <v>14</v>
      </c>
      <c r="O13" s="17" t="s">
        <v>15</v>
      </c>
      <c r="P13" s="17" t="s">
        <v>38</v>
      </c>
      <c r="Q13" s="17" t="s">
        <v>6</v>
      </c>
      <c r="R13" s="29" t="s">
        <v>30</v>
      </c>
      <c r="S13" s="19">
        <v>43526</v>
      </c>
      <c r="T13" s="19">
        <f>S13+15</f>
        <v>43541</v>
      </c>
      <c r="U13" s="20">
        <f t="shared" si="0"/>
        <v>15</v>
      </c>
      <c r="V13" s="21">
        <v>1</v>
      </c>
      <c r="W13" s="21" t="s">
        <v>40</v>
      </c>
      <c r="X13" s="21" t="s">
        <v>32</v>
      </c>
    </row>
    <row r="14" spans="1:25" x14ac:dyDescent="0.2">
      <c r="A14" s="6">
        <v>43523</v>
      </c>
      <c r="B14" s="54"/>
      <c r="C14" s="30"/>
      <c r="D14" s="56"/>
      <c r="E14" s="56"/>
      <c r="F14" s="53"/>
      <c r="G14" s="57"/>
      <c r="H14" s="31"/>
      <c r="I14" s="31"/>
      <c r="M14" s="22">
        <v>15</v>
      </c>
      <c r="N14" s="24" t="s">
        <v>14</v>
      </c>
      <c r="O14" s="24" t="s">
        <v>24</v>
      </c>
      <c r="P14" s="24" t="s">
        <v>38</v>
      </c>
      <c r="Q14" s="24" t="s">
        <v>18</v>
      </c>
      <c r="R14" s="32"/>
      <c r="S14" s="26">
        <v>43541</v>
      </c>
      <c r="T14" s="26">
        <f>S14+7</f>
        <v>43548</v>
      </c>
      <c r="U14" s="28">
        <f t="shared" si="0"/>
        <v>7</v>
      </c>
      <c r="V14" s="27">
        <v>1</v>
      </c>
      <c r="W14" s="33" t="s">
        <v>40</v>
      </c>
      <c r="X14" s="33" t="s">
        <v>32</v>
      </c>
    </row>
    <row r="15" spans="1:25" x14ac:dyDescent="0.2">
      <c r="A15" s="6">
        <v>43524</v>
      </c>
      <c r="B15" s="54"/>
      <c r="C15" s="59" t="s">
        <v>60</v>
      </c>
      <c r="D15" s="53" t="s">
        <v>59</v>
      </c>
      <c r="E15" s="30"/>
      <c r="F15" s="30"/>
      <c r="G15" s="57"/>
      <c r="H15" s="53" t="s">
        <v>59</v>
      </c>
      <c r="I15" s="31"/>
      <c r="M15" s="9">
        <v>17</v>
      </c>
      <c r="N15" s="10" t="s">
        <v>26</v>
      </c>
      <c r="O15" s="34" t="s">
        <v>27</v>
      </c>
      <c r="P15" s="34" t="s">
        <v>38</v>
      </c>
      <c r="Q15" s="34" t="s">
        <v>28</v>
      </c>
      <c r="R15" s="11"/>
      <c r="S15" s="12">
        <v>43539</v>
      </c>
      <c r="T15" s="12">
        <f>S15+15</f>
        <v>43554</v>
      </c>
      <c r="U15" s="13">
        <f t="shared" si="0"/>
        <v>15</v>
      </c>
      <c r="V15" s="14">
        <v>1</v>
      </c>
      <c r="W15" s="35" t="s">
        <v>20</v>
      </c>
      <c r="X15" s="35" t="s">
        <v>32</v>
      </c>
      <c r="Y15" s="39" t="s">
        <v>61</v>
      </c>
    </row>
    <row r="16" spans="1:25" x14ac:dyDescent="0.2">
      <c r="A16" s="6">
        <v>43525</v>
      </c>
      <c r="B16" s="54"/>
      <c r="C16" s="60"/>
      <c r="D16" s="53"/>
      <c r="E16" s="30"/>
      <c r="F16" s="30"/>
      <c r="G16" s="57"/>
      <c r="H16" s="53"/>
      <c r="I16" s="31"/>
      <c r="M16" s="15">
        <v>14</v>
      </c>
      <c r="N16" s="17" t="s">
        <v>10</v>
      </c>
      <c r="O16" s="17" t="s">
        <v>11</v>
      </c>
      <c r="P16" s="17" t="s">
        <v>38</v>
      </c>
      <c r="Q16" s="17" t="s">
        <v>6</v>
      </c>
      <c r="R16" s="29"/>
      <c r="S16" s="19">
        <v>43544</v>
      </c>
      <c r="T16" s="19">
        <f>S16+10</f>
        <v>43554</v>
      </c>
      <c r="U16" s="20">
        <f t="shared" si="0"/>
        <v>10</v>
      </c>
      <c r="V16" s="21">
        <v>2</v>
      </c>
      <c r="W16" s="35" t="s">
        <v>16</v>
      </c>
      <c r="X16" s="35" t="s">
        <v>58</v>
      </c>
      <c r="Y16" s="39" t="s">
        <v>61</v>
      </c>
    </row>
    <row r="17" spans="1:24" x14ac:dyDescent="0.2">
      <c r="A17" s="6">
        <v>43526</v>
      </c>
      <c r="B17" s="54"/>
      <c r="C17" s="60"/>
      <c r="D17" s="53"/>
      <c r="E17" s="30"/>
      <c r="F17" s="30"/>
      <c r="G17" s="57"/>
      <c r="H17" s="53"/>
      <c r="I17" s="55" t="s">
        <v>15</v>
      </c>
      <c r="M17" s="22">
        <v>9</v>
      </c>
      <c r="N17" s="24" t="s">
        <v>5</v>
      </c>
      <c r="O17" s="24" t="s">
        <v>34</v>
      </c>
      <c r="P17" s="24" t="s">
        <v>38</v>
      </c>
      <c r="Q17" s="24" t="s">
        <v>52</v>
      </c>
      <c r="R17" s="32"/>
      <c r="S17" s="26">
        <v>43556</v>
      </c>
      <c r="T17" s="26">
        <f>S17+12</f>
        <v>43568</v>
      </c>
      <c r="U17" s="28">
        <f t="shared" si="0"/>
        <v>12</v>
      </c>
      <c r="V17" s="27">
        <v>1</v>
      </c>
      <c r="W17" s="33" t="s">
        <v>64</v>
      </c>
      <c r="X17" s="33" t="s">
        <v>32</v>
      </c>
    </row>
    <row r="18" spans="1:24" x14ac:dyDescent="0.2">
      <c r="A18" s="6">
        <v>43527</v>
      </c>
      <c r="B18" s="30"/>
      <c r="C18" s="60"/>
      <c r="D18" s="53"/>
      <c r="E18" s="30"/>
      <c r="F18" s="30"/>
      <c r="G18" s="57"/>
      <c r="H18" s="53"/>
      <c r="I18" s="55"/>
      <c r="M18" s="9">
        <v>4</v>
      </c>
      <c r="N18" s="10" t="s">
        <v>5</v>
      </c>
      <c r="O18" s="34" t="s">
        <v>22</v>
      </c>
      <c r="P18" s="34" t="s">
        <v>38</v>
      </c>
      <c r="Q18" s="34" t="s">
        <v>51</v>
      </c>
      <c r="R18" s="11" t="s">
        <v>23</v>
      </c>
      <c r="S18" s="12">
        <v>43586</v>
      </c>
      <c r="T18" s="12">
        <f>S18+5</f>
        <v>43591</v>
      </c>
      <c r="U18" s="13">
        <f t="shared" si="0"/>
        <v>5</v>
      </c>
      <c r="V18" s="14">
        <v>1</v>
      </c>
      <c r="W18" s="14" t="s">
        <v>64</v>
      </c>
      <c r="X18" s="14" t="s">
        <v>32</v>
      </c>
    </row>
    <row r="19" spans="1:24" x14ac:dyDescent="0.2">
      <c r="A19" s="6">
        <v>43528</v>
      </c>
      <c r="B19" s="30"/>
      <c r="C19" s="60"/>
      <c r="D19" s="53"/>
      <c r="E19" s="30"/>
      <c r="F19" s="30"/>
      <c r="G19" s="57"/>
      <c r="H19" s="53"/>
      <c r="I19" s="55"/>
      <c r="M19" s="15">
        <v>12</v>
      </c>
      <c r="N19" s="17" t="s">
        <v>10</v>
      </c>
      <c r="O19" s="17" t="s">
        <v>25</v>
      </c>
      <c r="P19" s="17" t="s">
        <v>38</v>
      </c>
      <c r="Q19" s="17" t="s">
        <v>29</v>
      </c>
      <c r="R19" s="29"/>
      <c r="S19" s="19">
        <v>43586</v>
      </c>
      <c r="T19" s="19">
        <f>S19+10</f>
        <v>43596</v>
      </c>
      <c r="U19" s="20">
        <f t="shared" si="0"/>
        <v>10</v>
      </c>
      <c r="V19" s="21">
        <v>1</v>
      </c>
      <c r="W19" s="21" t="s">
        <v>16</v>
      </c>
      <c r="X19" s="21" t="s">
        <v>32</v>
      </c>
    </row>
    <row r="20" spans="1:24" x14ac:dyDescent="0.2">
      <c r="A20" s="6">
        <v>43529</v>
      </c>
      <c r="B20" s="30"/>
      <c r="C20" s="60"/>
      <c r="D20" s="53"/>
      <c r="E20" s="30"/>
      <c r="F20" s="30"/>
      <c r="G20" s="57"/>
      <c r="H20" s="53"/>
      <c r="I20" s="55"/>
      <c r="M20" s="22">
        <v>16</v>
      </c>
      <c r="N20" s="24" t="s">
        <v>26</v>
      </c>
      <c r="O20" s="24" t="s">
        <v>11</v>
      </c>
      <c r="P20" s="24" t="s">
        <v>38</v>
      </c>
      <c r="Q20" s="24" t="s">
        <v>31</v>
      </c>
      <c r="R20" s="32"/>
      <c r="S20" s="26">
        <v>43647</v>
      </c>
      <c r="T20" s="26">
        <f>S20+10</f>
        <v>43657</v>
      </c>
      <c r="U20" s="28">
        <f t="shared" si="0"/>
        <v>10</v>
      </c>
      <c r="V20" s="27">
        <v>1</v>
      </c>
      <c r="W20" s="33" t="s">
        <v>16</v>
      </c>
      <c r="X20" s="33" t="s">
        <v>32</v>
      </c>
    </row>
    <row r="21" spans="1:24" x14ac:dyDescent="0.2">
      <c r="A21" s="6">
        <v>43530</v>
      </c>
      <c r="B21" s="30"/>
      <c r="C21" s="60"/>
      <c r="D21" s="53"/>
      <c r="E21" s="30"/>
      <c r="F21" s="30"/>
      <c r="G21" s="57"/>
      <c r="H21" s="53"/>
      <c r="I21" s="55"/>
    </row>
    <row r="22" spans="1:24" x14ac:dyDescent="0.2">
      <c r="A22" s="6">
        <v>43531</v>
      </c>
      <c r="B22" s="30"/>
      <c r="C22" s="60"/>
      <c r="D22" s="53"/>
      <c r="E22" s="30"/>
      <c r="F22" s="30"/>
      <c r="G22" s="57"/>
      <c r="H22" s="53"/>
      <c r="I22" s="55"/>
    </row>
    <row r="23" spans="1:24" x14ac:dyDescent="0.2">
      <c r="A23" s="6">
        <v>43532</v>
      </c>
      <c r="B23" s="30"/>
      <c r="C23" s="60"/>
      <c r="D23" s="53"/>
      <c r="E23" s="30"/>
      <c r="F23" s="30"/>
      <c r="G23" s="57"/>
      <c r="H23" s="53"/>
      <c r="I23" s="55"/>
    </row>
    <row r="24" spans="1:24" x14ac:dyDescent="0.2">
      <c r="A24" s="6">
        <v>43533</v>
      </c>
      <c r="B24" s="30"/>
      <c r="C24" s="60"/>
      <c r="D24" s="53"/>
      <c r="E24" s="30"/>
      <c r="F24" s="30"/>
      <c r="G24" s="57"/>
      <c r="H24" s="53"/>
      <c r="I24" s="55"/>
    </row>
    <row r="25" spans="1:24" x14ac:dyDescent="0.2">
      <c r="A25" s="6">
        <v>43534</v>
      </c>
      <c r="B25" s="30"/>
      <c r="C25" s="60"/>
      <c r="D25" s="53"/>
      <c r="E25" s="30"/>
      <c r="F25" s="30"/>
      <c r="G25" s="57"/>
      <c r="H25" s="53"/>
      <c r="I25" s="55"/>
    </row>
    <row r="26" spans="1:24" x14ac:dyDescent="0.2">
      <c r="A26" s="6">
        <v>43535</v>
      </c>
      <c r="B26" s="30"/>
      <c r="C26" s="60"/>
      <c r="D26" s="30"/>
      <c r="E26" s="30"/>
      <c r="F26" s="30"/>
      <c r="G26" s="57"/>
      <c r="H26" s="31"/>
      <c r="I26" s="55"/>
    </row>
    <row r="27" spans="1:24" x14ac:dyDescent="0.2">
      <c r="A27" s="6">
        <v>43536</v>
      </c>
      <c r="B27" s="30"/>
      <c r="C27" s="60"/>
      <c r="D27" s="30"/>
      <c r="E27" s="30"/>
      <c r="F27" s="30"/>
      <c r="G27" s="57"/>
      <c r="H27" s="31"/>
      <c r="I27" s="55"/>
    </row>
    <row r="28" spans="1:24" x14ac:dyDescent="0.2">
      <c r="A28" s="6">
        <v>43537</v>
      </c>
      <c r="B28" s="30"/>
      <c r="C28" s="60"/>
      <c r="D28" s="30"/>
      <c r="E28" s="30"/>
      <c r="F28" s="30"/>
      <c r="G28" s="57"/>
      <c r="H28" s="31"/>
      <c r="I28" s="55"/>
    </row>
    <row r="29" spans="1:24" x14ac:dyDescent="0.2">
      <c r="A29" s="6">
        <v>43538</v>
      </c>
      <c r="B29" s="30"/>
      <c r="C29" s="61"/>
      <c r="D29" s="30"/>
      <c r="E29" s="30"/>
      <c r="F29" s="30"/>
      <c r="G29" s="57"/>
      <c r="H29" s="31"/>
      <c r="I29" s="55"/>
    </row>
    <row r="30" spans="1:24" x14ac:dyDescent="0.2">
      <c r="A30" s="6">
        <v>43539</v>
      </c>
      <c r="B30" s="30"/>
      <c r="C30" s="30"/>
      <c r="D30" s="30"/>
      <c r="E30" s="30"/>
      <c r="F30" s="30"/>
      <c r="G30" s="57"/>
      <c r="H30" s="31"/>
      <c r="I30" s="55"/>
    </row>
    <row r="31" spans="1:24" x14ac:dyDescent="0.2">
      <c r="A31" s="6">
        <v>43540</v>
      </c>
      <c r="B31" s="30"/>
      <c r="C31" s="30"/>
      <c r="D31" s="30"/>
      <c r="E31" s="30"/>
      <c r="F31" s="30"/>
      <c r="G31" s="57"/>
      <c r="H31" s="31"/>
      <c r="I31" s="55"/>
    </row>
    <row r="32" spans="1:24" x14ac:dyDescent="0.2">
      <c r="A32" s="6">
        <v>43541</v>
      </c>
      <c r="B32" s="30"/>
      <c r="C32" s="30"/>
      <c r="D32" s="30"/>
      <c r="E32" s="30"/>
      <c r="F32" s="30"/>
      <c r="G32" s="57"/>
      <c r="H32" s="31"/>
      <c r="I32" s="55"/>
    </row>
    <row r="33" spans="1:9" ht="16" x14ac:dyDescent="0.2">
      <c r="A33" s="6">
        <v>43548</v>
      </c>
      <c r="B33" s="37"/>
      <c r="C33" s="30"/>
      <c r="D33" s="56" t="s">
        <v>54</v>
      </c>
      <c r="E33" s="38"/>
      <c r="F33" s="30"/>
      <c r="G33" s="58"/>
      <c r="H33" s="56" t="s">
        <v>54</v>
      </c>
      <c r="I33" s="40" t="s">
        <v>24</v>
      </c>
    </row>
    <row r="34" spans="1:9" x14ac:dyDescent="0.2">
      <c r="A34" s="6">
        <v>43555</v>
      </c>
      <c r="B34" s="8"/>
      <c r="C34" s="53" t="s">
        <v>34</v>
      </c>
      <c r="D34" s="56"/>
      <c r="E34" s="38"/>
      <c r="F34" s="8"/>
      <c r="H34" s="56"/>
      <c r="I34" s="41"/>
    </row>
    <row r="35" spans="1:9" x14ac:dyDescent="0.2">
      <c r="A35" s="6">
        <v>43562</v>
      </c>
      <c r="B35" s="8"/>
      <c r="C35" s="53"/>
      <c r="D35" s="31"/>
      <c r="E35" s="38"/>
      <c r="F35" s="8"/>
      <c r="I35" s="41"/>
    </row>
    <row r="36" spans="1:9" x14ac:dyDescent="0.2">
      <c r="A36" s="6">
        <v>43569</v>
      </c>
      <c r="B36" s="8"/>
      <c r="C36" s="8"/>
      <c r="D36" s="8"/>
      <c r="E36" s="8"/>
      <c r="F36" s="8"/>
      <c r="I36" s="41"/>
    </row>
    <row r="37" spans="1:9" x14ac:dyDescent="0.2">
      <c r="A37" s="6">
        <v>43576</v>
      </c>
      <c r="B37" s="8"/>
      <c r="C37" s="8"/>
      <c r="D37" s="8"/>
      <c r="E37" s="8"/>
      <c r="F37" s="8"/>
      <c r="I37" s="41"/>
    </row>
    <row r="38" spans="1:9" ht="16" x14ac:dyDescent="0.2">
      <c r="A38" s="6">
        <v>43583</v>
      </c>
      <c r="B38" s="8"/>
      <c r="C38" s="42" t="s">
        <v>65</v>
      </c>
      <c r="D38" s="36" t="s">
        <v>25</v>
      </c>
      <c r="E38" s="8"/>
      <c r="F38" s="8"/>
      <c r="I38" s="41"/>
    </row>
    <row r="39" spans="1:9" x14ac:dyDescent="0.2">
      <c r="A39" s="6">
        <v>43590</v>
      </c>
      <c r="B39" s="8"/>
      <c r="D39" s="8"/>
      <c r="E39" s="8"/>
      <c r="F39" s="8"/>
      <c r="I39" s="41"/>
    </row>
    <row r="40" spans="1:9" x14ac:dyDescent="0.2">
      <c r="A40" s="6">
        <v>43597</v>
      </c>
      <c r="B40" s="8"/>
      <c r="C40" s="8"/>
      <c r="D40" s="8"/>
      <c r="E40" s="8"/>
      <c r="F40" s="8"/>
      <c r="I40" s="41"/>
    </row>
    <row r="41" spans="1:9" x14ac:dyDescent="0.2">
      <c r="A41" s="6">
        <v>43604</v>
      </c>
      <c r="B41" s="8"/>
      <c r="C41" s="8"/>
      <c r="D41" s="8"/>
      <c r="E41" s="8"/>
      <c r="F41" s="8"/>
      <c r="I41" s="41"/>
    </row>
    <row r="42" spans="1:9" x14ac:dyDescent="0.2">
      <c r="A42" s="6">
        <v>43611</v>
      </c>
      <c r="B42" s="8"/>
      <c r="C42" s="8"/>
      <c r="D42" s="8"/>
      <c r="E42" s="8"/>
      <c r="F42" s="8"/>
      <c r="I42" s="41"/>
    </row>
    <row r="43" spans="1:9" x14ac:dyDescent="0.2">
      <c r="A43" s="6">
        <v>43618</v>
      </c>
      <c r="B43" s="8"/>
      <c r="C43" s="8"/>
      <c r="D43" s="8"/>
      <c r="E43" s="8"/>
      <c r="F43" s="8"/>
      <c r="I43" s="41"/>
    </row>
    <row r="44" spans="1:9" x14ac:dyDescent="0.2">
      <c r="A44" s="6">
        <v>43625</v>
      </c>
      <c r="B44" s="8"/>
      <c r="C44" s="8"/>
      <c r="D44" s="8"/>
      <c r="E44" s="8"/>
      <c r="F44" s="8"/>
      <c r="I44" s="41"/>
    </row>
    <row r="45" spans="1:9" x14ac:dyDescent="0.2">
      <c r="A45" s="6">
        <v>43632</v>
      </c>
      <c r="B45" s="8"/>
      <c r="C45" s="8"/>
      <c r="D45" s="8"/>
      <c r="E45" s="8"/>
      <c r="F45" s="8"/>
      <c r="I45" s="41"/>
    </row>
    <row r="46" spans="1:9" x14ac:dyDescent="0.2">
      <c r="A46" s="6">
        <v>43639</v>
      </c>
      <c r="B46" s="8"/>
      <c r="C46" s="8"/>
      <c r="D46" s="8"/>
      <c r="E46" s="8"/>
      <c r="F46" s="8"/>
      <c r="I46" s="41"/>
    </row>
    <row r="47" spans="1:9" ht="32" x14ac:dyDescent="0.2">
      <c r="A47" s="6">
        <v>43646</v>
      </c>
      <c r="B47" s="8"/>
      <c r="C47" s="8"/>
      <c r="D47" s="43" t="s">
        <v>66</v>
      </c>
      <c r="E47" s="8"/>
      <c r="F47" s="8"/>
      <c r="I47" s="41"/>
    </row>
    <row r="48" spans="1:9" x14ac:dyDescent="0.2"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mergeCells count="14">
    <mergeCell ref="D33:D34"/>
    <mergeCell ref="H33:H34"/>
    <mergeCell ref="E4:E14"/>
    <mergeCell ref="D4:D14"/>
    <mergeCell ref="C34:C35"/>
    <mergeCell ref="G11:G33"/>
    <mergeCell ref="H15:H25"/>
    <mergeCell ref="D15:D25"/>
    <mergeCell ref="C15:C29"/>
    <mergeCell ref="B7:B9"/>
    <mergeCell ref="F4:F7"/>
    <mergeCell ref="F8:F14"/>
    <mergeCell ref="B10:B17"/>
    <mergeCell ref="I17:I32"/>
  </mergeCells>
  <conditionalFormatting sqref="P4:P8 P10:P12">
    <cfRule type="cellIs" dxfId="31" priority="30" operator="equal">
      <formula>"Completed"</formula>
    </cfRule>
  </conditionalFormatting>
  <conditionalFormatting sqref="P4:P8 P10:P12">
    <cfRule type="cellIs" dxfId="30" priority="29" operator="equal">
      <formula>"Ongoing"</formula>
    </cfRule>
  </conditionalFormatting>
  <conditionalFormatting sqref="P4:P8 P10:P12">
    <cfRule type="cellIs" dxfId="29" priority="28" operator="equal">
      <formula>"Completed-N"</formula>
    </cfRule>
  </conditionalFormatting>
  <conditionalFormatting sqref="P9">
    <cfRule type="cellIs" dxfId="28" priority="27" operator="equal">
      <formula>"Completed"</formula>
    </cfRule>
  </conditionalFormatting>
  <conditionalFormatting sqref="P9">
    <cfRule type="cellIs" dxfId="27" priority="26" operator="equal">
      <formula>"Ongoing"</formula>
    </cfRule>
  </conditionalFormatting>
  <conditionalFormatting sqref="P9">
    <cfRule type="cellIs" dxfId="26" priority="25" operator="equal">
      <formula>"Completed-N"</formula>
    </cfRule>
  </conditionalFormatting>
  <conditionalFormatting sqref="P13">
    <cfRule type="cellIs" dxfId="25" priority="24" operator="equal">
      <formula>"Completed"</formula>
    </cfRule>
  </conditionalFormatting>
  <conditionalFormatting sqref="P13">
    <cfRule type="cellIs" dxfId="24" priority="23" operator="equal">
      <formula>"Ongoing"</formula>
    </cfRule>
  </conditionalFormatting>
  <conditionalFormatting sqref="P13">
    <cfRule type="cellIs" dxfId="23" priority="22" operator="equal">
      <formula>"Completed-N"</formula>
    </cfRule>
  </conditionalFormatting>
  <conditionalFormatting sqref="P16">
    <cfRule type="cellIs" dxfId="22" priority="21" operator="equal">
      <formula>"Completed"</formula>
    </cfRule>
  </conditionalFormatting>
  <conditionalFormatting sqref="P16">
    <cfRule type="cellIs" dxfId="21" priority="20" operator="equal">
      <formula>"Ongoing"</formula>
    </cfRule>
  </conditionalFormatting>
  <conditionalFormatting sqref="P16">
    <cfRule type="cellIs" dxfId="20" priority="19" operator="equal">
      <formula>"Completed-N"</formula>
    </cfRule>
  </conditionalFormatting>
  <conditionalFormatting sqref="P14">
    <cfRule type="cellIs" dxfId="19" priority="18" operator="equal">
      <formula>"Completed"</formula>
    </cfRule>
  </conditionalFormatting>
  <conditionalFormatting sqref="P14">
    <cfRule type="cellIs" dxfId="18" priority="17" operator="equal">
      <formula>"Ongoing"</formula>
    </cfRule>
  </conditionalFormatting>
  <conditionalFormatting sqref="P14">
    <cfRule type="cellIs" dxfId="17" priority="16" operator="equal">
      <formula>"Completed-N"</formula>
    </cfRule>
  </conditionalFormatting>
  <conditionalFormatting sqref="P15">
    <cfRule type="cellIs" dxfId="16" priority="15" operator="equal">
      <formula>"Completed"</formula>
    </cfRule>
  </conditionalFormatting>
  <conditionalFormatting sqref="P15">
    <cfRule type="cellIs" dxfId="15" priority="14" operator="equal">
      <formula>"Ongoing"</formula>
    </cfRule>
  </conditionalFormatting>
  <conditionalFormatting sqref="P15">
    <cfRule type="cellIs" dxfId="14" priority="13" operator="equal">
      <formula>"Completed-N"</formula>
    </cfRule>
  </conditionalFormatting>
  <conditionalFormatting sqref="P17:P18">
    <cfRule type="cellIs" dxfId="13" priority="12" operator="equal">
      <formula>"Completed"</formula>
    </cfRule>
  </conditionalFormatting>
  <conditionalFormatting sqref="P17:P18">
    <cfRule type="cellIs" dxfId="12" priority="11" operator="equal">
      <formula>"Ongoing"</formula>
    </cfRule>
  </conditionalFormatting>
  <conditionalFormatting sqref="P17:P18">
    <cfRule type="cellIs" dxfId="11" priority="10" operator="equal">
      <formula>"Completed-N"</formula>
    </cfRule>
  </conditionalFormatting>
  <conditionalFormatting sqref="P19">
    <cfRule type="cellIs" dxfId="10" priority="9" operator="equal">
      <formula>"Completed"</formula>
    </cfRule>
  </conditionalFormatting>
  <conditionalFormatting sqref="P19">
    <cfRule type="cellIs" dxfId="9" priority="8" operator="equal">
      <formula>"Ongoing"</formula>
    </cfRule>
  </conditionalFormatting>
  <conditionalFormatting sqref="P19">
    <cfRule type="cellIs" dxfId="8" priority="7" operator="equal">
      <formula>"Completed-N"</formula>
    </cfRule>
  </conditionalFormatting>
  <conditionalFormatting sqref="P20:P21">
    <cfRule type="cellIs" dxfId="7" priority="6" operator="equal">
      <formula>"Completed"</formula>
    </cfRule>
  </conditionalFormatting>
  <conditionalFormatting sqref="P20:P21">
    <cfRule type="cellIs" dxfId="6" priority="5" operator="equal">
      <formula>"Ongoing"</formula>
    </cfRule>
  </conditionalFormatting>
  <conditionalFormatting sqref="P20:P21">
    <cfRule type="cellIs" dxfId="5" priority="4" operator="equal">
      <formula>"Completed-N"</formula>
    </cfRule>
  </conditionalFormatting>
  <conditionalFormatting sqref="P22">
    <cfRule type="cellIs" dxfId="4" priority="3" operator="equal">
      <formula>"Completed"</formula>
    </cfRule>
  </conditionalFormatting>
  <conditionalFormatting sqref="P22">
    <cfRule type="cellIs" dxfId="3" priority="2" operator="equal">
      <formula>"Ongoing"</formula>
    </cfRule>
  </conditionalFormatting>
  <conditionalFormatting sqref="P22">
    <cfRule type="cellIs" dxfId="2" priority="1" operator="equal">
      <formula>"Completed-N"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file</vt:lpstr>
      <vt:lpstr>Sheet1</vt:lpstr>
      <vt:lpstr>Poposed file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ABDELAZIM Ahmed  TENARIS</dc:creator>
  <cp:lastModifiedBy>Microsoft Office User</cp:lastModifiedBy>
  <dcterms:created xsi:type="dcterms:W3CDTF">2018-12-30T07:53:42Z</dcterms:created>
  <dcterms:modified xsi:type="dcterms:W3CDTF">2019-10-09T11:28:39Z</dcterms:modified>
</cp:coreProperties>
</file>