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"/>
    </mc:Choice>
  </mc:AlternateContent>
  <bookViews>
    <workbookView xWindow="0" yWindow="0" windowWidth="28800" windowHeight="123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/>
  <c r="G7" i="1" l="1"/>
  <c r="C7" i="1"/>
  <c r="B34" i="1" l="1"/>
  <c r="B33" i="1"/>
  <c r="B32" i="1"/>
  <c r="B31" i="1"/>
  <c r="J49" i="1" l="1"/>
  <c r="J51" i="1"/>
  <c r="J50" i="1"/>
  <c r="J52" i="1" l="1"/>
  <c r="J48" i="1"/>
  <c r="I4" i="1"/>
  <c r="I6" i="1" l="1"/>
  <c r="I5" i="1"/>
  <c r="I2" i="1" l="1"/>
  <c r="I8" i="1" l="1"/>
</calcChain>
</file>

<file path=xl/sharedStrings.xml><?xml version="1.0" encoding="utf-8"?>
<sst xmlns="http://schemas.openxmlformats.org/spreadsheetml/2006/main" count="26" uniqueCount="13">
  <si>
    <t>d</t>
  </si>
  <si>
    <t>Y2O3</t>
  </si>
  <si>
    <t>Sc12</t>
  </si>
  <si>
    <t>Sc25</t>
  </si>
  <si>
    <t>Sc50</t>
  </si>
  <si>
    <t>Sc2O3</t>
  </si>
  <si>
    <t>YAG</t>
  </si>
  <si>
    <t>Lu33</t>
  </si>
  <si>
    <t>Lu50</t>
  </si>
  <si>
    <t>Lu67</t>
  </si>
  <si>
    <t>LuAG</t>
  </si>
  <si>
    <t>TmY2O3</t>
  </si>
  <si>
    <t>TmSc2O3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</si>
</sst>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2981189851268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4.0020827172568403</c:v>
                </c:pt>
                <c:pt idx="2">
                  <c:v>6.0149438158537922</c:v>
                </c:pt>
                <c:pt idx="3">
                  <c:v>9.8051767722617278</c:v>
                </c:pt>
                <c:pt idx="4">
                  <c:v>16.496021866892892</c:v>
                </c:pt>
                <c:pt idx="5">
                  <c:v>26.836065569999999</c:v>
                </c:pt>
                <c:pt idx="6">
                  <c:v>28.38721110138782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5-4E6F-B9FE-4D03CAC4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43039"/>
        <c:axId val="934246783"/>
      </c:scatterChart>
      <c:valAx>
        <c:axId val="9342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246783"/>
        <c:crosses val="autoZero"/>
        <c:crossBetween val="midCat"/>
      </c:valAx>
      <c:valAx>
        <c:axId val="9342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2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089895013123358E-2"/>
                  <c:y val="-0.55994094488188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Foglio1!$G$2:$G$8</c:f>
              <c:numCache>
                <c:formatCode>General</c:formatCode>
                <c:ptCount val="7"/>
                <c:pt idx="0">
                  <c:v>28.38721110138782</c:v>
                </c:pt>
                <c:pt idx="1">
                  <c:v>26.24353</c:v>
                </c:pt>
                <c:pt idx="2">
                  <c:v>24.562377574370501</c:v>
                </c:pt>
                <c:pt idx="3">
                  <c:v>22.325591861455955</c:v>
                </c:pt>
                <c:pt idx="4">
                  <c:v>15.490419623100717</c:v>
                </c:pt>
                <c:pt idx="5">
                  <c:v>4.8360655699999997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FCD-A934-8178721F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94159"/>
        <c:axId val="1416393327"/>
      </c:scatterChart>
      <c:valAx>
        <c:axId val="141639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6393327"/>
        <c:crosses val="autoZero"/>
        <c:crossBetween val="midCat"/>
      </c:valAx>
      <c:valAx>
        <c:axId val="14163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639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956831054012987"/>
                  <c:y val="-0.51592300962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yVal>
            <c:numRef>
              <c:f>Foglio1!$I$2:$I$8</c:f>
              <c:numCache>
                <c:formatCode>General</c:formatCode>
                <c:ptCount val="7"/>
                <c:pt idx="0">
                  <c:v>0</c:v>
                </c:pt>
                <c:pt idx="1">
                  <c:v>105.0287778528114</c:v>
                </c:pt>
                <c:pt idx="2">
                  <c:v>147.74132109362571</c:v>
                </c:pt>
                <c:pt idx="3">
                  <c:v>218.90637474694338</c:v>
                </c:pt>
                <c:pt idx="4">
                  <c:v>255.53030083001619</c:v>
                </c:pt>
                <c:pt idx="5">
                  <c:v>129.78097273733943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3-4A9D-9EA1-35DCF9AD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19311"/>
        <c:axId val="1550924303"/>
      </c:scatterChart>
      <c:valAx>
        <c:axId val="15509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924303"/>
        <c:crosses val="autoZero"/>
        <c:crossBetween val="midCat"/>
      </c:valAx>
      <c:valAx>
        <c:axId val="15509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9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968788276465442"/>
                  <c:y val="-0.64365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Foglio1!$A$29:$A$35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Foglio1!$B$29:$B$35</c:f>
              <c:numCache>
                <c:formatCode>General</c:formatCode>
                <c:ptCount val="7"/>
                <c:pt idx="0">
                  <c:v>0</c:v>
                </c:pt>
                <c:pt idx="1">
                  <c:v>5.0020827172568403</c:v>
                </c:pt>
                <c:pt idx="2">
                  <c:v>12.1548887733959</c:v>
                </c:pt>
                <c:pt idx="3">
                  <c:v>14.795484944635801</c:v>
                </c:pt>
                <c:pt idx="4">
                  <c:v>15.985315162048501</c:v>
                </c:pt>
                <c:pt idx="5">
                  <c:v>4.8360655699999997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C-45A0-BA1F-88053F5DF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37519"/>
        <c:axId val="1135343759"/>
      </c:scatterChart>
      <c:valAx>
        <c:axId val="113533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5343759"/>
        <c:crosses val="autoZero"/>
        <c:crossBetween val="midCat"/>
      </c:valAx>
      <c:valAx>
        <c:axId val="11353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533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Foglio1!$B$48:$B$52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Foglio1!$C$48:$C$52</c:f>
              <c:numCache>
                <c:formatCode>General</c:formatCode>
                <c:ptCount val="5"/>
                <c:pt idx="0">
                  <c:v>0</c:v>
                </c:pt>
                <c:pt idx="1">
                  <c:v>2.9540915578103442</c:v>
                </c:pt>
                <c:pt idx="2">
                  <c:v>4.1283294575692429</c:v>
                </c:pt>
                <c:pt idx="3">
                  <c:v>5.1038482173979576</c:v>
                </c:pt>
                <c:pt idx="4">
                  <c:v>7.4631770786461455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4-4ED7-B6F9-A5FE76CE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43456"/>
        <c:axId val="1164644704"/>
      </c:scatterChart>
      <c:valAx>
        <c:axId val="1164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644704"/>
        <c:crosses val="autoZero"/>
        <c:crossBetween val="midCat"/>
      </c:valAx>
      <c:valAx>
        <c:axId val="1164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6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Foglio1!$E$48:$E$52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Foglio1!$F$48:$F$52</c:f>
              <c:numCache>
                <c:formatCode>General</c:formatCode>
                <c:ptCount val="5"/>
                <c:pt idx="0">
                  <c:v>7.4631770786461455</c:v>
                </c:pt>
                <c:pt idx="1">
                  <c:v>4.8545237205258118</c:v>
                </c:pt>
                <c:pt idx="2">
                  <c:v>4.0922653827218483</c:v>
                </c:pt>
                <c:pt idx="3">
                  <c:v>2.9234235507272315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3-406B-9558-001CFFAF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08928"/>
        <c:axId val="1243203520"/>
      </c:scatterChart>
      <c:valAx>
        <c:axId val="12432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03520"/>
        <c:crosses val="autoZero"/>
        <c:crossBetween val="midCat"/>
      </c:valAx>
      <c:valAx>
        <c:axId val="1243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45166229221347"/>
                  <c:y val="-0.6578656313794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Foglio1!$I$48:$I$52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Foglio1!$J$48:$J$52</c:f>
              <c:numCache>
                <c:formatCode>General</c:formatCode>
                <c:ptCount val="5"/>
                <c:pt idx="0">
                  <c:v>0</c:v>
                </c:pt>
                <c:pt idx="1">
                  <c:v>3.786912666011109</c:v>
                </c:pt>
                <c:pt idx="2">
                  <c:v>4.1102578663243836</c:v>
                </c:pt>
                <c:pt idx="3">
                  <c:v>3.8627334981950785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D-4BF4-B872-840DD004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06432"/>
        <c:axId val="1243202272"/>
      </c:scatterChart>
      <c:valAx>
        <c:axId val="12432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02272"/>
        <c:crosses val="autoZero"/>
        <c:crossBetween val="midCat"/>
      </c:valAx>
      <c:valAx>
        <c:axId val="12432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Foglio1!$U$48:$U$52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Foglio1!$V$48:$V$52</c:f>
              <c:numCache>
                <c:formatCode>General</c:formatCode>
                <c:ptCount val="5"/>
                <c:pt idx="0">
                  <c:v>0</c:v>
                </c:pt>
                <c:pt idx="1">
                  <c:v>3.8</c:v>
                </c:pt>
                <c:pt idx="2">
                  <c:v>3.9</c:v>
                </c:pt>
                <c:pt idx="3">
                  <c:v>3.8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4-4557-A9E6-7B8342EF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59552"/>
        <c:axId val="659869536"/>
      </c:scatterChart>
      <c:valAx>
        <c:axId val="6598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869536"/>
        <c:crosses val="autoZero"/>
        <c:crossBetween val="midCat"/>
      </c:valAx>
      <c:valAx>
        <c:axId val="6598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8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7</xdr:col>
      <xdr:colOff>304800</xdr:colOff>
      <xdr:row>24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10</xdr:row>
      <xdr:rowOff>38100</xdr:rowOff>
    </xdr:from>
    <xdr:to>
      <xdr:col>13</xdr:col>
      <xdr:colOff>476250</xdr:colOff>
      <xdr:row>24</xdr:row>
      <xdr:rowOff>114300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0</xdr:row>
      <xdr:rowOff>47625</xdr:rowOff>
    </xdr:from>
    <xdr:to>
      <xdr:col>24</xdr:col>
      <xdr:colOff>342900</xdr:colOff>
      <xdr:row>16</xdr:row>
      <xdr:rowOff>123825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24</xdr:row>
      <xdr:rowOff>85725</xdr:rowOff>
    </xdr:from>
    <xdr:to>
      <xdr:col>11</xdr:col>
      <xdr:colOff>400050</xdr:colOff>
      <xdr:row>38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53</xdr:row>
      <xdr:rowOff>161925</xdr:rowOff>
    </xdr:from>
    <xdr:to>
      <xdr:col>7</xdr:col>
      <xdr:colOff>304800</xdr:colOff>
      <xdr:row>68</xdr:row>
      <xdr:rowOff>47625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123825</xdr:colOff>
      <xdr:row>53</xdr:row>
      <xdr:rowOff>161925</xdr:rowOff>
    </xdr:from>
    <xdr:to>
      <xdr:col>13</xdr:col>
      <xdr:colOff>428625</xdr:colOff>
      <xdr:row>68</xdr:row>
      <xdr:rowOff>47625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47625</xdr:colOff>
      <xdr:row>35</xdr:row>
      <xdr:rowOff>123825</xdr:rowOff>
    </xdr:from>
    <xdr:to>
      <xdr:col>18</xdr:col>
      <xdr:colOff>352425</xdr:colOff>
      <xdr:row>50</xdr:row>
      <xdr:rowOff>9525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228600</xdr:colOff>
      <xdr:row>58</xdr:row>
      <xdr:rowOff>0</xdr:rowOff>
    </xdr:from>
    <xdr:to>
      <xdr:col>26</xdr:col>
      <xdr:colOff>533400</xdr:colOff>
      <xdr:row>72</xdr:row>
      <xdr:rowOff>76200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selection activeCell="V20" sqref="V20"/>
    </sheetView>
  </sheetViews>
  <sheetFormatPr defaultRowHeight="15" x14ac:dyDescent="0.25"/>
  <sheetData>
    <row r="1" spans="1:9" x14ac:dyDescent="0.25">
      <c r="C1" t="s">
        <v>0</v>
      </c>
      <c r="G1" t="s">
        <v>0</v>
      </c>
    </row>
    <row r="2" spans="1:9" x14ac:dyDescent="0.25">
      <c r="A2" t="s">
        <v>1</v>
      </c>
      <c r="B2">
        <v>0</v>
      </c>
      <c r="C2">
        <v>0</v>
      </c>
      <c r="E2" t="s">
        <v>1</v>
      </c>
      <c r="F2">
        <v>0</v>
      </c>
      <c r="G2">
        <v>28.38721110138782</v>
      </c>
      <c r="I2">
        <f>C2*G2</f>
        <v>0</v>
      </c>
    </row>
    <row r="3" spans="1:9" x14ac:dyDescent="0.25">
      <c r="A3" t="s">
        <v>11</v>
      </c>
      <c r="B3">
        <v>0.05</v>
      </c>
      <c r="C3">
        <v>4.0020827172568403</v>
      </c>
      <c r="E3" t="s">
        <v>11</v>
      </c>
      <c r="F3">
        <v>0.05</v>
      </c>
      <c r="G3">
        <v>26.24353</v>
      </c>
      <c r="I3">
        <f>C3*G3</f>
        <v>105.0287778528114</v>
      </c>
    </row>
    <row r="4" spans="1:9" x14ac:dyDescent="0.25">
      <c r="A4" t="s">
        <v>2</v>
      </c>
      <c r="B4">
        <v>0.12</v>
      </c>
      <c r="C4">
        <v>6.0149438158537922</v>
      </c>
      <c r="E4" t="s">
        <v>2</v>
      </c>
      <c r="F4">
        <v>0.12</v>
      </c>
      <c r="G4">
        <v>24.562377574370501</v>
      </c>
      <c r="I4">
        <f>(C4*G4)</f>
        <v>147.74132109362571</v>
      </c>
    </row>
    <row r="5" spans="1:9" x14ac:dyDescent="0.25">
      <c r="A5" t="s">
        <v>3</v>
      </c>
      <c r="B5">
        <v>0.25</v>
      </c>
      <c r="C5">
        <v>9.8051767722617278</v>
      </c>
      <c r="E5" t="s">
        <v>3</v>
      </c>
      <c r="F5">
        <v>0.25</v>
      </c>
      <c r="G5">
        <v>22.325591861455955</v>
      </c>
      <c r="I5">
        <f>(C5*G5)</f>
        <v>218.90637474694338</v>
      </c>
    </row>
    <row r="6" spans="1:9" x14ac:dyDescent="0.25">
      <c r="A6" t="s">
        <v>4</v>
      </c>
      <c r="B6">
        <v>0.5</v>
      </c>
      <c r="C6">
        <v>16.496021866892892</v>
      </c>
      <c r="E6" t="s">
        <v>4</v>
      </c>
      <c r="F6">
        <v>0.5</v>
      </c>
      <c r="G6">
        <v>15.490419623100717</v>
      </c>
      <c r="I6">
        <f>(C6*G6)</f>
        <v>255.53030083001619</v>
      </c>
    </row>
    <row r="7" spans="1:9" x14ac:dyDescent="0.25">
      <c r="A7" t="s">
        <v>12</v>
      </c>
      <c r="B7">
        <v>0.95</v>
      </c>
      <c r="C7">
        <f>26.83606557</f>
        <v>26.836065569999999</v>
      </c>
      <c r="E7" t="s">
        <v>12</v>
      </c>
      <c r="F7">
        <v>0.95</v>
      </c>
      <c r="G7">
        <f>4.83606557</f>
        <v>4.8360655699999997</v>
      </c>
      <c r="I7">
        <f>C7*G7</f>
        <v>129.78097273733943</v>
      </c>
    </row>
    <row r="8" spans="1:9" x14ac:dyDescent="0.25">
      <c r="A8" t="s">
        <v>5</v>
      </c>
      <c r="B8">
        <v>1</v>
      </c>
      <c r="C8">
        <v>28.38721110138782</v>
      </c>
      <c r="E8" t="s">
        <v>5</v>
      </c>
      <c r="F8">
        <v>1</v>
      </c>
      <c r="G8">
        <v>0</v>
      </c>
      <c r="I8">
        <f>C8*G8</f>
        <v>0</v>
      </c>
    </row>
    <row r="29" spans="1:2" x14ac:dyDescent="0.25">
      <c r="A29">
        <v>0</v>
      </c>
      <c r="B29">
        <v>0</v>
      </c>
    </row>
    <row r="30" spans="1:2" x14ac:dyDescent="0.25">
      <c r="A30">
        <v>0.05</v>
      </c>
      <c r="B30">
        <v>5.0020827172568403</v>
      </c>
    </row>
    <row r="31" spans="1:2" x14ac:dyDescent="0.25">
      <c r="A31">
        <v>0.12</v>
      </c>
      <c r="B31">
        <f>12.1548887733959</f>
        <v>12.1548887733959</v>
      </c>
    </row>
    <row r="32" spans="1:2" x14ac:dyDescent="0.25">
      <c r="A32">
        <v>0.25</v>
      </c>
      <c r="B32">
        <f>14.7954849446358</f>
        <v>14.795484944635801</v>
      </c>
    </row>
    <row r="33" spans="1:22" x14ac:dyDescent="0.25">
      <c r="A33">
        <v>0.5</v>
      </c>
      <c r="B33">
        <f>15.9853151620485</f>
        <v>15.985315162048501</v>
      </c>
    </row>
    <row r="34" spans="1:22" x14ac:dyDescent="0.25">
      <c r="A34">
        <v>0.95</v>
      </c>
      <c r="B34">
        <f>4.83606557</f>
        <v>4.8360655699999997</v>
      </c>
    </row>
    <row r="35" spans="1:22" x14ac:dyDescent="0.25">
      <c r="A35">
        <v>1</v>
      </c>
      <c r="B35">
        <v>0</v>
      </c>
    </row>
    <row r="48" spans="1:22" x14ac:dyDescent="0.25">
      <c r="A48" t="s">
        <v>6</v>
      </c>
      <c r="B48">
        <v>0</v>
      </c>
      <c r="C48">
        <v>0</v>
      </c>
      <c r="D48" t="s">
        <v>6</v>
      </c>
      <c r="E48">
        <v>0</v>
      </c>
      <c r="F48">
        <v>7.4631770786461455</v>
      </c>
      <c r="I48">
        <v>0</v>
      </c>
      <c r="J48">
        <f>C48*F48</f>
        <v>0</v>
      </c>
      <c r="U48">
        <v>0</v>
      </c>
      <c r="V48">
        <v>0</v>
      </c>
    </row>
    <row r="49" spans="1:22" x14ac:dyDescent="0.25">
      <c r="A49" t="s">
        <v>7</v>
      </c>
      <c r="B49">
        <v>0.33</v>
      </c>
      <c r="C49">
        <v>2.9540915578103442</v>
      </c>
      <c r="D49" t="s">
        <v>7</v>
      </c>
      <c r="E49">
        <v>0.33</v>
      </c>
      <c r="F49">
        <v>4.8545237205258118</v>
      </c>
      <c r="I49">
        <v>0.33</v>
      </c>
      <c r="J49">
        <f>(C49*F49)^0.5</f>
        <v>3.786912666011109</v>
      </c>
      <c r="U49">
        <v>0.33</v>
      </c>
      <c r="V49">
        <v>3.8</v>
      </c>
    </row>
    <row r="50" spans="1:22" x14ac:dyDescent="0.25">
      <c r="A50" t="s">
        <v>8</v>
      </c>
      <c r="B50">
        <v>0.5</v>
      </c>
      <c r="C50">
        <v>4.1283294575692429</v>
      </c>
      <c r="D50" t="s">
        <v>8</v>
      </c>
      <c r="E50">
        <v>0.5</v>
      </c>
      <c r="F50">
        <v>4.0922653827218483</v>
      </c>
      <c r="I50">
        <v>0.5</v>
      </c>
      <c r="J50">
        <f>(C50*F50)^0.5</f>
        <v>4.1102578663243836</v>
      </c>
      <c r="U50">
        <v>0.5</v>
      </c>
      <c r="V50">
        <v>3.9</v>
      </c>
    </row>
    <row r="51" spans="1:22" x14ac:dyDescent="0.25">
      <c r="A51" t="s">
        <v>9</v>
      </c>
      <c r="B51">
        <v>0.67</v>
      </c>
      <c r="C51">
        <v>5.1038482173979576</v>
      </c>
      <c r="D51" t="s">
        <v>9</v>
      </c>
      <c r="E51">
        <v>0.67</v>
      </c>
      <c r="F51">
        <v>2.9234235507272315</v>
      </c>
      <c r="I51">
        <v>0.67</v>
      </c>
      <c r="J51">
        <f>(C51*F51)^0.5</f>
        <v>3.8627334981950785</v>
      </c>
      <c r="U51">
        <v>0.67</v>
      </c>
      <c r="V51">
        <v>3.8</v>
      </c>
    </row>
    <row r="52" spans="1:22" x14ac:dyDescent="0.25">
      <c r="A52" t="s">
        <v>10</v>
      </c>
      <c r="B52">
        <v>1</v>
      </c>
      <c r="C52">
        <v>7.4631770786461455</v>
      </c>
      <c r="D52" t="s">
        <v>10</v>
      </c>
      <c r="E52">
        <v>1</v>
      </c>
      <c r="F52">
        <v>0</v>
      </c>
      <c r="I52">
        <v>1</v>
      </c>
      <c r="J52">
        <f t="shared" ref="J52" si="0">C52*F52</f>
        <v>0</v>
      </c>
      <c r="U52">
        <v>1</v>
      </c>
      <c r="V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santonocito</dc:creator>
  <cp:lastModifiedBy>alberto santonocito</cp:lastModifiedBy>
  <dcterms:created xsi:type="dcterms:W3CDTF">2024-03-19T10:38:05Z</dcterms:created>
  <dcterms:modified xsi:type="dcterms:W3CDTF">2024-03-21T12:11:16Z</dcterms:modified>
</cp:coreProperties>
</file>