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Github\China-Set-Trains-main (4)\China-Set-Trains-main\docs\"/>
    </mc:Choice>
  </mc:AlternateContent>
  <xr:revisionPtr revIDLastSave="0" documentId="13_ncr:1_{91D086BD-6865-4E25-9065-03931AF1244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9" i="1" l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 s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 s="1"/>
  <c r="T29" i="1"/>
  <c r="U29" i="1" s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 s="1"/>
  <c r="T33" i="1"/>
  <c r="U33" i="1" s="1"/>
  <c r="R34" i="1"/>
  <c r="S34" i="1"/>
  <c r="T34" i="1"/>
  <c r="U34" i="1" s="1"/>
  <c r="R35" i="1"/>
  <c r="S35" i="1"/>
  <c r="T35" i="1"/>
  <c r="U35" i="1"/>
  <c r="R36" i="1"/>
  <c r="S36" i="1"/>
  <c r="T36" i="1"/>
  <c r="U36" i="1"/>
  <c r="R37" i="1"/>
  <c r="S37" i="1" s="1"/>
  <c r="T37" i="1"/>
  <c r="U37" i="1" s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 s="1"/>
  <c r="T41" i="1"/>
  <c r="U41" i="1" s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 s="1"/>
  <c r="S51" i="3"/>
  <c r="T51" i="3" s="1"/>
  <c r="Q52" i="3"/>
  <c r="R52" i="3"/>
  <c r="S52" i="3"/>
  <c r="T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 s="1"/>
  <c r="Q57" i="3"/>
  <c r="R57" i="3"/>
  <c r="S57" i="3"/>
  <c r="T57" i="3"/>
  <c r="Q58" i="3"/>
  <c r="R58" i="3"/>
  <c r="S58" i="3"/>
  <c r="T58" i="3"/>
  <c r="Q59" i="3"/>
  <c r="R59" i="3"/>
  <c r="S59" i="3"/>
  <c r="T59" i="3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W110" i="2"/>
  <c r="X110" i="2" s="1"/>
  <c r="V109" i="2"/>
  <c r="Y109" i="2"/>
  <c r="Z109" i="2" s="1"/>
  <c r="V108" i="2"/>
  <c r="W108" i="2"/>
  <c r="X108" i="2" s="1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Y100" i="2"/>
  <c r="Z100" i="2" s="1"/>
  <c r="V99" i="2"/>
  <c r="V98" i="2"/>
  <c r="W98" i="2"/>
  <c r="X98" i="2" s="1"/>
  <c r="Y98" i="2"/>
  <c r="Z98" i="2" s="1"/>
  <c r="V97" i="2"/>
  <c r="W97" i="2"/>
  <c r="X97" i="2" s="1"/>
  <c r="V96" i="2"/>
  <c r="V95" i="2"/>
  <c r="W95" i="2"/>
  <c r="X95" i="2" s="1"/>
  <c r="V94" i="2"/>
  <c r="V93" i="2"/>
  <c r="V92" i="2"/>
  <c r="W92" i="2"/>
  <c r="X92" i="2" s="1"/>
  <c r="V91" i="2"/>
  <c r="Y91" i="2"/>
  <c r="Z91" i="2" s="1"/>
  <c r="V90" i="2"/>
  <c r="W90" i="2"/>
  <c r="X90" i="2" s="1"/>
  <c r="Y90" i="2"/>
  <c r="Z90" i="2" s="1"/>
  <c r="K100" i="2"/>
  <c r="W100" i="2" s="1"/>
  <c r="X100" i="2" s="1"/>
  <c r="K99" i="2"/>
  <c r="W99" i="2" s="1"/>
  <c r="X99" i="2" s="1"/>
  <c r="K98" i="2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Y81" i="2"/>
  <c r="Z81" i="2" s="1"/>
  <c r="W82" i="2"/>
  <c r="X82" i="2" s="1"/>
  <c r="Y82" i="2"/>
  <c r="Z82" i="2"/>
  <c r="W83" i="2"/>
  <c r="X83" i="2" s="1"/>
  <c r="Y83" i="2"/>
  <c r="Z83" i="2" s="1"/>
  <c r="W84" i="2"/>
  <c r="X84" i="2"/>
  <c r="Y84" i="2"/>
  <c r="Z84" i="2" s="1"/>
  <c r="Y88" i="2"/>
  <c r="Z88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K83" i="2"/>
  <c r="K82" i="2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/>
  <c r="S45" i="3"/>
  <c r="T45" i="3" s="1"/>
  <c r="V78" i="2"/>
  <c r="W78" i="2"/>
  <c r="X78" i="2" s="1"/>
  <c r="Y78" i="2"/>
  <c r="Z78" i="2" s="1"/>
  <c r="V77" i="2"/>
  <c r="W77" i="2"/>
  <c r="X77" i="2" s="1"/>
  <c r="K78" i="2"/>
  <c r="K77" i="2"/>
  <c r="Y77" i="2" s="1"/>
  <c r="Z77" i="2" s="1"/>
  <c r="V76" i="2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W76" i="2" s="1"/>
  <c r="X76" i="2" s="1"/>
  <c r="K75" i="2"/>
  <c r="K74" i="2"/>
  <c r="K73" i="2"/>
  <c r="V72" i="2"/>
  <c r="W72" i="2"/>
  <c r="X72" i="2" s="1"/>
  <c r="V71" i="2"/>
  <c r="V70" i="2"/>
  <c r="W70" i="2"/>
  <c r="X70" i="2" s="1"/>
  <c r="Y70" i="2"/>
  <c r="Z70" i="2" s="1"/>
  <c r="V69" i="2"/>
  <c r="W69" i="2"/>
  <c r="X69" i="2" s="1"/>
  <c r="Y69" i="2"/>
  <c r="Z69" i="2" s="1"/>
  <c r="V68" i="2"/>
  <c r="V67" i="2"/>
  <c r="V66" i="2"/>
  <c r="V65" i="2"/>
  <c r="W65" i="2"/>
  <c r="X65" i="2" s="1"/>
  <c r="Y65" i="2"/>
  <c r="Z65" i="2" s="1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K69" i="2"/>
  <c r="K68" i="2"/>
  <c r="W68" i="2" s="1"/>
  <c r="X68" i="2" s="1"/>
  <c r="K67" i="2"/>
  <c r="W67" i="2" s="1"/>
  <c r="X67" i="2" s="1"/>
  <c r="K66" i="2"/>
  <c r="W66" i="2" s="1"/>
  <c r="X66" i="2" s="1"/>
  <c r="K65" i="2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W57" i="2"/>
  <c r="X57" i="2" s="1"/>
  <c r="Y61" i="2"/>
  <c r="Z61" i="2" s="1"/>
  <c r="Y60" i="2"/>
  <c r="Z60" i="2" s="1"/>
  <c r="Y59" i="2"/>
  <c r="Z59" i="2" s="1"/>
  <c r="Y58" i="2"/>
  <c r="Z58" i="2" s="1"/>
  <c r="V56" i="2"/>
  <c r="K61" i="2"/>
  <c r="W61" i="2" s="1"/>
  <c r="X61" i="2" s="1"/>
  <c r="K60" i="2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53" i="2"/>
  <c r="X53" i="2" s="1"/>
  <c r="Y53" i="2"/>
  <c r="Z53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K52" i="2"/>
  <c r="W52" i="2" s="1"/>
  <c r="X52" i="2" s="1"/>
  <c r="K51" i="2"/>
  <c r="W51" i="2" s="1"/>
  <c r="X51" i="2" s="1"/>
  <c r="K50" i="2"/>
  <c r="W50" i="2" s="1"/>
  <c r="X50" i="2" s="1"/>
  <c r="K49" i="2"/>
  <c r="K48" i="2"/>
  <c r="K47" i="2"/>
  <c r="K46" i="2"/>
  <c r="K45" i="2"/>
  <c r="W45" i="2" s="1"/>
  <c r="X45" i="2" s="1"/>
  <c r="W34" i="2"/>
  <c r="X34" i="2" s="1"/>
  <c r="Y34" i="2"/>
  <c r="Z34" i="2" s="1"/>
  <c r="W37" i="2"/>
  <c r="X37" i="2" s="1"/>
  <c r="W38" i="2"/>
  <c r="X38" i="2" s="1"/>
  <c r="Y38" i="2"/>
  <c r="Z38" i="2" s="1"/>
  <c r="Y41" i="2"/>
  <c r="Z41" i="2" s="1"/>
  <c r="W42" i="2"/>
  <c r="X42" i="2" s="1"/>
  <c r="Y42" i="2"/>
  <c r="Z42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K41" i="2"/>
  <c r="W41" i="2" s="1"/>
  <c r="X41" i="2" s="1"/>
  <c r="K40" i="2"/>
  <c r="W40" i="2" s="1"/>
  <c r="X40" i="2" s="1"/>
  <c r="K39" i="2"/>
  <c r="Y39" i="2" s="1"/>
  <c r="Z39" i="2" s="1"/>
  <c r="K38" i="2"/>
  <c r="K37" i="2"/>
  <c r="Y37" i="2" s="1"/>
  <c r="Z37" i="2" s="1"/>
  <c r="K36" i="2"/>
  <c r="W36" i="2" s="1"/>
  <c r="X36" i="2" s="1"/>
  <c r="K35" i="2"/>
  <c r="W35" i="2" s="1"/>
  <c r="X35" i="2" s="1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O30" i="1"/>
  <c r="O31" i="1"/>
  <c r="O32" i="1"/>
  <c r="O33" i="1"/>
  <c r="O34" i="1"/>
  <c r="O35" i="1"/>
  <c r="O36" i="1"/>
  <c r="O37" i="1"/>
  <c r="O2" i="1"/>
  <c r="Q2" i="1" s="1"/>
  <c r="AC2" i="1"/>
  <c r="W39" i="2" l="1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<sst xmlns="http://schemas.openxmlformats.org/spreadsheetml/2006/main" count="801" uniqueCount="366">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</sst>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workbookViewId="0">
      <pane ySplit="1" topLeftCell="A26" activePane="bottomLeft" state="frozen"/>
      <selection pane="bottomLeft" activeCell="A48" sqref="A48"/>
    </sheetView>
  </sheetViews>
  <sheetFormatPr defaultRowHeight="14.25" x14ac:dyDescent="0.2"/>
  <cols>
    <col min="1" max="1" width="10.5" bestFit="1" customWidth="1"/>
    <col min="26" max="28" width="8.625" style="1"/>
    <col min="29" max="30" width="8.625" style="2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2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2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2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2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2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2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2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2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2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2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2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2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2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2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2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2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2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2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2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2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2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2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2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2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2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2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2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2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2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2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2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2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2">
      <c r="A34" t="s">
        <v>41</v>
      </c>
      <c r="B34" t="s">
        <v>77</v>
      </c>
      <c r="D34" t="s">
        <v>41</v>
      </c>
      <c r="E34" t="s">
        <v>52</v>
      </c>
      <c r="F34">
        <v>2012</v>
      </c>
      <c r="O34">
        <f t="shared" si="1"/>
        <v>0</v>
      </c>
      <c r="Q34">
        <f t="shared" si="2"/>
        <v>0</v>
      </c>
      <c r="R34">
        <f t="shared" si="32"/>
        <v>20</v>
      </c>
      <c r="S34">
        <f t="shared" si="33"/>
        <v>62500</v>
      </c>
      <c r="T34" t="e">
        <f t="shared" si="34"/>
        <v>#DIV/0!</v>
      </c>
      <c r="U34" t="e">
        <f t="shared" si="35"/>
        <v>#DIV/0!</v>
      </c>
      <c r="V34">
        <f t="shared" si="6"/>
        <v>0</v>
      </c>
      <c r="AC34" s="2" t="e">
        <f t="shared" si="7"/>
        <v>#DIV/0!</v>
      </c>
    </row>
    <row r="35" spans="1:32" x14ac:dyDescent="0.2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2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2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2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2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2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2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2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2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2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2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2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 s="5">
        <v>377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2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 s="5">
        <v>440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2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 s="5">
        <v>480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2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" si="41">MEDIAN(255, ROUND((M49/10+SQRT(K49)/20+SQRT(L49)+P49+20-J49), 0), 0)</f>
        <v>84</v>
      </c>
      <c r="S49">
        <f t="shared" ref="S49" si="42">R49*50000/16</f>
        <v>262500</v>
      </c>
      <c r="T49">
        <f t="shared" ref="T49" si="43">MEDIAN(0, 255, ROUND(SQRT(K49)/100+SQRT(L49)+P49+40/J49-2,0))</f>
        <v>65</v>
      </c>
      <c r="U49">
        <f t="shared" ref="U49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11"/>
  <sheetViews>
    <sheetView workbookViewId="0">
      <pane ySplit="1" topLeftCell="A89" activePane="bottomLeft" state="frozen"/>
      <selection pane="bottomLeft" activeCell="U81" sqref="U81"/>
    </sheetView>
  </sheetViews>
  <sheetFormatPr defaultRowHeight="14.25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2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2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2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2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2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2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2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2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2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2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2">
      <c r="B13" t="s">
        <v>130</v>
      </c>
      <c r="I13">
        <v>16</v>
      </c>
      <c r="J13">
        <v>250</v>
      </c>
      <c r="K13">
        <f t="shared" ref="K13:K111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2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2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2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2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2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2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2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2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2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2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2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2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2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2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2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2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11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2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2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2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2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2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2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2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2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2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2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2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2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2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2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2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2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2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2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2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2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2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2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2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2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2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2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2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2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2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2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2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2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2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2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2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2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2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2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2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2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2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2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2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2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2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2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2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2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2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2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2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2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11" si="21">MAX(1, INT(T81/10+SQRT(J81)/20+SQRT(K81)+U81+SQRT(Q81)/2+SQRT(S81)-SQRT(185)+20-I81))</f>
        <v>87</v>
      </c>
      <c r="X81">
        <f t="shared" ref="X81:X111" si="22">W81*50000/16</f>
        <v>271875</v>
      </c>
      <c r="Y81">
        <f t="shared" ref="Y81:Y111" si="23">MAX(1, ROUND((SQRT(J81)/100+SQRT(K81)+U81+(40/I81-2)+SQRT(Q81)/2+SQRT(S81)-SQRT(185)), 0))</f>
        <v>72</v>
      </c>
      <c r="Z81">
        <f t="shared" ref="Z81:Z111" si="24">Y81*300/16</f>
        <v>1350</v>
      </c>
    </row>
    <row r="82" spans="1:26" x14ac:dyDescent="0.2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2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2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2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2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2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2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2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2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2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2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2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2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2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2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2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2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2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2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2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2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2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2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2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2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2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0.12</v>
      </c>
      <c r="V107">
        <f t="shared" si="14"/>
        <v>63.503999999999998</v>
      </c>
      <c r="W107">
        <f t="shared" si="21"/>
        <v>21</v>
      </c>
      <c r="X107">
        <f t="shared" si="22"/>
        <v>65625</v>
      </c>
      <c r="Y107">
        <f t="shared" si="23"/>
        <v>9</v>
      </c>
      <c r="Z107">
        <f t="shared" si="24"/>
        <v>168.75</v>
      </c>
    </row>
    <row r="108" spans="1:26" x14ac:dyDescent="0.2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0.12</v>
      </c>
      <c r="V108">
        <f t="shared" si="14"/>
        <v>63.503999999999998</v>
      </c>
      <c r="W108">
        <f t="shared" si="21"/>
        <v>25</v>
      </c>
      <c r="X108">
        <f t="shared" si="22"/>
        <v>78125</v>
      </c>
      <c r="Y108">
        <f t="shared" si="23"/>
        <v>13</v>
      </c>
      <c r="Z108">
        <f t="shared" si="24"/>
        <v>243.75</v>
      </c>
    </row>
    <row r="109" spans="1:26" x14ac:dyDescent="0.2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0.12</v>
      </c>
      <c r="V109">
        <f t="shared" si="14"/>
        <v>63.503999999999998</v>
      </c>
      <c r="W109">
        <f t="shared" si="21"/>
        <v>29</v>
      </c>
      <c r="X109">
        <f t="shared" si="22"/>
        <v>90625</v>
      </c>
      <c r="Y109">
        <f t="shared" si="23"/>
        <v>17</v>
      </c>
      <c r="Z109">
        <f t="shared" si="24"/>
        <v>318.75</v>
      </c>
    </row>
    <row r="110" spans="1:26" x14ac:dyDescent="0.2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0.12</v>
      </c>
      <c r="V110">
        <f t="shared" si="14"/>
        <v>63.503999999999998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2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0.12</v>
      </c>
      <c r="V111">
        <f t="shared" si="14"/>
        <v>63.503999999999998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59"/>
  <sheetViews>
    <sheetView workbookViewId="0">
      <pane ySplit="1" topLeftCell="A32" activePane="bottomLeft" state="frozen"/>
      <selection pane="bottomLeft" activeCell="B61" sqref="B61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59" si="29">MEDIAN(0,255,ROUND(P48/20+SQRT(H48)/40+SQRT(M48)/2+(SQRT(O48)-SQRT(185)), 0))</f>
        <v>9</v>
      </c>
      <c r="R48">
        <f t="shared" ref="R48:R59" si="30">Q48*50000/16</f>
        <v>28125</v>
      </c>
      <c r="S48">
        <f t="shared" ref="S48:S59" si="31">MEDIAN(0,255,ROUND(SQRT(H48)/200+SQRT(M48)/2+(SQRT(O48)-SQRT(185)),0))</f>
        <v>7</v>
      </c>
      <c r="T48">
        <f t="shared" ref="T48:T59" si="32">S48*300/16*12</f>
        <v>1575</v>
      </c>
      <c r="Y48" t="s">
        <v>350</v>
      </c>
      <c r="Z48" s="7" t="s">
        <v>318</v>
      </c>
    </row>
    <row r="49" spans="1:26" x14ac:dyDescent="0.2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2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2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2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2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2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2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2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2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2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2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2"/>
  <sheetViews>
    <sheetView tabSelected="1" topLeftCell="G1" workbookViewId="0">
      <selection activeCell="Q23" sqref="Q23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2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2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2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>MEDIAN(0,255,ROUND(SQRT(J12)/200+SQRT(P12)/2+(SQRT(R12)-SQRT(185)),0))</f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2024-02-05T16:09:07Z</dcterms:modified>
</cp:coreProperties>
</file>