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0DB4C339-F8E3-4739-A59D-84B13F55F428}" xr6:coauthVersionLast="47" xr6:coauthVersionMax="47" xr10:uidLastSave="{00000000-0000-0000-0000-000000000000}"/>
  <bookViews>
    <workbookView xWindow="12710" yWindow="0" windowWidth="12980" windowHeight="1377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3" i="3" l="1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/>
  <c r="U14" i="4" l="1"/>
  <c r="W14" i="4"/>
  <c r="U13" i="4"/>
  <c r="W13" i="4"/>
  <c r="V49" i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/>
  <c r="R28" i="1"/>
  <c r="S28" i="1" s="1"/>
  <c r="T28" i="1"/>
  <c r="U28" i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/>
  <c r="T32" i="1"/>
  <c r="U32" i="1" s="1"/>
  <c r="R33" i="1"/>
  <c r="S33" i="1" s="1"/>
  <c r="T33" i="1"/>
  <c r="U33" i="1" s="1"/>
  <c r="R34" i="1"/>
  <c r="S34" i="1"/>
  <c r="T34" i="1"/>
  <c r="U34" i="1" s="1"/>
  <c r="R35" i="1"/>
  <c r="S35" i="1"/>
  <c r="T35" i="1"/>
  <c r="U35" i="1" s="1"/>
  <c r="R36" i="1"/>
  <c r="S36" i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/>
  <c r="R40" i="1"/>
  <c r="S40" i="1"/>
  <c r="T40" i="1"/>
  <c r="U40" i="1"/>
  <c r="R41" i="1"/>
  <c r="S41" i="1" s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1" i="1"/>
  <c r="Q42" i="1"/>
  <c r="Q43" i="1"/>
  <c r="Q44" i="1"/>
  <c r="Q45" i="1"/>
  <c r="Q48" i="3"/>
  <c r="R48" i="3"/>
  <c r="S48" i="3"/>
  <c r="T48" i="3" s="1"/>
  <c r="Q49" i="3"/>
  <c r="R49" i="3" s="1"/>
  <c r="S49" i="3"/>
  <c r="T49" i="3"/>
  <c r="Q50" i="3"/>
  <c r="R50" i="3" s="1"/>
  <c r="S50" i="3"/>
  <c r="T50" i="3"/>
  <c r="Q51" i="3"/>
  <c r="R51" i="3" s="1"/>
  <c r="S51" i="3"/>
  <c r="T51" i="3" s="1"/>
  <c r="Q52" i="3"/>
  <c r="R52" i="3"/>
  <c r="S52" i="3"/>
  <c r="T52" i="3" s="1"/>
  <c r="Q53" i="3"/>
  <c r="R53" i="3" s="1"/>
  <c r="S53" i="3"/>
  <c r="T53" i="3" s="1"/>
  <c r="Q54" i="3"/>
  <c r="R54" i="3"/>
  <c r="S54" i="3"/>
  <c r="T54" i="3"/>
  <c r="Q55" i="3"/>
  <c r="R55" i="3" s="1"/>
  <c r="S55" i="3"/>
  <c r="T55" i="3" s="1"/>
  <c r="Q56" i="3"/>
  <c r="R56" i="3"/>
  <c r="S56" i="3"/>
  <c r="T56" i="3" s="1"/>
  <c r="Q57" i="3"/>
  <c r="R57" i="3"/>
  <c r="S57" i="3"/>
  <c r="T57" i="3"/>
  <c r="Q58" i="3"/>
  <c r="R58" i="3"/>
  <c r="S58" i="3"/>
  <c r="T58" i="3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W108" i="2"/>
  <c r="X108" i="2" s="1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Y100" i="2"/>
  <c r="Z100" i="2" s="1"/>
  <c r="V99" i="2"/>
  <c r="V98" i="2"/>
  <c r="W98" i="2"/>
  <c r="X98" i="2" s="1"/>
  <c r="Y98" i="2"/>
  <c r="Z98" i="2" s="1"/>
  <c r="V97" i="2"/>
  <c r="V96" i="2"/>
  <c r="V95" i="2"/>
  <c r="W95" i="2"/>
  <c r="X95" i="2" s="1"/>
  <c r="V94" i="2"/>
  <c r="V93" i="2"/>
  <c r="V92" i="2"/>
  <c r="V91" i="2"/>
  <c r="Y91" i="2"/>
  <c r="Z91" i="2" s="1"/>
  <c r="V90" i="2"/>
  <c r="Y90" i="2"/>
  <c r="Z90" i="2" s="1"/>
  <c r="K100" i="2"/>
  <c r="W100" i="2" s="1"/>
  <c r="X100" i="2" s="1"/>
  <c r="K99" i="2"/>
  <c r="W99" i="2" s="1"/>
  <c r="X99" i="2" s="1"/>
  <c r="K98" i="2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Y82" i="2"/>
  <c r="Z82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W75" i="2"/>
  <c r="X75" i="2" s="1"/>
  <c r="Y75" i="2"/>
  <c r="Z75" i="2" s="1"/>
  <c r="V74" i="2"/>
  <c r="Y74" i="2"/>
  <c r="Z74" i="2" s="1"/>
  <c r="V73" i="2"/>
  <c r="W73" i="2"/>
  <c r="X73" i="2" s="1"/>
  <c r="Y73" i="2"/>
  <c r="Z73" i="2" s="1"/>
  <c r="K76" i="2"/>
  <c r="W76" i="2" s="1"/>
  <c r="X76" i="2" s="1"/>
  <c r="K75" i="2"/>
  <c r="K74" i="2"/>
  <c r="W74" i="2" s="1"/>
  <c r="X74" i="2" s="1"/>
  <c r="K73" i="2"/>
  <c r="V72" i="2"/>
  <c r="W72" i="2"/>
  <c r="X72" i="2" s="1"/>
  <c r="V71" i="2"/>
  <c r="V70" i="2"/>
  <c r="V69" i="2"/>
  <c r="W69" i="2"/>
  <c r="X69" i="2" s="1"/>
  <c r="Y69" i="2"/>
  <c r="Z69" i="2" s="1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Y59" i="2"/>
  <c r="Z59" i="2" s="1"/>
  <c r="Y58" i="2"/>
  <c r="Z58" i="2" s="1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53" i="2"/>
  <c r="X53" i="2" s="1"/>
  <c r="W49" i="2"/>
  <c r="X49" i="2" s="1"/>
  <c r="W47" i="2"/>
  <c r="X47" i="2" s="1"/>
  <c r="Y47" i="2"/>
  <c r="Z47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K46" i="2"/>
  <c r="W46" i="2" s="1"/>
  <c r="X46" i="2" s="1"/>
  <c r="K45" i="2"/>
  <c r="W45" i="2" s="1"/>
  <c r="X45" i="2" s="1"/>
  <c r="Y41" i="2"/>
  <c r="Z41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W78" i="2" l="1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<sst xmlns="http://schemas.openxmlformats.org/spreadsheetml/2006/main" count="858" uniqueCount="392">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</sst>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workbookViewId="0">
      <pane ySplit="1" topLeftCell="A33" activePane="bottomLeft" state="frozen"/>
      <selection pane="bottomLeft" activeCell="J49" sqref="J49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45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3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3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3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3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3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3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3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3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3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3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3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3">
      <c r="A34" t="s">
        <v>41</v>
      </c>
      <c r="B34" t="s">
        <v>77</v>
      </c>
      <c r="D34" t="s">
        <v>41</v>
      </c>
      <c r="E34" t="s">
        <v>52</v>
      </c>
      <c r="F34">
        <v>2012</v>
      </c>
      <c r="O34">
        <f t="shared" si="1"/>
        <v>0</v>
      </c>
      <c r="Q34">
        <f t="shared" si="2"/>
        <v>0</v>
      </c>
      <c r="R34">
        <f t="shared" si="32"/>
        <v>20</v>
      </c>
      <c r="S34">
        <f t="shared" si="33"/>
        <v>62500</v>
      </c>
      <c r="T34" t="e">
        <f t="shared" si="34"/>
        <v>#DIV/0!</v>
      </c>
      <c r="U34" t="e">
        <f t="shared" si="35"/>
        <v>#DIV/0!</v>
      </c>
      <c r="V34">
        <f t="shared" si="6"/>
        <v>0</v>
      </c>
      <c r="AC34" s="2" t="e">
        <f t="shared" si="7"/>
        <v>#DIV/0!</v>
      </c>
    </row>
    <row r="35" spans="1:32" x14ac:dyDescent="0.3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3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3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3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3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3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3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 t="shared" si="2"/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3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3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3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3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3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 s="5">
        <v>377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3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 s="5">
        <v>440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3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 s="5">
        <v>480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3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ref="Q49" si="40">O49*P49*9.8</f>
        <v>480.10199999999998</v>
      </c>
      <c r="R49">
        <f t="shared" ref="R49" si="41">MEDIAN(255, ROUND((M49/10+SQRT(K49)/20+SQRT(L49)+P49+20-J49), 0), 0)</f>
        <v>84</v>
      </c>
      <c r="S49">
        <f t="shared" ref="S49" si="42">R49*50000/16</f>
        <v>262500</v>
      </c>
      <c r="T49">
        <f t="shared" ref="T49" si="43">MEDIAN(0, 255, ROUND(SQRT(K49)/100+SQRT(L49)+P49+40/J49-2,0))</f>
        <v>65</v>
      </c>
      <c r="U49">
        <f t="shared" ref="U49" si="44">IF(E49="Steam", T49*350/16*12, IF(E49="Diesel", T49*325/16*12,  T49*300/16*12))</f>
        <v>15843.75</v>
      </c>
      <c r="V49">
        <f t="shared" ref="V49" si="45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11"/>
  <sheetViews>
    <sheetView workbookViewId="0">
      <pane ySplit="1" topLeftCell="A89" activePane="bottomLeft" state="frozen"/>
      <selection pane="bottomLeft" activeCell="U81" sqref="U81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11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11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11" si="21">MAX(1, INT(T81/10+SQRT(J81)/20+SQRT(K81)+U81+SQRT(Q81)/2+SQRT(S81)-SQRT(185)+20-I81))</f>
        <v>87</v>
      </c>
      <c r="X81">
        <f t="shared" ref="X81:X111" si="22">W81*50000/16</f>
        <v>271875</v>
      </c>
      <c r="Y81">
        <f t="shared" ref="Y81:Y111" si="23">MAX(1, ROUND((SQRT(J81)/100+SQRT(K81)+U81+(40/I81-2)+SQRT(Q81)/2+SQRT(S81)-SQRT(185)), 0))</f>
        <v>72</v>
      </c>
      <c r="Z81">
        <f t="shared" ref="Z81:Z111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0.12</v>
      </c>
      <c r="V107">
        <f t="shared" si="14"/>
        <v>63.503999999999998</v>
      </c>
      <c r="W107">
        <f t="shared" si="21"/>
        <v>21</v>
      </c>
      <c r="X107">
        <f t="shared" si="22"/>
        <v>65625</v>
      </c>
      <c r="Y107">
        <f t="shared" si="23"/>
        <v>9</v>
      </c>
      <c r="Z107">
        <f t="shared" si="24"/>
        <v>168.75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0.12</v>
      </c>
      <c r="V108">
        <f t="shared" si="14"/>
        <v>63.503999999999998</v>
      </c>
      <c r="W108">
        <f t="shared" si="21"/>
        <v>25</v>
      </c>
      <c r="X108">
        <f t="shared" si="22"/>
        <v>78125</v>
      </c>
      <c r="Y108">
        <f t="shared" si="23"/>
        <v>13</v>
      </c>
      <c r="Z108">
        <f t="shared" si="24"/>
        <v>243.75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0.12</v>
      </c>
      <c r="V109">
        <f t="shared" si="14"/>
        <v>63.503999999999998</v>
      </c>
      <c r="W109">
        <f t="shared" si="21"/>
        <v>29</v>
      </c>
      <c r="X109">
        <f t="shared" si="22"/>
        <v>90625</v>
      </c>
      <c r="Y109">
        <f t="shared" si="23"/>
        <v>17</v>
      </c>
      <c r="Z109">
        <f t="shared" si="24"/>
        <v>318.75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0.12</v>
      </c>
      <c r="V110">
        <f t="shared" si="14"/>
        <v>63.503999999999998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0.12</v>
      </c>
      <c r="V111">
        <f t="shared" si="14"/>
        <v>63.503999999999998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4"/>
  <sheetViews>
    <sheetView workbookViewId="0">
      <selection activeCell="X14" sqref="X14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4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>MEDIAN(0,255,ROUND(SQRT(J12)/200+SQRT(P12)/2+(SQRT(R12)-SQRT(185)),0))</f>
        <v>9</v>
      </c>
    </row>
    <row r="13" spans="1:30" x14ac:dyDescent="0.3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>MEDIAN(0,255,ROUND(SQRT(J13)/200+SQRT(P13)/2+(SQRT(R13)-SQRT(185)),0))</f>
        <v>9</v>
      </c>
    </row>
    <row r="14" spans="1:30" x14ac:dyDescent="0.3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>MEDIAN(0,255,ROUND(SQRT(J14)/200+SQRT(P14)/2+(SQRT(R14)-SQRT(185)),0))</f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69"/>
  <sheetViews>
    <sheetView tabSelected="1" workbookViewId="0">
      <pane ySplit="1" topLeftCell="A47" activePane="bottomLeft" state="frozen"/>
      <selection pane="bottomLeft" activeCell="Z60" sqref="Z60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3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3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3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3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3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3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3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3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3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3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3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3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3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3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3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69" si="33">MEDIAN(0,255,ROUND(P63/20+SQRT(H63)/40+SQRT(M63)/2+(SQRT(O63)-SQRT(185)), 0))</f>
        <v>8</v>
      </c>
      <c r="R63">
        <f t="shared" ref="R63:R69" si="34">Q63*50000/16</f>
        <v>25000</v>
      </c>
      <c r="S63">
        <f t="shared" ref="S63:S69" si="35">MEDIAN(0,255,ROUND(SQRT(H63)/200+SQRT(M63)/2+(SQRT(O63)-SQRT(185)),0))</f>
        <v>6</v>
      </c>
      <c r="T63">
        <f t="shared" ref="T63:T69" si="36">S63*300/16*12</f>
        <v>1350</v>
      </c>
      <c r="Y63" t="s">
        <v>343</v>
      </c>
      <c r="Z63" t="s">
        <v>374</v>
      </c>
    </row>
    <row r="64" spans="1:26" x14ac:dyDescent="0.3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3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3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3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3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3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Tianze SANG (20513768)</cp:lastModifiedBy>
  <dcterms:created xsi:type="dcterms:W3CDTF">2015-06-05T18:17:20Z</dcterms:created>
  <dcterms:modified xsi:type="dcterms:W3CDTF">2024-02-14T08:51:17Z</dcterms:modified>
</cp:coreProperties>
</file>