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C7F757FA-FC75-4DCB-8FE0-88486FC436A4}" xr6:coauthVersionLast="47" xr6:coauthVersionMax="47" xr10:uidLastSave="{00000000-0000-0000-0000-000000000000}"/>
  <bookViews>
    <workbookView xWindow="12710" yWindow="0" windowWidth="12980" windowHeight="13770" activeTab="1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56" i="2" l="1"/>
  <c r="W156" i="2"/>
  <c r="X156" i="2" s="1"/>
  <c r="Y156" i="2"/>
  <c r="Z156" i="2" s="1"/>
  <c r="V155" i="2"/>
  <c r="W155" i="2"/>
  <c r="X155" i="2" s="1"/>
  <c r="Y155" i="2"/>
  <c r="Z155" i="2" s="1"/>
  <c r="V154" i="2"/>
  <c r="W154" i="2"/>
  <c r="X154" i="2" s="1"/>
  <c r="Y154" i="2"/>
  <c r="Z154" i="2" s="1"/>
  <c r="V153" i="2"/>
  <c r="W153" i="2"/>
  <c r="X153" i="2"/>
  <c r="Y153" i="2"/>
  <c r="Z153" i="2" s="1"/>
  <c r="V152" i="2"/>
  <c r="W152" i="2"/>
  <c r="X152" i="2" s="1"/>
  <c r="Y152" i="2"/>
  <c r="Z152" i="2" s="1"/>
  <c r="V151" i="2"/>
  <c r="W151" i="2"/>
  <c r="X151" i="2" s="1"/>
  <c r="Y151" i="2"/>
  <c r="Z151" i="2" s="1"/>
  <c r="V150" i="2"/>
  <c r="W150" i="2"/>
  <c r="X150" i="2" s="1"/>
  <c r="Y150" i="2"/>
  <c r="Z150" i="2" s="1"/>
  <c r="V149" i="2"/>
  <c r="W149" i="2"/>
  <c r="X149" i="2" s="1"/>
  <c r="Y149" i="2"/>
  <c r="Z149" i="2"/>
  <c r="V148" i="2"/>
  <c r="W148" i="2"/>
  <c r="X148" i="2" s="1"/>
  <c r="Y148" i="2"/>
  <c r="Z148" i="2" s="1"/>
  <c r="V147" i="2"/>
  <c r="W147" i="2"/>
  <c r="X147" i="2" s="1"/>
  <c r="Y147" i="2"/>
  <c r="Z147" i="2" s="1"/>
  <c r="V146" i="2"/>
  <c r="W146" i="2"/>
  <c r="X146" i="2" s="1"/>
  <c r="Y146" i="2"/>
  <c r="Z146" i="2" s="1"/>
  <c r="V145" i="2"/>
  <c r="W145" i="2"/>
  <c r="X145" i="2" s="1"/>
  <c r="Y145" i="2"/>
  <c r="Z145" i="2" s="1"/>
  <c r="V144" i="2"/>
  <c r="W144" i="2"/>
  <c r="X144" i="2"/>
  <c r="Y144" i="2"/>
  <c r="Z144" i="2" s="1"/>
  <c r="V143" i="2"/>
  <c r="W143" i="2"/>
  <c r="X143" i="2" s="1"/>
  <c r="Y143" i="2"/>
  <c r="Z143" i="2" s="1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W142" i="2"/>
  <c r="X142" i="2" s="1"/>
  <c r="Y142" i="2"/>
  <c r="Z142" i="2" s="1"/>
  <c r="W141" i="2"/>
  <c r="X141" i="2" s="1"/>
  <c r="Y141" i="2"/>
  <c r="Z141" i="2" s="1"/>
  <c r="W140" i="2"/>
  <c r="X140" i="2" s="1"/>
  <c r="Y140" i="2"/>
  <c r="Z140" i="2"/>
  <c r="W139" i="2"/>
  <c r="X139" i="2" s="1"/>
  <c r="Y139" i="2"/>
  <c r="Z139" i="2" s="1"/>
  <c r="W138" i="2"/>
  <c r="X138" i="2" s="1"/>
  <c r="Y138" i="2"/>
  <c r="Z138" i="2" s="1"/>
  <c r="W137" i="2"/>
  <c r="X137" i="2" s="1"/>
  <c r="Y137" i="2"/>
  <c r="Z137" i="2" s="1"/>
  <c r="W136" i="2"/>
  <c r="X136" i="2" s="1"/>
  <c r="Y136" i="2"/>
  <c r="Z136" i="2" s="1"/>
  <c r="W135" i="2"/>
  <c r="X135" i="2" s="1"/>
  <c r="Y135" i="2"/>
  <c r="Z135" i="2" s="1"/>
  <c r="W134" i="2"/>
  <c r="X134" i="2" s="1"/>
  <c r="Y134" i="2"/>
  <c r="Z134" i="2" s="1"/>
  <c r="W133" i="2"/>
  <c r="X133" i="2" s="1"/>
  <c r="Y133" i="2"/>
  <c r="Z133" i="2" s="1"/>
  <c r="W132" i="2"/>
  <c r="X132" i="2" s="1"/>
  <c r="Y132" i="2"/>
  <c r="Z132" i="2" s="1"/>
  <c r="V142" i="2"/>
  <c r="V141" i="2"/>
  <c r="V140" i="2"/>
  <c r="V139" i="2"/>
  <c r="V138" i="2"/>
  <c r="V137" i="2"/>
  <c r="V136" i="2"/>
  <c r="V135" i="2"/>
  <c r="V134" i="2"/>
  <c r="V133" i="2"/>
  <c r="V132" i="2"/>
  <c r="K142" i="2"/>
  <c r="K141" i="2"/>
  <c r="K140" i="2"/>
  <c r="K139" i="2"/>
  <c r="K138" i="2"/>
  <c r="K137" i="2"/>
  <c r="K136" i="2"/>
  <c r="K135" i="2"/>
  <c r="K134" i="2"/>
  <c r="K133" i="2"/>
  <c r="K132" i="2"/>
  <c r="V131" i="2"/>
  <c r="W131" i="2"/>
  <c r="X131" i="2"/>
  <c r="Y131" i="2"/>
  <c r="Z131" i="2"/>
  <c r="V130" i="2"/>
  <c r="W130" i="2"/>
  <c r="X130" i="2"/>
  <c r="Y130" i="2"/>
  <c r="Z130" i="2"/>
  <c r="V129" i="2"/>
  <c r="W129" i="2"/>
  <c r="X129" i="2" s="1"/>
  <c r="Y129" i="2"/>
  <c r="Z129" i="2" s="1"/>
  <c r="V128" i="2"/>
  <c r="W128" i="2"/>
  <c r="X128" i="2" s="1"/>
  <c r="Y128" i="2"/>
  <c r="Z128" i="2" s="1"/>
  <c r="V127" i="2"/>
  <c r="W127" i="2"/>
  <c r="X127" i="2" s="1"/>
  <c r="Y127" i="2"/>
  <c r="Z127" i="2" s="1"/>
  <c r="V126" i="2"/>
  <c r="W126" i="2"/>
  <c r="X126" i="2" s="1"/>
  <c r="Y126" i="2"/>
  <c r="Z126" i="2" s="1"/>
  <c r="V125" i="2"/>
  <c r="W125" i="2"/>
  <c r="X125" i="2" s="1"/>
  <c r="Y125" i="2"/>
  <c r="Z125" i="2" s="1"/>
  <c r="V124" i="2"/>
  <c r="W124" i="2"/>
  <c r="X124" i="2" s="1"/>
  <c r="Y124" i="2"/>
  <c r="Z124" i="2" s="1"/>
  <c r="V123" i="2"/>
  <c r="W123" i="2"/>
  <c r="X123" i="2" s="1"/>
  <c r="Y123" i="2"/>
  <c r="Z123" i="2" s="1"/>
  <c r="V122" i="2"/>
  <c r="W122" i="2"/>
  <c r="X122" i="2" s="1"/>
  <c r="Y122" i="2"/>
  <c r="Z122" i="2" s="1"/>
  <c r="V121" i="2"/>
  <c r="W121" i="2"/>
  <c r="X121" i="2" s="1"/>
  <c r="Y121" i="2"/>
  <c r="Z121" i="2" s="1"/>
  <c r="K131" i="2"/>
  <c r="K130" i="2"/>
  <c r="K129" i="2"/>
  <c r="K128" i="2"/>
  <c r="K127" i="2"/>
  <c r="K126" i="2"/>
  <c r="K125" i="2"/>
  <c r="K124" i="2"/>
  <c r="K123" i="2"/>
  <c r="K122" i="2"/>
  <c r="K121" i="2"/>
  <c r="V120" i="2"/>
  <c r="W120" i="2"/>
  <c r="X120" i="2"/>
  <c r="Y120" i="2"/>
  <c r="Z120" i="2" s="1"/>
  <c r="V119" i="2"/>
  <c r="W119" i="2"/>
  <c r="X119" i="2" s="1"/>
  <c r="Y119" i="2"/>
  <c r="Z119" i="2"/>
  <c r="V118" i="2"/>
  <c r="W118" i="2"/>
  <c r="X118" i="2" s="1"/>
  <c r="Y118" i="2"/>
  <c r="Z118" i="2" s="1"/>
  <c r="V117" i="2"/>
  <c r="W117" i="2"/>
  <c r="X117" i="2" s="1"/>
  <c r="Y117" i="2"/>
  <c r="Z117" i="2" s="1"/>
  <c r="V116" i="2"/>
  <c r="W116" i="2"/>
  <c r="X116" i="2" s="1"/>
  <c r="Y116" i="2"/>
  <c r="Z116" i="2" s="1"/>
  <c r="V115" i="2"/>
  <c r="W115" i="2"/>
  <c r="X115" i="2" s="1"/>
  <c r="Y115" i="2"/>
  <c r="Z115" i="2" s="1"/>
  <c r="V114" i="2"/>
  <c r="W114" i="2"/>
  <c r="X114" i="2" s="1"/>
  <c r="Y114" i="2"/>
  <c r="Z114" i="2" s="1"/>
  <c r="V113" i="2"/>
  <c r="W113" i="2"/>
  <c r="X113" i="2"/>
  <c r="Y113" i="2"/>
  <c r="Z113" i="2"/>
  <c r="V112" i="2"/>
  <c r="W112" i="2"/>
  <c r="X112" i="2" s="1"/>
  <c r="Y112" i="2"/>
  <c r="Z112" i="2" s="1"/>
  <c r="K120" i="2"/>
  <c r="K119" i="2"/>
  <c r="K118" i="2"/>
  <c r="K117" i="2"/>
  <c r="K116" i="2"/>
  <c r="K115" i="2"/>
  <c r="K114" i="2"/>
  <c r="K113" i="2"/>
  <c r="K112" i="2"/>
  <c r="U17" i="4"/>
  <c r="W17" i="4"/>
  <c r="T50" i="1"/>
  <c r="U50" i="1" s="1"/>
  <c r="R50" i="1"/>
  <c r="S50" i="1" s="1"/>
  <c r="U16" i="4"/>
  <c r="W16" i="4"/>
  <c r="U15" i="4"/>
  <c r="W15" i="4"/>
  <c r="Q63" i="3" l="1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/>
  <c r="U14" i="4" l="1"/>
  <c r="W14" i="4"/>
  <c r="U13" i="4"/>
  <c r="W13" i="4"/>
  <c r="V49" i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 s="1"/>
  <c r="T22" i="1"/>
  <c r="U22" i="1"/>
  <c r="R23" i="1"/>
  <c r="S23" i="1" s="1"/>
  <c r="T23" i="1"/>
  <c r="U23" i="1" s="1"/>
  <c r="R24" i="1"/>
  <c r="S24" i="1" s="1"/>
  <c r="T24" i="1"/>
  <c r="U24" i="1"/>
  <c r="R25" i="1"/>
  <c r="S25" i="1" s="1"/>
  <c r="T25" i="1"/>
  <c r="U25" i="1" s="1"/>
  <c r="R26" i="1"/>
  <c r="S26" i="1" s="1"/>
  <c r="T26" i="1"/>
  <c r="U26" i="1"/>
  <c r="R27" i="1"/>
  <c r="S27" i="1" s="1"/>
  <c r="T27" i="1"/>
  <c r="U27" i="1" s="1"/>
  <c r="R28" i="1"/>
  <c r="S28" i="1" s="1"/>
  <c r="T28" i="1"/>
  <c r="U28" i="1" s="1"/>
  <c r="R29" i="1"/>
  <c r="S29" i="1" s="1"/>
  <c r="T29" i="1"/>
  <c r="U29" i="1" s="1"/>
  <c r="R30" i="1"/>
  <c r="S30" i="1" s="1"/>
  <c r="T30" i="1"/>
  <c r="U30" i="1" s="1"/>
  <c r="R31" i="1"/>
  <c r="S31" i="1"/>
  <c r="T31" i="1"/>
  <c r="U31" i="1" s="1"/>
  <c r="R32" i="1"/>
  <c r="S32" i="1" s="1"/>
  <c r="T32" i="1"/>
  <c r="U32" i="1" s="1"/>
  <c r="R33" i="1"/>
  <c r="S33" i="1" s="1"/>
  <c r="T33" i="1"/>
  <c r="U33" i="1" s="1"/>
  <c r="R34" i="1"/>
  <c r="S34" i="1" s="1"/>
  <c r="T34" i="1"/>
  <c r="U34" i="1" s="1"/>
  <c r="R35" i="1"/>
  <c r="S35" i="1" s="1"/>
  <c r="T35" i="1"/>
  <c r="U35" i="1" s="1"/>
  <c r="R36" i="1"/>
  <c r="S36" i="1" s="1"/>
  <c r="T36" i="1"/>
  <c r="U36" i="1" s="1"/>
  <c r="R37" i="1"/>
  <c r="S37" i="1" s="1"/>
  <c r="T37" i="1"/>
  <c r="U37" i="1" s="1"/>
  <c r="R38" i="1"/>
  <c r="S38" i="1" s="1"/>
  <c r="T38" i="1"/>
  <c r="U38" i="1"/>
  <c r="R39" i="1"/>
  <c r="S39" i="1" s="1"/>
  <c r="T39" i="1"/>
  <c r="U39" i="1" s="1"/>
  <c r="R40" i="1"/>
  <c r="S40" i="1"/>
  <c r="T40" i="1"/>
  <c r="U40" i="1" s="1"/>
  <c r="R41" i="1"/>
  <c r="S41" i="1" s="1"/>
  <c r="T41" i="1"/>
  <c r="U41" i="1" s="1"/>
  <c r="R42" i="1"/>
  <c r="S42" i="1"/>
  <c r="T42" i="1"/>
  <c r="U42" i="1" s="1"/>
  <c r="R43" i="1"/>
  <c r="S43" i="1"/>
  <c r="T43" i="1"/>
  <c r="U43" i="1" s="1"/>
  <c r="R44" i="1"/>
  <c r="S44" i="1"/>
  <c r="T44" i="1"/>
  <c r="U44" i="1" s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38" i="1"/>
  <c r="Q39" i="1"/>
  <c r="Q40" i="1"/>
  <c r="Q41" i="1"/>
  <c r="Q42" i="1"/>
  <c r="Q43" i="1"/>
  <c r="Q44" i="1"/>
  <c r="Q45" i="1"/>
  <c r="Q48" i="3"/>
  <c r="R48" i="3" s="1"/>
  <c r="S48" i="3"/>
  <c r="T48" i="3" s="1"/>
  <c r="Q49" i="3"/>
  <c r="R49" i="3" s="1"/>
  <c r="S49" i="3"/>
  <c r="T49" i="3"/>
  <c r="Q50" i="3"/>
  <c r="R50" i="3" s="1"/>
  <c r="S50" i="3"/>
  <c r="T50" i="3"/>
  <c r="Q51" i="3"/>
  <c r="R51" i="3" s="1"/>
  <c r="S51" i="3"/>
  <c r="T51" i="3" s="1"/>
  <c r="Q52" i="3"/>
  <c r="R52" i="3"/>
  <c r="S52" i="3"/>
  <c r="T52" i="3" s="1"/>
  <c r="Q53" i="3"/>
  <c r="R53" i="3" s="1"/>
  <c r="S53" i="3"/>
  <c r="T53" i="3" s="1"/>
  <c r="Q54" i="3"/>
  <c r="R54" i="3" s="1"/>
  <c r="S54" i="3"/>
  <c r="T54" i="3"/>
  <c r="Q55" i="3"/>
  <c r="R55" i="3" s="1"/>
  <c r="S55" i="3"/>
  <c r="T55" i="3" s="1"/>
  <c r="Q56" i="3"/>
  <c r="R56" i="3"/>
  <c r="S56" i="3"/>
  <c r="T56" i="3" s="1"/>
  <c r="Q57" i="3"/>
  <c r="R57" i="3"/>
  <c r="S57" i="3"/>
  <c r="T57" i="3" s="1"/>
  <c r="Q58" i="3"/>
  <c r="R58" i="3" s="1"/>
  <c r="S58" i="3"/>
  <c r="T58" i="3"/>
  <c r="Q59" i="3"/>
  <c r="R59" i="3"/>
  <c r="S59" i="3"/>
  <c r="T59" i="3" s="1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V109" i="2"/>
  <c r="V108" i="2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V99" i="2"/>
  <c r="V98" i="2"/>
  <c r="V97" i="2"/>
  <c r="V96" i="2"/>
  <c r="V95" i="2"/>
  <c r="V94" i="2"/>
  <c r="V93" i="2"/>
  <c r="V92" i="2"/>
  <c r="V91" i="2"/>
  <c r="Y91" i="2"/>
  <c r="Z91" i="2" s="1"/>
  <c r="V90" i="2"/>
  <c r="Y90" i="2"/>
  <c r="Z90" i="2" s="1"/>
  <c r="K100" i="2"/>
  <c r="W100" i="2" s="1"/>
  <c r="X100" i="2" s="1"/>
  <c r="K99" i="2"/>
  <c r="W99" i="2" s="1"/>
  <c r="X99" i="2" s="1"/>
  <c r="K98" i="2"/>
  <c r="W98" i="2" s="1"/>
  <c r="X98" i="2" s="1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W90" i="2" s="1"/>
  <c r="X90" i="2" s="1"/>
  <c r="Y82" i="2"/>
  <c r="Z82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Y84" i="2" s="1"/>
  <c r="Z84" i="2" s="1"/>
  <c r="K83" i="2"/>
  <c r="W83" i="2" s="1"/>
  <c r="X83" i="2" s="1"/>
  <c r="K82" i="2"/>
  <c r="W82" i="2" s="1"/>
  <c r="X82" i="2" s="1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 s="1"/>
  <c r="S45" i="3"/>
  <c r="T45" i="3" s="1"/>
  <c r="V78" i="2"/>
  <c r="V77" i="2"/>
  <c r="K78" i="2"/>
  <c r="Y78" i="2" s="1"/>
  <c r="Z78" i="2" s="1"/>
  <c r="K77" i="2"/>
  <c r="Y77" i="2" s="1"/>
  <c r="Z77" i="2" s="1"/>
  <c r="V76" i="2"/>
  <c r="V75" i="2"/>
  <c r="V74" i="2"/>
  <c r="V73" i="2"/>
  <c r="W73" i="2"/>
  <c r="X73" i="2" s="1"/>
  <c r="Y73" i="2"/>
  <c r="Z73" i="2" s="1"/>
  <c r="K76" i="2"/>
  <c r="W76" i="2" s="1"/>
  <c r="X76" i="2" s="1"/>
  <c r="K75" i="2"/>
  <c r="W75" i="2" s="1"/>
  <c r="X75" i="2" s="1"/>
  <c r="K74" i="2"/>
  <c r="W74" i="2" s="1"/>
  <c r="X74" i="2" s="1"/>
  <c r="K73" i="2"/>
  <c r="V72" i="2"/>
  <c r="V71" i="2"/>
  <c r="V70" i="2"/>
  <c r="V69" i="2"/>
  <c r="Y69" i="2"/>
  <c r="Z69" i="2" s="1"/>
  <c r="V68" i="2"/>
  <c r="V67" i="2"/>
  <c r="V66" i="2"/>
  <c r="V65" i="2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W70" i="2" s="1"/>
  <c r="X70" i="2" s="1"/>
  <c r="K69" i="2"/>
  <c r="W69" i="2" s="1"/>
  <c r="X69" i="2" s="1"/>
  <c r="K68" i="2"/>
  <c r="W68" i="2" s="1"/>
  <c r="X68" i="2" s="1"/>
  <c r="K67" i="2"/>
  <c r="W67" i="2" s="1"/>
  <c r="X67" i="2" s="1"/>
  <c r="K66" i="2"/>
  <c r="W66" i="2" s="1"/>
  <c r="X66" i="2" s="1"/>
  <c r="K65" i="2"/>
  <c r="W65" i="2" s="1"/>
  <c r="X65" i="2" s="1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Y58" i="2"/>
  <c r="Z58" i="2" s="1"/>
  <c r="V56" i="2"/>
  <c r="K61" i="2"/>
  <c r="W61" i="2" s="1"/>
  <c r="X61" i="2" s="1"/>
  <c r="K60" i="2"/>
  <c r="Y60" i="2" s="1"/>
  <c r="Z60" i="2" s="1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49" i="2"/>
  <c r="X49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Y53" i="2" s="1"/>
  <c r="Z53" i="2" s="1"/>
  <c r="K52" i="2"/>
  <c r="W52" i="2" s="1"/>
  <c r="X52" i="2" s="1"/>
  <c r="K51" i="2"/>
  <c r="W51" i="2" s="1"/>
  <c r="X51" i="2" s="1"/>
  <c r="K50" i="2"/>
  <c r="W50" i="2" s="1"/>
  <c r="X50" i="2" s="1"/>
  <c r="K49" i="2"/>
  <c r="Y49" i="2" s="1"/>
  <c r="Z49" i="2" s="1"/>
  <c r="K48" i="2"/>
  <c r="W48" i="2" s="1"/>
  <c r="X48" i="2" s="1"/>
  <c r="K47" i="2"/>
  <c r="W47" i="2" s="1"/>
  <c r="X47" i="2" s="1"/>
  <c r="K46" i="2"/>
  <c r="W46" i="2" s="1"/>
  <c r="X46" i="2" s="1"/>
  <c r="K45" i="2"/>
  <c r="W45" i="2" s="1"/>
  <c r="X45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W42" i="2" s="1"/>
  <c r="X42" i="2" s="1"/>
  <c r="K41" i="2"/>
  <c r="W41" i="2" s="1"/>
  <c r="X41" i="2" s="1"/>
  <c r="K40" i="2"/>
  <c r="W40" i="2" s="1"/>
  <c r="X40" i="2" s="1"/>
  <c r="K39" i="2"/>
  <c r="Y39" i="2" s="1"/>
  <c r="Z39" i="2" s="1"/>
  <c r="K38" i="2"/>
  <c r="W38" i="2" s="1"/>
  <c r="X38" i="2" s="1"/>
  <c r="K37" i="2"/>
  <c r="Y37" i="2" s="1"/>
  <c r="Z37" i="2" s="1"/>
  <c r="K36" i="2"/>
  <c r="W36" i="2" s="1"/>
  <c r="X36" i="2" s="1"/>
  <c r="K35" i="2"/>
  <c r="W35" i="2" s="1"/>
  <c r="X35" i="2" s="1"/>
  <c r="K34" i="2"/>
  <c r="W34" i="2" s="1"/>
  <c r="X34" i="2" s="1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Q29" i="1" s="1"/>
  <c r="O30" i="1"/>
  <c r="Q30" i="1" s="1"/>
  <c r="Q5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2" i="1"/>
  <c r="Q2" i="1" s="1"/>
  <c r="AC2" i="1"/>
  <c r="Y47" i="2" l="1"/>
  <c r="Z47" i="2" s="1"/>
  <c r="Y98" i="2"/>
  <c r="Z98" i="2" s="1"/>
  <c r="W53" i="2"/>
  <c r="X53" i="2" s="1"/>
  <c r="Y100" i="2"/>
  <c r="Z100" i="2" s="1"/>
  <c r="Y74" i="2"/>
  <c r="Z74" i="2" s="1"/>
  <c r="Y75" i="2"/>
  <c r="Z75" i="2" s="1"/>
  <c r="Y44" i="2"/>
  <c r="Z44" i="2" s="1"/>
  <c r="Y41" i="2"/>
  <c r="Z41" i="2" s="1"/>
  <c r="W108" i="2"/>
  <c r="X108" i="2" s="1"/>
  <c r="W72" i="2"/>
  <c r="X72" i="2" s="1"/>
  <c r="W95" i="2"/>
  <c r="X95" i="2" s="1"/>
  <c r="Y59" i="2"/>
  <c r="Z59" i="2" s="1"/>
  <c r="W78" i="2"/>
  <c r="X78" i="2" s="1"/>
  <c r="W84" i="2"/>
  <c r="X84" i="2" s="1"/>
  <c r="Y45" i="2"/>
  <c r="Z45" i="2" s="1"/>
  <c r="Y83" i="2"/>
  <c r="Z83" i="2" s="1"/>
  <c r="Y46" i="2"/>
  <c r="Z46" i="2" s="1"/>
  <c r="Y42" i="2"/>
  <c r="Z42" i="2" s="1"/>
  <c r="Y38" i="2"/>
  <c r="Z38" i="2" s="1"/>
  <c r="Y48" i="2"/>
  <c r="Z48" i="2" s="1"/>
  <c r="Y81" i="2"/>
  <c r="Z81" i="2" s="1"/>
  <c r="Y61" i="2"/>
  <c r="Z61" i="2" s="1"/>
  <c r="Y70" i="2"/>
  <c r="Z70" i="2" s="1"/>
  <c r="W92" i="2"/>
  <c r="X92" i="2" s="1"/>
  <c r="W37" i="2"/>
  <c r="X37" i="2" s="1"/>
  <c r="W57" i="2"/>
  <c r="X57" i="2" s="1"/>
  <c r="Y34" i="2"/>
  <c r="Z34" i="2" s="1"/>
  <c r="W77" i="2"/>
  <c r="X77" i="2" s="1"/>
  <c r="Y88" i="2"/>
  <c r="Z88" i="2" s="1"/>
  <c r="Y109" i="2"/>
  <c r="Z109" i="2" s="1"/>
  <c r="Y65" i="2"/>
  <c r="Z65" i="2" s="1"/>
  <c r="W97" i="2"/>
  <c r="X97" i="2" s="1"/>
  <c r="W110" i="2"/>
  <c r="X110" i="2" s="1"/>
  <c r="W39" i="2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<sst xmlns="http://schemas.openxmlformats.org/spreadsheetml/2006/main" count="942" uniqueCount="421">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</sst>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workbookViewId="0">
      <pane ySplit="1" topLeftCell="A14" activePane="bottomLeft" state="frozen"/>
      <selection pane="bottomLeft" activeCell="Q34" sqref="Q34"/>
    </sheetView>
  </sheetViews>
  <sheetFormatPr defaultRowHeight="14" x14ac:dyDescent="0.3"/>
  <cols>
    <col min="1" max="1" width="10.5" bestFit="1" customWidth="1"/>
    <col min="26" max="28" width="8.58203125" style="1"/>
    <col min="29" max="30" width="8.582031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45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3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3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3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3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3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3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3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3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3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3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3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3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3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3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3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3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3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3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3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3">
      <c r="A34" t="s">
        <v>41</v>
      </c>
      <c r="B34" t="s">
        <v>77</v>
      </c>
      <c r="D34" t="s">
        <v>41</v>
      </c>
      <c r="E34" t="s">
        <v>52</v>
      </c>
      <c r="F34">
        <v>2012</v>
      </c>
      <c r="G34">
        <v>30</v>
      </c>
      <c r="H34" t="s">
        <v>91</v>
      </c>
      <c r="J34">
        <v>6</v>
      </c>
      <c r="K34">
        <v>170</v>
      </c>
      <c r="L34">
        <v>9655</v>
      </c>
      <c r="M34">
        <v>126</v>
      </c>
      <c r="O34">
        <f t="shared" si="1"/>
        <v>126</v>
      </c>
      <c r="P34">
        <v>0.34</v>
      </c>
      <c r="Q34">
        <f t="shared" si="2"/>
        <v>419.83200000000005</v>
      </c>
      <c r="R34">
        <f t="shared" si="32"/>
        <v>126</v>
      </c>
      <c r="S34">
        <f t="shared" si="33"/>
        <v>393750</v>
      </c>
      <c r="T34">
        <f t="shared" si="34"/>
        <v>103</v>
      </c>
      <c r="U34">
        <f t="shared" si="35"/>
        <v>23175</v>
      </c>
      <c r="V34">
        <f t="shared" si="6"/>
        <v>0</v>
      </c>
      <c r="AC34" s="2" t="e">
        <f t="shared" si="7"/>
        <v>#DIV/0!</v>
      </c>
    </row>
    <row r="35" spans="1:32" x14ac:dyDescent="0.3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3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3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3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3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3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3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 t="shared" si="2"/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3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3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3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3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3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 s="5">
        <v>377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3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 s="5">
        <v>440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3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 s="5">
        <v>480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3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ref="Q49" si="40">O49*P49*9.8</f>
        <v>480.10199999999998</v>
      </c>
      <c r="R49">
        <f t="shared" ref="R49:R50" si="41">MEDIAN(255, ROUND((M49/10+SQRT(K49)/20+SQRT(L49)+P49+20-J49), 0), 0)</f>
        <v>84</v>
      </c>
      <c r="S49">
        <f t="shared" ref="S49:S50" si="42">R49*50000/16</f>
        <v>262500</v>
      </c>
      <c r="T49">
        <f t="shared" ref="T49:T50" si="43">MEDIAN(0, 255, ROUND(SQRT(K49)/100+SQRT(L49)+P49+40/J49-2,0))</f>
        <v>65</v>
      </c>
      <c r="U49">
        <f t="shared" ref="U49:U50" si="44">IF(E49="Steam", T49*350/16*12, IF(E49="Diesel", T49*325/16*12,  T49*300/16*12))</f>
        <v>15843.75</v>
      </c>
      <c r="V49">
        <f t="shared" ref="V49" si="45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  <row r="50" spans="1:31" x14ac:dyDescent="0.3">
      <c r="A50" s="3" t="s">
        <v>394</v>
      </c>
      <c r="B50" s="3" t="s">
        <v>395</v>
      </c>
      <c r="E50" t="s">
        <v>260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O50" s="5">
        <v>276</v>
      </c>
      <c r="P50">
        <v>0.34699999999999998</v>
      </c>
      <c r="Q50">
        <f>2*Q30</f>
        <v>938.56560000000002</v>
      </c>
      <c r="R50">
        <f t="shared" si="41"/>
        <v>147</v>
      </c>
      <c r="S50">
        <f t="shared" si="42"/>
        <v>459375</v>
      </c>
      <c r="T50">
        <f t="shared" si="43"/>
        <v>111</v>
      </c>
      <c r="U50">
        <f t="shared" si="44"/>
        <v>24975</v>
      </c>
      <c r="V50" s="5">
        <v>10</v>
      </c>
      <c r="W50">
        <v>2</v>
      </c>
      <c r="X50">
        <v>6</v>
      </c>
      <c r="Y50">
        <v>2</v>
      </c>
      <c r="AD50" s="2" t="s">
        <v>343</v>
      </c>
      <c r="AE50" t="s">
        <v>343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56"/>
  <sheetViews>
    <sheetView tabSelected="1" topLeftCell="L1" workbookViewId="0">
      <pane ySplit="1" topLeftCell="A107" activePane="bottomLeft" state="frozen"/>
      <selection pane="bottomLeft" activeCell="S121" sqref="S121"/>
    </sheetView>
  </sheetViews>
  <sheetFormatPr defaultRowHeight="14" x14ac:dyDescent="0.3"/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3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3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3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3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3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3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3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3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3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3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3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3">
      <c r="B13" t="s">
        <v>130</v>
      </c>
      <c r="I13">
        <v>16</v>
      </c>
      <c r="J13">
        <v>250</v>
      </c>
      <c r="K13">
        <f t="shared" ref="K13:K156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3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3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3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3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3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3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3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3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3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3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3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3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3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3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3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3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56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3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3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3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3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3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3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3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3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3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3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3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3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3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3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3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3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3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3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3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3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3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3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3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3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3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3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3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3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3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3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3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3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3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3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3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3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3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3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3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3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3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3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3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3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3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3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3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3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3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3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3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3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56" si="21">MAX(1, INT(T81/10+SQRT(J81)/20+SQRT(K81)+U81+SQRT(Q81)/2+SQRT(S81)-SQRT(185)+20-I81))</f>
        <v>87</v>
      </c>
      <c r="X81">
        <f t="shared" ref="X81:X156" si="22">W81*50000/16</f>
        <v>271875</v>
      </c>
      <c r="Y81">
        <f t="shared" ref="Y81:Y156" si="23">MAX(1, ROUND((SQRT(J81)/100+SQRT(K81)+U81+(40/I81-2)+SQRT(Q81)/2+SQRT(S81)-SQRT(185)), 0))</f>
        <v>72</v>
      </c>
      <c r="Z81">
        <f t="shared" ref="Z81:Z156" si="24">Y81*300/16</f>
        <v>1350</v>
      </c>
    </row>
    <row r="82" spans="1:26" x14ac:dyDescent="0.3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3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3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3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3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3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3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3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3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3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3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3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3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3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3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3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3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3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3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3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3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3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3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3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3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3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</v>
      </c>
      <c r="V107">
        <f t="shared" si="14"/>
        <v>0</v>
      </c>
      <c r="W107">
        <f t="shared" si="21"/>
        <v>21</v>
      </c>
      <c r="X107">
        <f t="shared" si="22"/>
        <v>65625</v>
      </c>
      <c r="Y107">
        <f t="shared" si="23"/>
        <v>8</v>
      </c>
      <c r="Z107">
        <f t="shared" si="24"/>
        <v>150</v>
      </c>
    </row>
    <row r="108" spans="1:26" x14ac:dyDescent="0.3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</v>
      </c>
      <c r="V108">
        <f t="shared" si="14"/>
        <v>0</v>
      </c>
      <c r="W108">
        <f t="shared" si="21"/>
        <v>25</v>
      </c>
      <c r="X108">
        <f t="shared" si="22"/>
        <v>78125</v>
      </c>
      <c r="Y108">
        <f t="shared" si="23"/>
        <v>12</v>
      </c>
      <c r="Z108">
        <f t="shared" si="24"/>
        <v>225</v>
      </c>
    </row>
    <row r="109" spans="1:26" x14ac:dyDescent="0.3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</v>
      </c>
      <c r="V109">
        <f t="shared" si="14"/>
        <v>0</v>
      </c>
      <c r="W109">
        <f t="shared" si="21"/>
        <v>29</v>
      </c>
      <c r="X109">
        <f t="shared" si="22"/>
        <v>90625</v>
      </c>
      <c r="Y109">
        <f t="shared" si="23"/>
        <v>16</v>
      </c>
      <c r="Z109">
        <f t="shared" si="24"/>
        <v>300</v>
      </c>
    </row>
    <row r="110" spans="1:26" x14ac:dyDescent="0.3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</v>
      </c>
      <c r="V110">
        <f t="shared" si="14"/>
        <v>0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3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</v>
      </c>
      <c r="V111">
        <f t="shared" si="14"/>
        <v>0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  <row r="112" spans="1:26" x14ac:dyDescent="0.3">
      <c r="A112" t="s">
        <v>401</v>
      </c>
      <c r="G112">
        <v>2009</v>
      </c>
      <c r="I112">
        <v>8</v>
      </c>
      <c r="J112">
        <v>250</v>
      </c>
      <c r="K112">
        <f t="shared" si="8"/>
        <v>1441</v>
      </c>
      <c r="L112">
        <v>1060</v>
      </c>
      <c r="Q112">
        <v>61</v>
      </c>
      <c r="S112">
        <v>240</v>
      </c>
      <c r="T112">
        <v>55.5</v>
      </c>
      <c r="U112">
        <v>0.12</v>
      </c>
      <c r="V112">
        <f t="shared" si="14"/>
        <v>65.268000000000001</v>
      </c>
      <c r="W112">
        <f t="shared" si="21"/>
        <v>62</v>
      </c>
      <c r="X112">
        <f t="shared" si="22"/>
        <v>193750</v>
      </c>
      <c r="Y112">
        <f t="shared" si="23"/>
        <v>47</v>
      </c>
      <c r="Z112">
        <f t="shared" si="24"/>
        <v>881.25</v>
      </c>
    </row>
    <row r="113" spans="1:26" x14ac:dyDescent="0.3">
      <c r="B113" t="s">
        <v>130</v>
      </c>
      <c r="I113">
        <v>8</v>
      </c>
      <c r="J113">
        <v>250</v>
      </c>
      <c r="K113">
        <f t="shared" si="8"/>
        <v>1441</v>
      </c>
      <c r="L113">
        <v>1060</v>
      </c>
      <c r="Q113">
        <v>93</v>
      </c>
      <c r="S113">
        <v>240</v>
      </c>
      <c r="T113">
        <v>55.5</v>
      </c>
      <c r="U113">
        <v>0.12</v>
      </c>
      <c r="V113">
        <f t="shared" si="14"/>
        <v>65.268000000000001</v>
      </c>
      <c r="W113">
        <f t="shared" si="21"/>
        <v>63</v>
      </c>
      <c r="X113">
        <f t="shared" si="22"/>
        <v>196875</v>
      </c>
      <c r="Y113">
        <f t="shared" si="23"/>
        <v>48</v>
      </c>
      <c r="Z113">
        <f t="shared" si="24"/>
        <v>900</v>
      </c>
    </row>
    <row r="114" spans="1:26" x14ac:dyDescent="0.3">
      <c r="B114" t="s">
        <v>402</v>
      </c>
      <c r="I114">
        <v>8</v>
      </c>
      <c r="J114">
        <v>250</v>
      </c>
      <c r="K114">
        <f t="shared" si="8"/>
        <v>1441</v>
      </c>
      <c r="L114">
        <v>1060</v>
      </c>
      <c r="P114" t="s">
        <v>403</v>
      </c>
      <c r="Q114">
        <v>40</v>
      </c>
      <c r="S114">
        <v>640</v>
      </c>
      <c r="T114">
        <v>55.5</v>
      </c>
      <c r="U114">
        <v>0.12</v>
      </c>
      <c r="V114">
        <f t="shared" si="14"/>
        <v>65.268000000000001</v>
      </c>
      <c r="W114">
        <f t="shared" si="21"/>
        <v>71</v>
      </c>
      <c r="X114">
        <f t="shared" si="22"/>
        <v>221875</v>
      </c>
      <c r="Y114">
        <f t="shared" si="23"/>
        <v>56</v>
      </c>
      <c r="Z114">
        <f t="shared" si="24"/>
        <v>1050</v>
      </c>
    </row>
    <row r="115" spans="1:26" x14ac:dyDescent="0.3">
      <c r="B115" t="s">
        <v>137</v>
      </c>
      <c r="I115">
        <v>8</v>
      </c>
      <c r="J115">
        <v>250</v>
      </c>
      <c r="K115">
        <f t="shared" si="8"/>
        <v>1441</v>
      </c>
      <c r="L115">
        <v>1060</v>
      </c>
      <c r="P115" t="s">
        <v>404</v>
      </c>
      <c r="Q115">
        <v>16</v>
      </c>
      <c r="S115">
        <v>800</v>
      </c>
      <c r="T115">
        <v>55.5</v>
      </c>
      <c r="U115">
        <v>0.12</v>
      </c>
      <c r="V115">
        <f t="shared" si="14"/>
        <v>65.268000000000001</v>
      </c>
      <c r="W115">
        <f t="shared" si="21"/>
        <v>73</v>
      </c>
      <c r="X115">
        <f t="shared" si="22"/>
        <v>228125</v>
      </c>
      <c r="Y115">
        <f t="shared" si="23"/>
        <v>58</v>
      </c>
      <c r="Z115">
        <f t="shared" si="24"/>
        <v>1087.5</v>
      </c>
    </row>
    <row r="116" spans="1:26" x14ac:dyDescent="0.3">
      <c r="B116" t="s">
        <v>138</v>
      </c>
      <c r="I116">
        <v>8</v>
      </c>
      <c r="J116">
        <v>250</v>
      </c>
      <c r="K116">
        <f t="shared" si="8"/>
        <v>1441</v>
      </c>
      <c r="L116">
        <v>1060</v>
      </c>
      <c r="P116" t="s">
        <v>403</v>
      </c>
      <c r="Q116">
        <v>58</v>
      </c>
      <c r="S116">
        <v>240</v>
      </c>
      <c r="T116">
        <v>55.5</v>
      </c>
      <c r="U116">
        <v>0.12</v>
      </c>
      <c r="V116">
        <f t="shared" si="14"/>
        <v>65.268000000000001</v>
      </c>
      <c r="W116">
        <f t="shared" si="21"/>
        <v>62</v>
      </c>
      <c r="X116">
        <f t="shared" si="22"/>
        <v>193750</v>
      </c>
      <c r="Y116">
        <f t="shared" si="23"/>
        <v>47</v>
      </c>
      <c r="Z116">
        <f t="shared" si="24"/>
        <v>881.25</v>
      </c>
    </row>
    <row r="117" spans="1:26" x14ac:dyDescent="0.3">
      <c r="A117" t="s">
        <v>151</v>
      </c>
      <c r="B117" t="s">
        <v>130</v>
      </c>
      <c r="I117">
        <v>8</v>
      </c>
      <c r="J117">
        <v>250</v>
      </c>
      <c r="K117">
        <f t="shared" si="8"/>
        <v>0</v>
      </c>
      <c r="L117">
        <v>0</v>
      </c>
      <c r="Q117">
        <v>93</v>
      </c>
      <c r="S117">
        <v>240</v>
      </c>
      <c r="T117">
        <v>55.5</v>
      </c>
      <c r="U117">
        <v>0</v>
      </c>
      <c r="V117">
        <f t="shared" si="14"/>
        <v>0</v>
      </c>
      <c r="W117">
        <f t="shared" si="21"/>
        <v>25</v>
      </c>
      <c r="X117">
        <f t="shared" si="22"/>
        <v>78125</v>
      </c>
      <c r="Y117">
        <f t="shared" si="23"/>
        <v>10</v>
      </c>
      <c r="Z117">
        <f t="shared" si="24"/>
        <v>187.5</v>
      </c>
    </row>
    <row r="118" spans="1:26" x14ac:dyDescent="0.3">
      <c r="B118" t="s">
        <v>402</v>
      </c>
      <c r="I118">
        <v>8</v>
      </c>
      <c r="J118">
        <v>250</v>
      </c>
      <c r="K118">
        <f t="shared" si="8"/>
        <v>0</v>
      </c>
      <c r="L118">
        <v>0</v>
      </c>
      <c r="Q118">
        <v>60</v>
      </c>
      <c r="S118">
        <v>640</v>
      </c>
      <c r="T118">
        <v>55.5</v>
      </c>
      <c r="U118">
        <v>0</v>
      </c>
      <c r="V118">
        <f t="shared" si="14"/>
        <v>0</v>
      </c>
      <c r="W118">
        <f t="shared" si="21"/>
        <v>33</v>
      </c>
      <c r="X118">
        <f t="shared" si="22"/>
        <v>103125</v>
      </c>
      <c r="Y118">
        <f t="shared" si="23"/>
        <v>19</v>
      </c>
      <c r="Z118">
        <f t="shared" si="24"/>
        <v>356.25</v>
      </c>
    </row>
    <row r="119" spans="1:26" x14ac:dyDescent="0.3">
      <c r="B119" t="s">
        <v>137</v>
      </c>
      <c r="I119">
        <v>8</v>
      </c>
      <c r="J119">
        <v>250</v>
      </c>
      <c r="K119">
        <f t="shared" si="8"/>
        <v>0</v>
      </c>
      <c r="L119">
        <v>0</v>
      </c>
      <c r="Q119">
        <v>16</v>
      </c>
      <c r="S119">
        <v>800</v>
      </c>
      <c r="T119">
        <v>55.5</v>
      </c>
      <c r="U119">
        <v>0</v>
      </c>
      <c r="V119">
        <f t="shared" si="14"/>
        <v>0</v>
      </c>
      <c r="W119">
        <f t="shared" si="21"/>
        <v>35</v>
      </c>
      <c r="X119">
        <f t="shared" si="22"/>
        <v>109375</v>
      </c>
      <c r="Y119">
        <f t="shared" si="23"/>
        <v>20</v>
      </c>
      <c r="Z119">
        <f t="shared" si="24"/>
        <v>375</v>
      </c>
    </row>
    <row r="120" spans="1:26" x14ac:dyDescent="0.3">
      <c r="B120" t="s">
        <v>138</v>
      </c>
      <c r="I120">
        <v>8</v>
      </c>
      <c r="J120">
        <v>250</v>
      </c>
      <c r="K120">
        <f t="shared" si="8"/>
        <v>0</v>
      </c>
      <c r="L120">
        <v>0</v>
      </c>
      <c r="Q120">
        <v>58</v>
      </c>
      <c r="S120">
        <v>240</v>
      </c>
      <c r="T120">
        <v>55.5</v>
      </c>
      <c r="U120">
        <v>0</v>
      </c>
      <c r="V120">
        <f t="shared" si="14"/>
        <v>0</v>
      </c>
      <c r="W120">
        <f t="shared" si="21"/>
        <v>24</v>
      </c>
      <c r="X120">
        <f t="shared" si="22"/>
        <v>75000</v>
      </c>
      <c r="Y120">
        <f t="shared" si="23"/>
        <v>9</v>
      </c>
      <c r="Z120">
        <f t="shared" si="24"/>
        <v>168.75</v>
      </c>
    </row>
    <row r="121" spans="1:26" x14ac:dyDescent="0.3">
      <c r="A121" t="s">
        <v>405</v>
      </c>
      <c r="G121">
        <v>2014</v>
      </c>
      <c r="I121">
        <v>12</v>
      </c>
      <c r="J121">
        <v>250</v>
      </c>
      <c r="K121">
        <f t="shared" si="8"/>
        <v>1550</v>
      </c>
      <c r="L121">
        <v>1140</v>
      </c>
      <c r="Q121">
        <v>48</v>
      </c>
      <c r="S121">
        <v>400</v>
      </c>
      <c r="T121">
        <v>49</v>
      </c>
      <c r="U121">
        <v>0.14000000000000001</v>
      </c>
      <c r="V121">
        <f t="shared" si="14"/>
        <v>67.228000000000009</v>
      </c>
      <c r="W121">
        <f t="shared" si="21"/>
        <v>63</v>
      </c>
      <c r="X121">
        <f t="shared" si="22"/>
        <v>196875</v>
      </c>
      <c r="Y121">
        <f t="shared" si="23"/>
        <v>51</v>
      </c>
      <c r="Z121">
        <f t="shared" si="24"/>
        <v>956.25</v>
      </c>
    </row>
    <row r="122" spans="1:26" x14ac:dyDescent="0.3">
      <c r="B122" t="s">
        <v>130</v>
      </c>
      <c r="I122">
        <v>12</v>
      </c>
      <c r="J122">
        <v>250</v>
      </c>
      <c r="K122">
        <f t="shared" si="8"/>
        <v>1550</v>
      </c>
      <c r="L122">
        <v>1140</v>
      </c>
      <c r="P122">
        <v>65</v>
      </c>
      <c r="Q122">
        <v>90</v>
      </c>
      <c r="S122">
        <v>240</v>
      </c>
      <c r="T122">
        <v>49</v>
      </c>
      <c r="U122">
        <v>0.14000000000000001</v>
      </c>
      <c r="V122">
        <f t="shared" si="14"/>
        <v>67.228000000000009</v>
      </c>
      <c r="W122">
        <f t="shared" si="21"/>
        <v>59</v>
      </c>
      <c r="X122">
        <f t="shared" si="22"/>
        <v>184375</v>
      </c>
      <c r="Y122">
        <f t="shared" si="23"/>
        <v>48</v>
      </c>
      <c r="Z122">
        <f t="shared" si="24"/>
        <v>900</v>
      </c>
    </row>
    <row r="123" spans="1:26" x14ac:dyDescent="0.3">
      <c r="B123" t="s">
        <v>131</v>
      </c>
      <c r="I123">
        <v>12</v>
      </c>
      <c r="J123">
        <v>250</v>
      </c>
      <c r="K123">
        <f t="shared" si="8"/>
        <v>1550</v>
      </c>
      <c r="L123">
        <v>1140</v>
      </c>
      <c r="Q123">
        <v>64</v>
      </c>
      <c r="S123">
        <v>400</v>
      </c>
      <c r="T123">
        <v>49</v>
      </c>
      <c r="U123">
        <v>0.14000000000000001</v>
      </c>
      <c r="V123">
        <f t="shared" si="14"/>
        <v>67.228000000000009</v>
      </c>
      <c r="W123">
        <f t="shared" si="21"/>
        <v>63</v>
      </c>
      <c r="X123">
        <f t="shared" si="22"/>
        <v>196875</v>
      </c>
      <c r="Y123">
        <f t="shared" si="23"/>
        <v>51</v>
      </c>
      <c r="Z123">
        <f t="shared" si="24"/>
        <v>956.25</v>
      </c>
    </row>
    <row r="124" spans="1:26" x14ac:dyDescent="0.3">
      <c r="B124" t="s">
        <v>132</v>
      </c>
      <c r="I124">
        <v>12</v>
      </c>
      <c r="J124">
        <v>250</v>
      </c>
      <c r="K124">
        <f t="shared" si="8"/>
        <v>1550</v>
      </c>
      <c r="L124">
        <v>1140</v>
      </c>
      <c r="P124" t="s">
        <v>408</v>
      </c>
      <c r="Q124">
        <v>32</v>
      </c>
      <c r="S124">
        <v>640</v>
      </c>
      <c r="T124">
        <v>49</v>
      </c>
      <c r="U124">
        <v>0.14000000000000001</v>
      </c>
      <c r="V124">
        <f t="shared" si="14"/>
        <v>67.228000000000009</v>
      </c>
      <c r="W124">
        <f t="shared" si="21"/>
        <v>67</v>
      </c>
      <c r="X124">
        <f t="shared" si="22"/>
        <v>209375</v>
      </c>
      <c r="Y124">
        <f t="shared" si="23"/>
        <v>56</v>
      </c>
      <c r="Z124">
        <f t="shared" si="24"/>
        <v>1050</v>
      </c>
    </row>
    <row r="125" spans="1:26" x14ac:dyDescent="0.3">
      <c r="B125" t="s">
        <v>134</v>
      </c>
      <c r="I125">
        <v>12</v>
      </c>
      <c r="J125">
        <v>250</v>
      </c>
      <c r="K125">
        <f t="shared" si="8"/>
        <v>1550</v>
      </c>
      <c r="L125">
        <v>1140</v>
      </c>
      <c r="P125" t="s">
        <v>409</v>
      </c>
      <c r="Q125">
        <v>24</v>
      </c>
      <c r="S125">
        <v>720</v>
      </c>
      <c r="T125">
        <v>49</v>
      </c>
      <c r="U125">
        <v>0.14000000000000001</v>
      </c>
      <c r="V125">
        <f t="shared" si="14"/>
        <v>67.228000000000009</v>
      </c>
      <c r="W125">
        <f t="shared" si="21"/>
        <v>68</v>
      </c>
      <c r="X125">
        <f t="shared" si="22"/>
        <v>212500</v>
      </c>
      <c r="Y125">
        <f t="shared" si="23"/>
        <v>57</v>
      </c>
      <c r="Z125">
        <f t="shared" si="24"/>
        <v>1068.75</v>
      </c>
    </row>
    <row r="126" spans="1:26" x14ac:dyDescent="0.3">
      <c r="B126" t="s">
        <v>138</v>
      </c>
      <c r="I126">
        <v>12</v>
      </c>
      <c r="J126">
        <v>250</v>
      </c>
      <c r="K126">
        <f t="shared" si="8"/>
        <v>1550</v>
      </c>
      <c r="L126">
        <v>1140</v>
      </c>
      <c r="P126" t="s">
        <v>410</v>
      </c>
      <c r="Q126">
        <v>63</v>
      </c>
      <c r="S126">
        <v>240</v>
      </c>
      <c r="T126">
        <v>49</v>
      </c>
      <c r="U126">
        <v>0.14000000000000001</v>
      </c>
      <c r="V126">
        <f t="shared" si="14"/>
        <v>67.228000000000009</v>
      </c>
      <c r="W126">
        <f t="shared" si="21"/>
        <v>59</v>
      </c>
      <c r="X126">
        <f t="shared" si="22"/>
        <v>184375</v>
      </c>
      <c r="Y126">
        <f t="shared" si="23"/>
        <v>47</v>
      </c>
      <c r="Z126">
        <f t="shared" si="24"/>
        <v>881.25</v>
      </c>
    </row>
    <row r="127" spans="1:26" x14ac:dyDescent="0.3">
      <c r="A127" t="s">
        <v>151</v>
      </c>
      <c r="B127" t="s">
        <v>130</v>
      </c>
      <c r="I127">
        <v>12</v>
      </c>
      <c r="J127">
        <v>250</v>
      </c>
      <c r="K127">
        <f t="shared" si="8"/>
        <v>0</v>
      </c>
      <c r="L127">
        <v>0</v>
      </c>
      <c r="Q127">
        <v>90</v>
      </c>
      <c r="S127">
        <v>240</v>
      </c>
      <c r="T127">
        <v>49</v>
      </c>
      <c r="U127">
        <v>0</v>
      </c>
      <c r="V127">
        <f t="shared" si="14"/>
        <v>0</v>
      </c>
      <c r="W127">
        <f t="shared" si="21"/>
        <v>20</v>
      </c>
      <c r="X127">
        <f t="shared" si="22"/>
        <v>62500</v>
      </c>
      <c r="Y127">
        <f t="shared" si="23"/>
        <v>8</v>
      </c>
      <c r="Z127">
        <f t="shared" si="24"/>
        <v>150</v>
      </c>
    </row>
    <row r="128" spans="1:26" x14ac:dyDescent="0.3">
      <c r="B128" t="s">
        <v>131</v>
      </c>
      <c r="I128">
        <v>12</v>
      </c>
      <c r="J128">
        <v>250</v>
      </c>
      <c r="K128">
        <f t="shared" si="8"/>
        <v>0</v>
      </c>
      <c r="L128">
        <v>0</v>
      </c>
      <c r="Q128">
        <v>64</v>
      </c>
      <c r="S128">
        <v>400</v>
      </c>
      <c r="T128">
        <v>49</v>
      </c>
      <c r="U128">
        <v>0</v>
      </c>
      <c r="V128">
        <f t="shared" si="14"/>
        <v>0</v>
      </c>
      <c r="W128">
        <f t="shared" si="21"/>
        <v>24</v>
      </c>
      <c r="X128">
        <f t="shared" si="22"/>
        <v>75000</v>
      </c>
      <c r="Y128">
        <f t="shared" si="23"/>
        <v>12</v>
      </c>
      <c r="Z128">
        <f t="shared" si="24"/>
        <v>225</v>
      </c>
    </row>
    <row r="129" spans="1:26" x14ac:dyDescent="0.3">
      <c r="B129" t="s">
        <v>132</v>
      </c>
      <c r="I129">
        <v>12</v>
      </c>
      <c r="J129">
        <v>250</v>
      </c>
      <c r="K129">
        <f t="shared" si="8"/>
        <v>0</v>
      </c>
      <c r="L129">
        <v>0</v>
      </c>
      <c r="Q129">
        <v>32</v>
      </c>
      <c r="S129">
        <v>640</v>
      </c>
      <c r="T129">
        <v>49</v>
      </c>
      <c r="U129">
        <v>0</v>
      </c>
      <c r="V129">
        <f t="shared" si="14"/>
        <v>0</v>
      </c>
      <c r="W129">
        <f t="shared" si="21"/>
        <v>28</v>
      </c>
      <c r="X129">
        <f t="shared" si="22"/>
        <v>87500</v>
      </c>
      <c r="Y129">
        <f t="shared" si="23"/>
        <v>16</v>
      </c>
      <c r="Z129">
        <f t="shared" si="24"/>
        <v>300</v>
      </c>
    </row>
    <row r="130" spans="1:26" x14ac:dyDescent="0.3">
      <c r="B130" t="s">
        <v>134</v>
      </c>
      <c r="I130">
        <v>12</v>
      </c>
      <c r="J130">
        <v>250</v>
      </c>
      <c r="K130">
        <f t="shared" si="8"/>
        <v>0</v>
      </c>
      <c r="L130">
        <v>0</v>
      </c>
      <c r="Q130">
        <v>24</v>
      </c>
      <c r="S130">
        <v>720</v>
      </c>
      <c r="T130">
        <v>49</v>
      </c>
      <c r="U130">
        <v>0</v>
      </c>
      <c r="V130">
        <f t="shared" si="14"/>
        <v>0</v>
      </c>
      <c r="W130">
        <f t="shared" si="21"/>
        <v>29</v>
      </c>
      <c r="X130">
        <f t="shared" si="22"/>
        <v>90625</v>
      </c>
      <c r="Y130">
        <f t="shared" si="23"/>
        <v>17</v>
      </c>
      <c r="Z130">
        <f t="shared" si="24"/>
        <v>318.75</v>
      </c>
    </row>
    <row r="131" spans="1:26" x14ac:dyDescent="0.3">
      <c r="B131" t="s">
        <v>138</v>
      </c>
      <c r="I131">
        <v>12</v>
      </c>
      <c r="J131">
        <v>250</v>
      </c>
      <c r="K131">
        <f t="shared" si="8"/>
        <v>0</v>
      </c>
      <c r="L131">
        <v>0</v>
      </c>
      <c r="Q131">
        <v>63</v>
      </c>
      <c r="S131">
        <v>240</v>
      </c>
      <c r="T131">
        <v>49</v>
      </c>
      <c r="U131">
        <v>0</v>
      </c>
      <c r="V131">
        <f t="shared" si="14"/>
        <v>0</v>
      </c>
      <c r="W131">
        <f t="shared" si="21"/>
        <v>19</v>
      </c>
      <c r="X131">
        <f t="shared" si="22"/>
        <v>59375</v>
      </c>
      <c r="Y131">
        <f t="shared" si="23"/>
        <v>7</v>
      </c>
      <c r="Z131">
        <f t="shared" si="24"/>
        <v>131.25</v>
      </c>
    </row>
    <row r="132" spans="1:26" x14ac:dyDescent="0.3">
      <c r="A132" t="s">
        <v>406</v>
      </c>
      <c r="G132">
        <v>2012</v>
      </c>
      <c r="I132">
        <v>5</v>
      </c>
      <c r="J132">
        <v>310</v>
      </c>
      <c r="K132">
        <f t="shared" si="8"/>
        <v>3263</v>
      </c>
      <c r="L132">
        <v>2400</v>
      </c>
      <c r="Q132">
        <v>40</v>
      </c>
      <c r="S132">
        <v>240</v>
      </c>
      <c r="T132">
        <v>56.5</v>
      </c>
      <c r="U132">
        <v>0.11700000000000001</v>
      </c>
      <c r="V132">
        <f t="shared" si="14"/>
        <v>64.782900000000012</v>
      </c>
      <c r="W132">
        <f t="shared" si="21"/>
        <v>83</v>
      </c>
      <c r="X132">
        <f t="shared" si="22"/>
        <v>259375</v>
      </c>
      <c r="Y132">
        <f t="shared" si="23"/>
        <v>68</v>
      </c>
      <c r="Z132">
        <f t="shared" si="24"/>
        <v>1275</v>
      </c>
    </row>
    <row r="133" spans="1:26" x14ac:dyDescent="0.3">
      <c r="B133" t="s">
        <v>130</v>
      </c>
      <c r="I133">
        <v>5</v>
      </c>
      <c r="J133">
        <v>310</v>
      </c>
      <c r="K133">
        <f t="shared" si="8"/>
        <v>3263</v>
      </c>
      <c r="L133">
        <v>2400</v>
      </c>
      <c r="P133" t="s">
        <v>411</v>
      </c>
      <c r="Q133">
        <v>80</v>
      </c>
      <c r="S133">
        <v>240</v>
      </c>
      <c r="T133">
        <v>56.5</v>
      </c>
      <c r="U133">
        <v>0.11700000000000001</v>
      </c>
      <c r="V133">
        <f t="shared" si="14"/>
        <v>64.782900000000012</v>
      </c>
      <c r="W133">
        <f t="shared" si="21"/>
        <v>85</v>
      </c>
      <c r="X133">
        <f t="shared" si="22"/>
        <v>265625</v>
      </c>
      <c r="Y133">
        <f t="shared" si="23"/>
        <v>70</v>
      </c>
      <c r="Z133">
        <f t="shared" si="24"/>
        <v>1312.5</v>
      </c>
    </row>
    <row r="134" spans="1:26" x14ac:dyDescent="0.3">
      <c r="B134" t="s">
        <v>131</v>
      </c>
      <c r="I134">
        <v>5</v>
      </c>
      <c r="J134">
        <v>310</v>
      </c>
      <c r="K134">
        <f t="shared" si="8"/>
        <v>3263</v>
      </c>
      <c r="L134">
        <v>2400</v>
      </c>
      <c r="Q134">
        <v>56</v>
      </c>
      <c r="S134">
        <v>400</v>
      </c>
      <c r="T134">
        <v>56.5</v>
      </c>
      <c r="U134">
        <v>0.11700000000000001</v>
      </c>
      <c r="V134">
        <f t="shared" si="14"/>
        <v>64.782900000000012</v>
      </c>
      <c r="W134">
        <f t="shared" si="21"/>
        <v>88</v>
      </c>
      <c r="X134">
        <f t="shared" si="22"/>
        <v>275000</v>
      </c>
      <c r="Y134">
        <f t="shared" si="23"/>
        <v>74</v>
      </c>
      <c r="Z134">
        <f t="shared" si="24"/>
        <v>1387.5</v>
      </c>
    </row>
    <row r="135" spans="1:26" x14ac:dyDescent="0.3">
      <c r="B135" t="s">
        <v>132</v>
      </c>
      <c r="I135">
        <v>5</v>
      </c>
      <c r="J135">
        <v>310</v>
      </c>
      <c r="K135">
        <f t="shared" si="8"/>
        <v>3263</v>
      </c>
      <c r="L135">
        <v>2400</v>
      </c>
      <c r="P135" t="s">
        <v>407</v>
      </c>
      <c r="Q135">
        <v>24</v>
      </c>
      <c r="S135">
        <v>640</v>
      </c>
      <c r="T135">
        <v>56.5</v>
      </c>
      <c r="U135">
        <v>0.11700000000000001</v>
      </c>
      <c r="V135">
        <f t="shared" si="14"/>
        <v>64.782900000000012</v>
      </c>
      <c r="W135">
        <f t="shared" si="21"/>
        <v>92</v>
      </c>
      <c r="X135">
        <f t="shared" si="22"/>
        <v>287500</v>
      </c>
      <c r="Y135">
        <f t="shared" si="23"/>
        <v>78</v>
      </c>
      <c r="Z135">
        <f t="shared" si="24"/>
        <v>1462.5</v>
      </c>
    </row>
    <row r="136" spans="1:26" x14ac:dyDescent="0.3">
      <c r="B136" t="s">
        <v>134</v>
      </c>
      <c r="I136">
        <v>5</v>
      </c>
      <c r="J136">
        <v>310</v>
      </c>
      <c r="K136">
        <f t="shared" si="8"/>
        <v>3263</v>
      </c>
      <c r="L136">
        <v>2400</v>
      </c>
      <c r="P136" t="s">
        <v>404</v>
      </c>
      <c r="Q136">
        <v>18</v>
      </c>
      <c r="S136">
        <v>720</v>
      </c>
      <c r="T136">
        <v>56.5</v>
      </c>
      <c r="U136">
        <v>0.11700000000000001</v>
      </c>
      <c r="V136">
        <f t="shared" si="14"/>
        <v>64.782900000000012</v>
      </c>
      <c r="W136">
        <f t="shared" si="21"/>
        <v>94</v>
      </c>
      <c r="X136">
        <f t="shared" si="22"/>
        <v>293750</v>
      </c>
      <c r="Y136">
        <f t="shared" si="23"/>
        <v>79</v>
      </c>
      <c r="Z136">
        <f t="shared" si="24"/>
        <v>1481.25</v>
      </c>
    </row>
    <row r="137" spans="1:26" x14ac:dyDescent="0.3">
      <c r="B137" t="s">
        <v>138</v>
      </c>
      <c r="I137">
        <v>5</v>
      </c>
      <c r="J137">
        <v>310</v>
      </c>
      <c r="K137">
        <f t="shared" si="8"/>
        <v>3263</v>
      </c>
      <c r="L137">
        <v>2400</v>
      </c>
      <c r="P137" t="s">
        <v>407</v>
      </c>
      <c r="Q137">
        <v>38</v>
      </c>
      <c r="S137">
        <v>240</v>
      </c>
      <c r="T137">
        <v>56.5</v>
      </c>
      <c r="U137">
        <v>0.11700000000000001</v>
      </c>
      <c r="V137">
        <f t="shared" si="14"/>
        <v>64.782900000000012</v>
      </c>
      <c r="W137">
        <f t="shared" si="21"/>
        <v>83</v>
      </c>
      <c r="X137">
        <f t="shared" si="22"/>
        <v>259375</v>
      </c>
      <c r="Y137">
        <f t="shared" si="23"/>
        <v>68</v>
      </c>
      <c r="Z137">
        <f t="shared" si="24"/>
        <v>1275</v>
      </c>
    </row>
    <row r="138" spans="1:26" x14ac:dyDescent="0.3">
      <c r="A138" t="s">
        <v>151</v>
      </c>
      <c r="B138" t="s">
        <v>130</v>
      </c>
      <c r="I138">
        <v>5</v>
      </c>
      <c r="J138">
        <v>310</v>
      </c>
      <c r="K138">
        <f t="shared" si="8"/>
        <v>0</v>
      </c>
      <c r="L138">
        <v>0</v>
      </c>
      <c r="Q138">
        <v>80</v>
      </c>
      <c r="S138">
        <v>240</v>
      </c>
      <c r="T138">
        <v>56.5</v>
      </c>
      <c r="U138">
        <v>0</v>
      </c>
      <c r="V138">
        <f t="shared" si="14"/>
        <v>0</v>
      </c>
      <c r="W138">
        <f t="shared" si="21"/>
        <v>27</v>
      </c>
      <c r="X138">
        <f t="shared" si="22"/>
        <v>84375</v>
      </c>
      <c r="Y138">
        <f t="shared" si="23"/>
        <v>13</v>
      </c>
      <c r="Z138">
        <f t="shared" si="24"/>
        <v>243.75</v>
      </c>
    </row>
    <row r="139" spans="1:26" x14ac:dyDescent="0.3">
      <c r="B139" t="s">
        <v>131</v>
      </c>
      <c r="I139">
        <v>5</v>
      </c>
      <c r="J139">
        <v>310</v>
      </c>
      <c r="K139">
        <f t="shared" si="8"/>
        <v>0</v>
      </c>
      <c r="L139">
        <v>0</v>
      </c>
      <c r="Q139">
        <v>56</v>
      </c>
      <c r="S139">
        <v>400</v>
      </c>
      <c r="T139">
        <v>56.5</v>
      </c>
      <c r="U139">
        <v>0</v>
      </c>
      <c r="V139">
        <f t="shared" si="14"/>
        <v>0</v>
      </c>
      <c r="W139">
        <f t="shared" si="21"/>
        <v>31</v>
      </c>
      <c r="X139">
        <f t="shared" si="22"/>
        <v>96875</v>
      </c>
      <c r="Y139">
        <f t="shared" si="23"/>
        <v>16</v>
      </c>
      <c r="Z139">
        <f t="shared" si="24"/>
        <v>300</v>
      </c>
    </row>
    <row r="140" spans="1:26" x14ac:dyDescent="0.3">
      <c r="B140" t="s">
        <v>132</v>
      </c>
      <c r="I140">
        <v>5</v>
      </c>
      <c r="J140">
        <v>310</v>
      </c>
      <c r="K140">
        <f t="shared" si="8"/>
        <v>0</v>
      </c>
      <c r="L140">
        <v>0</v>
      </c>
      <c r="Q140">
        <v>24</v>
      </c>
      <c r="S140">
        <v>640</v>
      </c>
      <c r="T140">
        <v>56.5</v>
      </c>
      <c r="U140">
        <v>0</v>
      </c>
      <c r="V140">
        <f t="shared" si="14"/>
        <v>0</v>
      </c>
      <c r="W140">
        <f t="shared" si="21"/>
        <v>35</v>
      </c>
      <c r="X140">
        <f t="shared" si="22"/>
        <v>109375</v>
      </c>
      <c r="Y140">
        <f t="shared" si="23"/>
        <v>20</v>
      </c>
      <c r="Z140">
        <f t="shared" si="24"/>
        <v>375</v>
      </c>
    </row>
    <row r="141" spans="1:26" x14ac:dyDescent="0.3">
      <c r="B141" t="s">
        <v>134</v>
      </c>
      <c r="I141">
        <v>5</v>
      </c>
      <c r="J141">
        <v>310</v>
      </c>
      <c r="K141">
        <f t="shared" si="8"/>
        <v>0</v>
      </c>
      <c r="L141">
        <v>0</v>
      </c>
      <c r="Q141">
        <v>18</v>
      </c>
      <c r="S141">
        <v>720</v>
      </c>
      <c r="T141">
        <v>56.5</v>
      </c>
      <c r="U141">
        <v>0</v>
      </c>
      <c r="V141">
        <f t="shared" si="14"/>
        <v>0</v>
      </c>
      <c r="W141">
        <f t="shared" si="21"/>
        <v>36</v>
      </c>
      <c r="X141">
        <f t="shared" si="22"/>
        <v>112500</v>
      </c>
      <c r="Y141">
        <f t="shared" si="23"/>
        <v>22</v>
      </c>
      <c r="Z141">
        <f t="shared" si="24"/>
        <v>412.5</v>
      </c>
    </row>
    <row r="142" spans="1:26" x14ac:dyDescent="0.3">
      <c r="B142" t="s">
        <v>138</v>
      </c>
      <c r="I142">
        <v>5</v>
      </c>
      <c r="J142">
        <v>310</v>
      </c>
      <c r="K142">
        <f t="shared" si="8"/>
        <v>0</v>
      </c>
      <c r="L142">
        <v>0</v>
      </c>
      <c r="Q142">
        <v>38</v>
      </c>
      <c r="S142">
        <v>240</v>
      </c>
      <c r="T142">
        <v>56.5</v>
      </c>
      <c r="U142">
        <v>0</v>
      </c>
      <c r="V142">
        <f t="shared" si="14"/>
        <v>0</v>
      </c>
      <c r="W142">
        <f t="shared" si="21"/>
        <v>26</v>
      </c>
      <c r="X142">
        <f t="shared" si="22"/>
        <v>81250</v>
      </c>
      <c r="Y142">
        <f t="shared" si="23"/>
        <v>11</v>
      </c>
      <c r="Z142">
        <f t="shared" si="24"/>
        <v>206.25</v>
      </c>
    </row>
    <row r="143" spans="1:26" x14ac:dyDescent="0.3">
      <c r="A143" t="s">
        <v>413</v>
      </c>
      <c r="D143" t="s">
        <v>416</v>
      </c>
      <c r="I143">
        <v>8</v>
      </c>
      <c r="J143">
        <v>200</v>
      </c>
      <c r="K143">
        <f t="shared" si="8"/>
        <v>1482</v>
      </c>
      <c r="L143">
        <v>1090</v>
      </c>
      <c r="Q143">
        <v>48</v>
      </c>
      <c r="S143">
        <v>400</v>
      </c>
      <c r="T143">
        <v>48</v>
      </c>
      <c r="U143">
        <v>0.16</v>
      </c>
      <c r="V143">
        <f t="shared" si="14"/>
        <v>75.263999999999996</v>
      </c>
      <c r="W143">
        <f t="shared" si="21"/>
        <v>66</v>
      </c>
      <c r="X143">
        <f t="shared" si="22"/>
        <v>206250</v>
      </c>
      <c r="Y143">
        <f t="shared" si="23"/>
        <v>52</v>
      </c>
      <c r="Z143">
        <f t="shared" si="24"/>
        <v>975</v>
      </c>
    </row>
    <row r="144" spans="1:26" x14ac:dyDescent="0.3">
      <c r="B144" t="s">
        <v>130</v>
      </c>
      <c r="I144">
        <v>8</v>
      </c>
      <c r="J144">
        <v>200</v>
      </c>
      <c r="K144">
        <f t="shared" si="8"/>
        <v>1482</v>
      </c>
      <c r="L144">
        <v>1090</v>
      </c>
      <c r="Q144">
        <v>201</v>
      </c>
      <c r="S144">
        <v>160</v>
      </c>
      <c r="T144">
        <v>48</v>
      </c>
      <c r="U144">
        <v>0.16</v>
      </c>
      <c r="V144">
        <f t="shared" si="14"/>
        <v>75.263999999999996</v>
      </c>
      <c r="W144">
        <f t="shared" si="21"/>
        <v>62</v>
      </c>
      <c r="X144">
        <f t="shared" si="22"/>
        <v>193750</v>
      </c>
      <c r="Y144">
        <f t="shared" si="23"/>
        <v>48</v>
      </c>
      <c r="Z144">
        <f t="shared" si="24"/>
        <v>900</v>
      </c>
    </row>
    <row r="145" spans="1:26" x14ac:dyDescent="0.3">
      <c r="B145" t="s">
        <v>131</v>
      </c>
      <c r="I145">
        <v>8</v>
      </c>
      <c r="J145">
        <v>200</v>
      </c>
      <c r="K145">
        <f t="shared" si="8"/>
        <v>1482</v>
      </c>
      <c r="L145">
        <v>1090</v>
      </c>
      <c r="Q145">
        <v>60</v>
      </c>
      <c r="S145">
        <v>400</v>
      </c>
      <c r="T145">
        <v>48</v>
      </c>
      <c r="U145">
        <v>0.16</v>
      </c>
      <c r="V145">
        <f t="shared" si="14"/>
        <v>75.263999999999996</v>
      </c>
      <c r="W145">
        <f t="shared" si="21"/>
        <v>66</v>
      </c>
      <c r="X145">
        <f t="shared" si="22"/>
        <v>206250</v>
      </c>
      <c r="Y145">
        <f t="shared" si="23"/>
        <v>52</v>
      </c>
      <c r="Z145">
        <f t="shared" si="24"/>
        <v>975</v>
      </c>
    </row>
    <row r="146" spans="1:26" x14ac:dyDescent="0.3">
      <c r="A146" t="s">
        <v>151</v>
      </c>
      <c r="B146" t="s">
        <v>130</v>
      </c>
      <c r="I146">
        <v>8</v>
      </c>
      <c r="J146">
        <v>200</v>
      </c>
      <c r="K146">
        <f t="shared" si="8"/>
        <v>0</v>
      </c>
      <c r="L146">
        <v>0</v>
      </c>
      <c r="Q146">
        <v>201</v>
      </c>
      <c r="S146">
        <v>160</v>
      </c>
      <c r="T146">
        <v>48</v>
      </c>
      <c r="U146">
        <v>0</v>
      </c>
      <c r="V146">
        <f t="shared" si="14"/>
        <v>0</v>
      </c>
      <c r="W146">
        <f t="shared" si="21"/>
        <v>23</v>
      </c>
      <c r="X146">
        <f t="shared" si="22"/>
        <v>71875</v>
      </c>
      <c r="Y146">
        <f t="shared" si="23"/>
        <v>9</v>
      </c>
      <c r="Z146">
        <f t="shared" si="24"/>
        <v>168.75</v>
      </c>
    </row>
    <row r="147" spans="1:26" x14ac:dyDescent="0.3">
      <c r="B147" t="s">
        <v>131</v>
      </c>
      <c r="I147">
        <v>8</v>
      </c>
      <c r="J147">
        <v>200</v>
      </c>
      <c r="K147">
        <f t="shared" si="8"/>
        <v>0</v>
      </c>
      <c r="L147">
        <v>0</v>
      </c>
      <c r="Q147">
        <v>60</v>
      </c>
      <c r="S147">
        <v>400</v>
      </c>
      <c r="T147">
        <v>48</v>
      </c>
      <c r="U147">
        <v>0</v>
      </c>
      <c r="V147">
        <f t="shared" si="14"/>
        <v>0</v>
      </c>
      <c r="W147">
        <f t="shared" si="21"/>
        <v>27</v>
      </c>
      <c r="X147">
        <f t="shared" si="22"/>
        <v>84375</v>
      </c>
      <c r="Y147">
        <f t="shared" si="23"/>
        <v>13</v>
      </c>
      <c r="Z147">
        <f t="shared" si="24"/>
        <v>243.75</v>
      </c>
    </row>
    <row r="148" spans="1:26" x14ac:dyDescent="0.3">
      <c r="A148" t="s">
        <v>412</v>
      </c>
      <c r="D148" t="s">
        <v>418</v>
      </c>
      <c r="I148">
        <v>8</v>
      </c>
      <c r="J148">
        <v>200</v>
      </c>
      <c r="K148">
        <f t="shared" si="8"/>
        <v>1482</v>
      </c>
      <c r="L148">
        <v>1090</v>
      </c>
      <c r="Q148">
        <v>150</v>
      </c>
      <c r="S148">
        <v>160</v>
      </c>
      <c r="T148">
        <v>48</v>
      </c>
      <c r="U148">
        <v>0.16</v>
      </c>
      <c r="V148">
        <f t="shared" si="14"/>
        <v>75.263999999999996</v>
      </c>
      <c r="W148">
        <f t="shared" si="21"/>
        <v>61</v>
      </c>
      <c r="X148">
        <f t="shared" si="22"/>
        <v>190625</v>
      </c>
      <c r="Y148">
        <f t="shared" si="23"/>
        <v>47</v>
      </c>
      <c r="Z148">
        <f t="shared" si="24"/>
        <v>881.25</v>
      </c>
    </row>
    <row r="149" spans="1:26" x14ac:dyDescent="0.3">
      <c r="B149" t="s">
        <v>130</v>
      </c>
      <c r="I149">
        <v>8</v>
      </c>
      <c r="J149">
        <v>200</v>
      </c>
      <c r="K149">
        <f t="shared" si="8"/>
        <v>1482</v>
      </c>
      <c r="L149">
        <v>1090</v>
      </c>
      <c r="Q149">
        <v>201</v>
      </c>
      <c r="S149">
        <v>160</v>
      </c>
      <c r="T149">
        <v>48</v>
      </c>
      <c r="U149">
        <v>0.16</v>
      </c>
      <c r="V149">
        <f t="shared" si="14"/>
        <v>75.263999999999996</v>
      </c>
      <c r="W149">
        <f t="shared" si="21"/>
        <v>62</v>
      </c>
      <c r="X149">
        <f t="shared" si="22"/>
        <v>193750</v>
      </c>
      <c r="Y149">
        <f t="shared" si="23"/>
        <v>48</v>
      </c>
      <c r="Z149">
        <f t="shared" si="24"/>
        <v>900</v>
      </c>
    </row>
    <row r="150" spans="1:26" x14ac:dyDescent="0.3">
      <c r="A150" t="s">
        <v>151</v>
      </c>
      <c r="B150" t="s">
        <v>130</v>
      </c>
      <c r="I150">
        <v>8</v>
      </c>
      <c r="J150">
        <v>200</v>
      </c>
      <c r="K150">
        <f t="shared" si="8"/>
        <v>0</v>
      </c>
      <c r="L150">
        <v>0</v>
      </c>
      <c r="Q150">
        <v>201</v>
      </c>
      <c r="S150">
        <v>160</v>
      </c>
      <c r="T150">
        <v>48</v>
      </c>
      <c r="U150">
        <v>0</v>
      </c>
      <c r="V150">
        <f t="shared" si="14"/>
        <v>0</v>
      </c>
      <c r="W150">
        <f t="shared" si="21"/>
        <v>23</v>
      </c>
      <c r="X150">
        <f t="shared" si="22"/>
        <v>71875</v>
      </c>
      <c r="Y150">
        <f t="shared" si="23"/>
        <v>9</v>
      </c>
      <c r="Z150">
        <f t="shared" si="24"/>
        <v>168.75</v>
      </c>
    </row>
    <row r="151" spans="1:26" x14ac:dyDescent="0.3">
      <c r="A151" t="s">
        <v>414</v>
      </c>
      <c r="B151" t="s">
        <v>417</v>
      </c>
      <c r="D151" t="s">
        <v>419</v>
      </c>
      <c r="I151">
        <v>6</v>
      </c>
      <c r="J151">
        <v>200</v>
      </c>
      <c r="K151">
        <f t="shared" si="8"/>
        <v>1822</v>
      </c>
      <c r="L151">
        <v>1340</v>
      </c>
      <c r="Q151">
        <v>150</v>
      </c>
      <c r="S151">
        <v>160</v>
      </c>
      <c r="T151">
        <v>48</v>
      </c>
      <c r="U151">
        <v>0.16</v>
      </c>
      <c r="V151">
        <f t="shared" si="14"/>
        <v>75.263999999999996</v>
      </c>
      <c r="W151">
        <f t="shared" si="21"/>
        <v>67</v>
      </c>
      <c r="X151">
        <f t="shared" si="22"/>
        <v>209375</v>
      </c>
      <c r="Y151">
        <f t="shared" si="23"/>
        <v>53</v>
      </c>
      <c r="Z151">
        <f t="shared" si="24"/>
        <v>993.75</v>
      </c>
    </row>
    <row r="152" spans="1:26" x14ac:dyDescent="0.3">
      <c r="B152" t="s">
        <v>130</v>
      </c>
      <c r="I152">
        <v>6</v>
      </c>
      <c r="J152">
        <v>200</v>
      </c>
      <c r="K152">
        <f t="shared" si="8"/>
        <v>1822</v>
      </c>
      <c r="L152">
        <v>1340</v>
      </c>
      <c r="Q152">
        <v>201</v>
      </c>
      <c r="S152">
        <v>160</v>
      </c>
      <c r="T152">
        <v>48</v>
      </c>
      <c r="U152">
        <v>0.16</v>
      </c>
      <c r="V152">
        <f t="shared" si="14"/>
        <v>75.263999999999996</v>
      </c>
      <c r="W152">
        <f t="shared" si="21"/>
        <v>68</v>
      </c>
      <c r="X152">
        <f t="shared" si="22"/>
        <v>212500</v>
      </c>
      <c r="Y152">
        <f t="shared" si="23"/>
        <v>54</v>
      </c>
      <c r="Z152">
        <f t="shared" si="24"/>
        <v>1012.5</v>
      </c>
    </row>
    <row r="153" spans="1:26" x14ac:dyDescent="0.3">
      <c r="A153" t="s">
        <v>151</v>
      </c>
      <c r="B153" t="s">
        <v>130</v>
      </c>
      <c r="I153">
        <v>6</v>
      </c>
      <c r="J153">
        <v>200</v>
      </c>
      <c r="K153">
        <f t="shared" si="8"/>
        <v>0</v>
      </c>
      <c r="L153">
        <v>0</v>
      </c>
      <c r="Q153">
        <v>201</v>
      </c>
      <c r="S153">
        <v>160</v>
      </c>
      <c r="T153">
        <v>48</v>
      </c>
      <c r="U153">
        <v>0</v>
      </c>
      <c r="V153">
        <f t="shared" si="14"/>
        <v>0</v>
      </c>
      <c r="W153">
        <f t="shared" si="21"/>
        <v>25</v>
      </c>
      <c r="X153">
        <f t="shared" si="22"/>
        <v>78125</v>
      </c>
      <c r="Y153">
        <f t="shared" si="23"/>
        <v>11</v>
      </c>
      <c r="Z153">
        <f t="shared" si="24"/>
        <v>206.25</v>
      </c>
    </row>
    <row r="154" spans="1:26" x14ac:dyDescent="0.3">
      <c r="A154" t="s">
        <v>415</v>
      </c>
      <c r="D154" t="s">
        <v>420</v>
      </c>
      <c r="I154">
        <v>6</v>
      </c>
      <c r="J154">
        <v>160</v>
      </c>
      <c r="K154">
        <f t="shared" si="8"/>
        <v>1665</v>
      </c>
      <c r="L154">
        <v>1224.5</v>
      </c>
      <c r="Q154">
        <v>216</v>
      </c>
      <c r="S154">
        <v>120</v>
      </c>
      <c r="T154">
        <v>48</v>
      </c>
      <c r="U154">
        <v>0.2</v>
      </c>
      <c r="V154">
        <f t="shared" si="14"/>
        <v>94.080000000000027</v>
      </c>
      <c r="W154">
        <f t="shared" si="21"/>
        <v>65</v>
      </c>
      <c r="X154">
        <f t="shared" si="22"/>
        <v>203125</v>
      </c>
      <c r="Y154">
        <f t="shared" si="23"/>
        <v>50</v>
      </c>
      <c r="Z154">
        <f t="shared" si="24"/>
        <v>937.5</v>
      </c>
    </row>
    <row r="155" spans="1:26" x14ac:dyDescent="0.3">
      <c r="B155" t="s">
        <v>130</v>
      </c>
      <c r="I155">
        <v>6</v>
      </c>
      <c r="J155">
        <v>160</v>
      </c>
      <c r="K155">
        <f t="shared" si="8"/>
        <v>1665</v>
      </c>
      <c r="L155">
        <v>1224.5</v>
      </c>
      <c r="Q155">
        <v>281</v>
      </c>
      <c r="S155">
        <v>120</v>
      </c>
      <c r="T155">
        <v>48</v>
      </c>
      <c r="U155">
        <v>0.2</v>
      </c>
      <c r="V155">
        <f t="shared" si="14"/>
        <v>94.080000000000027</v>
      </c>
      <c r="W155">
        <f t="shared" si="21"/>
        <v>66</v>
      </c>
      <c r="X155">
        <f t="shared" si="22"/>
        <v>206250</v>
      </c>
      <c r="Y155">
        <f t="shared" si="23"/>
        <v>52</v>
      </c>
      <c r="Z155">
        <f t="shared" si="24"/>
        <v>975</v>
      </c>
    </row>
    <row r="156" spans="1:26" x14ac:dyDescent="0.3">
      <c r="A156" t="s">
        <v>151</v>
      </c>
      <c r="B156" t="s">
        <v>130</v>
      </c>
      <c r="I156">
        <v>6</v>
      </c>
      <c r="J156">
        <v>160</v>
      </c>
      <c r="K156">
        <f t="shared" si="8"/>
        <v>0</v>
      </c>
      <c r="L156">
        <v>0</v>
      </c>
      <c r="Q156">
        <v>281</v>
      </c>
      <c r="S156">
        <v>120</v>
      </c>
      <c r="T156">
        <v>48</v>
      </c>
      <c r="U156">
        <v>0.2</v>
      </c>
      <c r="V156">
        <f t="shared" si="14"/>
        <v>94.080000000000027</v>
      </c>
      <c r="W156">
        <f t="shared" si="21"/>
        <v>25</v>
      </c>
      <c r="X156">
        <f t="shared" si="22"/>
        <v>78125</v>
      </c>
      <c r="Y156">
        <f t="shared" si="23"/>
        <v>11</v>
      </c>
      <c r="Z156">
        <f t="shared" si="24"/>
        <v>206.25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7"/>
  <sheetViews>
    <sheetView workbookViewId="0">
      <selection activeCell="M26" sqref="M26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7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3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3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ref="W12:W17" si="2">MEDIAN(0,255,ROUND(SQRT(J12)/200+SQRT(P12)/2+(SQRT(R12)-SQRT(185)),0))</f>
        <v>9</v>
      </c>
    </row>
    <row r="13" spans="1:30" x14ac:dyDescent="0.3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2"/>
        <v>9</v>
      </c>
    </row>
    <row r="14" spans="1:30" x14ac:dyDescent="0.3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2"/>
        <v>18</v>
      </c>
    </row>
    <row r="15" spans="1:30" x14ac:dyDescent="0.3">
      <c r="A15" t="s">
        <v>392</v>
      </c>
      <c r="B15" t="s">
        <v>393</v>
      </c>
      <c r="F15">
        <v>1986</v>
      </c>
      <c r="G15">
        <v>30</v>
      </c>
      <c r="H15" t="s">
        <v>91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2"/>
        <v>33</v>
      </c>
      <c r="AD15" t="s">
        <v>396</v>
      </c>
    </row>
    <row r="16" spans="1:30" x14ac:dyDescent="0.3">
      <c r="A16" t="s">
        <v>397</v>
      </c>
      <c r="B16" t="s">
        <v>398</v>
      </c>
      <c r="F16">
        <v>2010</v>
      </c>
      <c r="G16">
        <v>30</v>
      </c>
      <c r="H16" t="s">
        <v>91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2"/>
        <v>4</v>
      </c>
      <c r="AD16" t="s">
        <v>396</v>
      </c>
    </row>
    <row r="17" spans="1:23" x14ac:dyDescent="0.3">
      <c r="A17" t="s">
        <v>399</v>
      </c>
      <c r="B17" t="s">
        <v>400</v>
      </c>
      <c r="F17">
        <v>2010</v>
      </c>
      <c r="G17">
        <v>30</v>
      </c>
      <c r="H17" t="s">
        <v>91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2"/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69"/>
  <sheetViews>
    <sheetView workbookViewId="0">
      <pane ySplit="1" topLeftCell="A47" activePane="bottomLeft" state="frozen"/>
      <selection pane="bottomLeft" activeCell="Z60" sqref="Z60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3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3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3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3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3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3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3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3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3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3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3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3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3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3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3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69" si="33">MEDIAN(0,255,ROUND(P63/20+SQRT(H63)/40+SQRT(M63)/2+(SQRT(O63)-SQRT(185)), 0))</f>
        <v>8</v>
      </c>
      <c r="R63">
        <f t="shared" ref="R63:R69" si="34">Q63*50000/16</f>
        <v>25000</v>
      </c>
      <c r="S63">
        <f t="shared" ref="S63:S69" si="35">MEDIAN(0,255,ROUND(SQRT(H63)/200+SQRT(M63)/2+(SQRT(O63)-SQRT(185)),0))</f>
        <v>6</v>
      </c>
      <c r="T63">
        <f t="shared" ref="T63:T69" si="36">S63*300/16*12</f>
        <v>1350</v>
      </c>
      <c r="Y63" t="s">
        <v>343</v>
      </c>
      <c r="Z63" t="s">
        <v>374</v>
      </c>
    </row>
    <row r="64" spans="1:26" x14ac:dyDescent="0.3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3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3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3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3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3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天泽 桑</cp:lastModifiedBy>
  <dcterms:created xsi:type="dcterms:W3CDTF">2015-06-05T18:17:20Z</dcterms:created>
  <dcterms:modified xsi:type="dcterms:W3CDTF">2024-03-02T11:03:35Z</dcterms:modified>
</cp:coreProperties>
</file>