
<file path=[Content_Types].xml><?xml version="1.0" encoding="utf-8"?>
<Types xmlns="http://schemas.openxmlformats.org/package/2006/content-types">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defaultThemeVersion="166925"/>
  <mc:AlternateContent xmlns:mc="http://schemas.openxmlformats.org/markup-compatibility/2006">
    <mc:Choice Requires="x15">
      <x15ac:absPath xmlns:x15ac="http://schemas.microsoft.com/office/spreadsheetml/2010/11/ac" url="/Users/olayemibamisile/Documents/Susu Inc/Tools/"/>
    </mc:Choice>
  </mc:AlternateContent>
  <xr:revisionPtr revIDLastSave="0" documentId="13_ncr:1_{78E17FF0-E7EA-A14F-8479-86DA7752A2FD}" xr6:coauthVersionLast="46" xr6:coauthVersionMax="46" xr10:uidLastSave="{00000000-0000-0000-0000-000000000000}"/>
  <bookViews>
    <workbookView xWindow="540" yWindow="460" windowWidth="27580" windowHeight="16540" xr2:uid="{77B2679B-0043-A742-BDCE-8F7C7E68C76E}"/>
  </bookViews>
  <sheets>
    <sheet name="Overview" sheetId="2" r:id="rId1"/>
    <sheet name="Loan Amortization" sheetId="1" r:id="rId2"/>
    <sheet name="Sample" sheetId="3" r:id="rId3"/>
  </sheets>
  <calcPr calcId="191029" iterateCount="20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80" i="3" l="1"/>
  <c r="B20" i="3"/>
  <c r="F19" i="3"/>
  <c r="F18" i="3"/>
  <c r="B10" i="3"/>
  <c r="B9" i="3"/>
  <c r="C8" i="3"/>
  <c r="C7" i="3"/>
  <c r="B6" i="3"/>
  <c r="C19" i="3" s="1"/>
  <c r="B20" i="1"/>
  <c r="F19" i="1"/>
  <c r="F18" i="1"/>
  <c r="C8" i="1"/>
  <c r="B15" i="1" s="1"/>
  <c r="B10" i="1"/>
  <c r="B9" i="1"/>
  <c r="C7" i="1"/>
  <c r="B6" i="1"/>
  <c r="C19" i="1" s="1"/>
  <c r="B11" i="3" l="1"/>
  <c r="B12" i="3" s="1"/>
  <c r="D20" i="3"/>
  <c r="F20" i="3"/>
  <c r="G19" i="1"/>
  <c r="B11" i="1"/>
  <c r="B12" i="1" s="1"/>
  <c r="F20" i="1"/>
  <c r="C20" i="3"/>
  <c r="F21" i="3"/>
  <c r="G19" i="3"/>
  <c r="C20" i="1"/>
  <c r="D20" i="1"/>
  <c r="E20" i="3" l="1"/>
  <c r="F21" i="1"/>
  <c r="F22" i="1" s="1"/>
  <c r="F23" i="1" s="1"/>
  <c r="F24" i="1" s="1"/>
  <c r="F25" i="1" s="1"/>
  <c r="F26" i="1" s="1"/>
  <c r="F27" i="1" s="1"/>
  <c r="F28" i="1" s="1"/>
  <c r="F29" i="1" s="1"/>
  <c r="F30" i="1" s="1"/>
  <c r="F31" i="1" s="1"/>
  <c r="F32" i="1" s="1"/>
  <c r="F33" i="1" s="1"/>
  <c r="F34" i="1" s="1"/>
  <c r="F35" i="1" s="1"/>
  <c r="F36" i="1" s="1"/>
  <c r="F37" i="1" s="1"/>
  <c r="F38" i="1" s="1"/>
  <c r="F39" i="1" s="1"/>
  <c r="F40" i="1" s="1"/>
  <c r="F41" i="1" s="1"/>
  <c r="F42" i="1" s="1"/>
  <c r="F43" i="1" s="1"/>
  <c r="F44" i="1" s="1"/>
  <c r="F45" i="1" s="1"/>
  <c r="F46" i="1" s="1"/>
  <c r="F47" i="1" s="1"/>
  <c r="F48" i="1" s="1"/>
  <c r="F49" i="1" s="1"/>
  <c r="F50" i="1" s="1"/>
  <c r="F51" i="1" s="1"/>
  <c r="F52" i="1" s="1"/>
  <c r="F53" i="1" s="1"/>
  <c r="F54" i="1" s="1"/>
  <c r="F55" i="1" s="1"/>
  <c r="F56" i="1" s="1"/>
  <c r="F57" i="1" s="1"/>
  <c r="F58" i="1" s="1"/>
  <c r="F59" i="1" s="1"/>
  <c r="F60" i="1" s="1"/>
  <c r="F61" i="1" s="1"/>
  <c r="F62" i="1" s="1"/>
  <c r="F63" i="1" s="1"/>
  <c r="F64" i="1" s="1"/>
  <c r="F65" i="1" s="1"/>
  <c r="F66" i="1" s="1"/>
  <c r="F67" i="1" s="1"/>
  <c r="F68" i="1" s="1"/>
  <c r="F69" i="1" s="1"/>
  <c r="F70" i="1" s="1"/>
  <c r="F71" i="1" s="1"/>
  <c r="F72" i="1" s="1"/>
  <c r="F73" i="1" s="1"/>
  <c r="F74" i="1" s="1"/>
  <c r="F75" i="1" s="1"/>
  <c r="F76" i="1" s="1"/>
  <c r="F77" i="1" s="1"/>
  <c r="F78" i="1" s="1"/>
  <c r="F79" i="1" s="1"/>
  <c r="F22" i="3"/>
  <c r="E20" i="1"/>
  <c r="B21" i="1" s="1"/>
  <c r="C21" i="1" s="1"/>
  <c r="B21" i="3" l="1"/>
  <c r="G20" i="1"/>
  <c r="F23" i="3"/>
  <c r="D21" i="1"/>
  <c r="G20" i="3" l="1"/>
  <c r="D21" i="3"/>
  <c r="C21" i="3"/>
  <c r="E21" i="3" s="1"/>
  <c r="F24" i="3"/>
  <c r="E21" i="1"/>
  <c r="G80" i="1"/>
  <c r="B22" i="3" l="1"/>
  <c r="G21" i="3" s="1"/>
  <c r="F25" i="3"/>
  <c r="B22" i="1"/>
  <c r="C22" i="1" s="1"/>
  <c r="D22" i="3" l="1"/>
  <c r="C22" i="3"/>
  <c r="E22" i="3" s="1"/>
  <c r="F26" i="3"/>
  <c r="D22" i="1"/>
  <c r="G21" i="1"/>
  <c r="F27" i="3" l="1"/>
  <c r="B23" i="3"/>
  <c r="E22" i="1"/>
  <c r="F28" i="3" l="1"/>
  <c r="D23" i="3"/>
  <c r="C23" i="3"/>
  <c r="G22" i="3"/>
  <c r="B23" i="1"/>
  <c r="C23" i="1" s="1"/>
  <c r="F29" i="3" l="1"/>
  <c r="E23" i="3"/>
  <c r="D23" i="1"/>
  <c r="G22" i="1"/>
  <c r="B24" i="3" l="1"/>
  <c r="F30" i="3"/>
  <c r="E23" i="1"/>
  <c r="F31" i="3" l="1"/>
  <c r="D24" i="3"/>
  <c r="C24" i="3"/>
  <c r="E24" i="3" s="1"/>
  <c r="B25" i="3" s="1"/>
  <c r="G23" i="3"/>
  <c r="B24" i="1"/>
  <c r="C24" i="1" s="1"/>
  <c r="C25" i="3" l="1"/>
  <c r="D25" i="3"/>
  <c r="G24" i="3"/>
  <c r="F32" i="3"/>
  <c r="D24" i="1"/>
  <c r="E24" i="1" s="1"/>
  <c r="B25" i="1" s="1"/>
  <c r="C25" i="1" s="1"/>
  <c r="G23" i="1"/>
  <c r="F33" i="3" l="1"/>
  <c r="E25" i="3"/>
  <c r="B26" i="3" s="1"/>
  <c r="D25" i="1"/>
  <c r="E25" i="1" s="1"/>
  <c r="B26" i="1" s="1"/>
  <c r="C26" i="1" s="1"/>
  <c r="G24" i="1"/>
  <c r="D26" i="3" l="1"/>
  <c r="C26" i="3"/>
  <c r="E26" i="3" s="1"/>
  <c r="B27" i="3" s="1"/>
  <c r="G25" i="3"/>
  <c r="F34" i="3"/>
  <c r="D26" i="1"/>
  <c r="E26" i="1" s="1"/>
  <c r="B27" i="1" s="1"/>
  <c r="C27" i="1" s="1"/>
  <c r="G25" i="1"/>
  <c r="C27" i="3" l="1"/>
  <c r="D27" i="3"/>
  <c r="G26" i="3"/>
  <c r="F35" i="3"/>
  <c r="D27" i="1"/>
  <c r="E27" i="1" s="1"/>
  <c r="B28" i="1" s="1"/>
  <c r="C28" i="1" s="1"/>
  <c r="G26" i="1"/>
  <c r="F36" i="3" l="1"/>
  <c r="E27" i="3"/>
  <c r="B28" i="3" s="1"/>
  <c r="D28" i="1"/>
  <c r="E28" i="1" s="1"/>
  <c r="B29" i="1" s="1"/>
  <c r="C29" i="1" s="1"/>
  <c r="G27" i="1"/>
  <c r="D28" i="3" l="1"/>
  <c r="C28" i="3"/>
  <c r="G27" i="3"/>
  <c r="F37" i="3"/>
  <c r="D29" i="1"/>
  <c r="E29" i="1" s="1"/>
  <c r="B30" i="1" s="1"/>
  <c r="C30" i="1" s="1"/>
  <c r="G28" i="1"/>
  <c r="E28" i="3" l="1"/>
  <c r="B29" i="3" s="1"/>
  <c r="C29" i="3" s="1"/>
  <c r="F38" i="3"/>
  <c r="D30" i="1"/>
  <c r="E30" i="1" s="1"/>
  <c r="B31" i="1" s="1"/>
  <c r="C31" i="1" s="1"/>
  <c r="G29" i="1"/>
  <c r="G28" i="3" l="1"/>
  <c r="D29" i="3"/>
  <c r="E29" i="3" s="1"/>
  <c r="B30" i="3" s="1"/>
  <c r="F39" i="3"/>
  <c r="D31" i="1"/>
  <c r="E31" i="1" s="1"/>
  <c r="B32" i="1" s="1"/>
  <c r="C32" i="1" s="1"/>
  <c r="G30" i="1"/>
  <c r="D30" i="3" l="1"/>
  <c r="G29" i="3"/>
  <c r="C30" i="3"/>
  <c r="F40" i="3"/>
  <c r="D32" i="1"/>
  <c r="E32" i="1" s="1"/>
  <c r="B33" i="1" s="1"/>
  <c r="C33" i="1" s="1"/>
  <c r="G31" i="1"/>
  <c r="E30" i="3" l="1"/>
  <c r="B31" i="3" s="1"/>
  <c r="C31" i="3" s="1"/>
  <c r="D31" i="3"/>
  <c r="E31" i="3" s="1"/>
  <c r="B32" i="3" s="1"/>
  <c r="G30" i="3"/>
  <c r="F41" i="3"/>
  <c r="D33" i="1"/>
  <c r="E33" i="1" s="1"/>
  <c r="B34" i="1" s="1"/>
  <c r="C34" i="1" s="1"/>
  <c r="G32" i="1"/>
  <c r="F42" i="3" l="1"/>
  <c r="D32" i="3"/>
  <c r="C32" i="3"/>
  <c r="G31" i="3"/>
  <c r="D34" i="1"/>
  <c r="E34" i="1" s="1"/>
  <c r="B35" i="1" s="1"/>
  <c r="C35" i="1" s="1"/>
  <c r="G33" i="1"/>
  <c r="E32" i="3" l="1"/>
  <c r="B33" i="3" s="1"/>
  <c r="D33" i="3" s="1"/>
  <c r="F43" i="3"/>
  <c r="D35" i="1"/>
  <c r="E35" i="1" s="1"/>
  <c r="B36" i="1" s="1"/>
  <c r="C36" i="1" s="1"/>
  <c r="G34" i="1"/>
  <c r="G32" i="3" l="1"/>
  <c r="C33" i="3"/>
  <c r="E33" i="3"/>
  <c r="B34" i="3" s="1"/>
  <c r="D34" i="3" s="1"/>
  <c r="C34" i="3"/>
  <c r="G33" i="3"/>
  <c r="F44" i="3"/>
  <c r="D36" i="1"/>
  <c r="E36" i="1" s="1"/>
  <c r="B37" i="1" s="1"/>
  <c r="C37" i="1" s="1"/>
  <c r="G35" i="1"/>
  <c r="E34" i="3" l="1"/>
  <c r="B35" i="3" s="1"/>
  <c r="C35" i="3" s="1"/>
  <c r="D35" i="3"/>
  <c r="F45" i="3"/>
  <c r="D37" i="1"/>
  <c r="E37" i="1" s="1"/>
  <c r="B38" i="1" s="1"/>
  <c r="C38" i="1" s="1"/>
  <c r="G36" i="1"/>
  <c r="E35" i="3" l="1"/>
  <c r="B36" i="3" s="1"/>
  <c r="D36" i="3" s="1"/>
  <c r="G34" i="3"/>
  <c r="G35" i="3"/>
  <c r="F46" i="3"/>
  <c r="D38" i="1"/>
  <c r="E38" i="1" s="1"/>
  <c r="B39" i="1" s="1"/>
  <c r="C39" i="1" s="1"/>
  <c r="G37" i="1"/>
  <c r="C36" i="3" l="1"/>
  <c r="F47" i="3"/>
  <c r="E36" i="3"/>
  <c r="B37" i="3" s="1"/>
  <c r="D39" i="1"/>
  <c r="E39" i="1" s="1"/>
  <c r="B40" i="1" s="1"/>
  <c r="C40" i="1" s="1"/>
  <c r="G38" i="1"/>
  <c r="D37" i="3" l="1"/>
  <c r="C37" i="3"/>
  <c r="G36" i="3"/>
  <c r="F48" i="3"/>
  <c r="D40" i="1"/>
  <c r="E40" i="1" s="1"/>
  <c r="B41" i="1" s="1"/>
  <c r="C41" i="1" s="1"/>
  <c r="G39" i="1"/>
  <c r="F49" i="3" l="1"/>
  <c r="E37" i="3"/>
  <c r="B38" i="3" s="1"/>
  <c r="D41" i="1"/>
  <c r="E41" i="1" s="1"/>
  <c r="B42" i="1" s="1"/>
  <c r="C42" i="1" s="1"/>
  <c r="G40" i="1"/>
  <c r="C38" i="3" l="1"/>
  <c r="D38" i="3"/>
  <c r="G37" i="3"/>
  <c r="F50" i="3"/>
  <c r="D42" i="1"/>
  <c r="E42" i="1" s="1"/>
  <c r="B43" i="1" s="1"/>
  <c r="C43" i="1" s="1"/>
  <c r="G41" i="1"/>
  <c r="F51" i="3" l="1"/>
  <c r="E38" i="3"/>
  <c r="B39" i="3" s="1"/>
  <c r="D43" i="1"/>
  <c r="E43" i="1" s="1"/>
  <c r="B44" i="1" s="1"/>
  <c r="C44" i="1" s="1"/>
  <c r="G42" i="1"/>
  <c r="D39" i="3" l="1"/>
  <c r="C39" i="3"/>
  <c r="G38" i="3"/>
  <c r="F52" i="3"/>
  <c r="D44" i="1"/>
  <c r="E44" i="1" s="1"/>
  <c r="B45" i="1" s="1"/>
  <c r="C45" i="1" s="1"/>
  <c r="G43" i="1"/>
  <c r="E39" i="3" l="1"/>
  <c r="B40" i="3" s="1"/>
  <c r="C40" i="3" s="1"/>
  <c r="F53" i="3"/>
  <c r="D45" i="1"/>
  <c r="E45" i="1" s="1"/>
  <c r="B46" i="1" s="1"/>
  <c r="C46" i="1" s="1"/>
  <c r="G44" i="1"/>
  <c r="G39" i="3" l="1"/>
  <c r="D40" i="3"/>
  <c r="E40" i="3"/>
  <c r="B41" i="3" s="1"/>
  <c r="C41" i="3" s="1"/>
  <c r="F54" i="3"/>
  <c r="D46" i="1"/>
  <c r="E46" i="1" s="1"/>
  <c r="B47" i="1" s="1"/>
  <c r="C47" i="1" s="1"/>
  <c r="G45" i="1"/>
  <c r="G40" i="3" l="1"/>
  <c r="D41" i="3"/>
  <c r="E41" i="3" s="1"/>
  <c r="B42" i="3" s="1"/>
  <c r="G41" i="3" s="1"/>
  <c r="F55" i="3"/>
  <c r="D47" i="1"/>
  <c r="E47" i="1" s="1"/>
  <c r="B48" i="1" s="1"/>
  <c r="C48" i="1" s="1"/>
  <c r="G46" i="1"/>
  <c r="D42" i="3" l="1"/>
  <c r="C42" i="3"/>
  <c r="F56" i="3"/>
  <c r="D48" i="1"/>
  <c r="E48" i="1" s="1"/>
  <c r="B49" i="1" s="1"/>
  <c r="C49" i="1" s="1"/>
  <c r="G47" i="1"/>
  <c r="E42" i="3" l="1"/>
  <c r="B43" i="3" s="1"/>
  <c r="C43" i="3"/>
  <c r="F57" i="3"/>
  <c r="D49" i="1"/>
  <c r="E49" i="1" s="1"/>
  <c r="B50" i="1" s="1"/>
  <c r="C50" i="1" s="1"/>
  <c r="G48" i="1"/>
  <c r="E43" i="3" l="1"/>
  <c r="B44" i="3" s="1"/>
  <c r="G42" i="3"/>
  <c r="D43" i="3"/>
  <c r="F58" i="3"/>
  <c r="D50" i="1"/>
  <c r="E50" i="1" s="1"/>
  <c r="B51" i="1" s="1"/>
  <c r="C51" i="1" s="1"/>
  <c r="G49" i="1"/>
  <c r="G43" i="3" l="1"/>
  <c r="D44" i="3"/>
  <c r="C44" i="3"/>
  <c r="E44" i="3" s="1"/>
  <c r="B45" i="3" s="1"/>
  <c r="G44" i="3" s="1"/>
  <c r="C45" i="3"/>
  <c r="F59" i="3"/>
  <c r="D51" i="1"/>
  <c r="E51" i="1" s="1"/>
  <c r="B52" i="1" s="1"/>
  <c r="C52" i="1" s="1"/>
  <c r="G50" i="1"/>
  <c r="D45" i="3" l="1"/>
  <c r="E45" i="3" s="1"/>
  <c r="B46" i="3" s="1"/>
  <c r="C46" i="3" s="1"/>
  <c r="F60" i="3"/>
  <c r="D52" i="1"/>
  <c r="E52" i="1" s="1"/>
  <c r="B53" i="1" s="1"/>
  <c r="C53" i="1" s="1"/>
  <c r="G51" i="1"/>
  <c r="D46" i="3" l="1"/>
  <c r="E46" i="3" s="1"/>
  <c r="B47" i="3" s="1"/>
  <c r="D47" i="3" s="1"/>
  <c r="G45" i="3"/>
  <c r="F61" i="3"/>
  <c r="D53" i="1"/>
  <c r="E53" i="1" s="1"/>
  <c r="B54" i="1" s="1"/>
  <c r="C54" i="1" s="1"/>
  <c r="G52" i="1"/>
  <c r="G46" i="3" l="1"/>
  <c r="C47" i="3"/>
  <c r="E47" i="3" s="1"/>
  <c r="B48" i="3" s="1"/>
  <c r="G47" i="3" s="1"/>
  <c r="F62" i="3"/>
  <c r="D54" i="1"/>
  <c r="E54" i="1" s="1"/>
  <c r="B55" i="1" s="1"/>
  <c r="C55" i="1" s="1"/>
  <c r="G53" i="1"/>
  <c r="D48" i="3" l="1"/>
  <c r="C48" i="3"/>
  <c r="F63" i="3"/>
  <c r="D55" i="1"/>
  <c r="E55" i="1" s="1"/>
  <c r="B56" i="1" s="1"/>
  <c r="C56" i="1" s="1"/>
  <c r="G54" i="1"/>
  <c r="E48" i="3" l="1"/>
  <c r="B49" i="3" s="1"/>
  <c r="D49" i="3" s="1"/>
  <c r="F64" i="3"/>
  <c r="D56" i="1"/>
  <c r="E56" i="1" s="1"/>
  <c r="B57" i="1" s="1"/>
  <c r="C57" i="1" s="1"/>
  <c r="G55" i="1"/>
  <c r="C49" i="3" l="1"/>
  <c r="E49" i="3" s="1"/>
  <c r="B50" i="3" s="1"/>
  <c r="G49" i="3" s="1"/>
  <c r="G48" i="3"/>
  <c r="D50" i="3"/>
  <c r="C50" i="3"/>
  <c r="F65" i="3"/>
  <c r="D57" i="1"/>
  <c r="E57" i="1" s="1"/>
  <c r="B58" i="1" s="1"/>
  <c r="C58" i="1" s="1"/>
  <c r="G56" i="1"/>
  <c r="E50" i="3" l="1"/>
  <c r="B51" i="3" s="1"/>
  <c r="G50" i="3" s="1"/>
  <c r="C51" i="3"/>
  <c r="F66" i="3"/>
  <c r="D58" i="1"/>
  <c r="E58" i="1" s="1"/>
  <c r="B59" i="1" s="1"/>
  <c r="C59" i="1" s="1"/>
  <c r="G57" i="1"/>
  <c r="D51" i="3" l="1"/>
  <c r="E51" i="3" s="1"/>
  <c r="B52" i="3" s="1"/>
  <c r="F67" i="3"/>
  <c r="D59" i="1"/>
  <c r="E59" i="1" s="1"/>
  <c r="B60" i="1" s="1"/>
  <c r="C60" i="1" s="1"/>
  <c r="G58" i="1"/>
  <c r="D52" i="3" l="1"/>
  <c r="G51" i="3"/>
  <c r="C52" i="3"/>
  <c r="E52" i="3" s="1"/>
  <c r="B53" i="3" s="1"/>
  <c r="F68" i="3"/>
  <c r="D60" i="1"/>
  <c r="E60" i="1" s="1"/>
  <c r="B61" i="1" s="1"/>
  <c r="C61" i="1" s="1"/>
  <c r="G59" i="1"/>
  <c r="D53" i="3" l="1"/>
  <c r="C53" i="3"/>
  <c r="G52" i="3"/>
  <c r="F69" i="3"/>
  <c r="D61" i="1"/>
  <c r="E61" i="1" s="1"/>
  <c r="B62" i="1" s="1"/>
  <c r="C62" i="1" s="1"/>
  <c r="G60" i="1"/>
  <c r="E53" i="3" l="1"/>
  <c r="B54" i="3" s="1"/>
  <c r="F70" i="3"/>
  <c r="D62" i="1"/>
  <c r="E62" i="1" s="1"/>
  <c r="B63" i="1" s="1"/>
  <c r="C63" i="1" s="1"/>
  <c r="G61" i="1"/>
  <c r="C54" i="3" l="1"/>
  <c r="D54" i="3"/>
  <c r="G53" i="3"/>
  <c r="F71" i="3"/>
  <c r="D63" i="1"/>
  <c r="E63" i="1" s="1"/>
  <c r="B64" i="1" s="1"/>
  <c r="C64" i="1" s="1"/>
  <c r="G62" i="1"/>
  <c r="F72" i="3" l="1"/>
  <c r="E54" i="3"/>
  <c r="B55" i="3" s="1"/>
  <c r="D64" i="1"/>
  <c r="E64" i="1" s="1"/>
  <c r="B65" i="1" s="1"/>
  <c r="C65" i="1" s="1"/>
  <c r="G63" i="1"/>
  <c r="D55" i="3" l="1"/>
  <c r="C55" i="3"/>
  <c r="E55" i="3" s="1"/>
  <c r="B56" i="3" s="1"/>
  <c r="G54" i="3"/>
  <c r="F73" i="3"/>
  <c r="D65" i="1"/>
  <c r="E65" i="1" s="1"/>
  <c r="B66" i="1" s="1"/>
  <c r="C66" i="1" s="1"/>
  <c r="G64" i="1"/>
  <c r="C56" i="3" l="1"/>
  <c r="D56" i="3"/>
  <c r="G55" i="3"/>
  <c r="F74" i="3"/>
  <c r="D66" i="1"/>
  <c r="E66" i="1" s="1"/>
  <c r="B67" i="1" s="1"/>
  <c r="C67" i="1" s="1"/>
  <c r="G65" i="1"/>
  <c r="F75" i="3" l="1"/>
  <c r="E56" i="3"/>
  <c r="B57" i="3" s="1"/>
  <c r="D67" i="1"/>
  <c r="E67" i="1" s="1"/>
  <c r="B68" i="1" s="1"/>
  <c r="C68" i="1" s="1"/>
  <c r="G66" i="1"/>
  <c r="D57" i="3" l="1"/>
  <c r="C57" i="3"/>
  <c r="G56" i="3"/>
  <c r="F76" i="3"/>
  <c r="D68" i="1"/>
  <c r="E68" i="1" s="1"/>
  <c r="B69" i="1" s="1"/>
  <c r="C69" i="1" s="1"/>
  <c r="G67" i="1"/>
  <c r="E57" i="3" l="1"/>
  <c r="B58" i="3" s="1"/>
  <c r="F77" i="3"/>
  <c r="D69" i="1"/>
  <c r="E69" i="1" s="1"/>
  <c r="B70" i="1" s="1"/>
  <c r="C70" i="1" s="1"/>
  <c r="G68" i="1"/>
  <c r="F78" i="3" l="1"/>
  <c r="C58" i="3"/>
  <c r="D58" i="3"/>
  <c r="G57" i="3"/>
  <c r="D70" i="1"/>
  <c r="E70" i="1" s="1"/>
  <c r="B71" i="1" s="1"/>
  <c r="C71" i="1" s="1"/>
  <c r="G69" i="1"/>
  <c r="E58" i="3" l="1"/>
  <c r="B59" i="3" s="1"/>
  <c r="D59" i="3" s="1"/>
  <c r="F79" i="3"/>
  <c r="D71" i="1"/>
  <c r="E71" i="1" s="1"/>
  <c r="B72" i="1" s="1"/>
  <c r="C72" i="1" s="1"/>
  <c r="G70" i="1"/>
  <c r="G58" i="3" l="1"/>
  <c r="C59" i="3"/>
  <c r="E59" i="3"/>
  <c r="B60" i="3" s="1"/>
  <c r="C60" i="3" s="1"/>
  <c r="D60" i="3"/>
  <c r="G59" i="3"/>
  <c r="D72" i="1"/>
  <c r="E72" i="1" s="1"/>
  <c r="B73" i="1" s="1"/>
  <c r="C73" i="1" s="1"/>
  <c r="G71" i="1"/>
  <c r="E60" i="3" l="1"/>
  <c r="B61" i="3" s="1"/>
  <c r="D73" i="1"/>
  <c r="E73" i="1" s="1"/>
  <c r="B74" i="1" s="1"/>
  <c r="C74" i="1" s="1"/>
  <c r="G72" i="1"/>
  <c r="D61" i="3" l="1"/>
  <c r="C61" i="3"/>
  <c r="E61" i="3" s="1"/>
  <c r="B62" i="3" s="1"/>
  <c r="G60" i="3"/>
  <c r="D74" i="1"/>
  <c r="E74" i="1" s="1"/>
  <c r="B75" i="1" s="1"/>
  <c r="C75" i="1" s="1"/>
  <c r="G73" i="1"/>
  <c r="C62" i="3" l="1"/>
  <c r="D62" i="3"/>
  <c r="G61" i="3"/>
  <c r="D75" i="1"/>
  <c r="E75" i="1" s="1"/>
  <c r="B76" i="1" s="1"/>
  <c r="C76" i="1" s="1"/>
  <c r="G74" i="1"/>
  <c r="E62" i="3" l="1"/>
  <c r="B63" i="3" s="1"/>
  <c r="D76" i="1"/>
  <c r="E76" i="1" s="1"/>
  <c r="B77" i="1" s="1"/>
  <c r="C77" i="1" s="1"/>
  <c r="G75" i="1"/>
  <c r="D63" i="3" l="1"/>
  <c r="C63" i="3"/>
  <c r="G62" i="3"/>
  <c r="D77" i="1"/>
  <c r="E77" i="1" s="1"/>
  <c r="B78" i="1" s="1"/>
  <c r="C78" i="1" s="1"/>
  <c r="G76" i="1"/>
  <c r="E63" i="3" l="1"/>
  <c r="B64" i="3" s="1"/>
  <c r="D78" i="1"/>
  <c r="E78" i="1" s="1"/>
  <c r="B79" i="1" s="1"/>
  <c r="G77" i="1"/>
  <c r="C79" i="1" l="1"/>
  <c r="D79" i="1"/>
  <c r="B14" i="1" s="1"/>
  <c r="G2" i="1" s="1"/>
  <c r="C64" i="3"/>
  <c r="D64" i="3"/>
  <c r="G63" i="3"/>
  <c r="G78" i="1"/>
  <c r="E64" i="3" l="1"/>
  <c r="B65" i="3" s="1"/>
  <c r="D65" i="3" s="1"/>
  <c r="E79" i="1"/>
  <c r="B80" i="1" s="1"/>
  <c r="C80" i="1" l="1"/>
  <c r="D80" i="1"/>
  <c r="G64" i="3"/>
  <c r="C65" i="3"/>
  <c r="E65" i="3" s="1"/>
  <c r="B66" i="3" s="1"/>
  <c r="C66" i="3" s="1"/>
  <c r="B13" i="1"/>
  <c r="E81" i="1"/>
  <c r="E80" i="1" l="1"/>
  <c r="G65" i="3"/>
  <c r="D66" i="3"/>
  <c r="E66" i="3" s="1"/>
  <c r="B67" i="3" s="1"/>
  <c r="D67" i="3" s="1"/>
  <c r="G79" i="1"/>
  <c r="C11" i="1"/>
  <c r="G66" i="3" l="1"/>
  <c r="C67" i="3"/>
  <c r="E67" i="3" s="1"/>
  <c r="B68" i="3" s="1"/>
  <c r="C68" i="3" l="1"/>
  <c r="D68" i="3"/>
  <c r="G67" i="3"/>
  <c r="E68" i="3" l="1"/>
  <c r="B69" i="3" s="1"/>
  <c r="D69" i="3" l="1"/>
  <c r="C69" i="3"/>
  <c r="G68" i="3"/>
  <c r="E69" i="3" l="1"/>
  <c r="B70" i="3" s="1"/>
  <c r="C70" i="3" l="1"/>
  <c r="D70" i="3"/>
  <c r="G69" i="3"/>
  <c r="E70" i="3" l="1"/>
  <c r="B71" i="3" s="1"/>
  <c r="D71" i="3" s="1"/>
  <c r="G70" i="3" l="1"/>
  <c r="C71" i="3"/>
  <c r="E71" i="3" s="1"/>
  <c r="B72" i="3" s="1"/>
  <c r="C72" i="3"/>
  <c r="D72" i="3"/>
  <c r="G71" i="3"/>
  <c r="E72" i="3" l="1"/>
  <c r="B73" i="3" s="1"/>
  <c r="D73" i="3" s="1"/>
  <c r="G72" i="3" l="1"/>
  <c r="C73" i="3"/>
  <c r="E73" i="3" s="1"/>
  <c r="B74" i="3" s="1"/>
  <c r="D74" i="3" l="1"/>
  <c r="G73" i="3"/>
  <c r="C74" i="3"/>
  <c r="E74" i="3" l="1"/>
  <c r="B75" i="3" s="1"/>
  <c r="C75" i="3"/>
  <c r="D75" i="3"/>
  <c r="G74" i="3"/>
  <c r="E75" i="3" l="1"/>
  <c r="B76" i="3" s="1"/>
  <c r="C76" i="3" s="1"/>
  <c r="E76" i="3" l="1"/>
  <c r="B77" i="3" s="1"/>
  <c r="G76" i="3" s="1"/>
  <c r="G75" i="3"/>
  <c r="D76" i="3"/>
  <c r="C77" i="3" l="1"/>
  <c r="E77" i="3" s="1"/>
  <c r="B78" i="3" s="1"/>
  <c r="D77" i="3"/>
  <c r="C78" i="3" l="1"/>
  <c r="D78" i="3"/>
  <c r="G77" i="3"/>
  <c r="E78" i="3" l="1"/>
  <c r="B79" i="3" s="1"/>
  <c r="D79" i="3" s="1"/>
  <c r="B14" i="3" s="1"/>
  <c r="G2" i="3" s="1"/>
  <c r="G78" i="3" l="1"/>
  <c r="C79" i="3"/>
  <c r="E79" i="3"/>
  <c r="B13" i="3" s="1"/>
  <c r="E81" i="3" l="1"/>
  <c r="B80" i="3"/>
  <c r="C80" i="3" l="1"/>
  <c r="D80" i="3"/>
  <c r="G79" i="3"/>
  <c r="E80" i="3" l="1"/>
  <c r="C11" i="3"/>
</calcChain>
</file>

<file path=xl/sharedStrings.xml><?xml version="1.0" encoding="utf-8"?>
<sst xmlns="http://schemas.openxmlformats.org/spreadsheetml/2006/main" count="69" uniqueCount="37">
  <si>
    <t>Loan Amortization</t>
  </si>
  <si>
    <t>Data Table of Varying Interest Payments</t>
    <phoneticPr fontId="0" type="noConversion"/>
  </si>
  <si>
    <t>Data Table of Points &amp; Fees</t>
    <phoneticPr fontId="0" type="noConversion"/>
  </si>
  <si>
    <t>Loan Principal</t>
  </si>
  <si>
    <t>Points Paid at Origination</t>
  </si>
  <si>
    <t>Processing Costs or Fees</t>
  </si>
  <si>
    <t>per year</t>
    <phoneticPr fontId="0" type="noConversion"/>
  </si>
  <si>
    <t>Amount Given at Closing</t>
  </si>
  <si>
    <t>Loan Interest Rate</t>
  </si>
  <si>
    <t>per month</t>
  </si>
  <si>
    <t>Years to pay off loan</t>
  </si>
  <si>
    <t>months</t>
  </si>
  <si>
    <t>Annual Payment</t>
  </si>
  <si>
    <t>using PMT function</t>
  </si>
  <si>
    <t>Monthly Payment</t>
  </si>
  <si>
    <t>Monthly Effective Rate</t>
  </si>
  <si>
    <t>Effective Annual Rate</t>
  </si>
  <si>
    <t>Total Principal Paid</t>
    <phoneticPr fontId="0" type="noConversion"/>
  </si>
  <si>
    <t>Total Interest Paid</t>
    <phoneticPr fontId="0" type="noConversion"/>
  </si>
  <si>
    <t>Total Payments made</t>
    <phoneticPr fontId="0" type="noConversion"/>
  </si>
  <si>
    <t>Beginning of month</t>
  </si>
  <si>
    <t>End of Month</t>
  </si>
  <si>
    <t>Month</t>
  </si>
  <si>
    <t xml:space="preserve">Principal </t>
  </si>
  <si>
    <t>Payment</t>
  </si>
  <si>
    <t>Interest Paid</t>
  </si>
  <si>
    <t>Principal Paid</t>
  </si>
  <si>
    <t>My Equity</t>
    <phoneticPr fontId="0" type="noConversion"/>
  </si>
  <si>
    <t>Amount Paid</t>
    <phoneticPr fontId="0" type="noConversion"/>
  </si>
  <si>
    <t>Item Value Increase</t>
  </si>
  <si>
    <t>At My Susu Inc building community and financial education are some of our most important values.  We are committed to providing financial tools both tangible and intangible through our community forums and physical tools that you can use to make informed financial decisions every day.  </t>
  </si>
  <si>
    <t>General Loan Amortization Worksheet</t>
  </si>
  <si>
    <t>You are welcome to browse through the tools available on our website at www.susuinc.com/resources, there may also be more helpful tools and or conversations that you can find through the Community portion of our website at www.susuinc.com/community and/or our social media platforms.</t>
  </si>
  <si>
    <t>Whether you are using this particular tool to make a informed decision about a loan that you are considering taking or because you want to understand the lifecycle of current payments that you are making on a loan this worksheet will provide great insights.  If you a pre-loan consider the positive impact joining or creating a Susu Group through My Susu Inc and saving to make a larger down payment, or saving to purchase outright may benefit you financially in relation the years in your potential loan term, interest and fees that you would pay and etc.</t>
  </si>
  <si>
    <t>This Worksheet will show you the effective interest rate for your loan (something not often disclosed), it will show you how each payment you make is allocated to principal and interest, it will illustrate your equity position if relevant, it will calculate the total amount of funds paid for interest over the life of the loan as well.  There is also a data table that shows the variations in the net amount of interest you will pay for a loan at different interest rates.</t>
  </si>
  <si>
    <t>To use the worksheet input data from the loan you are considering taking into the colored fields.  If a field is not relavant for your loan input 0.  For the table of varying interest you can make changes only to the fields that contain percentages.  You may make adjustments for the length of time in the worksheet if your payments will exceed 60 months.  There is a worksheet containing a sample for your view.</t>
  </si>
  <si>
    <t>Workbook Modified by My Susu Inc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</si>
</sst>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8" formatCode="&quot;$&quot;#,##0.00_);[Red]\(&quot;$&quot;#,##0.00\)"/>
    <numFmt numFmtId="44" formatCode="_(&quot;$&quot;* #,##0.00_);_(&quot;$&quot;* \(#,##0.00\);_(&quot;$&quot;* &quot;-&quot;??_);_(@_)"/>
    <numFmt numFmtId="43" formatCode="_(* #,##0.00_);_(* \(#,##0.00\);_(* &quot;-&quot;??_);_(@_)"/>
    <numFmt numFmtId="164" formatCode="_(&quot;$&quot;* #,##0_);_(&quot;$&quot;* \(#,##0\);_(&quot;$&quot;* &quot;-&quot;??_);_(@_)"/>
    <numFmt numFmtId="165" formatCode="0.0%"/>
  </numFmts>
  <fonts count="5" x14ac:knownFonts="1">
    <font>
      <sz val="12"/>
      <color indexed="8"/>
      <name val="Times New Roman"/>
      <family val="1"/>
    </font>
    <font>
      <sz val="12"/>
      <color indexed="8"/>
      <name val="Times New Roman"/>
      <family val="1"/>
    </font>
    <font>
      <b/>
      <sz val="12"/>
      <color indexed="8"/>
      <name val="Times New Roman"/>
      <family val="1"/>
    </font>
    <font>
      <sz val="16"/>
      <color rgb="FF000000"/>
      <name val="Calibri"/>
      <family val="2"/>
    </font>
    <font>
      <b/>
      <sz val="20"/>
      <color indexed="8"/>
      <name val="Times New Roman"/>
      <family val="1"/>
    </font>
  </fonts>
  <fills count="5">
    <fill>
      <patternFill patternType="none"/>
    </fill>
    <fill>
      <patternFill patternType="gray125"/>
    </fill>
    <fill>
      <patternFill patternType="solid">
        <fgColor theme="4" tint="0.59999389629810485"/>
        <bgColor indexed="64"/>
      </patternFill>
    </fill>
    <fill>
      <patternFill patternType="solid">
        <fgColor theme="3" tint="0.59999389629810485"/>
        <bgColor indexed="64"/>
      </patternFill>
    </fill>
    <fill>
      <patternFill patternType="solid">
        <fgColor theme="0"/>
        <bgColor indexed="64"/>
      </patternFill>
    </fill>
  </fills>
  <borders count="1">
    <border>
      <left/>
      <right/>
      <top/>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32">
    <xf numFmtId="0" fontId="0" fillId="0" borderId="0" xfId="0"/>
    <xf numFmtId="0" fontId="2" fillId="0" borderId="0" xfId="0" applyFont="1" applyFill="1"/>
    <xf numFmtId="0" fontId="0" fillId="0" borderId="0" xfId="0" applyFill="1"/>
    <xf numFmtId="44" fontId="0" fillId="0" borderId="0" xfId="0" applyNumberFormat="1" applyFill="1"/>
    <xf numFmtId="44" fontId="0" fillId="0" borderId="0" xfId="2" applyFont="1" applyFill="1"/>
    <xf numFmtId="164" fontId="2" fillId="0" borderId="0" xfId="2" applyNumberFormat="1" applyFont="1" applyFill="1"/>
    <xf numFmtId="0" fontId="2" fillId="0" borderId="0" xfId="0" applyFont="1" applyFill="1" applyAlignment="1">
      <alignment horizontal="center"/>
    </xf>
    <xf numFmtId="10" fontId="2" fillId="0" borderId="0" xfId="3" applyNumberFormat="1" applyFont="1" applyFill="1"/>
    <xf numFmtId="8" fontId="2" fillId="0" borderId="0" xfId="0" applyNumberFormat="1" applyFont="1" applyFill="1"/>
    <xf numFmtId="10" fontId="2" fillId="0" borderId="0" xfId="0" applyNumberFormat="1" applyFont="1" applyFill="1"/>
    <xf numFmtId="44" fontId="2" fillId="0" borderId="0" xfId="2" applyFont="1" applyFill="1"/>
    <xf numFmtId="37" fontId="2" fillId="0" borderId="0" xfId="1" applyNumberFormat="1" applyFont="1" applyFill="1"/>
    <xf numFmtId="8" fontId="0" fillId="0" borderId="0" xfId="0" applyNumberFormat="1" applyFill="1"/>
    <xf numFmtId="0" fontId="1" fillId="0" borderId="0" xfId="0" applyFont="1" applyFill="1" applyAlignment="1">
      <alignment horizontal="center"/>
    </xf>
    <xf numFmtId="164" fontId="1" fillId="0" borderId="0" xfId="2" applyNumberFormat="1" applyFont="1" applyFill="1" applyAlignment="1">
      <alignment horizontal="center"/>
    </xf>
    <xf numFmtId="164" fontId="1" fillId="0" borderId="0" xfId="0" applyNumberFormat="1" applyFont="1" applyFill="1" applyAlignment="1">
      <alignment horizontal="center"/>
    </xf>
    <xf numFmtId="164" fontId="0" fillId="0" borderId="0" xfId="0" applyNumberFormat="1" applyFill="1"/>
    <xf numFmtId="0" fontId="0" fillId="0" borderId="0" xfId="0" applyFill="1" applyAlignment="1">
      <alignment horizontal="center"/>
    </xf>
    <xf numFmtId="164" fontId="2" fillId="2" borderId="0" xfId="2" applyNumberFormat="1" applyFont="1" applyFill="1"/>
    <xf numFmtId="43" fontId="2" fillId="2" borderId="0" xfId="1" applyFont="1" applyFill="1"/>
    <xf numFmtId="10" fontId="2" fillId="2" borderId="0" xfId="3" applyNumberFormat="1" applyFont="1" applyFill="1"/>
    <xf numFmtId="0" fontId="2" fillId="2" borderId="0" xfId="0" applyFont="1" applyFill="1"/>
    <xf numFmtId="3" fontId="2" fillId="2" borderId="0" xfId="0" applyNumberFormat="1" applyFont="1" applyFill="1" applyAlignment="1">
      <alignment horizontal="center"/>
    </xf>
    <xf numFmtId="44" fontId="0" fillId="3" borderId="0" xfId="2" applyFont="1" applyFill="1"/>
    <xf numFmtId="165" fontId="0" fillId="2" borderId="0" xfId="3" applyNumberFormat="1" applyFont="1" applyFill="1"/>
    <xf numFmtId="0" fontId="0" fillId="4" borderId="0" xfId="0" applyFill="1"/>
    <xf numFmtId="0" fontId="3" fillId="4" borderId="0" xfId="0" applyFont="1" applyFill="1" applyAlignment="1">
      <alignment vertical="top" wrapText="1"/>
    </xf>
    <xf numFmtId="0" fontId="3" fillId="4" borderId="0" xfId="0" applyFont="1" applyFill="1" applyAlignment="1">
      <alignment horizontal="center" wrapText="1"/>
    </xf>
    <xf numFmtId="0" fontId="4" fillId="4" borderId="0" xfId="0" applyFont="1" applyFill="1" applyAlignment="1">
      <alignment horizontal="center"/>
    </xf>
    <xf numFmtId="0" fontId="3" fillId="4" borderId="0" xfId="0" applyFont="1" applyFill="1" applyAlignment="1">
      <alignment horizontal="center" vertical="top" wrapText="1"/>
    </xf>
    <xf numFmtId="0" fontId="2" fillId="0" borderId="0" xfId="0" applyFont="1" applyFill="1" applyAlignment="1">
      <alignment horizontal="center"/>
    </xf>
    <xf numFmtId="0" fontId="0" fillId="0" borderId="0" xfId="0" applyFill="1" applyAlignment="1">
      <alignment horizontal="center"/>
    </xf>
  </cellXfs>
  <cellStyles count="4">
    <cellStyle name="Comma" xfId="1" builtinId="3"/>
    <cellStyle name="Currency" xfId="2" builtinId="4"/>
    <cellStyle name="Normal" xfId="0" builtinId="0"/>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iff"/></Relationships>
</file>

<file path=xl/drawings/_rels/drawing2.xml.rels><?xml version="1.0" encoding="UTF-8" standalone="yes"?>
<Relationships xmlns="http://schemas.openxmlformats.org/package/2006/relationships"><Relationship Id="rId1" Type="http://schemas.openxmlformats.org/officeDocument/2006/relationships/image" Target="../media/image1.tiff"/></Relationships>
</file>

<file path=xl/drawings/_rels/drawing3.xml.rels><?xml version="1.0" encoding="UTF-8" standalone="yes"?>
<Relationships xmlns="http://schemas.openxmlformats.org/package/2006/relationships"><Relationship Id="rId1"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twoCellAnchor editAs="oneCell">
    <xdr:from>
      <xdr:col>0</xdr:col>
      <xdr:colOff>482600</xdr:colOff>
      <xdr:row>0</xdr:row>
      <xdr:rowOff>0</xdr:rowOff>
    </xdr:from>
    <xdr:to>
      <xdr:col>5</xdr:col>
      <xdr:colOff>203200</xdr:colOff>
      <xdr:row>8</xdr:row>
      <xdr:rowOff>90307</xdr:rowOff>
    </xdr:to>
    <xdr:pic>
      <xdr:nvPicPr>
        <xdr:cNvPr id="2" name="Picture 1">
          <a:extLst>
            <a:ext uri="{FF2B5EF4-FFF2-40B4-BE49-F238E27FC236}">
              <a16:creationId xmlns:a16="http://schemas.microsoft.com/office/drawing/2014/main" id="{12A16987-28E3-A34A-9CDC-3A9697C2EC97}"/>
            </a:ext>
          </a:extLst>
        </xdr:cNvPr>
        <xdr:cNvPicPr>
          <a:picLocks noChangeAspect="1"/>
        </xdr:cNvPicPr>
      </xdr:nvPicPr>
      <xdr:blipFill>
        <a:blip xmlns:r="http://schemas.openxmlformats.org/officeDocument/2006/relationships" r:embed="rId1"/>
        <a:stretch>
          <a:fillRect/>
        </a:stretch>
      </xdr:blipFill>
      <xdr:spPr>
        <a:xfrm>
          <a:off x="482600" y="0"/>
          <a:ext cx="3848100" cy="171590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100262</xdr:colOff>
      <xdr:row>0</xdr:row>
      <xdr:rowOff>0</xdr:rowOff>
    </xdr:from>
    <xdr:to>
      <xdr:col>3</xdr:col>
      <xdr:colOff>1136316</xdr:colOff>
      <xdr:row>2</xdr:row>
      <xdr:rowOff>5048</xdr:rowOff>
    </xdr:to>
    <xdr:pic>
      <xdr:nvPicPr>
        <xdr:cNvPr id="2" name="Picture 1">
          <a:extLst>
            <a:ext uri="{FF2B5EF4-FFF2-40B4-BE49-F238E27FC236}">
              <a16:creationId xmlns:a16="http://schemas.microsoft.com/office/drawing/2014/main" id="{71A89A26-7EDE-A148-A0E5-C04FA03FE3A8}"/>
            </a:ext>
          </a:extLst>
        </xdr:cNvPr>
        <xdr:cNvPicPr>
          <a:picLocks noChangeAspect="1"/>
        </xdr:cNvPicPr>
      </xdr:nvPicPr>
      <xdr:blipFill>
        <a:blip xmlns:r="http://schemas.openxmlformats.org/officeDocument/2006/relationships" r:embed="rId1"/>
        <a:stretch>
          <a:fillRect/>
        </a:stretch>
      </xdr:blipFill>
      <xdr:spPr>
        <a:xfrm>
          <a:off x="4762499" y="0"/>
          <a:ext cx="1036054" cy="4061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0</xdr:row>
      <xdr:rowOff>0</xdr:rowOff>
    </xdr:from>
    <xdr:to>
      <xdr:col>3</xdr:col>
      <xdr:colOff>1119605</xdr:colOff>
      <xdr:row>2</xdr:row>
      <xdr:rowOff>5048</xdr:rowOff>
    </xdr:to>
    <xdr:pic>
      <xdr:nvPicPr>
        <xdr:cNvPr id="2" name="Picture 1">
          <a:extLst>
            <a:ext uri="{FF2B5EF4-FFF2-40B4-BE49-F238E27FC236}">
              <a16:creationId xmlns:a16="http://schemas.microsoft.com/office/drawing/2014/main" id="{21ADADD3-6BC3-E74E-8C9D-D5C18F75E365}"/>
            </a:ext>
          </a:extLst>
        </xdr:cNvPr>
        <xdr:cNvPicPr>
          <a:picLocks noChangeAspect="1"/>
        </xdr:cNvPicPr>
      </xdr:nvPicPr>
      <xdr:blipFill>
        <a:blip xmlns:r="http://schemas.openxmlformats.org/officeDocument/2006/relationships" r:embed="rId1"/>
        <a:stretch>
          <a:fillRect/>
        </a:stretch>
      </xdr:blipFill>
      <xdr:spPr>
        <a:xfrm>
          <a:off x="4662237" y="0"/>
          <a:ext cx="1119605" cy="40610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D6365-7A9E-604F-83B2-B5AD234414AB}">
  <dimension ref="B4:T41"/>
  <sheetViews>
    <sheetView tabSelected="1" workbookViewId="0">
      <selection activeCell="B15" sqref="B15:P18"/>
    </sheetView>
  </sheetViews>
  <sheetFormatPr baseColWidth="10" defaultRowHeight="16" x14ac:dyDescent="0.2"/>
  <cols>
    <col min="1" max="16384" width="10.83203125" style="25"/>
  </cols>
  <sheetData>
    <row r="4" spans="2:20" x14ac:dyDescent="0.2">
      <c r="B4" s="25" t="s">
        <v>36</v>
      </c>
      <c r="G4" s="28" t="s">
        <v>31</v>
      </c>
      <c r="H4" s="28"/>
      <c r="I4" s="28"/>
      <c r="J4" s="28"/>
      <c r="K4" s="28"/>
      <c r="L4" s="28"/>
      <c r="M4" s="28"/>
      <c r="N4" s="28"/>
    </row>
    <row r="5" spans="2:20" x14ac:dyDescent="0.2">
      <c r="G5" s="28"/>
      <c r="H5" s="28"/>
      <c r="I5" s="28"/>
      <c r="J5" s="28"/>
      <c r="K5" s="28"/>
      <c r="L5" s="28"/>
      <c r="M5" s="28"/>
      <c r="N5" s="28"/>
    </row>
    <row r="6" spans="2:20" x14ac:dyDescent="0.2">
      <c r="G6" s="28"/>
      <c r="H6" s="28"/>
      <c r="I6" s="28"/>
      <c r="J6" s="28"/>
      <c r="K6" s="28"/>
      <c r="L6" s="28"/>
      <c r="M6" s="28"/>
      <c r="N6" s="28"/>
    </row>
    <row r="7" spans="2:20" x14ac:dyDescent="0.2">
      <c r="G7" s="28"/>
      <c r="H7" s="28"/>
      <c r="I7" s="28"/>
      <c r="J7" s="28"/>
      <c r="K7" s="28"/>
      <c r="L7" s="28"/>
      <c r="M7" s="28"/>
      <c r="N7" s="28"/>
    </row>
    <row r="11" spans="2:20" ht="21" customHeight="1" x14ac:dyDescent="0.2">
      <c r="B11" s="29" t="s">
        <v>30</v>
      </c>
      <c r="C11" s="29"/>
      <c r="D11" s="29"/>
      <c r="E11" s="29"/>
      <c r="F11" s="29"/>
      <c r="G11" s="29"/>
      <c r="H11" s="29"/>
      <c r="I11" s="29"/>
      <c r="J11" s="29"/>
      <c r="K11" s="29"/>
      <c r="L11" s="29"/>
      <c r="M11" s="29"/>
      <c r="N11" s="29"/>
      <c r="O11" s="29"/>
      <c r="P11" s="29"/>
      <c r="Q11" s="26"/>
      <c r="R11" s="26"/>
      <c r="S11" s="26"/>
      <c r="T11" s="26"/>
    </row>
    <row r="12" spans="2:20" ht="16" customHeight="1" x14ac:dyDescent="0.2">
      <c r="B12" s="29"/>
      <c r="C12" s="29"/>
      <c r="D12" s="29"/>
      <c r="E12" s="29"/>
      <c r="F12" s="29"/>
      <c r="G12" s="29"/>
      <c r="H12" s="29"/>
      <c r="I12" s="29"/>
      <c r="J12" s="29"/>
      <c r="K12" s="29"/>
      <c r="L12" s="29"/>
      <c r="M12" s="29"/>
      <c r="N12" s="29"/>
      <c r="O12" s="29"/>
      <c r="P12" s="29"/>
      <c r="Q12" s="26"/>
      <c r="R12" s="26"/>
      <c r="S12" s="26"/>
      <c r="T12" s="26"/>
    </row>
    <row r="13" spans="2:20" ht="16" customHeight="1" x14ac:dyDescent="0.2">
      <c r="B13" s="29"/>
      <c r="C13" s="29"/>
      <c r="D13" s="29"/>
      <c r="E13" s="29"/>
      <c r="F13" s="29"/>
      <c r="G13" s="29"/>
      <c r="H13" s="29"/>
      <c r="I13" s="29"/>
      <c r="J13" s="29"/>
      <c r="K13" s="29"/>
      <c r="L13" s="29"/>
      <c r="M13" s="29"/>
      <c r="N13" s="29"/>
      <c r="O13" s="29"/>
      <c r="P13" s="29"/>
      <c r="Q13" s="26"/>
      <c r="R13" s="26"/>
      <c r="S13" s="26"/>
      <c r="T13" s="26"/>
    </row>
    <row r="14" spans="2:20" ht="16" customHeight="1" x14ac:dyDescent="0.2">
      <c r="B14" s="26"/>
      <c r="C14" s="26"/>
      <c r="D14" s="26"/>
      <c r="E14" s="26"/>
      <c r="F14" s="26"/>
      <c r="G14" s="26"/>
      <c r="H14" s="26"/>
      <c r="I14" s="26"/>
      <c r="J14" s="26"/>
      <c r="K14" s="26"/>
      <c r="L14" s="26"/>
      <c r="M14" s="26"/>
      <c r="N14" s="26"/>
      <c r="O14" s="26"/>
      <c r="P14" s="26"/>
      <c r="Q14" s="26"/>
      <c r="R14" s="26"/>
      <c r="S14" s="26"/>
      <c r="T14" s="26"/>
    </row>
    <row r="15" spans="2:20" ht="16" customHeight="1" x14ac:dyDescent="0.2">
      <c r="B15" s="27" t="s">
        <v>32</v>
      </c>
      <c r="C15" s="27"/>
      <c r="D15" s="27"/>
      <c r="E15" s="27"/>
      <c r="F15" s="27"/>
      <c r="G15" s="27"/>
      <c r="H15" s="27"/>
      <c r="I15" s="27"/>
      <c r="J15" s="27"/>
      <c r="K15" s="27"/>
      <c r="L15" s="27"/>
      <c r="M15" s="27"/>
      <c r="N15" s="27"/>
      <c r="O15" s="27"/>
      <c r="P15" s="27"/>
      <c r="Q15" s="26"/>
      <c r="R15" s="26"/>
      <c r="S15" s="26"/>
      <c r="T15" s="26"/>
    </row>
    <row r="16" spans="2:20" ht="16" customHeight="1" x14ac:dyDescent="0.2">
      <c r="B16" s="27"/>
      <c r="C16" s="27"/>
      <c r="D16" s="27"/>
      <c r="E16" s="27"/>
      <c r="F16" s="27"/>
      <c r="G16" s="27"/>
      <c r="H16" s="27"/>
      <c r="I16" s="27"/>
      <c r="J16" s="27"/>
      <c r="K16" s="27"/>
      <c r="L16" s="27"/>
      <c r="M16" s="27"/>
      <c r="N16" s="27"/>
      <c r="O16" s="27"/>
      <c r="P16" s="27"/>
      <c r="Q16" s="26"/>
      <c r="R16" s="26"/>
      <c r="S16" s="26"/>
      <c r="T16" s="26"/>
    </row>
    <row r="17" spans="2:16" x14ac:dyDescent="0.2">
      <c r="B17" s="27"/>
      <c r="C17" s="27"/>
      <c r="D17" s="27"/>
      <c r="E17" s="27"/>
      <c r="F17" s="27"/>
      <c r="G17" s="27"/>
      <c r="H17" s="27"/>
      <c r="I17" s="27"/>
      <c r="J17" s="27"/>
      <c r="K17" s="27"/>
      <c r="L17" s="27"/>
      <c r="M17" s="27"/>
      <c r="N17" s="27"/>
      <c r="O17" s="27"/>
      <c r="P17" s="27"/>
    </row>
    <row r="18" spans="2:16" x14ac:dyDescent="0.2">
      <c r="B18" s="27"/>
      <c r="C18" s="27"/>
      <c r="D18" s="27"/>
      <c r="E18" s="27"/>
      <c r="F18" s="27"/>
      <c r="G18" s="27"/>
      <c r="H18" s="27"/>
      <c r="I18" s="27"/>
      <c r="J18" s="27"/>
      <c r="K18" s="27"/>
      <c r="L18" s="27"/>
      <c r="M18" s="27"/>
      <c r="N18" s="27"/>
      <c r="O18" s="27"/>
      <c r="P18" s="27"/>
    </row>
    <row r="20" spans="2:16" ht="16" customHeight="1" x14ac:dyDescent="0.2"/>
    <row r="21" spans="2:16" ht="16" customHeight="1" x14ac:dyDescent="0.2">
      <c r="B21" s="29" t="s">
        <v>33</v>
      </c>
      <c r="C21" s="29"/>
      <c r="D21" s="29"/>
      <c r="E21" s="29"/>
      <c r="F21" s="29"/>
      <c r="G21" s="29"/>
      <c r="H21" s="29"/>
      <c r="I21" s="29"/>
      <c r="J21" s="29"/>
      <c r="K21" s="29"/>
      <c r="L21" s="29"/>
      <c r="M21" s="29"/>
      <c r="N21" s="29"/>
      <c r="O21" s="29"/>
      <c r="P21" s="29"/>
    </row>
    <row r="22" spans="2:16" ht="16" customHeight="1" x14ac:dyDescent="0.2">
      <c r="B22" s="29"/>
      <c r="C22" s="29"/>
      <c r="D22" s="29"/>
      <c r="E22" s="29"/>
      <c r="F22" s="29"/>
      <c r="G22" s="29"/>
      <c r="H22" s="29"/>
      <c r="I22" s="29"/>
      <c r="J22" s="29"/>
      <c r="K22" s="29"/>
      <c r="L22" s="29"/>
      <c r="M22" s="29"/>
      <c r="N22" s="29"/>
      <c r="O22" s="29"/>
      <c r="P22" s="29"/>
    </row>
    <row r="23" spans="2:16" ht="16" customHeight="1" x14ac:dyDescent="0.2">
      <c r="B23" s="29"/>
      <c r="C23" s="29"/>
      <c r="D23" s="29"/>
      <c r="E23" s="29"/>
      <c r="F23" s="29"/>
      <c r="G23" s="29"/>
      <c r="H23" s="29"/>
      <c r="I23" s="29"/>
      <c r="J23" s="29"/>
      <c r="K23" s="29"/>
      <c r="L23" s="29"/>
      <c r="M23" s="29"/>
      <c r="N23" s="29"/>
      <c r="O23" s="29"/>
      <c r="P23" s="29"/>
    </row>
    <row r="24" spans="2:16" ht="16" customHeight="1" x14ac:dyDescent="0.2">
      <c r="B24" s="29"/>
      <c r="C24" s="29"/>
      <c r="D24" s="29"/>
      <c r="E24" s="29"/>
      <c r="F24" s="29"/>
      <c r="G24" s="29"/>
      <c r="H24" s="29"/>
      <c r="I24" s="29"/>
      <c r="J24" s="29"/>
      <c r="K24" s="29"/>
      <c r="L24" s="29"/>
      <c r="M24" s="29"/>
      <c r="N24" s="29"/>
      <c r="O24" s="29"/>
      <c r="P24" s="29"/>
    </row>
    <row r="25" spans="2:16" ht="16" customHeight="1" x14ac:dyDescent="0.2">
      <c r="B25" s="29"/>
      <c r="C25" s="29"/>
      <c r="D25" s="29"/>
      <c r="E25" s="29"/>
      <c r="F25" s="29"/>
      <c r="G25" s="29"/>
      <c r="H25" s="29"/>
      <c r="I25" s="29"/>
      <c r="J25" s="29"/>
      <c r="K25" s="29"/>
      <c r="L25" s="29"/>
      <c r="M25" s="29"/>
      <c r="N25" s="29"/>
      <c r="O25" s="29"/>
      <c r="P25" s="29"/>
    </row>
    <row r="26" spans="2:16" x14ac:dyDescent="0.2">
      <c r="B26" s="29"/>
      <c r="C26" s="29"/>
      <c r="D26" s="29"/>
      <c r="E26" s="29"/>
      <c r="F26" s="29"/>
      <c r="G26" s="29"/>
      <c r="H26" s="29"/>
      <c r="I26" s="29"/>
      <c r="J26" s="29"/>
      <c r="K26" s="29"/>
      <c r="L26" s="29"/>
      <c r="M26" s="29"/>
      <c r="N26" s="29"/>
      <c r="O26" s="29"/>
      <c r="P26" s="29"/>
    </row>
    <row r="28" spans="2:16" ht="16" customHeight="1" x14ac:dyDescent="0.2">
      <c r="B28" s="27" t="s">
        <v>34</v>
      </c>
      <c r="C28" s="27"/>
      <c r="D28" s="27"/>
      <c r="E28" s="27"/>
      <c r="F28" s="27"/>
      <c r="G28" s="27"/>
      <c r="H28" s="27"/>
      <c r="I28" s="27"/>
      <c r="J28" s="27"/>
      <c r="K28" s="27"/>
      <c r="L28" s="27"/>
      <c r="M28" s="27"/>
      <c r="N28" s="27"/>
      <c r="O28" s="27"/>
      <c r="P28" s="27"/>
    </row>
    <row r="29" spans="2:16" ht="16" customHeight="1" x14ac:dyDescent="0.2">
      <c r="B29" s="27"/>
      <c r="C29" s="27"/>
      <c r="D29" s="27"/>
      <c r="E29" s="27"/>
      <c r="F29" s="27"/>
      <c r="G29" s="27"/>
      <c r="H29" s="27"/>
      <c r="I29" s="27"/>
      <c r="J29" s="27"/>
      <c r="K29" s="27"/>
      <c r="L29" s="27"/>
      <c r="M29" s="27"/>
      <c r="N29" s="27"/>
      <c r="O29" s="27"/>
      <c r="P29" s="27"/>
    </row>
    <row r="30" spans="2:16" ht="16" customHeight="1" x14ac:dyDescent="0.2">
      <c r="B30" s="27"/>
      <c r="C30" s="27"/>
      <c r="D30" s="27"/>
      <c r="E30" s="27"/>
      <c r="F30" s="27"/>
      <c r="G30" s="27"/>
      <c r="H30" s="27"/>
      <c r="I30" s="27"/>
      <c r="J30" s="27"/>
      <c r="K30" s="27"/>
      <c r="L30" s="27"/>
      <c r="M30" s="27"/>
      <c r="N30" s="27"/>
      <c r="O30" s="27"/>
      <c r="P30" s="27"/>
    </row>
    <row r="31" spans="2:16" ht="16" customHeight="1" x14ac:dyDescent="0.2">
      <c r="B31" s="27"/>
      <c r="C31" s="27"/>
      <c r="D31" s="27"/>
      <c r="E31" s="27"/>
      <c r="F31" s="27"/>
      <c r="G31" s="27"/>
      <c r="H31" s="27"/>
      <c r="I31" s="27"/>
      <c r="J31" s="27"/>
      <c r="K31" s="27"/>
      <c r="L31" s="27"/>
      <c r="M31" s="27"/>
      <c r="N31" s="27"/>
      <c r="O31" s="27"/>
      <c r="P31" s="27"/>
    </row>
    <row r="32" spans="2:16" x14ac:dyDescent="0.2">
      <c r="B32" s="27"/>
      <c r="C32" s="27"/>
      <c r="D32" s="27"/>
      <c r="E32" s="27"/>
      <c r="F32" s="27"/>
      <c r="G32" s="27"/>
      <c r="H32" s="27"/>
      <c r="I32" s="27"/>
      <c r="J32" s="27"/>
      <c r="K32" s="27"/>
      <c r="L32" s="27"/>
      <c r="M32" s="27"/>
      <c r="N32" s="27"/>
      <c r="O32" s="27"/>
      <c r="P32" s="27"/>
    </row>
    <row r="33" spans="2:16" x14ac:dyDescent="0.2">
      <c r="B33" s="27"/>
      <c r="C33" s="27"/>
      <c r="D33" s="27"/>
      <c r="E33" s="27"/>
      <c r="F33" s="27"/>
      <c r="G33" s="27"/>
      <c r="H33" s="27"/>
      <c r="I33" s="27"/>
      <c r="J33" s="27"/>
      <c r="K33" s="27"/>
      <c r="L33" s="27"/>
      <c r="M33" s="27"/>
      <c r="N33" s="27"/>
      <c r="O33" s="27"/>
      <c r="P33" s="27"/>
    </row>
    <row r="36" spans="2:16" x14ac:dyDescent="0.2">
      <c r="B36" s="27" t="s">
        <v>35</v>
      </c>
      <c r="C36" s="27"/>
      <c r="D36" s="27"/>
      <c r="E36" s="27"/>
      <c r="F36" s="27"/>
      <c r="G36" s="27"/>
      <c r="H36" s="27"/>
      <c r="I36" s="27"/>
      <c r="J36" s="27"/>
      <c r="K36" s="27"/>
      <c r="L36" s="27"/>
      <c r="M36" s="27"/>
      <c r="N36" s="27"/>
      <c r="O36" s="27"/>
      <c r="P36" s="27"/>
    </row>
    <row r="37" spans="2:16" x14ac:dyDescent="0.2">
      <c r="B37" s="27"/>
      <c r="C37" s="27"/>
      <c r="D37" s="27"/>
      <c r="E37" s="27"/>
      <c r="F37" s="27"/>
      <c r="G37" s="27"/>
      <c r="H37" s="27"/>
      <c r="I37" s="27"/>
      <c r="J37" s="27"/>
      <c r="K37" s="27"/>
      <c r="L37" s="27"/>
      <c r="M37" s="27"/>
      <c r="N37" s="27"/>
      <c r="O37" s="27"/>
      <c r="P37" s="27"/>
    </row>
    <row r="38" spans="2:16" x14ac:dyDescent="0.2">
      <c r="B38" s="27"/>
      <c r="C38" s="27"/>
      <c r="D38" s="27"/>
      <c r="E38" s="27"/>
      <c r="F38" s="27"/>
      <c r="G38" s="27"/>
      <c r="H38" s="27"/>
      <c r="I38" s="27"/>
      <c r="J38" s="27"/>
      <c r="K38" s="27"/>
      <c r="L38" s="27"/>
      <c r="M38" s="27"/>
      <c r="N38" s="27"/>
      <c r="O38" s="27"/>
      <c r="P38" s="27"/>
    </row>
    <row r="39" spans="2:16" x14ac:dyDescent="0.2">
      <c r="B39" s="27"/>
      <c r="C39" s="27"/>
      <c r="D39" s="27"/>
      <c r="E39" s="27"/>
      <c r="F39" s="27"/>
      <c r="G39" s="27"/>
      <c r="H39" s="27"/>
      <c r="I39" s="27"/>
      <c r="J39" s="27"/>
      <c r="K39" s="27"/>
      <c r="L39" s="27"/>
      <c r="M39" s="27"/>
      <c r="N39" s="27"/>
      <c r="O39" s="27"/>
      <c r="P39" s="27"/>
    </row>
    <row r="40" spans="2:16" x14ac:dyDescent="0.2">
      <c r="B40" s="27"/>
      <c r="C40" s="27"/>
      <c r="D40" s="27"/>
      <c r="E40" s="27"/>
      <c r="F40" s="27"/>
      <c r="G40" s="27"/>
      <c r="H40" s="27"/>
      <c r="I40" s="27"/>
      <c r="J40" s="27"/>
      <c r="K40" s="27"/>
      <c r="L40" s="27"/>
      <c r="M40" s="27"/>
      <c r="N40" s="27"/>
      <c r="O40" s="27"/>
      <c r="P40" s="27"/>
    </row>
    <row r="41" spans="2:16" x14ac:dyDescent="0.2">
      <c r="B41" s="27"/>
      <c r="C41" s="27"/>
      <c r="D41" s="27"/>
      <c r="E41" s="27"/>
      <c r="F41" s="27"/>
      <c r="G41" s="27"/>
      <c r="H41" s="27"/>
      <c r="I41" s="27"/>
      <c r="J41" s="27"/>
      <c r="K41" s="27"/>
      <c r="L41" s="27"/>
      <c r="M41" s="27"/>
      <c r="N41" s="27"/>
      <c r="O41" s="27"/>
      <c r="P41" s="27"/>
    </row>
  </sheetData>
  <sheetProtection algorithmName="SHA-512" hashValue="G0IxkCMHWathwjlfG+o5wLSCsICjD9ltIRFLvmv4vc8BT7ymsByDuYo1FR3qQ5lUXn2Qm/TiRi8Tb5lrnchIqw==" saltValue="sqTX1wnJlOgE/F+sT5I60g==" spinCount="100000" sheet="1" objects="1" scenarios="1"/>
  <mergeCells count="6">
    <mergeCell ref="B28:P33"/>
    <mergeCell ref="B36:P41"/>
    <mergeCell ref="G4:N7"/>
    <mergeCell ref="B11:P13"/>
    <mergeCell ref="B15:P18"/>
    <mergeCell ref="B21:P2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750DC-A81A-DE4B-9B66-6E5B5365D3C5}">
  <dimension ref="A1:R144"/>
  <sheetViews>
    <sheetView zoomScale="152" workbookViewId="0">
      <selection activeCell="B16" sqref="B16"/>
    </sheetView>
  </sheetViews>
  <sheetFormatPr baseColWidth="10" defaultColWidth="8.83203125" defaultRowHeight="16" x14ac:dyDescent="0.2"/>
  <cols>
    <col min="1" max="1" width="23.6640625" style="2" bestFit="1" customWidth="1"/>
    <col min="2" max="2" width="18.1640625" style="2" bestFit="1" customWidth="1"/>
    <col min="3" max="3" width="19.33203125" style="2" bestFit="1" customWidth="1"/>
    <col min="4" max="4" width="15.1640625" style="2" bestFit="1" customWidth="1"/>
    <col min="5" max="5" width="14.1640625" style="2" bestFit="1" customWidth="1"/>
    <col min="6" max="6" width="26.6640625" style="2" bestFit="1" customWidth="1"/>
    <col min="7" max="7" width="14.1640625" style="2" bestFit="1" customWidth="1"/>
    <col min="8" max="16384" width="8.83203125" style="2"/>
  </cols>
  <sheetData>
    <row r="1" spans="1:18" x14ac:dyDescent="0.2">
      <c r="A1" s="1" t="s">
        <v>0</v>
      </c>
      <c r="D1" s="25"/>
      <c r="E1" s="30" t="s">
        <v>1</v>
      </c>
      <c r="F1" s="30"/>
      <c r="G1" s="30"/>
      <c r="H1" s="30"/>
      <c r="I1" s="30"/>
      <c r="J1" s="30"/>
    </row>
    <row r="2" spans="1:18" x14ac:dyDescent="0.2">
      <c r="A2" s="1"/>
      <c r="D2" s="25"/>
      <c r="F2" s="3"/>
      <c r="G2" s="23">
        <f>B14</f>
        <v>0</v>
      </c>
      <c r="J2" s="31" t="s">
        <v>2</v>
      </c>
      <c r="K2" s="31"/>
      <c r="L2" s="31"/>
      <c r="M2" s="31"/>
      <c r="N2" s="31"/>
      <c r="O2" s="31"/>
      <c r="P2" s="31"/>
      <c r="Q2" s="31"/>
      <c r="R2" s="31"/>
    </row>
    <row r="3" spans="1:18" x14ac:dyDescent="0.2">
      <c r="A3" s="1" t="s">
        <v>3</v>
      </c>
      <c r="B3" s="18">
        <v>0</v>
      </c>
      <c r="C3" s="1"/>
      <c r="D3" s="1"/>
      <c r="F3" s="24">
        <v>0.06</v>
      </c>
      <c r="G3" s="4">
        <f t="dataTable" ref="G3:G16" dt2D="0" dtr="0" r1="B7"/>
        <v>0</v>
      </c>
    </row>
    <row r="4" spans="1:18" x14ac:dyDescent="0.2">
      <c r="A4" s="1" t="s">
        <v>4</v>
      </c>
      <c r="B4" s="19">
        <v>0</v>
      </c>
      <c r="C4" s="1" t="s">
        <v>29</v>
      </c>
      <c r="D4" s="22">
        <v>0</v>
      </c>
      <c r="F4" s="24">
        <v>6.5000000000000002E-2</v>
      </c>
      <c r="G4" s="4">
        <v>0</v>
      </c>
    </row>
    <row r="5" spans="1:18" x14ac:dyDescent="0.2">
      <c r="A5" s="1" t="s">
        <v>5</v>
      </c>
      <c r="B5" s="18">
        <v>0</v>
      </c>
      <c r="C5" s="6" t="s">
        <v>6</v>
      </c>
      <c r="D5" s="1"/>
      <c r="F5" s="24">
        <v>7.0000000000000007E-2</v>
      </c>
      <c r="G5" s="4">
        <v>0</v>
      </c>
    </row>
    <row r="6" spans="1:18" x14ac:dyDescent="0.2">
      <c r="A6" s="1" t="s">
        <v>7</v>
      </c>
      <c r="B6" s="5">
        <f>B3-(B4*0.01*B3)-B5</f>
        <v>0</v>
      </c>
      <c r="C6" s="1"/>
      <c r="D6" s="1"/>
      <c r="F6" s="24">
        <v>7.4999999999999997E-2</v>
      </c>
      <c r="G6" s="4">
        <v>0</v>
      </c>
    </row>
    <row r="7" spans="1:18" x14ac:dyDescent="0.2">
      <c r="A7" s="1" t="s">
        <v>8</v>
      </c>
      <c r="B7" s="20">
        <v>0</v>
      </c>
      <c r="C7" s="7">
        <f>B7/12</f>
        <v>0</v>
      </c>
      <c r="D7" s="1" t="s">
        <v>9</v>
      </c>
      <c r="F7" s="24">
        <v>0.08</v>
      </c>
      <c r="G7" s="4">
        <v>0</v>
      </c>
    </row>
    <row r="8" spans="1:18" x14ac:dyDescent="0.2">
      <c r="A8" s="1" t="s">
        <v>10</v>
      </c>
      <c r="B8" s="21">
        <v>0</v>
      </c>
      <c r="C8" s="1">
        <f>B8*12</f>
        <v>0</v>
      </c>
      <c r="D8" s="1" t="s">
        <v>11</v>
      </c>
      <c r="F8" s="24">
        <v>8.5000000000000006E-2</v>
      </c>
      <c r="G8" s="4">
        <v>0</v>
      </c>
    </row>
    <row r="9" spans="1:18" x14ac:dyDescent="0.2">
      <c r="A9" s="1" t="s">
        <v>12</v>
      </c>
      <c r="B9" s="8" t="e">
        <f>PMT(B7,B8,-B3,0)</f>
        <v>#NUM!</v>
      </c>
      <c r="C9" s="1" t="s">
        <v>13</v>
      </c>
      <c r="D9" s="1"/>
      <c r="F9" s="24">
        <v>0.09</v>
      </c>
      <c r="G9" s="4">
        <v>0</v>
      </c>
    </row>
    <row r="10" spans="1:18" x14ac:dyDescent="0.2">
      <c r="A10" s="1" t="s">
        <v>14</v>
      </c>
      <c r="B10" s="8" t="e">
        <f>PMT(B7/12,B8*12,-B3,0)</f>
        <v>#NUM!</v>
      </c>
      <c r="C10" s="1" t="s">
        <v>13</v>
      </c>
      <c r="D10" s="1"/>
      <c r="F10" s="24">
        <v>9.5000000000000001E-2</v>
      </c>
      <c r="G10" s="4">
        <v>0</v>
      </c>
    </row>
    <row r="11" spans="1:18" x14ac:dyDescent="0.2">
      <c r="A11" s="1" t="s">
        <v>15</v>
      </c>
      <c r="B11" s="9" t="e">
        <f>RATE(C8,-B10,B6,0,0)</f>
        <v>#NUM!</v>
      </c>
      <c r="C11" s="9" t="e">
        <f>IRR(C19:C141,B7)</f>
        <v>#NUM!</v>
      </c>
      <c r="D11" s="1"/>
      <c r="F11" s="24">
        <v>0.1</v>
      </c>
      <c r="G11" s="4">
        <v>0</v>
      </c>
    </row>
    <row r="12" spans="1:18" x14ac:dyDescent="0.2">
      <c r="A12" s="1" t="s">
        <v>16</v>
      </c>
      <c r="B12" s="9" t="e">
        <f>(1+B11)^12-1</f>
        <v>#NUM!</v>
      </c>
      <c r="C12" s="1"/>
      <c r="D12" s="1"/>
      <c r="F12" s="24">
        <v>0.105</v>
      </c>
      <c r="G12" s="4">
        <v>0</v>
      </c>
    </row>
    <row r="13" spans="1:18" x14ac:dyDescent="0.2">
      <c r="A13" s="1" t="s">
        <v>17</v>
      </c>
      <c r="B13" s="10">
        <f>SUM(E20:E79)</f>
        <v>0</v>
      </c>
      <c r="C13" s="1"/>
      <c r="D13" s="1"/>
      <c r="F13" s="24">
        <v>0.11</v>
      </c>
      <c r="G13" s="4">
        <v>0</v>
      </c>
    </row>
    <row r="14" spans="1:18" x14ac:dyDescent="0.2">
      <c r="A14" s="1" t="s">
        <v>18</v>
      </c>
      <c r="B14" s="10">
        <f>SUM(D20:D79)</f>
        <v>0</v>
      </c>
      <c r="C14" s="1"/>
      <c r="D14" s="1"/>
      <c r="F14" s="24">
        <v>0.115</v>
      </c>
      <c r="G14" s="4">
        <v>0</v>
      </c>
    </row>
    <row r="15" spans="1:18" x14ac:dyDescent="0.2">
      <c r="A15" s="1" t="s">
        <v>19</v>
      </c>
      <c r="B15" s="11">
        <f>C8</f>
        <v>0</v>
      </c>
      <c r="C15" s="1"/>
      <c r="D15" s="1"/>
      <c r="F15" s="24">
        <v>0.12</v>
      </c>
      <c r="G15" s="4">
        <v>0</v>
      </c>
    </row>
    <row r="16" spans="1:18" x14ac:dyDescent="0.2">
      <c r="B16" s="12"/>
      <c r="F16" s="24">
        <v>0.125</v>
      </c>
      <c r="G16" s="4">
        <v>0</v>
      </c>
    </row>
    <row r="17" spans="1:7" x14ac:dyDescent="0.2">
      <c r="A17" s="6"/>
      <c r="B17" s="6" t="s">
        <v>20</v>
      </c>
      <c r="C17" s="6" t="s">
        <v>21</v>
      </c>
      <c r="D17" s="6"/>
      <c r="E17" s="6"/>
      <c r="F17" s="6"/>
    </row>
    <row r="18" spans="1:7" x14ac:dyDescent="0.2">
      <c r="A18" s="6" t="s">
        <v>22</v>
      </c>
      <c r="B18" s="6" t="s">
        <v>23</v>
      </c>
      <c r="C18" s="6" t="s">
        <v>24</v>
      </c>
      <c r="D18" s="6" t="s">
        <v>25</v>
      </c>
      <c r="E18" s="6" t="s">
        <v>26</v>
      </c>
      <c r="F18" s="6" t="str">
        <f>C4&amp;" "&amp;"Forecast"</f>
        <v>Item Value Increase Forecast</v>
      </c>
      <c r="G18" s="6" t="s">
        <v>27</v>
      </c>
    </row>
    <row r="19" spans="1:7" x14ac:dyDescent="0.2">
      <c r="A19" s="13">
        <v>0</v>
      </c>
      <c r="B19" s="6"/>
      <c r="C19" s="14">
        <f>-B6</f>
        <v>0</v>
      </c>
      <c r="D19" s="6"/>
      <c r="E19" s="6"/>
      <c r="F19" s="15">
        <f>B3</f>
        <v>0</v>
      </c>
      <c r="G19" s="16">
        <f>F19-B20</f>
        <v>0</v>
      </c>
    </row>
    <row r="20" spans="1:7" x14ac:dyDescent="0.2">
      <c r="A20" s="17">
        <v>1</v>
      </c>
      <c r="B20" s="16">
        <f>B3</f>
        <v>0</v>
      </c>
      <c r="C20" s="4">
        <f>IF(B20&gt;=0.00005,$B$10,0)</f>
        <v>0</v>
      </c>
      <c r="D20" s="3">
        <f>B20*$C$7</f>
        <v>0</v>
      </c>
      <c r="E20" s="4">
        <f>C20-D20</f>
        <v>0</v>
      </c>
      <c r="F20" s="15" t="e">
        <f>F19+(($D$4*$B$8)/$C$8)</f>
        <v>#DIV/0!</v>
      </c>
      <c r="G20" s="16" t="e">
        <f>F20-B21</f>
        <v>#DIV/0!</v>
      </c>
    </row>
    <row r="21" spans="1:7" x14ac:dyDescent="0.2">
      <c r="A21" s="17">
        <v>2</v>
      </c>
      <c r="B21" s="3">
        <f>B20-E20</f>
        <v>0</v>
      </c>
      <c r="C21" s="4">
        <f t="shared" ref="C21:C80" si="0">IF(B21&gt;=0.00005,$B$10,0)</f>
        <v>0</v>
      </c>
      <c r="D21" s="3">
        <f t="shared" ref="D21:D78" si="1">B21*$C$7</f>
        <v>0</v>
      </c>
      <c r="E21" s="4">
        <f t="shared" ref="E21:E77" si="2">C21-D21</f>
        <v>0</v>
      </c>
      <c r="F21" s="15" t="e">
        <f>F20+(($D$4*$B$8)/$C$8)</f>
        <v>#DIV/0!</v>
      </c>
      <c r="G21" s="16" t="e">
        <f t="shared" ref="G21:G79" si="3">F21-B22</f>
        <v>#DIV/0!</v>
      </c>
    </row>
    <row r="22" spans="1:7" x14ac:dyDescent="0.2">
      <c r="A22" s="17">
        <v>3</v>
      </c>
      <c r="B22" s="3">
        <f t="shared" ref="B22:B78" si="4">B21-E21</f>
        <v>0</v>
      </c>
      <c r="C22" s="4">
        <f t="shared" si="0"/>
        <v>0</v>
      </c>
      <c r="D22" s="3">
        <f t="shared" si="1"/>
        <v>0</v>
      </c>
      <c r="E22" s="4">
        <f t="shared" si="2"/>
        <v>0</v>
      </c>
      <c r="F22" s="15" t="e">
        <f t="shared" ref="F22:F79" si="5">F21+(($D$4*$B$8)/$C$8)</f>
        <v>#DIV/0!</v>
      </c>
      <c r="G22" s="16" t="e">
        <f t="shared" si="3"/>
        <v>#DIV/0!</v>
      </c>
    </row>
    <row r="23" spans="1:7" x14ac:dyDescent="0.2">
      <c r="A23" s="17">
        <v>4</v>
      </c>
      <c r="B23" s="3">
        <f t="shared" si="4"/>
        <v>0</v>
      </c>
      <c r="C23" s="4">
        <f t="shared" si="0"/>
        <v>0</v>
      </c>
      <c r="D23" s="3">
        <f t="shared" si="1"/>
        <v>0</v>
      </c>
      <c r="E23" s="4">
        <f t="shared" si="2"/>
        <v>0</v>
      </c>
      <c r="F23" s="15" t="e">
        <f t="shared" si="5"/>
        <v>#DIV/0!</v>
      </c>
      <c r="G23" s="16" t="e">
        <f t="shared" si="3"/>
        <v>#DIV/0!</v>
      </c>
    </row>
    <row r="24" spans="1:7" x14ac:dyDescent="0.2">
      <c r="A24" s="17">
        <v>5</v>
      </c>
      <c r="B24" s="3">
        <f t="shared" si="4"/>
        <v>0</v>
      </c>
      <c r="C24" s="4">
        <f t="shared" si="0"/>
        <v>0</v>
      </c>
      <c r="D24" s="3">
        <f t="shared" si="1"/>
        <v>0</v>
      </c>
      <c r="E24" s="4">
        <f t="shared" si="2"/>
        <v>0</v>
      </c>
      <c r="F24" s="15" t="e">
        <f t="shared" si="5"/>
        <v>#DIV/0!</v>
      </c>
      <c r="G24" s="16" t="e">
        <f t="shared" si="3"/>
        <v>#DIV/0!</v>
      </c>
    </row>
    <row r="25" spans="1:7" x14ac:dyDescent="0.2">
      <c r="A25" s="17">
        <v>6</v>
      </c>
      <c r="B25" s="3">
        <f t="shared" si="4"/>
        <v>0</v>
      </c>
      <c r="C25" s="4">
        <f t="shared" si="0"/>
        <v>0</v>
      </c>
      <c r="D25" s="3">
        <f t="shared" si="1"/>
        <v>0</v>
      </c>
      <c r="E25" s="4">
        <f t="shared" si="2"/>
        <v>0</v>
      </c>
      <c r="F25" s="15" t="e">
        <f t="shared" si="5"/>
        <v>#DIV/0!</v>
      </c>
      <c r="G25" s="16" t="e">
        <f t="shared" si="3"/>
        <v>#DIV/0!</v>
      </c>
    </row>
    <row r="26" spans="1:7" x14ac:dyDescent="0.2">
      <c r="A26" s="17">
        <v>7</v>
      </c>
      <c r="B26" s="3">
        <f t="shared" si="4"/>
        <v>0</v>
      </c>
      <c r="C26" s="4">
        <f t="shared" si="0"/>
        <v>0</v>
      </c>
      <c r="D26" s="3">
        <f t="shared" si="1"/>
        <v>0</v>
      </c>
      <c r="E26" s="4">
        <f t="shared" si="2"/>
        <v>0</v>
      </c>
      <c r="F26" s="15" t="e">
        <f t="shared" si="5"/>
        <v>#DIV/0!</v>
      </c>
      <c r="G26" s="16" t="e">
        <f t="shared" si="3"/>
        <v>#DIV/0!</v>
      </c>
    </row>
    <row r="27" spans="1:7" x14ac:dyDescent="0.2">
      <c r="A27" s="17">
        <v>8</v>
      </c>
      <c r="B27" s="3">
        <f t="shared" si="4"/>
        <v>0</v>
      </c>
      <c r="C27" s="4">
        <f t="shared" si="0"/>
        <v>0</v>
      </c>
      <c r="D27" s="3">
        <f t="shared" si="1"/>
        <v>0</v>
      </c>
      <c r="E27" s="4">
        <f t="shared" si="2"/>
        <v>0</v>
      </c>
      <c r="F27" s="15" t="e">
        <f t="shared" si="5"/>
        <v>#DIV/0!</v>
      </c>
      <c r="G27" s="16" t="e">
        <f t="shared" si="3"/>
        <v>#DIV/0!</v>
      </c>
    </row>
    <row r="28" spans="1:7" x14ac:dyDescent="0.2">
      <c r="A28" s="17">
        <v>9</v>
      </c>
      <c r="B28" s="3">
        <f t="shared" si="4"/>
        <v>0</v>
      </c>
      <c r="C28" s="4">
        <f t="shared" si="0"/>
        <v>0</v>
      </c>
      <c r="D28" s="3">
        <f t="shared" si="1"/>
        <v>0</v>
      </c>
      <c r="E28" s="4">
        <f t="shared" si="2"/>
        <v>0</v>
      </c>
      <c r="F28" s="15" t="e">
        <f t="shared" si="5"/>
        <v>#DIV/0!</v>
      </c>
      <c r="G28" s="16" t="e">
        <f t="shared" si="3"/>
        <v>#DIV/0!</v>
      </c>
    </row>
    <row r="29" spans="1:7" x14ac:dyDescent="0.2">
      <c r="A29" s="17">
        <v>10</v>
      </c>
      <c r="B29" s="3">
        <f t="shared" si="4"/>
        <v>0</v>
      </c>
      <c r="C29" s="4">
        <f t="shared" si="0"/>
        <v>0</v>
      </c>
      <c r="D29" s="3">
        <f t="shared" si="1"/>
        <v>0</v>
      </c>
      <c r="E29" s="4">
        <f t="shared" si="2"/>
        <v>0</v>
      </c>
      <c r="F29" s="15" t="e">
        <f t="shared" si="5"/>
        <v>#DIV/0!</v>
      </c>
      <c r="G29" s="16" t="e">
        <f t="shared" si="3"/>
        <v>#DIV/0!</v>
      </c>
    </row>
    <row r="30" spans="1:7" x14ac:dyDescent="0.2">
      <c r="A30" s="17">
        <v>11</v>
      </c>
      <c r="B30" s="3">
        <f t="shared" si="4"/>
        <v>0</v>
      </c>
      <c r="C30" s="4">
        <f t="shared" si="0"/>
        <v>0</v>
      </c>
      <c r="D30" s="3">
        <f t="shared" si="1"/>
        <v>0</v>
      </c>
      <c r="E30" s="4">
        <f t="shared" si="2"/>
        <v>0</v>
      </c>
      <c r="F30" s="15" t="e">
        <f t="shared" si="5"/>
        <v>#DIV/0!</v>
      </c>
      <c r="G30" s="16" t="e">
        <f t="shared" si="3"/>
        <v>#DIV/0!</v>
      </c>
    </row>
    <row r="31" spans="1:7" x14ac:dyDescent="0.2">
      <c r="A31" s="17">
        <v>12</v>
      </c>
      <c r="B31" s="3">
        <f t="shared" si="4"/>
        <v>0</v>
      </c>
      <c r="C31" s="4">
        <f t="shared" si="0"/>
        <v>0</v>
      </c>
      <c r="D31" s="3">
        <f t="shared" si="1"/>
        <v>0</v>
      </c>
      <c r="E31" s="4">
        <f t="shared" si="2"/>
        <v>0</v>
      </c>
      <c r="F31" s="15" t="e">
        <f t="shared" si="5"/>
        <v>#DIV/0!</v>
      </c>
      <c r="G31" s="16" t="e">
        <f t="shared" si="3"/>
        <v>#DIV/0!</v>
      </c>
    </row>
    <row r="32" spans="1:7" x14ac:dyDescent="0.2">
      <c r="A32" s="17">
        <v>13</v>
      </c>
      <c r="B32" s="3">
        <f t="shared" si="4"/>
        <v>0</v>
      </c>
      <c r="C32" s="4">
        <f t="shared" si="0"/>
        <v>0</v>
      </c>
      <c r="D32" s="3">
        <f t="shared" si="1"/>
        <v>0</v>
      </c>
      <c r="E32" s="4">
        <f t="shared" si="2"/>
        <v>0</v>
      </c>
      <c r="F32" s="15" t="e">
        <f t="shared" si="5"/>
        <v>#DIV/0!</v>
      </c>
      <c r="G32" s="16" t="e">
        <f t="shared" si="3"/>
        <v>#DIV/0!</v>
      </c>
    </row>
    <row r="33" spans="1:7" x14ac:dyDescent="0.2">
      <c r="A33" s="17">
        <v>14</v>
      </c>
      <c r="B33" s="3">
        <f t="shared" si="4"/>
        <v>0</v>
      </c>
      <c r="C33" s="4">
        <f t="shared" si="0"/>
        <v>0</v>
      </c>
      <c r="D33" s="3">
        <f t="shared" si="1"/>
        <v>0</v>
      </c>
      <c r="E33" s="4">
        <f t="shared" si="2"/>
        <v>0</v>
      </c>
      <c r="F33" s="15" t="e">
        <f t="shared" si="5"/>
        <v>#DIV/0!</v>
      </c>
      <c r="G33" s="16" t="e">
        <f t="shared" si="3"/>
        <v>#DIV/0!</v>
      </c>
    </row>
    <row r="34" spans="1:7" x14ac:dyDescent="0.2">
      <c r="A34" s="17">
        <v>15</v>
      </c>
      <c r="B34" s="3">
        <f t="shared" si="4"/>
        <v>0</v>
      </c>
      <c r="C34" s="4">
        <f t="shared" si="0"/>
        <v>0</v>
      </c>
      <c r="D34" s="3">
        <f t="shared" si="1"/>
        <v>0</v>
      </c>
      <c r="E34" s="4">
        <f t="shared" si="2"/>
        <v>0</v>
      </c>
      <c r="F34" s="15" t="e">
        <f t="shared" si="5"/>
        <v>#DIV/0!</v>
      </c>
      <c r="G34" s="16" t="e">
        <f t="shared" si="3"/>
        <v>#DIV/0!</v>
      </c>
    </row>
    <row r="35" spans="1:7" x14ac:dyDescent="0.2">
      <c r="A35" s="17">
        <v>16</v>
      </c>
      <c r="B35" s="3">
        <f t="shared" si="4"/>
        <v>0</v>
      </c>
      <c r="C35" s="4">
        <f t="shared" si="0"/>
        <v>0</v>
      </c>
      <c r="D35" s="3">
        <f t="shared" si="1"/>
        <v>0</v>
      </c>
      <c r="E35" s="4">
        <f t="shared" si="2"/>
        <v>0</v>
      </c>
      <c r="F35" s="15" t="e">
        <f t="shared" si="5"/>
        <v>#DIV/0!</v>
      </c>
      <c r="G35" s="16" t="e">
        <f t="shared" si="3"/>
        <v>#DIV/0!</v>
      </c>
    </row>
    <row r="36" spans="1:7" x14ac:dyDescent="0.2">
      <c r="A36" s="17">
        <v>17</v>
      </c>
      <c r="B36" s="3">
        <f t="shared" si="4"/>
        <v>0</v>
      </c>
      <c r="C36" s="4">
        <f t="shared" si="0"/>
        <v>0</v>
      </c>
      <c r="D36" s="3">
        <f t="shared" si="1"/>
        <v>0</v>
      </c>
      <c r="E36" s="4">
        <f t="shared" si="2"/>
        <v>0</v>
      </c>
      <c r="F36" s="15" t="e">
        <f t="shared" si="5"/>
        <v>#DIV/0!</v>
      </c>
      <c r="G36" s="16" t="e">
        <f t="shared" si="3"/>
        <v>#DIV/0!</v>
      </c>
    </row>
    <row r="37" spans="1:7" x14ac:dyDescent="0.2">
      <c r="A37" s="17">
        <v>18</v>
      </c>
      <c r="B37" s="3">
        <f t="shared" si="4"/>
        <v>0</v>
      </c>
      <c r="C37" s="4">
        <f t="shared" si="0"/>
        <v>0</v>
      </c>
      <c r="D37" s="3">
        <f t="shared" si="1"/>
        <v>0</v>
      </c>
      <c r="E37" s="4">
        <f t="shared" si="2"/>
        <v>0</v>
      </c>
      <c r="F37" s="15" t="e">
        <f t="shared" si="5"/>
        <v>#DIV/0!</v>
      </c>
      <c r="G37" s="16" t="e">
        <f t="shared" si="3"/>
        <v>#DIV/0!</v>
      </c>
    </row>
    <row r="38" spans="1:7" x14ac:dyDescent="0.2">
      <c r="A38" s="17">
        <v>19</v>
      </c>
      <c r="B38" s="3">
        <f t="shared" si="4"/>
        <v>0</v>
      </c>
      <c r="C38" s="4">
        <f t="shared" si="0"/>
        <v>0</v>
      </c>
      <c r="D38" s="3">
        <f t="shared" si="1"/>
        <v>0</v>
      </c>
      <c r="E38" s="4">
        <f t="shared" si="2"/>
        <v>0</v>
      </c>
      <c r="F38" s="15" t="e">
        <f t="shared" si="5"/>
        <v>#DIV/0!</v>
      </c>
      <c r="G38" s="16" t="e">
        <f t="shared" si="3"/>
        <v>#DIV/0!</v>
      </c>
    </row>
    <row r="39" spans="1:7" x14ac:dyDescent="0.2">
      <c r="A39" s="17">
        <v>20</v>
      </c>
      <c r="B39" s="3">
        <f t="shared" si="4"/>
        <v>0</v>
      </c>
      <c r="C39" s="4">
        <f t="shared" si="0"/>
        <v>0</v>
      </c>
      <c r="D39" s="3">
        <f t="shared" si="1"/>
        <v>0</v>
      </c>
      <c r="E39" s="4">
        <f t="shared" si="2"/>
        <v>0</v>
      </c>
      <c r="F39" s="15" t="e">
        <f t="shared" si="5"/>
        <v>#DIV/0!</v>
      </c>
      <c r="G39" s="16" t="e">
        <f t="shared" si="3"/>
        <v>#DIV/0!</v>
      </c>
    </row>
    <row r="40" spans="1:7" x14ac:dyDescent="0.2">
      <c r="A40" s="17">
        <v>21</v>
      </c>
      <c r="B40" s="3">
        <f t="shared" si="4"/>
        <v>0</v>
      </c>
      <c r="C40" s="4">
        <f t="shared" si="0"/>
        <v>0</v>
      </c>
      <c r="D40" s="3">
        <f t="shared" si="1"/>
        <v>0</v>
      </c>
      <c r="E40" s="4">
        <f t="shared" si="2"/>
        <v>0</v>
      </c>
      <c r="F40" s="15" t="e">
        <f t="shared" si="5"/>
        <v>#DIV/0!</v>
      </c>
      <c r="G40" s="16" t="e">
        <f t="shared" si="3"/>
        <v>#DIV/0!</v>
      </c>
    </row>
    <row r="41" spans="1:7" x14ac:dyDescent="0.2">
      <c r="A41" s="17">
        <v>22</v>
      </c>
      <c r="B41" s="3">
        <f t="shared" si="4"/>
        <v>0</v>
      </c>
      <c r="C41" s="4">
        <f t="shared" si="0"/>
        <v>0</v>
      </c>
      <c r="D41" s="3">
        <f t="shared" si="1"/>
        <v>0</v>
      </c>
      <c r="E41" s="4">
        <f t="shared" si="2"/>
        <v>0</v>
      </c>
      <c r="F41" s="15" t="e">
        <f t="shared" si="5"/>
        <v>#DIV/0!</v>
      </c>
      <c r="G41" s="16" t="e">
        <f t="shared" si="3"/>
        <v>#DIV/0!</v>
      </c>
    </row>
    <row r="42" spans="1:7" x14ac:dyDescent="0.2">
      <c r="A42" s="17">
        <v>23</v>
      </c>
      <c r="B42" s="3">
        <f t="shared" si="4"/>
        <v>0</v>
      </c>
      <c r="C42" s="4">
        <f t="shared" si="0"/>
        <v>0</v>
      </c>
      <c r="D42" s="3">
        <f t="shared" si="1"/>
        <v>0</v>
      </c>
      <c r="E42" s="4">
        <f t="shared" si="2"/>
        <v>0</v>
      </c>
      <c r="F42" s="15" t="e">
        <f t="shared" si="5"/>
        <v>#DIV/0!</v>
      </c>
      <c r="G42" s="16" t="e">
        <f t="shared" si="3"/>
        <v>#DIV/0!</v>
      </c>
    </row>
    <row r="43" spans="1:7" x14ac:dyDescent="0.2">
      <c r="A43" s="17">
        <v>24</v>
      </c>
      <c r="B43" s="3">
        <f t="shared" si="4"/>
        <v>0</v>
      </c>
      <c r="C43" s="4">
        <f t="shared" si="0"/>
        <v>0</v>
      </c>
      <c r="D43" s="3">
        <f t="shared" si="1"/>
        <v>0</v>
      </c>
      <c r="E43" s="4">
        <f t="shared" si="2"/>
        <v>0</v>
      </c>
      <c r="F43" s="15" t="e">
        <f t="shared" si="5"/>
        <v>#DIV/0!</v>
      </c>
      <c r="G43" s="16" t="e">
        <f t="shared" si="3"/>
        <v>#DIV/0!</v>
      </c>
    </row>
    <row r="44" spans="1:7" x14ac:dyDescent="0.2">
      <c r="A44" s="17">
        <v>25</v>
      </c>
      <c r="B44" s="3">
        <f t="shared" si="4"/>
        <v>0</v>
      </c>
      <c r="C44" s="4">
        <f t="shared" si="0"/>
        <v>0</v>
      </c>
      <c r="D44" s="3">
        <f t="shared" si="1"/>
        <v>0</v>
      </c>
      <c r="E44" s="4">
        <f t="shared" si="2"/>
        <v>0</v>
      </c>
      <c r="F44" s="15" t="e">
        <f t="shared" si="5"/>
        <v>#DIV/0!</v>
      </c>
      <c r="G44" s="16" t="e">
        <f t="shared" si="3"/>
        <v>#DIV/0!</v>
      </c>
    </row>
    <row r="45" spans="1:7" x14ac:dyDescent="0.2">
      <c r="A45" s="17">
        <v>26</v>
      </c>
      <c r="B45" s="3">
        <f t="shared" si="4"/>
        <v>0</v>
      </c>
      <c r="C45" s="4">
        <f t="shared" si="0"/>
        <v>0</v>
      </c>
      <c r="D45" s="3">
        <f t="shared" si="1"/>
        <v>0</v>
      </c>
      <c r="E45" s="4">
        <f t="shared" si="2"/>
        <v>0</v>
      </c>
      <c r="F45" s="15" t="e">
        <f t="shared" si="5"/>
        <v>#DIV/0!</v>
      </c>
      <c r="G45" s="16" t="e">
        <f t="shared" si="3"/>
        <v>#DIV/0!</v>
      </c>
    </row>
    <row r="46" spans="1:7" x14ac:dyDescent="0.2">
      <c r="A46" s="17">
        <v>27</v>
      </c>
      <c r="B46" s="3">
        <f t="shared" si="4"/>
        <v>0</v>
      </c>
      <c r="C46" s="4">
        <f t="shared" si="0"/>
        <v>0</v>
      </c>
      <c r="D46" s="3">
        <f t="shared" si="1"/>
        <v>0</v>
      </c>
      <c r="E46" s="4">
        <f t="shared" si="2"/>
        <v>0</v>
      </c>
      <c r="F46" s="15" t="e">
        <f t="shared" si="5"/>
        <v>#DIV/0!</v>
      </c>
      <c r="G46" s="16" t="e">
        <f t="shared" si="3"/>
        <v>#DIV/0!</v>
      </c>
    </row>
    <row r="47" spans="1:7" x14ac:dyDescent="0.2">
      <c r="A47" s="17">
        <v>28</v>
      </c>
      <c r="B47" s="3">
        <f t="shared" si="4"/>
        <v>0</v>
      </c>
      <c r="C47" s="4">
        <f t="shared" si="0"/>
        <v>0</v>
      </c>
      <c r="D47" s="3">
        <f t="shared" si="1"/>
        <v>0</v>
      </c>
      <c r="E47" s="4">
        <f t="shared" si="2"/>
        <v>0</v>
      </c>
      <c r="F47" s="15" t="e">
        <f t="shared" si="5"/>
        <v>#DIV/0!</v>
      </c>
      <c r="G47" s="16" t="e">
        <f t="shared" si="3"/>
        <v>#DIV/0!</v>
      </c>
    </row>
    <row r="48" spans="1:7" x14ac:dyDescent="0.2">
      <c r="A48" s="17">
        <v>29</v>
      </c>
      <c r="B48" s="3">
        <f t="shared" si="4"/>
        <v>0</v>
      </c>
      <c r="C48" s="4">
        <f t="shared" si="0"/>
        <v>0</v>
      </c>
      <c r="D48" s="3">
        <f t="shared" si="1"/>
        <v>0</v>
      </c>
      <c r="E48" s="4">
        <f t="shared" si="2"/>
        <v>0</v>
      </c>
      <c r="F48" s="15" t="e">
        <f t="shared" si="5"/>
        <v>#DIV/0!</v>
      </c>
      <c r="G48" s="16" t="e">
        <f t="shared" si="3"/>
        <v>#DIV/0!</v>
      </c>
    </row>
    <row r="49" spans="1:7" x14ac:dyDescent="0.2">
      <c r="A49" s="17">
        <v>30</v>
      </c>
      <c r="B49" s="3">
        <f t="shared" si="4"/>
        <v>0</v>
      </c>
      <c r="C49" s="4">
        <f t="shared" si="0"/>
        <v>0</v>
      </c>
      <c r="D49" s="3">
        <f t="shared" si="1"/>
        <v>0</v>
      </c>
      <c r="E49" s="4">
        <f t="shared" si="2"/>
        <v>0</v>
      </c>
      <c r="F49" s="15" t="e">
        <f t="shared" si="5"/>
        <v>#DIV/0!</v>
      </c>
      <c r="G49" s="16" t="e">
        <f t="shared" si="3"/>
        <v>#DIV/0!</v>
      </c>
    </row>
    <row r="50" spans="1:7" x14ac:dyDescent="0.2">
      <c r="A50" s="17">
        <v>31</v>
      </c>
      <c r="B50" s="3">
        <f t="shared" si="4"/>
        <v>0</v>
      </c>
      <c r="C50" s="4">
        <f t="shared" si="0"/>
        <v>0</v>
      </c>
      <c r="D50" s="3">
        <f t="shared" si="1"/>
        <v>0</v>
      </c>
      <c r="E50" s="4">
        <f t="shared" si="2"/>
        <v>0</v>
      </c>
      <c r="F50" s="15" t="e">
        <f t="shared" si="5"/>
        <v>#DIV/0!</v>
      </c>
      <c r="G50" s="16" t="e">
        <f t="shared" si="3"/>
        <v>#DIV/0!</v>
      </c>
    </row>
    <row r="51" spans="1:7" x14ac:dyDescent="0.2">
      <c r="A51" s="17">
        <v>32</v>
      </c>
      <c r="B51" s="3">
        <f t="shared" si="4"/>
        <v>0</v>
      </c>
      <c r="C51" s="4">
        <f t="shared" si="0"/>
        <v>0</v>
      </c>
      <c r="D51" s="3">
        <f t="shared" si="1"/>
        <v>0</v>
      </c>
      <c r="E51" s="4">
        <f t="shared" si="2"/>
        <v>0</v>
      </c>
      <c r="F51" s="15" t="e">
        <f t="shared" si="5"/>
        <v>#DIV/0!</v>
      </c>
      <c r="G51" s="16" t="e">
        <f t="shared" si="3"/>
        <v>#DIV/0!</v>
      </c>
    </row>
    <row r="52" spans="1:7" x14ac:dyDescent="0.2">
      <c r="A52" s="17">
        <v>33</v>
      </c>
      <c r="B52" s="3">
        <f t="shared" si="4"/>
        <v>0</v>
      </c>
      <c r="C52" s="4">
        <f t="shared" si="0"/>
        <v>0</v>
      </c>
      <c r="D52" s="3">
        <f t="shared" si="1"/>
        <v>0</v>
      </c>
      <c r="E52" s="4">
        <f t="shared" si="2"/>
        <v>0</v>
      </c>
      <c r="F52" s="15" t="e">
        <f t="shared" si="5"/>
        <v>#DIV/0!</v>
      </c>
      <c r="G52" s="16" t="e">
        <f t="shared" si="3"/>
        <v>#DIV/0!</v>
      </c>
    </row>
    <row r="53" spans="1:7" x14ac:dyDescent="0.2">
      <c r="A53" s="17">
        <v>34</v>
      </c>
      <c r="B53" s="3">
        <f t="shared" si="4"/>
        <v>0</v>
      </c>
      <c r="C53" s="4">
        <f t="shared" si="0"/>
        <v>0</v>
      </c>
      <c r="D53" s="3">
        <f t="shared" si="1"/>
        <v>0</v>
      </c>
      <c r="E53" s="4">
        <f t="shared" si="2"/>
        <v>0</v>
      </c>
      <c r="F53" s="15" t="e">
        <f t="shared" si="5"/>
        <v>#DIV/0!</v>
      </c>
      <c r="G53" s="16" t="e">
        <f t="shared" si="3"/>
        <v>#DIV/0!</v>
      </c>
    </row>
    <row r="54" spans="1:7" x14ac:dyDescent="0.2">
      <c r="A54" s="17">
        <v>35</v>
      </c>
      <c r="B54" s="3">
        <f t="shared" si="4"/>
        <v>0</v>
      </c>
      <c r="C54" s="4">
        <f t="shared" si="0"/>
        <v>0</v>
      </c>
      <c r="D54" s="3">
        <f t="shared" si="1"/>
        <v>0</v>
      </c>
      <c r="E54" s="4">
        <f t="shared" si="2"/>
        <v>0</v>
      </c>
      <c r="F54" s="15" t="e">
        <f t="shared" si="5"/>
        <v>#DIV/0!</v>
      </c>
      <c r="G54" s="16" t="e">
        <f t="shared" si="3"/>
        <v>#DIV/0!</v>
      </c>
    </row>
    <row r="55" spans="1:7" x14ac:dyDescent="0.2">
      <c r="A55" s="17">
        <v>36</v>
      </c>
      <c r="B55" s="3">
        <f t="shared" si="4"/>
        <v>0</v>
      </c>
      <c r="C55" s="4">
        <f t="shared" si="0"/>
        <v>0</v>
      </c>
      <c r="D55" s="3">
        <f t="shared" si="1"/>
        <v>0</v>
      </c>
      <c r="E55" s="4">
        <f t="shared" si="2"/>
        <v>0</v>
      </c>
      <c r="F55" s="15" t="e">
        <f t="shared" si="5"/>
        <v>#DIV/0!</v>
      </c>
      <c r="G55" s="16" t="e">
        <f t="shared" si="3"/>
        <v>#DIV/0!</v>
      </c>
    </row>
    <row r="56" spans="1:7" x14ac:dyDescent="0.2">
      <c r="A56" s="17">
        <v>37</v>
      </c>
      <c r="B56" s="3">
        <f t="shared" si="4"/>
        <v>0</v>
      </c>
      <c r="C56" s="4">
        <f t="shared" si="0"/>
        <v>0</v>
      </c>
      <c r="D56" s="3">
        <f t="shared" si="1"/>
        <v>0</v>
      </c>
      <c r="E56" s="4">
        <f t="shared" si="2"/>
        <v>0</v>
      </c>
      <c r="F56" s="15" t="e">
        <f t="shared" si="5"/>
        <v>#DIV/0!</v>
      </c>
      <c r="G56" s="16" t="e">
        <f t="shared" si="3"/>
        <v>#DIV/0!</v>
      </c>
    </row>
    <row r="57" spans="1:7" x14ac:dyDescent="0.2">
      <c r="A57" s="17">
        <v>38</v>
      </c>
      <c r="B57" s="3">
        <f t="shared" si="4"/>
        <v>0</v>
      </c>
      <c r="C57" s="4">
        <f t="shared" si="0"/>
        <v>0</v>
      </c>
      <c r="D57" s="3">
        <f t="shared" si="1"/>
        <v>0</v>
      </c>
      <c r="E57" s="4">
        <f t="shared" si="2"/>
        <v>0</v>
      </c>
      <c r="F57" s="15" t="e">
        <f t="shared" si="5"/>
        <v>#DIV/0!</v>
      </c>
      <c r="G57" s="16" t="e">
        <f t="shared" si="3"/>
        <v>#DIV/0!</v>
      </c>
    </row>
    <row r="58" spans="1:7" x14ac:dyDescent="0.2">
      <c r="A58" s="17">
        <v>39</v>
      </c>
      <c r="B58" s="3">
        <f t="shared" si="4"/>
        <v>0</v>
      </c>
      <c r="C58" s="4">
        <f t="shared" si="0"/>
        <v>0</v>
      </c>
      <c r="D58" s="3">
        <f t="shared" si="1"/>
        <v>0</v>
      </c>
      <c r="E58" s="4">
        <f t="shared" si="2"/>
        <v>0</v>
      </c>
      <c r="F58" s="15" t="e">
        <f t="shared" si="5"/>
        <v>#DIV/0!</v>
      </c>
      <c r="G58" s="16" t="e">
        <f t="shared" si="3"/>
        <v>#DIV/0!</v>
      </c>
    </row>
    <row r="59" spans="1:7" x14ac:dyDescent="0.2">
      <c r="A59" s="17">
        <v>40</v>
      </c>
      <c r="B59" s="3">
        <f t="shared" si="4"/>
        <v>0</v>
      </c>
      <c r="C59" s="4">
        <f t="shared" si="0"/>
        <v>0</v>
      </c>
      <c r="D59" s="3">
        <f t="shared" si="1"/>
        <v>0</v>
      </c>
      <c r="E59" s="4">
        <f t="shared" si="2"/>
        <v>0</v>
      </c>
      <c r="F59" s="15" t="e">
        <f t="shared" si="5"/>
        <v>#DIV/0!</v>
      </c>
      <c r="G59" s="16" t="e">
        <f t="shared" si="3"/>
        <v>#DIV/0!</v>
      </c>
    </row>
    <row r="60" spans="1:7" x14ac:dyDescent="0.2">
      <c r="A60" s="17">
        <v>41</v>
      </c>
      <c r="B60" s="3">
        <f t="shared" si="4"/>
        <v>0</v>
      </c>
      <c r="C60" s="4">
        <f t="shared" si="0"/>
        <v>0</v>
      </c>
      <c r="D60" s="3">
        <f t="shared" si="1"/>
        <v>0</v>
      </c>
      <c r="E60" s="4">
        <f t="shared" si="2"/>
        <v>0</v>
      </c>
      <c r="F60" s="15" t="e">
        <f t="shared" si="5"/>
        <v>#DIV/0!</v>
      </c>
      <c r="G60" s="16" t="e">
        <f t="shared" si="3"/>
        <v>#DIV/0!</v>
      </c>
    </row>
    <row r="61" spans="1:7" x14ac:dyDescent="0.2">
      <c r="A61" s="17">
        <v>42</v>
      </c>
      <c r="B61" s="3">
        <f t="shared" si="4"/>
        <v>0</v>
      </c>
      <c r="C61" s="4">
        <f t="shared" si="0"/>
        <v>0</v>
      </c>
      <c r="D61" s="3">
        <f t="shared" si="1"/>
        <v>0</v>
      </c>
      <c r="E61" s="4">
        <f t="shared" si="2"/>
        <v>0</v>
      </c>
      <c r="F61" s="15" t="e">
        <f t="shared" si="5"/>
        <v>#DIV/0!</v>
      </c>
      <c r="G61" s="16" t="e">
        <f t="shared" si="3"/>
        <v>#DIV/0!</v>
      </c>
    </row>
    <row r="62" spans="1:7" x14ac:dyDescent="0.2">
      <c r="A62" s="17">
        <v>43</v>
      </c>
      <c r="B62" s="3">
        <f t="shared" si="4"/>
        <v>0</v>
      </c>
      <c r="C62" s="4">
        <f t="shared" si="0"/>
        <v>0</v>
      </c>
      <c r="D62" s="3">
        <f t="shared" si="1"/>
        <v>0</v>
      </c>
      <c r="E62" s="4">
        <f t="shared" si="2"/>
        <v>0</v>
      </c>
      <c r="F62" s="15" t="e">
        <f t="shared" si="5"/>
        <v>#DIV/0!</v>
      </c>
      <c r="G62" s="16" t="e">
        <f t="shared" si="3"/>
        <v>#DIV/0!</v>
      </c>
    </row>
    <row r="63" spans="1:7" x14ac:dyDescent="0.2">
      <c r="A63" s="17">
        <v>44</v>
      </c>
      <c r="B63" s="3">
        <f t="shared" si="4"/>
        <v>0</v>
      </c>
      <c r="C63" s="4">
        <f t="shared" si="0"/>
        <v>0</v>
      </c>
      <c r="D63" s="3">
        <f t="shared" si="1"/>
        <v>0</v>
      </c>
      <c r="E63" s="4">
        <f t="shared" si="2"/>
        <v>0</v>
      </c>
      <c r="F63" s="15" t="e">
        <f t="shared" si="5"/>
        <v>#DIV/0!</v>
      </c>
      <c r="G63" s="16" t="e">
        <f t="shared" si="3"/>
        <v>#DIV/0!</v>
      </c>
    </row>
    <row r="64" spans="1:7" x14ac:dyDescent="0.2">
      <c r="A64" s="17">
        <v>45</v>
      </c>
      <c r="B64" s="3">
        <f t="shared" si="4"/>
        <v>0</v>
      </c>
      <c r="C64" s="4">
        <f t="shared" si="0"/>
        <v>0</v>
      </c>
      <c r="D64" s="3">
        <f t="shared" si="1"/>
        <v>0</v>
      </c>
      <c r="E64" s="4">
        <f t="shared" si="2"/>
        <v>0</v>
      </c>
      <c r="F64" s="15" t="e">
        <f t="shared" si="5"/>
        <v>#DIV/0!</v>
      </c>
      <c r="G64" s="16" t="e">
        <f t="shared" si="3"/>
        <v>#DIV/0!</v>
      </c>
    </row>
    <row r="65" spans="1:7" x14ac:dyDescent="0.2">
      <c r="A65" s="17">
        <v>46</v>
      </c>
      <c r="B65" s="3">
        <f t="shared" si="4"/>
        <v>0</v>
      </c>
      <c r="C65" s="4">
        <f t="shared" si="0"/>
        <v>0</v>
      </c>
      <c r="D65" s="3">
        <f t="shared" si="1"/>
        <v>0</v>
      </c>
      <c r="E65" s="4">
        <f t="shared" si="2"/>
        <v>0</v>
      </c>
      <c r="F65" s="15" t="e">
        <f t="shared" si="5"/>
        <v>#DIV/0!</v>
      </c>
      <c r="G65" s="16" t="e">
        <f t="shared" si="3"/>
        <v>#DIV/0!</v>
      </c>
    </row>
    <row r="66" spans="1:7" x14ac:dyDescent="0.2">
      <c r="A66" s="17">
        <v>47</v>
      </c>
      <c r="B66" s="3">
        <f t="shared" si="4"/>
        <v>0</v>
      </c>
      <c r="C66" s="4">
        <f t="shared" si="0"/>
        <v>0</v>
      </c>
      <c r="D66" s="3">
        <f t="shared" si="1"/>
        <v>0</v>
      </c>
      <c r="E66" s="4">
        <f t="shared" si="2"/>
        <v>0</v>
      </c>
      <c r="F66" s="15" t="e">
        <f t="shared" si="5"/>
        <v>#DIV/0!</v>
      </c>
      <c r="G66" s="16" t="e">
        <f t="shared" si="3"/>
        <v>#DIV/0!</v>
      </c>
    </row>
    <row r="67" spans="1:7" x14ac:dyDescent="0.2">
      <c r="A67" s="17">
        <v>48</v>
      </c>
      <c r="B67" s="3">
        <f t="shared" si="4"/>
        <v>0</v>
      </c>
      <c r="C67" s="4">
        <f t="shared" si="0"/>
        <v>0</v>
      </c>
      <c r="D67" s="3">
        <f t="shared" si="1"/>
        <v>0</v>
      </c>
      <c r="E67" s="4">
        <f t="shared" si="2"/>
        <v>0</v>
      </c>
      <c r="F67" s="15" t="e">
        <f t="shared" si="5"/>
        <v>#DIV/0!</v>
      </c>
      <c r="G67" s="16" t="e">
        <f t="shared" si="3"/>
        <v>#DIV/0!</v>
      </c>
    </row>
    <row r="68" spans="1:7" x14ac:dyDescent="0.2">
      <c r="A68" s="17">
        <v>49</v>
      </c>
      <c r="B68" s="3">
        <f t="shared" si="4"/>
        <v>0</v>
      </c>
      <c r="C68" s="4">
        <f t="shared" si="0"/>
        <v>0</v>
      </c>
      <c r="D68" s="3">
        <f t="shared" si="1"/>
        <v>0</v>
      </c>
      <c r="E68" s="4">
        <f t="shared" si="2"/>
        <v>0</v>
      </c>
      <c r="F68" s="15" t="e">
        <f t="shared" si="5"/>
        <v>#DIV/0!</v>
      </c>
      <c r="G68" s="16" t="e">
        <f t="shared" si="3"/>
        <v>#DIV/0!</v>
      </c>
    </row>
    <row r="69" spans="1:7" x14ac:dyDescent="0.2">
      <c r="A69" s="17">
        <v>50</v>
      </c>
      <c r="B69" s="3">
        <f t="shared" si="4"/>
        <v>0</v>
      </c>
      <c r="C69" s="4">
        <f t="shared" si="0"/>
        <v>0</v>
      </c>
      <c r="D69" s="3">
        <f t="shared" si="1"/>
        <v>0</v>
      </c>
      <c r="E69" s="4">
        <f t="shared" si="2"/>
        <v>0</v>
      </c>
      <c r="F69" s="15" t="e">
        <f t="shared" si="5"/>
        <v>#DIV/0!</v>
      </c>
      <c r="G69" s="16" t="e">
        <f t="shared" si="3"/>
        <v>#DIV/0!</v>
      </c>
    </row>
    <row r="70" spans="1:7" x14ac:dyDescent="0.2">
      <c r="A70" s="17">
        <v>51</v>
      </c>
      <c r="B70" s="3">
        <f t="shared" si="4"/>
        <v>0</v>
      </c>
      <c r="C70" s="4">
        <f t="shared" si="0"/>
        <v>0</v>
      </c>
      <c r="D70" s="3">
        <f t="shared" si="1"/>
        <v>0</v>
      </c>
      <c r="E70" s="4">
        <f t="shared" si="2"/>
        <v>0</v>
      </c>
      <c r="F70" s="15" t="e">
        <f t="shared" si="5"/>
        <v>#DIV/0!</v>
      </c>
      <c r="G70" s="16" t="e">
        <f t="shared" si="3"/>
        <v>#DIV/0!</v>
      </c>
    </row>
    <row r="71" spans="1:7" x14ac:dyDescent="0.2">
      <c r="A71" s="17">
        <v>52</v>
      </c>
      <c r="B71" s="3">
        <f t="shared" si="4"/>
        <v>0</v>
      </c>
      <c r="C71" s="4">
        <f t="shared" si="0"/>
        <v>0</v>
      </c>
      <c r="D71" s="3">
        <f t="shared" si="1"/>
        <v>0</v>
      </c>
      <c r="E71" s="4">
        <f t="shared" si="2"/>
        <v>0</v>
      </c>
      <c r="F71" s="15" t="e">
        <f t="shared" si="5"/>
        <v>#DIV/0!</v>
      </c>
      <c r="G71" s="16" t="e">
        <f t="shared" si="3"/>
        <v>#DIV/0!</v>
      </c>
    </row>
    <row r="72" spans="1:7" x14ac:dyDescent="0.2">
      <c r="A72" s="17">
        <v>53</v>
      </c>
      <c r="B72" s="3">
        <f t="shared" si="4"/>
        <v>0</v>
      </c>
      <c r="C72" s="4">
        <f t="shared" si="0"/>
        <v>0</v>
      </c>
      <c r="D72" s="3">
        <f t="shared" si="1"/>
        <v>0</v>
      </c>
      <c r="E72" s="4">
        <f t="shared" si="2"/>
        <v>0</v>
      </c>
      <c r="F72" s="15" t="e">
        <f t="shared" si="5"/>
        <v>#DIV/0!</v>
      </c>
      <c r="G72" s="16" t="e">
        <f t="shared" si="3"/>
        <v>#DIV/0!</v>
      </c>
    </row>
    <row r="73" spans="1:7" x14ac:dyDescent="0.2">
      <c r="A73" s="17">
        <v>54</v>
      </c>
      <c r="B73" s="3">
        <f t="shared" si="4"/>
        <v>0</v>
      </c>
      <c r="C73" s="4">
        <f t="shared" si="0"/>
        <v>0</v>
      </c>
      <c r="D73" s="3">
        <f t="shared" si="1"/>
        <v>0</v>
      </c>
      <c r="E73" s="4">
        <f t="shared" si="2"/>
        <v>0</v>
      </c>
      <c r="F73" s="15" t="e">
        <f t="shared" si="5"/>
        <v>#DIV/0!</v>
      </c>
      <c r="G73" s="16" t="e">
        <f t="shared" si="3"/>
        <v>#DIV/0!</v>
      </c>
    </row>
    <row r="74" spans="1:7" x14ac:dyDescent="0.2">
      <c r="A74" s="17">
        <v>55</v>
      </c>
      <c r="B74" s="3">
        <f t="shared" si="4"/>
        <v>0</v>
      </c>
      <c r="C74" s="4">
        <f t="shared" si="0"/>
        <v>0</v>
      </c>
      <c r="D74" s="3">
        <f t="shared" si="1"/>
        <v>0</v>
      </c>
      <c r="E74" s="4">
        <f t="shared" si="2"/>
        <v>0</v>
      </c>
      <c r="F74" s="15" t="e">
        <f t="shared" si="5"/>
        <v>#DIV/0!</v>
      </c>
      <c r="G74" s="16" t="e">
        <f t="shared" si="3"/>
        <v>#DIV/0!</v>
      </c>
    </row>
    <row r="75" spans="1:7" x14ac:dyDescent="0.2">
      <c r="A75" s="17">
        <v>56</v>
      </c>
      <c r="B75" s="3">
        <f t="shared" si="4"/>
        <v>0</v>
      </c>
      <c r="C75" s="4">
        <f t="shared" si="0"/>
        <v>0</v>
      </c>
      <c r="D75" s="3">
        <f t="shared" si="1"/>
        <v>0</v>
      </c>
      <c r="E75" s="4">
        <f t="shared" si="2"/>
        <v>0</v>
      </c>
      <c r="F75" s="15" t="e">
        <f t="shared" si="5"/>
        <v>#DIV/0!</v>
      </c>
      <c r="G75" s="16" t="e">
        <f t="shared" si="3"/>
        <v>#DIV/0!</v>
      </c>
    </row>
    <row r="76" spans="1:7" x14ac:dyDescent="0.2">
      <c r="A76" s="17">
        <v>57</v>
      </c>
      <c r="B76" s="3">
        <f t="shared" si="4"/>
        <v>0</v>
      </c>
      <c r="C76" s="4">
        <f t="shared" si="0"/>
        <v>0</v>
      </c>
      <c r="D76" s="3">
        <f t="shared" si="1"/>
        <v>0</v>
      </c>
      <c r="E76" s="4">
        <f t="shared" si="2"/>
        <v>0</v>
      </c>
      <c r="F76" s="15" t="e">
        <f t="shared" si="5"/>
        <v>#DIV/0!</v>
      </c>
      <c r="G76" s="16" t="e">
        <f t="shared" si="3"/>
        <v>#DIV/0!</v>
      </c>
    </row>
    <row r="77" spans="1:7" x14ac:dyDescent="0.2">
      <c r="A77" s="17">
        <v>58</v>
      </c>
      <c r="B77" s="3">
        <f t="shared" si="4"/>
        <v>0</v>
      </c>
      <c r="C77" s="4">
        <f t="shared" si="0"/>
        <v>0</v>
      </c>
      <c r="D77" s="3">
        <f t="shared" si="1"/>
        <v>0</v>
      </c>
      <c r="E77" s="4">
        <f t="shared" si="2"/>
        <v>0</v>
      </c>
      <c r="F77" s="15" t="e">
        <f t="shared" si="5"/>
        <v>#DIV/0!</v>
      </c>
      <c r="G77" s="16" t="e">
        <f t="shared" si="3"/>
        <v>#DIV/0!</v>
      </c>
    </row>
    <row r="78" spans="1:7" x14ac:dyDescent="0.2">
      <c r="A78" s="17">
        <v>59</v>
      </c>
      <c r="B78" s="3">
        <f t="shared" si="4"/>
        <v>0</v>
      </c>
      <c r="C78" s="4">
        <f t="shared" si="0"/>
        <v>0</v>
      </c>
      <c r="D78" s="3">
        <f t="shared" si="1"/>
        <v>0</v>
      </c>
      <c r="E78" s="4">
        <f>C78-D78</f>
        <v>0</v>
      </c>
      <c r="F78" s="15" t="e">
        <f t="shared" si="5"/>
        <v>#DIV/0!</v>
      </c>
      <c r="G78" s="16" t="e">
        <f t="shared" si="3"/>
        <v>#DIV/0!</v>
      </c>
    </row>
    <row r="79" spans="1:7" x14ac:dyDescent="0.2">
      <c r="A79" s="17">
        <v>60</v>
      </c>
      <c r="B79" s="3">
        <f>B78-E78</f>
        <v>0</v>
      </c>
      <c r="C79" s="4">
        <f t="shared" si="0"/>
        <v>0</v>
      </c>
      <c r="D79" s="3">
        <f>B79*$C$7</f>
        <v>0</v>
      </c>
      <c r="E79" s="4">
        <f>C79-D79</f>
        <v>0</v>
      </c>
      <c r="F79" s="15" t="e">
        <f t="shared" si="5"/>
        <v>#DIV/0!</v>
      </c>
      <c r="G79" s="16" t="e">
        <f t="shared" si="3"/>
        <v>#DIV/0!</v>
      </c>
    </row>
    <row r="80" spans="1:7" x14ac:dyDescent="0.2">
      <c r="A80" s="17">
        <v>61</v>
      </c>
      <c r="B80" s="3">
        <f>B79-E79</f>
        <v>0</v>
      </c>
      <c r="C80" s="4">
        <f t="shared" si="0"/>
        <v>0</v>
      </c>
      <c r="D80" s="3">
        <f>B80*$C$7</f>
        <v>0</v>
      </c>
      <c r="E80" s="4">
        <f>C80-D80</f>
        <v>0</v>
      </c>
      <c r="F80" s="15"/>
      <c r="G80" s="16">
        <f>F80-B81</f>
        <v>0</v>
      </c>
    </row>
    <row r="81" spans="1:5" x14ac:dyDescent="0.2">
      <c r="A81" s="17"/>
      <c r="B81" s="3"/>
      <c r="C81" s="4"/>
      <c r="D81" s="3"/>
      <c r="E81" s="4">
        <f>SUM(E20:E79)</f>
        <v>0</v>
      </c>
    </row>
    <row r="82" spans="1:5" x14ac:dyDescent="0.2">
      <c r="A82" s="17"/>
      <c r="B82" s="3"/>
      <c r="C82" s="4"/>
      <c r="D82" s="3"/>
      <c r="E82" s="4" t="s">
        <v>28</v>
      </c>
    </row>
    <row r="83" spans="1:5" x14ac:dyDescent="0.2">
      <c r="A83" s="17"/>
      <c r="B83" s="3"/>
      <c r="C83" s="4"/>
      <c r="D83" s="3"/>
      <c r="E83" s="4"/>
    </row>
    <row r="84" spans="1:5" x14ac:dyDescent="0.2">
      <c r="A84" s="17"/>
      <c r="B84" s="3"/>
      <c r="C84" s="4"/>
      <c r="D84" s="3"/>
      <c r="E84" s="4"/>
    </row>
    <row r="85" spans="1:5" x14ac:dyDescent="0.2">
      <c r="A85" s="17"/>
      <c r="B85" s="3"/>
      <c r="C85" s="4"/>
      <c r="D85" s="3"/>
      <c r="E85" s="4"/>
    </row>
    <row r="86" spans="1:5" x14ac:dyDescent="0.2">
      <c r="A86" s="17"/>
      <c r="B86" s="3"/>
      <c r="C86" s="4"/>
      <c r="D86" s="3"/>
      <c r="E86" s="4"/>
    </row>
    <row r="87" spans="1:5" x14ac:dyDescent="0.2">
      <c r="A87" s="17"/>
      <c r="B87" s="3"/>
      <c r="C87" s="4"/>
      <c r="D87" s="3"/>
      <c r="E87" s="4"/>
    </row>
    <row r="88" spans="1:5" x14ac:dyDescent="0.2">
      <c r="A88" s="17"/>
      <c r="B88" s="3"/>
      <c r="C88" s="4"/>
      <c r="D88" s="3"/>
      <c r="E88" s="4"/>
    </row>
    <row r="89" spans="1:5" x14ac:dyDescent="0.2">
      <c r="A89" s="17"/>
      <c r="B89" s="3"/>
      <c r="C89" s="4"/>
      <c r="D89" s="3"/>
      <c r="E89" s="4"/>
    </row>
    <row r="90" spans="1:5" x14ac:dyDescent="0.2">
      <c r="A90" s="17"/>
      <c r="B90" s="3"/>
      <c r="C90" s="4"/>
      <c r="D90" s="3"/>
      <c r="E90" s="4"/>
    </row>
    <row r="91" spans="1:5" x14ac:dyDescent="0.2">
      <c r="A91" s="17"/>
      <c r="B91" s="3"/>
      <c r="C91" s="4"/>
      <c r="D91" s="3"/>
      <c r="E91" s="4"/>
    </row>
    <row r="92" spans="1:5" x14ac:dyDescent="0.2">
      <c r="A92" s="17"/>
      <c r="B92" s="3"/>
      <c r="C92" s="4"/>
      <c r="D92" s="3"/>
      <c r="E92" s="4"/>
    </row>
    <row r="93" spans="1:5" x14ac:dyDescent="0.2">
      <c r="A93" s="17"/>
      <c r="B93" s="3"/>
      <c r="C93" s="4"/>
      <c r="D93" s="3"/>
      <c r="E93" s="4"/>
    </row>
    <row r="94" spans="1:5" x14ac:dyDescent="0.2">
      <c r="A94" s="17"/>
      <c r="B94" s="3"/>
      <c r="C94" s="4"/>
      <c r="D94" s="3"/>
      <c r="E94" s="4"/>
    </row>
    <row r="95" spans="1:5" x14ac:dyDescent="0.2">
      <c r="A95" s="17"/>
      <c r="B95" s="3"/>
      <c r="C95" s="4"/>
      <c r="D95" s="3"/>
      <c r="E95" s="4"/>
    </row>
    <row r="96" spans="1:5" x14ac:dyDescent="0.2">
      <c r="A96" s="17"/>
      <c r="B96" s="3"/>
      <c r="C96" s="4"/>
      <c r="D96" s="3"/>
      <c r="E96" s="4"/>
    </row>
    <row r="97" spans="1:5" x14ac:dyDescent="0.2">
      <c r="A97" s="17"/>
      <c r="B97" s="3"/>
      <c r="C97" s="4"/>
      <c r="D97" s="3"/>
      <c r="E97" s="4"/>
    </row>
    <row r="98" spans="1:5" x14ac:dyDescent="0.2">
      <c r="A98" s="17"/>
      <c r="B98" s="3"/>
      <c r="C98" s="4"/>
      <c r="D98" s="3"/>
      <c r="E98" s="4"/>
    </row>
    <row r="99" spans="1:5" x14ac:dyDescent="0.2">
      <c r="A99" s="17"/>
      <c r="B99" s="3"/>
      <c r="C99" s="4"/>
      <c r="D99" s="3"/>
      <c r="E99" s="4"/>
    </row>
    <row r="100" spans="1:5" x14ac:dyDescent="0.2">
      <c r="A100" s="17"/>
      <c r="B100" s="3"/>
      <c r="C100" s="4"/>
      <c r="D100" s="3"/>
      <c r="E100" s="4"/>
    </row>
    <row r="101" spans="1:5" x14ac:dyDescent="0.2">
      <c r="A101" s="17"/>
      <c r="B101" s="3"/>
      <c r="C101" s="4"/>
      <c r="D101" s="3"/>
      <c r="E101" s="4"/>
    </row>
    <row r="102" spans="1:5" x14ac:dyDescent="0.2">
      <c r="A102" s="17"/>
      <c r="B102" s="3"/>
      <c r="C102" s="4"/>
      <c r="D102" s="3"/>
      <c r="E102" s="4"/>
    </row>
    <row r="103" spans="1:5" x14ac:dyDescent="0.2">
      <c r="A103" s="17"/>
      <c r="B103" s="3"/>
      <c r="C103" s="4"/>
      <c r="D103" s="3"/>
      <c r="E103" s="4"/>
    </row>
    <row r="104" spans="1:5" x14ac:dyDescent="0.2">
      <c r="A104" s="17"/>
      <c r="B104" s="3"/>
      <c r="C104" s="4"/>
      <c r="D104" s="3"/>
      <c r="E104" s="4"/>
    </row>
    <row r="105" spans="1:5" x14ac:dyDescent="0.2">
      <c r="A105" s="17"/>
      <c r="B105" s="3"/>
      <c r="C105" s="4"/>
      <c r="D105" s="3"/>
      <c r="E105" s="4"/>
    </row>
    <row r="106" spans="1:5" x14ac:dyDescent="0.2">
      <c r="A106" s="17"/>
      <c r="B106" s="3"/>
      <c r="C106" s="4"/>
      <c r="D106" s="3"/>
      <c r="E106" s="4"/>
    </row>
    <row r="107" spans="1:5" x14ac:dyDescent="0.2">
      <c r="A107" s="17"/>
      <c r="B107" s="3"/>
      <c r="C107" s="4"/>
      <c r="D107" s="3"/>
      <c r="E107" s="4"/>
    </row>
    <row r="108" spans="1:5" x14ac:dyDescent="0.2">
      <c r="A108" s="17"/>
      <c r="B108" s="3"/>
      <c r="C108" s="4"/>
      <c r="D108" s="3"/>
      <c r="E108" s="4"/>
    </row>
    <row r="109" spans="1:5" x14ac:dyDescent="0.2">
      <c r="A109" s="17"/>
      <c r="B109" s="3"/>
      <c r="C109" s="4"/>
      <c r="D109" s="3"/>
      <c r="E109" s="4"/>
    </row>
    <row r="110" spans="1:5" x14ac:dyDescent="0.2">
      <c r="A110" s="17"/>
      <c r="B110" s="3"/>
      <c r="C110" s="4"/>
      <c r="D110" s="3"/>
      <c r="E110" s="4"/>
    </row>
    <row r="111" spans="1:5" x14ac:dyDescent="0.2">
      <c r="A111" s="17"/>
      <c r="B111" s="3"/>
      <c r="C111" s="4"/>
      <c r="D111" s="3"/>
      <c r="E111" s="4"/>
    </row>
    <row r="112" spans="1:5" x14ac:dyDescent="0.2">
      <c r="A112" s="17"/>
      <c r="B112" s="3"/>
      <c r="C112" s="4"/>
      <c r="D112" s="3"/>
      <c r="E112" s="4"/>
    </row>
    <row r="113" spans="1:5" x14ac:dyDescent="0.2">
      <c r="A113" s="17"/>
      <c r="B113" s="3"/>
      <c r="C113" s="4"/>
      <c r="D113" s="3"/>
      <c r="E113" s="4"/>
    </row>
    <row r="114" spans="1:5" x14ac:dyDescent="0.2">
      <c r="A114" s="17"/>
      <c r="B114" s="3"/>
      <c r="C114" s="4"/>
      <c r="D114" s="3"/>
      <c r="E114" s="4"/>
    </row>
    <row r="115" spans="1:5" x14ac:dyDescent="0.2">
      <c r="A115" s="17"/>
      <c r="B115" s="3"/>
      <c r="C115" s="4"/>
      <c r="D115" s="3"/>
      <c r="E115" s="4"/>
    </row>
    <row r="116" spans="1:5" x14ac:dyDescent="0.2">
      <c r="A116" s="17"/>
      <c r="B116" s="3"/>
      <c r="C116" s="4"/>
      <c r="D116" s="3"/>
      <c r="E116" s="4"/>
    </row>
    <row r="117" spans="1:5" x14ac:dyDescent="0.2">
      <c r="A117" s="17"/>
      <c r="B117" s="3"/>
      <c r="C117" s="4"/>
      <c r="D117" s="3"/>
      <c r="E117" s="4"/>
    </row>
    <row r="118" spans="1:5" x14ac:dyDescent="0.2">
      <c r="A118" s="17"/>
      <c r="B118" s="3"/>
      <c r="C118" s="4"/>
      <c r="D118" s="3"/>
      <c r="E118" s="4"/>
    </row>
    <row r="119" spans="1:5" x14ac:dyDescent="0.2">
      <c r="A119" s="17"/>
      <c r="B119" s="3"/>
      <c r="C119" s="4"/>
      <c r="D119" s="3"/>
      <c r="E119" s="4"/>
    </row>
    <row r="120" spans="1:5" x14ac:dyDescent="0.2">
      <c r="A120" s="17"/>
      <c r="B120" s="3"/>
      <c r="C120" s="4"/>
      <c r="D120" s="3"/>
      <c r="E120" s="4"/>
    </row>
    <row r="121" spans="1:5" x14ac:dyDescent="0.2">
      <c r="A121" s="17"/>
      <c r="B121" s="3"/>
      <c r="C121" s="4"/>
      <c r="D121" s="3"/>
      <c r="E121" s="4"/>
    </row>
    <row r="122" spans="1:5" x14ac:dyDescent="0.2">
      <c r="A122" s="17"/>
      <c r="B122" s="3"/>
      <c r="C122" s="4"/>
      <c r="D122" s="3"/>
      <c r="E122" s="4"/>
    </row>
    <row r="123" spans="1:5" x14ac:dyDescent="0.2">
      <c r="A123" s="17"/>
      <c r="B123" s="3"/>
      <c r="C123" s="4"/>
      <c r="D123" s="3"/>
      <c r="E123" s="4"/>
    </row>
    <row r="124" spans="1:5" x14ac:dyDescent="0.2">
      <c r="A124" s="17"/>
      <c r="B124" s="3"/>
      <c r="C124" s="4"/>
      <c r="D124" s="3"/>
      <c r="E124" s="4"/>
    </row>
    <row r="125" spans="1:5" x14ac:dyDescent="0.2">
      <c r="A125" s="17"/>
      <c r="B125" s="3"/>
      <c r="C125" s="4"/>
      <c r="D125" s="3"/>
      <c r="E125" s="4"/>
    </row>
    <row r="126" spans="1:5" x14ac:dyDescent="0.2">
      <c r="A126" s="17"/>
      <c r="B126" s="3"/>
      <c r="C126" s="4"/>
      <c r="D126" s="3"/>
      <c r="E126" s="4"/>
    </row>
    <row r="127" spans="1:5" x14ac:dyDescent="0.2">
      <c r="A127" s="17"/>
      <c r="B127" s="3"/>
      <c r="C127" s="4"/>
      <c r="D127" s="3"/>
      <c r="E127" s="4"/>
    </row>
    <row r="128" spans="1:5" x14ac:dyDescent="0.2">
      <c r="A128" s="17"/>
      <c r="B128" s="3"/>
      <c r="C128" s="4"/>
      <c r="D128" s="3"/>
      <c r="E128" s="4"/>
    </row>
    <row r="129" spans="1:5" x14ac:dyDescent="0.2">
      <c r="A129" s="17"/>
      <c r="B129" s="3"/>
      <c r="C129" s="4"/>
      <c r="D129" s="3"/>
      <c r="E129" s="4"/>
    </row>
    <row r="130" spans="1:5" x14ac:dyDescent="0.2">
      <c r="A130" s="17"/>
      <c r="B130" s="3"/>
      <c r="C130" s="4"/>
      <c r="D130" s="3"/>
      <c r="E130" s="4"/>
    </row>
    <row r="131" spans="1:5" x14ac:dyDescent="0.2">
      <c r="A131" s="17"/>
      <c r="B131" s="3"/>
      <c r="C131" s="4"/>
      <c r="D131" s="3"/>
      <c r="E131" s="4"/>
    </row>
    <row r="132" spans="1:5" x14ac:dyDescent="0.2">
      <c r="A132" s="17"/>
      <c r="B132" s="3"/>
      <c r="C132" s="4"/>
      <c r="D132" s="3"/>
      <c r="E132" s="4"/>
    </row>
    <row r="133" spans="1:5" x14ac:dyDescent="0.2">
      <c r="A133" s="17"/>
      <c r="B133" s="3"/>
      <c r="C133" s="4"/>
      <c r="D133" s="3"/>
      <c r="E133" s="4"/>
    </row>
    <row r="134" spans="1:5" x14ac:dyDescent="0.2">
      <c r="A134" s="17"/>
      <c r="B134" s="3"/>
      <c r="C134" s="4"/>
      <c r="D134" s="3"/>
      <c r="E134" s="4"/>
    </row>
    <row r="135" spans="1:5" x14ac:dyDescent="0.2">
      <c r="A135" s="17"/>
      <c r="B135" s="3"/>
      <c r="C135" s="4"/>
      <c r="D135" s="3"/>
      <c r="E135" s="4"/>
    </row>
    <row r="136" spans="1:5" x14ac:dyDescent="0.2">
      <c r="A136" s="17"/>
      <c r="B136" s="3"/>
      <c r="C136" s="4"/>
      <c r="D136" s="3"/>
      <c r="E136" s="4"/>
    </row>
    <row r="137" spans="1:5" x14ac:dyDescent="0.2">
      <c r="A137" s="17"/>
      <c r="B137" s="3"/>
      <c r="C137" s="4"/>
      <c r="D137" s="3"/>
      <c r="E137" s="4"/>
    </row>
    <row r="138" spans="1:5" x14ac:dyDescent="0.2">
      <c r="A138" s="17"/>
      <c r="B138" s="3"/>
      <c r="C138" s="4"/>
      <c r="D138" s="3"/>
      <c r="E138" s="4"/>
    </row>
    <row r="139" spans="1:5" x14ac:dyDescent="0.2">
      <c r="A139" s="17"/>
      <c r="B139" s="3"/>
      <c r="C139" s="4"/>
      <c r="D139" s="3"/>
      <c r="E139" s="4"/>
    </row>
    <row r="140" spans="1:5" x14ac:dyDescent="0.2">
      <c r="A140" s="17"/>
      <c r="B140" s="3"/>
      <c r="C140" s="4"/>
      <c r="D140" s="3"/>
      <c r="E140" s="4"/>
    </row>
    <row r="141" spans="1:5" x14ac:dyDescent="0.2">
      <c r="A141" s="17"/>
      <c r="B141" s="3"/>
      <c r="C141" s="4"/>
      <c r="D141" s="3"/>
      <c r="E141" s="4"/>
    </row>
    <row r="142" spans="1:5" x14ac:dyDescent="0.2">
      <c r="A142" s="17"/>
      <c r="E142" s="3"/>
    </row>
    <row r="144" spans="1:5" x14ac:dyDescent="0.2">
      <c r="D144" s="3"/>
    </row>
  </sheetData>
  <mergeCells count="2">
    <mergeCell ref="E1:J1"/>
    <mergeCell ref="J2:R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F18D5-2D76-6040-9FA4-DBD2570DAC2C}">
  <dimension ref="A1:R144"/>
  <sheetViews>
    <sheetView zoomScale="152" workbookViewId="0">
      <selection activeCell="D13" sqref="D13"/>
    </sheetView>
  </sheetViews>
  <sheetFormatPr baseColWidth="10" defaultColWidth="8.83203125" defaultRowHeight="16" x14ac:dyDescent="0.2"/>
  <cols>
    <col min="1" max="1" width="23.6640625" style="2" bestFit="1" customWidth="1"/>
    <col min="2" max="2" width="18.1640625" style="2" bestFit="1" customWidth="1"/>
    <col min="3" max="3" width="19.33203125" style="2" bestFit="1" customWidth="1"/>
    <col min="4" max="4" width="15.1640625" style="2" bestFit="1" customWidth="1"/>
    <col min="5" max="5" width="14.1640625" style="2" bestFit="1" customWidth="1"/>
    <col min="6" max="6" width="26.6640625" style="2" bestFit="1" customWidth="1"/>
    <col min="7" max="7" width="14.1640625" style="2" bestFit="1" customWidth="1"/>
    <col min="8" max="16384" width="8.83203125" style="2"/>
  </cols>
  <sheetData>
    <row r="1" spans="1:18" x14ac:dyDescent="0.2">
      <c r="A1" s="1" t="s">
        <v>0</v>
      </c>
      <c r="D1" s="25"/>
      <c r="E1" s="30" t="s">
        <v>1</v>
      </c>
      <c r="F1" s="30"/>
      <c r="G1" s="30"/>
      <c r="H1" s="30"/>
      <c r="I1" s="30"/>
      <c r="J1" s="30"/>
    </row>
    <row r="2" spans="1:18" x14ac:dyDescent="0.2">
      <c r="A2" s="1"/>
      <c r="D2" s="25"/>
      <c r="F2" s="3"/>
      <c r="G2" s="23">
        <f>B14</f>
        <v>758042.80056687351</v>
      </c>
      <c r="J2" s="31" t="s">
        <v>2</v>
      </c>
      <c r="K2" s="31"/>
      <c r="L2" s="31"/>
      <c r="M2" s="31"/>
      <c r="N2" s="31"/>
      <c r="O2" s="31"/>
      <c r="P2" s="31"/>
      <c r="Q2" s="31"/>
      <c r="R2" s="31"/>
    </row>
    <row r="3" spans="1:18" x14ac:dyDescent="0.2">
      <c r="A3" s="1" t="s">
        <v>3</v>
      </c>
      <c r="B3" s="18">
        <v>3500000</v>
      </c>
      <c r="C3" s="1"/>
      <c r="D3" s="1"/>
      <c r="F3" s="24">
        <v>0.06</v>
      </c>
      <c r="G3" s="4">
        <f t="dataTable" ref="G3:G16" dt2D="0" dtr="0" r1="B7"/>
        <v>559888.32117986318</v>
      </c>
    </row>
    <row r="4" spans="1:18" x14ac:dyDescent="0.2">
      <c r="A4" s="1" t="s">
        <v>4</v>
      </c>
      <c r="B4" s="19">
        <v>2</v>
      </c>
      <c r="C4" s="1" t="s">
        <v>29</v>
      </c>
      <c r="D4" s="22">
        <v>100000</v>
      </c>
      <c r="F4" s="24">
        <v>6.5000000000000002E-2</v>
      </c>
      <c r="G4" s="4">
        <v>608891.1259329943</v>
      </c>
    </row>
    <row r="5" spans="1:18" x14ac:dyDescent="0.2">
      <c r="A5" s="1" t="s">
        <v>5</v>
      </c>
      <c r="B5" s="18">
        <v>1000</v>
      </c>
      <c r="C5" s="6" t="s">
        <v>6</v>
      </c>
      <c r="D5" s="1"/>
      <c r="F5" s="24">
        <v>7.0000000000000007E-2</v>
      </c>
      <c r="G5" s="4">
        <v>658251.69347340218</v>
      </c>
    </row>
    <row r="6" spans="1:18" x14ac:dyDescent="0.2">
      <c r="A6" s="1" t="s">
        <v>7</v>
      </c>
      <c r="B6" s="5">
        <f>B3-(B4*0.01*B3)-B5</f>
        <v>3429000</v>
      </c>
      <c r="C6" s="1"/>
      <c r="D6" s="1"/>
      <c r="F6" s="24">
        <v>7.4999999999999997E-2</v>
      </c>
      <c r="G6" s="4">
        <v>707969.20508099091</v>
      </c>
    </row>
    <row r="7" spans="1:18" x14ac:dyDescent="0.2">
      <c r="A7" s="1" t="s">
        <v>8</v>
      </c>
      <c r="B7" s="20">
        <v>0.08</v>
      </c>
      <c r="C7" s="7">
        <f>B7/12</f>
        <v>6.6666666666666671E-3</v>
      </c>
      <c r="D7" s="1" t="s">
        <v>9</v>
      </c>
      <c r="F7" s="24">
        <v>0.08</v>
      </c>
      <c r="G7" s="4">
        <v>758042.80056687351</v>
      </c>
    </row>
    <row r="8" spans="1:18" x14ac:dyDescent="0.2">
      <c r="A8" s="1" t="s">
        <v>10</v>
      </c>
      <c r="B8" s="21">
        <v>5</v>
      </c>
      <c r="C8" s="1">
        <f>B8*12</f>
        <v>60</v>
      </c>
      <c r="D8" s="1" t="s">
        <v>11</v>
      </c>
      <c r="F8" s="24">
        <v>8.5000000000000006E-2</v>
      </c>
      <c r="G8" s="4">
        <v>808471.57868076221</v>
      </c>
    </row>
    <row r="9" spans="1:18" x14ac:dyDescent="0.2">
      <c r="A9" s="1" t="s">
        <v>12</v>
      </c>
      <c r="B9" s="8">
        <f>PMT(B7,B8,-B3,0)</f>
        <v>876597.59098392806</v>
      </c>
      <c r="C9" s="1" t="s">
        <v>13</v>
      </c>
      <c r="D9" s="1"/>
      <c r="F9" s="24">
        <v>0.09</v>
      </c>
      <c r="G9" s="4">
        <v>859254.59753434185</v>
      </c>
    </row>
    <row r="10" spans="1:18" x14ac:dyDescent="0.2">
      <c r="A10" s="1" t="s">
        <v>14</v>
      </c>
      <c r="B10" s="8">
        <f>PMT(B7/12,B8*12,-B3,0)</f>
        <v>70967.380009447894</v>
      </c>
      <c r="C10" s="1" t="s">
        <v>13</v>
      </c>
      <c r="D10" s="1"/>
      <c r="F10" s="24">
        <v>9.5000000000000001E-2</v>
      </c>
      <c r="G10" s="4">
        <v>910390.875040257</v>
      </c>
    </row>
    <row r="11" spans="1:18" x14ac:dyDescent="0.2">
      <c r="A11" s="1" t="s">
        <v>15</v>
      </c>
      <c r="B11" s="9">
        <f>RATE(C8,-B10,B6,0,0)</f>
        <v>7.3932373861172931E-3</v>
      </c>
      <c r="C11" s="9">
        <f>IRR(C19:C141,B7)</f>
        <v>7.3932373861171907E-3</v>
      </c>
      <c r="D11" s="1"/>
      <c r="F11" s="24">
        <v>0.1</v>
      </c>
      <c r="G11" s="4">
        <v>961879.38936633721</v>
      </c>
    </row>
    <row r="12" spans="1:18" x14ac:dyDescent="0.2">
      <c r="A12" s="1" t="s">
        <v>16</v>
      </c>
      <c r="B12" s="9">
        <f>(1+B11)^12-1</f>
        <v>9.2416807585384175E-2</v>
      </c>
      <c r="C12" s="1"/>
      <c r="D12" s="1"/>
      <c r="F12" s="24">
        <v>0.105</v>
      </c>
      <c r="G12" s="4">
        <v>1013719.0794046667</v>
      </c>
    </row>
    <row r="13" spans="1:18" x14ac:dyDescent="0.2">
      <c r="A13" s="1" t="s">
        <v>17</v>
      </c>
      <c r="B13" s="10">
        <f>SUM(E20:E79)</f>
        <v>3500000.0000000009</v>
      </c>
      <c r="C13" s="1"/>
      <c r="D13" s="1"/>
      <c r="F13" s="24">
        <v>0.11</v>
      </c>
      <c r="G13" s="4">
        <v>1065908.8452550946</v>
      </c>
    </row>
    <row r="14" spans="1:18" x14ac:dyDescent="0.2">
      <c r="A14" s="1" t="s">
        <v>18</v>
      </c>
      <c r="B14" s="10">
        <f>SUM(D20:D79)</f>
        <v>758042.80056687351</v>
      </c>
      <c r="C14" s="1"/>
      <c r="D14" s="1"/>
      <c r="F14" s="24">
        <v>0.115</v>
      </c>
      <c r="G14" s="4">
        <v>1118447.5487227852</v>
      </c>
    </row>
    <row r="15" spans="1:18" x14ac:dyDescent="0.2">
      <c r="A15" s="1" t="s">
        <v>19</v>
      </c>
      <c r="B15" s="11">
        <v>60</v>
      </c>
      <c r="C15" s="1"/>
      <c r="D15" s="1"/>
      <c r="F15" s="24">
        <v>0.12</v>
      </c>
      <c r="G15" s="4">
        <v>1171334.0138293738</v>
      </c>
    </row>
    <row r="16" spans="1:18" x14ac:dyDescent="0.2">
      <c r="B16" s="12"/>
      <c r="F16" s="24">
        <v>0.125</v>
      </c>
      <c r="G16" s="4">
        <v>1224567.0273373274</v>
      </c>
    </row>
    <row r="17" spans="1:7" x14ac:dyDescent="0.2">
      <c r="A17" s="6"/>
      <c r="B17" s="6" t="s">
        <v>20</v>
      </c>
      <c r="C17" s="6" t="s">
        <v>21</v>
      </c>
      <c r="D17" s="6"/>
      <c r="E17" s="6"/>
      <c r="F17" s="6"/>
    </row>
    <row r="18" spans="1:7" x14ac:dyDescent="0.2">
      <c r="A18" s="6" t="s">
        <v>22</v>
      </c>
      <c r="B18" s="6" t="s">
        <v>23</v>
      </c>
      <c r="C18" s="6" t="s">
        <v>24</v>
      </c>
      <c r="D18" s="6" t="s">
        <v>25</v>
      </c>
      <c r="E18" s="6" t="s">
        <v>26</v>
      </c>
      <c r="F18" s="6" t="str">
        <f>C4&amp;" "&amp;"Forecast"</f>
        <v>Item Value Increase Forecast</v>
      </c>
      <c r="G18" s="6" t="s">
        <v>27</v>
      </c>
    </row>
    <row r="19" spans="1:7" x14ac:dyDescent="0.2">
      <c r="A19" s="13">
        <v>0</v>
      </c>
      <c r="B19" s="6"/>
      <c r="C19" s="14">
        <f>-B6</f>
        <v>-3429000</v>
      </c>
      <c r="D19" s="6"/>
      <c r="E19" s="6"/>
      <c r="F19" s="15">
        <f>B3</f>
        <v>3500000</v>
      </c>
      <c r="G19" s="16">
        <f>F19-B20</f>
        <v>0</v>
      </c>
    </row>
    <row r="20" spans="1:7" x14ac:dyDescent="0.2">
      <c r="A20" s="17">
        <v>1</v>
      </c>
      <c r="B20" s="16">
        <f>B3</f>
        <v>3500000</v>
      </c>
      <c r="C20" s="4">
        <f>IF(B20&gt;=0.00005,$B$10,0)</f>
        <v>70967.380009447894</v>
      </c>
      <c r="D20" s="3">
        <f>B20*$C$7</f>
        <v>23333.333333333336</v>
      </c>
      <c r="E20" s="4">
        <f>C20-D20</f>
        <v>47634.046676114558</v>
      </c>
      <c r="F20" s="15">
        <f>F19+(($D$4*$B$8)/$C$8)</f>
        <v>3508333.3333333335</v>
      </c>
      <c r="G20" s="16">
        <f>F20-B21</f>
        <v>55967.380009448156</v>
      </c>
    </row>
    <row r="21" spans="1:7" x14ac:dyDescent="0.2">
      <c r="A21" s="17">
        <v>2</v>
      </c>
      <c r="B21" s="3">
        <f>B20-E20</f>
        <v>3452365.9533238853</v>
      </c>
      <c r="C21" s="4">
        <f t="shared" ref="C21:C80" si="0">IF(B21&gt;=0.00005,$B$10,0)</f>
        <v>70967.380009447894</v>
      </c>
      <c r="D21" s="3">
        <f t="shared" ref="D21:D78" si="1">B21*$C$7</f>
        <v>23015.773022159236</v>
      </c>
      <c r="E21" s="4">
        <f t="shared" ref="E21:E77" si="2">C21-D21</f>
        <v>47951.606987288658</v>
      </c>
      <c r="F21" s="15">
        <f>F20+(($D$4*$B$8)/$C$8)</f>
        <v>3516666.666666667</v>
      </c>
      <c r="G21" s="16">
        <f t="shared" ref="G21:G79" si="3">F21-B22</f>
        <v>112252.32033007033</v>
      </c>
    </row>
    <row r="22" spans="1:7" x14ac:dyDescent="0.2">
      <c r="A22" s="17">
        <v>3</v>
      </c>
      <c r="B22" s="3">
        <f t="shared" ref="B22:B78" si="4">B21-E21</f>
        <v>3404414.3463365966</v>
      </c>
      <c r="C22" s="4">
        <f t="shared" si="0"/>
        <v>70967.380009447894</v>
      </c>
      <c r="D22" s="3">
        <f t="shared" si="1"/>
        <v>22696.095642243978</v>
      </c>
      <c r="E22" s="4">
        <f t="shared" si="2"/>
        <v>48271.284367203916</v>
      </c>
      <c r="F22" s="15">
        <f t="shared" ref="F22:F79" si="5">F21+(($D$4*$B$8)/$C$8)</f>
        <v>3525000.0000000005</v>
      </c>
      <c r="G22" s="16">
        <f t="shared" si="3"/>
        <v>168856.93803060753</v>
      </c>
    </row>
    <row r="23" spans="1:7" x14ac:dyDescent="0.2">
      <c r="A23" s="17">
        <v>4</v>
      </c>
      <c r="B23" s="3">
        <f t="shared" si="4"/>
        <v>3356143.0619693929</v>
      </c>
      <c r="C23" s="4">
        <f t="shared" si="0"/>
        <v>70967.380009447894</v>
      </c>
      <c r="D23" s="3">
        <f t="shared" si="1"/>
        <v>22374.287079795955</v>
      </c>
      <c r="E23" s="4">
        <f t="shared" si="2"/>
        <v>48593.092929651939</v>
      </c>
      <c r="F23" s="15">
        <f t="shared" si="5"/>
        <v>3533333.333333334</v>
      </c>
      <c r="G23" s="16">
        <f t="shared" si="3"/>
        <v>225783.36429359298</v>
      </c>
    </row>
    <row r="24" spans="1:7" x14ac:dyDescent="0.2">
      <c r="A24" s="17">
        <v>5</v>
      </c>
      <c r="B24" s="3">
        <f t="shared" si="4"/>
        <v>3307549.969039741</v>
      </c>
      <c r="C24" s="4">
        <f t="shared" si="0"/>
        <v>70967.380009447894</v>
      </c>
      <c r="D24" s="3">
        <f t="shared" si="1"/>
        <v>22050.333126931608</v>
      </c>
      <c r="E24" s="4">
        <f t="shared" si="2"/>
        <v>48917.046882516282</v>
      </c>
      <c r="F24" s="15">
        <f t="shared" si="5"/>
        <v>3541666.6666666674</v>
      </c>
      <c r="G24" s="16">
        <f t="shared" si="3"/>
        <v>283033.74450944271</v>
      </c>
    </row>
    <row r="25" spans="1:7" x14ac:dyDescent="0.2">
      <c r="A25" s="17">
        <v>6</v>
      </c>
      <c r="B25" s="3">
        <f t="shared" si="4"/>
        <v>3258632.9221572247</v>
      </c>
      <c r="C25" s="4">
        <f t="shared" si="0"/>
        <v>70967.380009447894</v>
      </c>
      <c r="D25" s="3">
        <f t="shared" si="1"/>
        <v>21724.219481048167</v>
      </c>
      <c r="E25" s="4">
        <f t="shared" si="2"/>
        <v>49243.160528399727</v>
      </c>
      <c r="F25" s="15">
        <f t="shared" si="5"/>
        <v>3550000.0000000009</v>
      </c>
      <c r="G25" s="16">
        <f t="shared" si="3"/>
        <v>340610.23837117571</v>
      </c>
    </row>
    <row r="26" spans="1:7" x14ac:dyDescent="0.2">
      <c r="A26" s="17">
        <v>7</v>
      </c>
      <c r="B26" s="3">
        <f t="shared" si="4"/>
        <v>3209389.7616288252</v>
      </c>
      <c r="C26" s="4">
        <f t="shared" si="0"/>
        <v>70967.380009447894</v>
      </c>
      <c r="D26" s="3">
        <f t="shared" si="1"/>
        <v>21395.93174419217</v>
      </c>
      <c r="E26" s="4">
        <f t="shared" si="2"/>
        <v>49571.44826525572</v>
      </c>
      <c r="F26" s="15">
        <f t="shared" si="5"/>
        <v>3558333.3333333344</v>
      </c>
      <c r="G26" s="16">
        <f t="shared" si="3"/>
        <v>398515.0199697651</v>
      </c>
    </row>
    <row r="27" spans="1:7" x14ac:dyDescent="0.2">
      <c r="A27" s="17">
        <v>8</v>
      </c>
      <c r="B27" s="3">
        <f t="shared" si="4"/>
        <v>3159818.3133635693</v>
      </c>
      <c r="C27" s="4">
        <f t="shared" si="0"/>
        <v>70967.380009447894</v>
      </c>
      <c r="D27" s="3">
        <f t="shared" si="1"/>
        <v>21065.455422423798</v>
      </c>
      <c r="E27" s="4">
        <f t="shared" si="2"/>
        <v>49901.924587024099</v>
      </c>
      <c r="F27" s="15">
        <f t="shared" si="5"/>
        <v>3566666.6666666679</v>
      </c>
      <c r="G27" s="16">
        <f t="shared" si="3"/>
        <v>456750.2778901225</v>
      </c>
    </row>
    <row r="28" spans="1:7" x14ac:dyDescent="0.2">
      <c r="A28" s="17">
        <v>9</v>
      </c>
      <c r="B28" s="3">
        <f t="shared" si="4"/>
        <v>3109916.3887765454</v>
      </c>
      <c r="C28" s="4">
        <f t="shared" si="0"/>
        <v>70967.380009447894</v>
      </c>
      <c r="D28" s="3">
        <f t="shared" si="1"/>
        <v>20732.775925176971</v>
      </c>
      <c r="E28" s="4">
        <f t="shared" si="2"/>
        <v>50234.604084270919</v>
      </c>
      <c r="F28" s="15">
        <f t="shared" si="5"/>
        <v>3575000.0000000014</v>
      </c>
      <c r="G28" s="16">
        <f t="shared" si="3"/>
        <v>515318.21530772699</v>
      </c>
    </row>
    <row r="29" spans="1:7" x14ac:dyDescent="0.2">
      <c r="A29" s="17">
        <v>10</v>
      </c>
      <c r="B29" s="3">
        <f t="shared" si="4"/>
        <v>3059681.7846922744</v>
      </c>
      <c r="C29" s="4">
        <f t="shared" si="0"/>
        <v>70967.380009447894</v>
      </c>
      <c r="D29" s="3">
        <f t="shared" si="1"/>
        <v>20397.878564615163</v>
      </c>
      <c r="E29" s="4">
        <f t="shared" si="2"/>
        <v>50569.501444832727</v>
      </c>
      <c r="F29" s="15">
        <f t="shared" si="5"/>
        <v>3583333.3333333349</v>
      </c>
      <c r="G29" s="16">
        <f t="shared" si="3"/>
        <v>574221.05008589337</v>
      </c>
    </row>
    <row r="30" spans="1:7" x14ac:dyDescent="0.2">
      <c r="A30" s="17">
        <v>11</v>
      </c>
      <c r="B30" s="3">
        <f t="shared" si="4"/>
        <v>3009112.2832474415</v>
      </c>
      <c r="C30" s="4">
        <f t="shared" si="0"/>
        <v>70967.380009447894</v>
      </c>
      <c r="D30" s="3">
        <f t="shared" si="1"/>
        <v>20060.748554982943</v>
      </c>
      <c r="E30" s="4">
        <f t="shared" si="2"/>
        <v>50906.63145446495</v>
      </c>
      <c r="F30" s="15">
        <f t="shared" si="5"/>
        <v>3591666.6666666684</v>
      </c>
      <c r="G30" s="16">
        <f t="shared" si="3"/>
        <v>633461.01487369183</v>
      </c>
    </row>
    <row r="31" spans="1:7" x14ac:dyDescent="0.2">
      <c r="A31" s="17">
        <v>12</v>
      </c>
      <c r="B31" s="3">
        <f t="shared" si="4"/>
        <v>2958205.6517929765</v>
      </c>
      <c r="C31" s="4">
        <f t="shared" si="0"/>
        <v>70967.380009447894</v>
      </c>
      <c r="D31" s="3">
        <f t="shared" si="1"/>
        <v>19721.371011953179</v>
      </c>
      <c r="E31" s="4">
        <f t="shared" si="2"/>
        <v>51246.008997494719</v>
      </c>
      <c r="F31" s="15">
        <f t="shared" si="5"/>
        <v>3600000.0000000019</v>
      </c>
      <c r="G31" s="16">
        <f t="shared" si="3"/>
        <v>693040.35720452014</v>
      </c>
    </row>
    <row r="32" spans="1:7" x14ac:dyDescent="0.2">
      <c r="A32" s="17">
        <v>13</v>
      </c>
      <c r="B32" s="3">
        <f t="shared" si="4"/>
        <v>2906959.6427954817</v>
      </c>
      <c r="C32" s="4">
        <f t="shared" si="0"/>
        <v>70967.380009447894</v>
      </c>
      <c r="D32" s="3">
        <f t="shared" si="1"/>
        <v>19379.730951969879</v>
      </c>
      <c r="E32" s="4">
        <f t="shared" si="2"/>
        <v>51587.649057478018</v>
      </c>
      <c r="F32" s="15">
        <f t="shared" si="5"/>
        <v>3608333.3333333354</v>
      </c>
      <c r="G32" s="16">
        <f t="shared" si="3"/>
        <v>752961.33959533181</v>
      </c>
    </row>
    <row r="33" spans="1:7" x14ac:dyDescent="0.2">
      <c r="A33" s="17">
        <v>14</v>
      </c>
      <c r="B33" s="3">
        <f t="shared" si="4"/>
        <v>2855371.9937380035</v>
      </c>
      <c r="C33" s="4">
        <f t="shared" si="0"/>
        <v>70967.380009447894</v>
      </c>
      <c r="D33" s="3">
        <f t="shared" si="1"/>
        <v>19035.813291586692</v>
      </c>
      <c r="E33" s="4">
        <f t="shared" si="2"/>
        <v>51931.566717861206</v>
      </c>
      <c r="F33" s="15">
        <f t="shared" si="5"/>
        <v>3616666.6666666688</v>
      </c>
      <c r="G33" s="16">
        <f t="shared" si="3"/>
        <v>813226.23964652652</v>
      </c>
    </row>
    <row r="34" spans="1:7" x14ac:dyDescent="0.2">
      <c r="A34" s="17">
        <v>15</v>
      </c>
      <c r="B34" s="3">
        <f t="shared" si="4"/>
        <v>2803440.4270201423</v>
      </c>
      <c r="C34" s="4">
        <f t="shared" si="0"/>
        <v>70967.380009447894</v>
      </c>
      <c r="D34" s="3">
        <f t="shared" si="1"/>
        <v>18689.60284680095</v>
      </c>
      <c r="E34" s="4">
        <f t="shared" si="2"/>
        <v>52277.777162646948</v>
      </c>
      <c r="F34" s="15">
        <f t="shared" si="5"/>
        <v>3625000.0000000023</v>
      </c>
      <c r="G34" s="16">
        <f t="shared" si="3"/>
        <v>873837.35014250688</v>
      </c>
    </row>
    <row r="35" spans="1:7" x14ac:dyDescent="0.2">
      <c r="A35" s="17">
        <v>16</v>
      </c>
      <c r="B35" s="3">
        <f t="shared" si="4"/>
        <v>2751162.6498574954</v>
      </c>
      <c r="C35" s="4">
        <f t="shared" si="0"/>
        <v>70967.380009447894</v>
      </c>
      <c r="D35" s="3">
        <f t="shared" si="1"/>
        <v>18341.084332383303</v>
      </c>
      <c r="E35" s="4">
        <f t="shared" si="2"/>
        <v>52626.295677064591</v>
      </c>
      <c r="F35" s="15">
        <f t="shared" si="5"/>
        <v>3633333.3333333358</v>
      </c>
      <c r="G35" s="16">
        <f t="shared" si="3"/>
        <v>934796.97915290482</v>
      </c>
    </row>
    <row r="36" spans="1:7" x14ac:dyDescent="0.2">
      <c r="A36" s="17">
        <v>17</v>
      </c>
      <c r="B36" s="3">
        <f t="shared" si="4"/>
        <v>2698536.354180431</v>
      </c>
      <c r="C36" s="4">
        <f t="shared" si="0"/>
        <v>70967.380009447894</v>
      </c>
      <c r="D36" s="3">
        <f t="shared" si="1"/>
        <v>17990.242361202876</v>
      </c>
      <c r="E36" s="4">
        <f t="shared" si="2"/>
        <v>52977.137648245014</v>
      </c>
      <c r="F36" s="15">
        <f t="shared" si="5"/>
        <v>3641666.6666666693</v>
      </c>
      <c r="G36" s="16">
        <f t="shared" si="3"/>
        <v>996107.45013448317</v>
      </c>
    </row>
    <row r="37" spans="1:7" x14ac:dyDescent="0.2">
      <c r="A37" s="17">
        <v>18</v>
      </c>
      <c r="B37" s="3">
        <f t="shared" si="4"/>
        <v>2645559.2165321861</v>
      </c>
      <c r="C37" s="4">
        <f t="shared" si="0"/>
        <v>70967.380009447894</v>
      </c>
      <c r="D37" s="3">
        <f t="shared" si="1"/>
        <v>17637.061443547907</v>
      </c>
      <c r="E37" s="4">
        <f t="shared" si="2"/>
        <v>53330.318565899986</v>
      </c>
      <c r="F37" s="15">
        <f t="shared" si="5"/>
        <v>3650000.0000000028</v>
      </c>
      <c r="G37" s="16">
        <f t="shared" si="3"/>
        <v>1057771.1020337166</v>
      </c>
    </row>
    <row r="38" spans="1:7" x14ac:dyDescent="0.2">
      <c r="A38" s="17">
        <v>19</v>
      </c>
      <c r="B38" s="3">
        <f t="shared" si="4"/>
        <v>2592228.8979662862</v>
      </c>
      <c r="C38" s="4">
        <f t="shared" si="0"/>
        <v>70967.380009447894</v>
      </c>
      <c r="D38" s="3">
        <f t="shared" si="1"/>
        <v>17281.525986441909</v>
      </c>
      <c r="E38" s="4">
        <f t="shared" si="2"/>
        <v>53685.854023005988</v>
      </c>
      <c r="F38" s="15">
        <f t="shared" si="5"/>
        <v>3658333.3333333363</v>
      </c>
      <c r="G38" s="16">
        <f t="shared" si="3"/>
        <v>1119790.2893900559</v>
      </c>
    </row>
    <row r="39" spans="1:7" x14ac:dyDescent="0.2">
      <c r="A39" s="17">
        <v>20</v>
      </c>
      <c r="B39" s="3">
        <f t="shared" si="4"/>
        <v>2538543.0439432804</v>
      </c>
      <c r="C39" s="4">
        <f t="shared" si="0"/>
        <v>70967.380009447894</v>
      </c>
      <c r="D39" s="3">
        <f t="shared" si="1"/>
        <v>16923.620292955202</v>
      </c>
      <c r="E39" s="4">
        <f t="shared" si="2"/>
        <v>54043.759716492692</v>
      </c>
      <c r="F39" s="15">
        <f t="shared" si="5"/>
        <v>3666666.6666666698</v>
      </c>
      <c r="G39" s="16">
        <f t="shared" si="3"/>
        <v>1182167.382439882</v>
      </c>
    </row>
    <row r="40" spans="1:7" x14ac:dyDescent="0.2">
      <c r="A40" s="17">
        <v>21</v>
      </c>
      <c r="B40" s="3">
        <f t="shared" si="4"/>
        <v>2484499.2842267877</v>
      </c>
      <c r="C40" s="4">
        <f t="shared" si="0"/>
        <v>70967.380009447894</v>
      </c>
      <c r="D40" s="3">
        <f t="shared" si="1"/>
        <v>16563.32856151192</v>
      </c>
      <c r="E40" s="4">
        <f t="shared" si="2"/>
        <v>54404.05144793597</v>
      </c>
      <c r="F40" s="15">
        <f t="shared" si="5"/>
        <v>3675000.0000000033</v>
      </c>
      <c r="G40" s="16">
        <f t="shared" si="3"/>
        <v>1244904.7672211514</v>
      </c>
    </row>
    <row r="41" spans="1:7" x14ac:dyDescent="0.2">
      <c r="A41" s="17">
        <v>22</v>
      </c>
      <c r="B41" s="3">
        <f t="shared" si="4"/>
        <v>2430095.2327788519</v>
      </c>
      <c r="C41" s="4">
        <f t="shared" si="0"/>
        <v>70967.380009447894</v>
      </c>
      <c r="D41" s="3">
        <f t="shared" si="1"/>
        <v>16200.634885192347</v>
      </c>
      <c r="E41" s="4">
        <f t="shared" si="2"/>
        <v>54766.745124255547</v>
      </c>
      <c r="F41" s="15">
        <f t="shared" si="5"/>
        <v>3683333.3333333367</v>
      </c>
      <c r="G41" s="16">
        <f t="shared" si="3"/>
        <v>1308004.8456787406</v>
      </c>
    </row>
    <row r="42" spans="1:7" x14ac:dyDescent="0.2">
      <c r="A42" s="17">
        <v>23</v>
      </c>
      <c r="B42" s="3">
        <f t="shared" si="4"/>
        <v>2375328.4876545961</v>
      </c>
      <c r="C42" s="4">
        <f t="shared" si="0"/>
        <v>70967.380009447894</v>
      </c>
      <c r="D42" s="3">
        <f t="shared" si="1"/>
        <v>15835.523251030641</v>
      </c>
      <c r="E42" s="4">
        <f t="shared" si="2"/>
        <v>55131.856758417256</v>
      </c>
      <c r="F42" s="15">
        <f t="shared" si="5"/>
        <v>3691666.6666666702</v>
      </c>
      <c r="G42" s="16">
        <f t="shared" si="3"/>
        <v>1371470.0357704912</v>
      </c>
    </row>
    <row r="43" spans="1:7" x14ac:dyDescent="0.2">
      <c r="A43" s="17">
        <v>24</v>
      </c>
      <c r="B43" s="3">
        <f t="shared" si="4"/>
        <v>2320196.630896179</v>
      </c>
      <c r="C43" s="4">
        <f t="shared" si="0"/>
        <v>70967.380009447894</v>
      </c>
      <c r="D43" s="3">
        <f t="shared" si="1"/>
        <v>15467.977539307862</v>
      </c>
      <c r="E43" s="4">
        <f t="shared" si="2"/>
        <v>55499.402470140034</v>
      </c>
      <c r="F43" s="15">
        <f t="shared" si="5"/>
        <v>3700000.0000000037</v>
      </c>
      <c r="G43" s="16">
        <f t="shared" si="3"/>
        <v>1435302.771573965</v>
      </c>
    </row>
    <row r="44" spans="1:7" x14ac:dyDescent="0.2">
      <c r="A44" s="17">
        <v>25</v>
      </c>
      <c r="B44" s="3">
        <f t="shared" si="4"/>
        <v>2264697.2284260388</v>
      </c>
      <c r="C44" s="4">
        <f t="shared" si="0"/>
        <v>70967.380009447894</v>
      </c>
      <c r="D44" s="3">
        <f t="shared" si="1"/>
        <v>15097.981522840259</v>
      </c>
      <c r="E44" s="4">
        <f t="shared" si="2"/>
        <v>55869.398486607635</v>
      </c>
      <c r="F44" s="15">
        <f t="shared" si="5"/>
        <v>3708333.3333333372</v>
      </c>
      <c r="G44" s="16">
        <f t="shared" si="3"/>
        <v>1499505.5033939062</v>
      </c>
    </row>
    <row r="45" spans="1:7" x14ac:dyDescent="0.2">
      <c r="A45" s="17">
        <v>26</v>
      </c>
      <c r="B45" s="3">
        <f t="shared" si="4"/>
        <v>2208827.829939431</v>
      </c>
      <c r="C45" s="4">
        <f t="shared" si="0"/>
        <v>70967.380009447894</v>
      </c>
      <c r="D45" s="3">
        <f t="shared" si="1"/>
        <v>14725.518866262875</v>
      </c>
      <c r="E45" s="4">
        <f t="shared" si="2"/>
        <v>56241.861143185015</v>
      </c>
      <c r="F45" s="15">
        <f t="shared" si="5"/>
        <v>3716666.6666666707</v>
      </c>
      <c r="G45" s="16">
        <f t="shared" si="3"/>
        <v>1564080.6978704245</v>
      </c>
    </row>
    <row r="46" spans="1:7" x14ac:dyDescent="0.2">
      <c r="A46" s="17">
        <v>27</v>
      </c>
      <c r="B46" s="3">
        <f t="shared" si="4"/>
        <v>2152585.9687962462</v>
      </c>
      <c r="C46" s="4">
        <f t="shared" si="0"/>
        <v>70967.380009447894</v>
      </c>
      <c r="D46" s="3">
        <f t="shared" si="1"/>
        <v>14350.573125308309</v>
      </c>
      <c r="E46" s="4">
        <f t="shared" si="2"/>
        <v>56616.806884139587</v>
      </c>
      <c r="F46" s="15">
        <f t="shared" si="5"/>
        <v>3725000.0000000042</v>
      </c>
      <c r="G46" s="16">
        <f t="shared" si="3"/>
        <v>1629030.8380878975</v>
      </c>
    </row>
    <row r="47" spans="1:7" x14ac:dyDescent="0.2">
      <c r="A47" s="17">
        <v>28</v>
      </c>
      <c r="B47" s="3">
        <f t="shared" si="4"/>
        <v>2095969.1619121067</v>
      </c>
      <c r="C47" s="4">
        <f t="shared" si="0"/>
        <v>70967.380009447894</v>
      </c>
      <c r="D47" s="3">
        <f t="shared" si="1"/>
        <v>13973.127746080712</v>
      </c>
      <c r="E47" s="4">
        <f t="shared" si="2"/>
        <v>56994.252263367183</v>
      </c>
      <c r="F47" s="15">
        <f t="shared" si="5"/>
        <v>3733333.3333333377</v>
      </c>
      <c r="G47" s="16">
        <f t="shared" si="3"/>
        <v>1694358.4236845982</v>
      </c>
    </row>
    <row r="48" spans="1:7" x14ac:dyDescent="0.2">
      <c r="A48" s="17">
        <v>29</v>
      </c>
      <c r="B48" s="3">
        <f t="shared" si="4"/>
        <v>2038974.9096487395</v>
      </c>
      <c r="C48" s="4">
        <f t="shared" si="0"/>
        <v>70967.380009447894</v>
      </c>
      <c r="D48" s="3">
        <f t="shared" si="1"/>
        <v>13593.166064324931</v>
      </c>
      <c r="E48" s="4">
        <f t="shared" si="2"/>
        <v>57374.21394512296</v>
      </c>
      <c r="F48" s="15">
        <f t="shared" si="5"/>
        <v>3741666.6666666712</v>
      </c>
      <c r="G48" s="16">
        <f t="shared" si="3"/>
        <v>1760065.9709630546</v>
      </c>
    </row>
    <row r="49" spans="1:7" x14ac:dyDescent="0.2">
      <c r="A49" s="17">
        <v>30</v>
      </c>
      <c r="B49" s="3">
        <f t="shared" si="4"/>
        <v>1981600.6957036166</v>
      </c>
      <c r="C49" s="4">
        <f t="shared" si="0"/>
        <v>70967.380009447894</v>
      </c>
      <c r="D49" s="3">
        <f t="shared" si="1"/>
        <v>13210.671304690779</v>
      </c>
      <c r="E49" s="4">
        <f t="shared" si="2"/>
        <v>57756.708704757111</v>
      </c>
      <c r="F49" s="15">
        <f t="shared" si="5"/>
        <v>3750000.0000000047</v>
      </c>
      <c r="G49" s="16">
        <f t="shared" si="3"/>
        <v>1826156.0130011451</v>
      </c>
    </row>
    <row r="50" spans="1:7" x14ac:dyDescent="0.2">
      <c r="A50" s="17">
        <v>31</v>
      </c>
      <c r="B50" s="3">
        <f t="shared" si="4"/>
        <v>1923843.9869988596</v>
      </c>
      <c r="C50" s="4">
        <f t="shared" si="0"/>
        <v>70967.380009447894</v>
      </c>
      <c r="D50" s="3">
        <f t="shared" si="1"/>
        <v>12825.626579992399</v>
      </c>
      <c r="E50" s="4">
        <f t="shared" si="2"/>
        <v>58141.753429455493</v>
      </c>
      <c r="F50" s="15">
        <f t="shared" si="5"/>
        <v>3758333.3333333381</v>
      </c>
      <c r="G50" s="16">
        <f t="shared" si="3"/>
        <v>1892631.099763934</v>
      </c>
    </row>
    <row r="51" spans="1:7" x14ac:dyDescent="0.2">
      <c r="A51" s="17">
        <v>32</v>
      </c>
      <c r="B51" s="3">
        <f t="shared" si="4"/>
        <v>1865702.2335694041</v>
      </c>
      <c r="C51" s="4">
        <f t="shared" si="0"/>
        <v>70967.380009447894</v>
      </c>
      <c r="D51" s="3">
        <f t="shared" si="1"/>
        <v>12438.014890462695</v>
      </c>
      <c r="E51" s="4">
        <f t="shared" si="2"/>
        <v>58529.365118985195</v>
      </c>
      <c r="F51" s="15">
        <f t="shared" si="5"/>
        <v>3766666.6666666716</v>
      </c>
      <c r="G51" s="16">
        <f t="shared" si="3"/>
        <v>1959493.7982162528</v>
      </c>
    </row>
    <row r="52" spans="1:7" x14ac:dyDescent="0.2">
      <c r="A52" s="17">
        <v>33</v>
      </c>
      <c r="B52" s="3">
        <f t="shared" si="4"/>
        <v>1807172.8684504188</v>
      </c>
      <c r="C52" s="4">
        <f t="shared" si="0"/>
        <v>70967.380009447894</v>
      </c>
      <c r="D52" s="3">
        <f t="shared" si="1"/>
        <v>12047.819123002793</v>
      </c>
      <c r="E52" s="4">
        <f t="shared" si="2"/>
        <v>58919.560886445099</v>
      </c>
      <c r="F52" s="15">
        <f t="shared" si="5"/>
        <v>3775000.0000000051</v>
      </c>
      <c r="G52" s="16">
        <f t="shared" si="3"/>
        <v>2026746.6924360313</v>
      </c>
    </row>
    <row r="53" spans="1:7" x14ac:dyDescent="0.2">
      <c r="A53" s="17">
        <v>34</v>
      </c>
      <c r="B53" s="3">
        <f t="shared" si="4"/>
        <v>1748253.3075639738</v>
      </c>
      <c r="C53" s="4">
        <f t="shared" si="0"/>
        <v>70967.380009447894</v>
      </c>
      <c r="D53" s="3">
        <f t="shared" si="1"/>
        <v>11655.022050426493</v>
      </c>
      <c r="E53" s="4">
        <f t="shared" si="2"/>
        <v>59312.357959021399</v>
      </c>
      <c r="F53" s="15">
        <f t="shared" si="5"/>
        <v>3783333.3333333386</v>
      </c>
      <c r="G53" s="16">
        <f t="shared" si="3"/>
        <v>2094392.3837283861</v>
      </c>
    </row>
    <row r="54" spans="1:7" x14ac:dyDescent="0.2">
      <c r="A54" s="17">
        <v>35</v>
      </c>
      <c r="B54" s="3">
        <f t="shared" si="4"/>
        <v>1688940.9496049525</v>
      </c>
      <c r="C54" s="4">
        <f t="shared" si="0"/>
        <v>70967.380009447894</v>
      </c>
      <c r="D54" s="3">
        <f t="shared" si="1"/>
        <v>11259.606330699684</v>
      </c>
      <c r="E54" s="4">
        <f t="shared" si="2"/>
        <v>59707.773678748214</v>
      </c>
      <c r="F54" s="15">
        <f t="shared" si="5"/>
        <v>3791666.6666666721</v>
      </c>
      <c r="G54" s="16">
        <f t="shared" si="3"/>
        <v>2162433.4907404678</v>
      </c>
    </row>
    <row r="55" spans="1:7" x14ac:dyDescent="0.2">
      <c r="A55" s="17">
        <v>36</v>
      </c>
      <c r="B55" s="3">
        <f t="shared" si="4"/>
        <v>1629233.1759262043</v>
      </c>
      <c r="C55" s="4">
        <f t="shared" si="0"/>
        <v>70967.380009447894</v>
      </c>
      <c r="D55" s="3">
        <f t="shared" si="1"/>
        <v>10861.554506174696</v>
      </c>
      <c r="E55" s="4">
        <f t="shared" si="2"/>
        <v>60105.825503273198</v>
      </c>
      <c r="F55" s="15">
        <f t="shared" si="5"/>
        <v>3800000.0000000056</v>
      </c>
      <c r="G55" s="16">
        <f t="shared" si="3"/>
        <v>2230872.6495770747</v>
      </c>
    </row>
    <row r="56" spans="1:7" x14ac:dyDescent="0.2">
      <c r="A56" s="17">
        <v>37</v>
      </c>
      <c r="B56" s="3">
        <f t="shared" si="4"/>
        <v>1569127.3504229311</v>
      </c>
      <c r="C56" s="4">
        <f t="shared" si="0"/>
        <v>70967.380009447894</v>
      </c>
      <c r="D56" s="3">
        <f t="shared" si="1"/>
        <v>10460.849002819541</v>
      </c>
      <c r="E56" s="4">
        <f t="shared" si="2"/>
        <v>60506.531006628356</v>
      </c>
      <c r="F56" s="15">
        <f t="shared" si="5"/>
        <v>3808333.3333333391</v>
      </c>
      <c r="G56" s="16">
        <f t="shared" si="3"/>
        <v>2299712.5139170364</v>
      </c>
    </row>
    <row r="57" spans="1:7" x14ac:dyDescent="0.2">
      <c r="A57" s="17">
        <v>38</v>
      </c>
      <c r="B57" s="3">
        <f t="shared" si="4"/>
        <v>1508620.8194163027</v>
      </c>
      <c r="C57" s="4">
        <f t="shared" si="0"/>
        <v>70967.380009447894</v>
      </c>
      <c r="D57" s="3">
        <f t="shared" si="1"/>
        <v>10057.47212944202</v>
      </c>
      <c r="E57" s="4">
        <f t="shared" si="2"/>
        <v>60909.907880005878</v>
      </c>
      <c r="F57" s="15">
        <f t="shared" si="5"/>
        <v>3816666.6666666726</v>
      </c>
      <c r="G57" s="16">
        <f t="shared" si="3"/>
        <v>2368955.7551303757</v>
      </c>
    </row>
    <row r="58" spans="1:7" x14ac:dyDescent="0.2">
      <c r="A58" s="17">
        <v>39</v>
      </c>
      <c r="B58" s="3">
        <f t="shared" si="4"/>
        <v>1447710.9115362968</v>
      </c>
      <c r="C58" s="4">
        <f t="shared" si="0"/>
        <v>70967.380009447894</v>
      </c>
      <c r="D58" s="3">
        <f t="shared" si="1"/>
        <v>9651.4060769086464</v>
      </c>
      <c r="E58" s="4">
        <f t="shared" si="2"/>
        <v>61315.973932539244</v>
      </c>
      <c r="F58" s="15">
        <f t="shared" si="5"/>
        <v>3825000.0000000061</v>
      </c>
      <c r="G58" s="16">
        <f t="shared" si="3"/>
        <v>2438605.0623962488</v>
      </c>
    </row>
    <row r="59" spans="1:7" x14ac:dyDescent="0.2">
      <c r="A59" s="17">
        <v>40</v>
      </c>
      <c r="B59" s="3">
        <f t="shared" si="4"/>
        <v>1386394.9376037575</v>
      </c>
      <c r="C59" s="4">
        <f t="shared" si="0"/>
        <v>70967.380009447894</v>
      </c>
      <c r="D59" s="3">
        <f t="shared" si="1"/>
        <v>9242.6329173583836</v>
      </c>
      <c r="E59" s="4">
        <f t="shared" si="2"/>
        <v>61724.747092089514</v>
      </c>
      <c r="F59" s="15">
        <f t="shared" si="5"/>
        <v>3833333.3333333395</v>
      </c>
      <c r="G59" s="16">
        <f t="shared" si="3"/>
        <v>2508663.1428216714</v>
      </c>
    </row>
    <row r="60" spans="1:7" x14ac:dyDescent="0.2">
      <c r="A60" s="17">
        <v>41</v>
      </c>
      <c r="B60" s="3">
        <f t="shared" si="4"/>
        <v>1324670.1905116679</v>
      </c>
      <c r="C60" s="4">
        <f t="shared" si="0"/>
        <v>70967.380009447894</v>
      </c>
      <c r="D60" s="3">
        <f t="shared" si="1"/>
        <v>8831.1346034111193</v>
      </c>
      <c r="E60" s="4">
        <f t="shared" si="2"/>
        <v>62136.245406036775</v>
      </c>
      <c r="F60" s="15">
        <f t="shared" si="5"/>
        <v>3841666.666666673</v>
      </c>
      <c r="G60" s="16">
        <f t="shared" si="3"/>
        <v>2579132.7215610417</v>
      </c>
    </row>
    <row r="61" spans="1:7" x14ac:dyDescent="0.2">
      <c r="A61" s="17">
        <v>42</v>
      </c>
      <c r="B61" s="3">
        <f t="shared" si="4"/>
        <v>1262533.9451056311</v>
      </c>
      <c r="C61" s="4">
        <f t="shared" si="0"/>
        <v>70967.380009447894</v>
      </c>
      <c r="D61" s="3">
        <f t="shared" si="1"/>
        <v>8416.8929673708753</v>
      </c>
      <c r="E61" s="4">
        <f t="shared" si="2"/>
        <v>62550.487042077017</v>
      </c>
      <c r="F61" s="15">
        <f t="shared" si="5"/>
        <v>3850000.0000000065</v>
      </c>
      <c r="G61" s="16">
        <f t="shared" si="3"/>
        <v>2650016.5419364525</v>
      </c>
    </row>
    <row r="62" spans="1:7" x14ac:dyDescent="0.2">
      <c r="A62" s="17">
        <v>43</v>
      </c>
      <c r="B62" s="3">
        <f t="shared" si="4"/>
        <v>1199983.458063554</v>
      </c>
      <c r="C62" s="4">
        <f t="shared" si="0"/>
        <v>70967.380009447894</v>
      </c>
      <c r="D62" s="3">
        <f t="shared" si="1"/>
        <v>7999.8897204236937</v>
      </c>
      <c r="E62" s="4">
        <f t="shared" si="2"/>
        <v>62967.490289024201</v>
      </c>
      <c r="F62" s="15">
        <f t="shared" si="5"/>
        <v>3858333.33333334</v>
      </c>
      <c r="G62" s="16">
        <f t="shared" si="3"/>
        <v>2721317.3655588105</v>
      </c>
    </row>
    <row r="63" spans="1:7" x14ac:dyDescent="0.2">
      <c r="A63" s="17">
        <v>44</v>
      </c>
      <c r="B63" s="3">
        <f t="shared" si="4"/>
        <v>1137015.9677745297</v>
      </c>
      <c r="C63" s="4">
        <f t="shared" si="0"/>
        <v>70967.380009447894</v>
      </c>
      <c r="D63" s="3">
        <f t="shared" si="1"/>
        <v>7580.1064518301982</v>
      </c>
      <c r="E63" s="4">
        <f t="shared" si="2"/>
        <v>63387.273557617693</v>
      </c>
      <c r="F63" s="15">
        <f t="shared" si="5"/>
        <v>3866666.6666666735</v>
      </c>
      <c r="G63" s="16">
        <f t="shared" si="3"/>
        <v>2793037.9724497618</v>
      </c>
    </row>
    <row r="64" spans="1:7" x14ac:dyDescent="0.2">
      <c r="A64" s="17">
        <v>45</v>
      </c>
      <c r="B64" s="3">
        <f t="shared" si="4"/>
        <v>1073628.6942169119</v>
      </c>
      <c r="C64" s="4">
        <f t="shared" si="0"/>
        <v>70967.380009447894</v>
      </c>
      <c r="D64" s="3">
        <f t="shared" si="1"/>
        <v>7157.5246281127465</v>
      </c>
      <c r="E64" s="4">
        <f t="shared" si="2"/>
        <v>63809.855381335146</v>
      </c>
      <c r="F64" s="15">
        <f t="shared" si="5"/>
        <v>3875000.000000007</v>
      </c>
      <c r="G64" s="16">
        <f t="shared" si="3"/>
        <v>2865181.16116443</v>
      </c>
    </row>
    <row r="65" spans="1:7" x14ac:dyDescent="0.2">
      <c r="A65" s="17">
        <v>46</v>
      </c>
      <c r="B65" s="3">
        <f t="shared" si="4"/>
        <v>1009818.8388355768</v>
      </c>
      <c r="C65" s="4">
        <f t="shared" si="0"/>
        <v>70967.380009447894</v>
      </c>
      <c r="D65" s="3">
        <f t="shared" si="1"/>
        <v>6732.1255922371793</v>
      </c>
      <c r="E65" s="4">
        <f t="shared" si="2"/>
        <v>64235.254417210715</v>
      </c>
      <c r="F65" s="15">
        <f t="shared" si="5"/>
        <v>3883333.3333333405</v>
      </c>
      <c r="G65" s="16">
        <f t="shared" si="3"/>
        <v>2937749.7489149743</v>
      </c>
    </row>
    <row r="66" spans="1:7" x14ac:dyDescent="0.2">
      <c r="A66" s="17">
        <v>47</v>
      </c>
      <c r="B66" s="3">
        <f t="shared" si="4"/>
        <v>945583.58441836608</v>
      </c>
      <c r="C66" s="4">
        <f t="shared" si="0"/>
        <v>70967.380009447894</v>
      </c>
      <c r="D66" s="3">
        <f t="shared" si="1"/>
        <v>6303.8905627891072</v>
      </c>
      <c r="E66" s="4">
        <f t="shared" si="2"/>
        <v>64663.489446658787</v>
      </c>
      <c r="F66" s="15">
        <f t="shared" si="5"/>
        <v>3891666.666666674</v>
      </c>
      <c r="G66" s="16">
        <f t="shared" si="3"/>
        <v>3010746.5716949664</v>
      </c>
    </row>
    <row r="67" spans="1:7" x14ac:dyDescent="0.2">
      <c r="A67" s="17">
        <v>48</v>
      </c>
      <c r="B67" s="3">
        <f t="shared" si="4"/>
        <v>880920.09497170732</v>
      </c>
      <c r="C67" s="4">
        <f t="shared" si="0"/>
        <v>70967.380009447894</v>
      </c>
      <c r="D67" s="3">
        <f t="shared" si="1"/>
        <v>5872.8006331447159</v>
      </c>
      <c r="E67" s="4">
        <f t="shared" si="2"/>
        <v>65094.579376303176</v>
      </c>
      <c r="F67" s="15">
        <f t="shared" si="5"/>
        <v>3900000.0000000075</v>
      </c>
      <c r="G67" s="16">
        <f t="shared" si="3"/>
        <v>3084174.484404603</v>
      </c>
    </row>
    <row r="68" spans="1:7" x14ac:dyDescent="0.2">
      <c r="A68" s="17">
        <v>49</v>
      </c>
      <c r="B68" s="3">
        <f t="shared" si="4"/>
        <v>815825.5155954042</v>
      </c>
      <c r="C68" s="4">
        <f t="shared" si="0"/>
        <v>70967.380009447894</v>
      </c>
      <c r="D68" s="3">
        <f t="shared" si="1"/>
        <v>5438.8367706360286</v>
      </c>
      <c r="E68" s="4">
        <f t="shared" si="2"/>
        <v>65528.543238811864</v>
      </c>
      <c r="F68" s="15">
        <f t="shared" si="5"/>
        <v>3908333.3333333409</v>
      </c>
      <c r="G68" s="16">
        <f t="shared" si="3"/>
        <v>3158036.3609767486</v>
      </c>
    </row>
    <row r="69" spans="1:7" x14ac:dyDescent="0.2">
      <c r="A69" s="17">
        <v>50</v>
      </c>
      <c r="B69" s="3">
        <f t="shared" si="4"/>
        <v>750296.97235659231</v>
      </c>
      <c r="C69" s="4">
        <f t="shared" si="0"/>
        <v>70967.380009447894</v>
      </c>
      <c r="D69" s="3">
        <f t="shared" si="1"/>
        <v>5001.9798157106161</v>
      </c>
      <c r="E69" s="4">
        <f t="shared" si="2"/>
        <v>65965.400193737281</v>
      </c>
      <c r="F69" s="15">
        <f t="shared" si="5"/>
        <v>3916666.6666666744</v>
      </c>
      <c r="G69" s="16">
        <f t="shared" si="3"/>
        <v>3232335.0945038195</v>
      </c>
    </row>
    <row r="70" spans="1:7" x14ac:dyDescent="0.2">
      <c r="A70" s="17">
        <v>51</v>
      </c>
      <c r="B70" s="3">
        <f t="shared" si="4"/>
        <v>684331.57216285507</v>
      </c>
      <c r="C70" s="4">
        <f t="shared" si="0"/>
        <v>70967.380009447894</v>
      </c>
      <c r="D70" s="3">
        <f t="shared" si="1"/>
        <v>4562.2104810857008</v>
      </c>
      <c r="E70" s="4">
        <f t="shared" si="2"/>
        <v>66405.169528362196</v>
      </c>
      <c r="F70" s="15">
        <f t="shared" si="5"/>
        <v>3925000.0000000079</v>
      </c>
      <c r="G70" s="16">
        <f t="shared" si="3"/>
        <v>3307073.5973655153</v>
      </c>
    </row>
    <row r="71" spans="1:7" x14ac:dyDescent="0.2">
      <c r="A71" s="17">
        <v>52</v>
      </c>
      <c r="B71" s="3">
        <f t="shared" si="4"/>
        <v>617926.40263449284</v>
      </c>
      <c r="C71" s="4">
        <f t="shared" si="0"/>
        <v>70967.380009447894</v>
      </c>
      <c r="D71" s="3">
        <f t="shared" si="1"/>
        <v>4119.5093508966193</v>
      </c>
      <c r="E71" s="4">
        <f t="shared" si="2"/>
        <v>66847.87065855127</v>
      </c>
      <c r="F71" s="15">
        <f t="shared" si="5"/>
        <v>3933333.3333333414</v>
      </c>
      <c r="G71" s="16">
        <f t="shared" si="3"/>
        <v>3382254.8013573997</v>
      </c>
    </row>
    <row r="72" spans="1:7" x14ac:dyDescent="0.2">
      <c r="A72" s="17">
        <v>53</v>
      </c>
      <c r="B72" s="3">
        <f t="shared" si="4"/>
        <v>551078.53197594162</v>
      </c>
      <c r="C72" s="4">
        <f t="shared" si="0"/>
        <v>70967.380009447894</v>
      </c>
      <c r="D72" s="3">
        <f t="shared" si="1"/>
        <v>3673.8568798396109</v>
      </c>
      <c r="E72" s="4">
        <f t="shared" si="2"/>
        <v>67293.523129608278</v>
      </c>
      <c r="F72" s="15">
        <f t="shared" si="5"/>
        <v>3941666.6666666749</v>
      </c>
      <c r="G72" s="16">
        <f t="shared" si="3"/>
        <v>3457881.6578203416</v>
      </c>
    </row>
    <row r="73" spans="1:7" x14ac:dyDescent="0.2">
      <c r="A73" s="17">
        <v>54</v>
      </c>
      <c r="B73" s="3">
        <f t="shared" si="4"/>
        <v>483785.00884633337</v>
      </c>
      <c r="C73" s="4">
        <f t="shared" si="0"/>
        <v>70967.380009447894</v>
      </c>
      <c r="D73" s="3">
        <f t="shared" si="1"/>
        <v>3225.2333923088895</v>
      </c>
      <c r="E73" s="4">
        <f t="shared" si="2"/>
        <v>67742.146617139006</v>
      </c>
      <c r="F73" s="15">
        <f t="shared" si="5"/>
        <v>3950000.0000000084</v>
      </c>
      <c r="G73" s="16">
        <f t="shared" si="3"/>
        <v>3533957.1377708139</v>
      </c>
    </row>
    <row r="74" spans="1:7" x14ac:dyDescent="0.2">
      <c r="A74" s="17">
        <v>55</v>
      </c>
      <c r="B74" s="3">
        <f t="shared" si="4"/>
        <v>416042.86222919438</v>
      </c>
      <c r="C74" s="4">
        <f t="shared" si="0"/>
        <v>70967.380009447894</v>
      </c>
      <c r="D74" s="3">
        <f t="shared" si="1"/>
        <v>2773.6190815279629</v>
      </c>
      <c r="E74" s="4">
        <f t="shared" si="2"/>
        <v>68193.760927919924</v>
      </c>
      <c r="F74" s="15">
        <f t="shared" si="5"/>
        <v>3958333.3333333419</v>
      </c>
      <c r="G74" s="16">
        <f t="shared" si="3"/>
        <v>3610484.2320320676</v>
      </c>
    </row>
    <row r="75" spans="1:7" x14ac:dyDescent="0.2">
      <c r="A75" s="17">
        <v>56</v>
      </c>
      <c r="B75" s="3">
        <f t="shared" si="4"/>
        <v>347849.10130127444</v>
      </c>
      <c r="C75" s="4">
        <f t="shared" si="0"/>
        <v>70967.380009447894</v>
      </c>
      <c r="D75" s="3">
        <f t="shared" si="1"/>
        <v>2318.9940086751631</v>
      </c>
      <c r="E75" s="4">
        <f t="shared" si="2"/>
        <v>68648.386000772734</v>
      </c>
      <c r="F75" s="15">
        <f t="shared" si="5"/>
        <v>3966666.6666666754</v>
      </c>
      <c r="G75" s="16">
        <f t="shared" si="3"/>
        <v>3687465.9513661736</v>
      </c>
    </row>
    <row r="76" spans="1:7" x14ac:dyDescent="0.2">
      <c r="A76" s="17">
        <v>57</v>
      </c>
      <c r="B76" s="3">
        <f t="shared" si="4"/>
        <v>279200.71530050167</v>
      </c>
      <c r="C76" s="4">
        <f t="shared" si="0"/>
        <v>70967.380009447894</v>
      </c>
      <c r="D76" s="3">
        <f t="shared" si="1"/>
        <v>1861.3381020033446</v>
      </c>
      <c r="E76" s="4">
        <f t="shared" si="2"/>
        <v>69106.041907444553</v>
      </c>
      <c r="F76" s="15">
        <f t="shared" si="5"/>
        <v>3975000.0000000088</v>
      </c>
      <c r="G76" s="16">
        <f t="shared" si="3"/>
        <v>3764905.3266069517</v>
      </c>
    </row>
    <row r="77" spans="1:7" x14ac:dyDescent="0.2">
      <c r="A77" s="17">
        <v>58</v>
      </c>
      <c r="B77" s="3">
        <f t="shared" si="4"/>
        <v>210094.67339305714</v>
      </c>
      <c r="C77" s="4">
        <f t="shared" si="0"/>
        <v>70967.380009447894</v>
      </c>
      <c r="D77" s="3">
        <f t="shared" si="1"/>
        <v>1400.6311559537144</v>
      </c>
      <c r="E77" s="4">
        <f t="shared" si="2"/>
        <v>69566.74885349418</v>
      </c>
      <c r="F77" s="15">
        <f t="shared" si="5"/>
        <v>3983333.3333333423</v>
      </c>
      <c r="G77" s="16">
        <f t="shared" si="3"/>
        <v>3842805.4087937796</v>
      </c>
    </row>
    <row r="78" spans="1:7" x14ac:dyDescent="0.2">
      <c r="A78" s="17">
        <v>59</v>
      </c>
      <c r="B78" s="3">
        <f t="shared" si="4"/>
        <v>140527.92453956296</v>
      </c>
      <c r="C78" s="4">
        <f t="shared" si="0"/>
        <v>70967.380009447894</v>
      </c>
      <c r="D78" s="3">
        <f t="shared" si="1"/>
        <v>936.85283026375305</v>
      </c>
      <c r="E78" s="4">
        <f>C78-D78</f>
        <v>70030.527179184137</v>
      </c>
      <c r="F78" s="15">
        <f t="shared" si="5"/>
        <v>3991666.6666666758</v>
      </c>
      <c r="G78" s="16">
        <f t="shared" si="3"/>
        <v>3921169.2693062969</v>
      </c>
    </row>
    <row r="79" spans="1:7" x14ac:dyDescent="0.2">
      <c r="A79" s="17">
        <v>60</v>
      </c>
      <c r="B79" s="3">
        <f>B78-E78</f>
        <v>70497.397360378818</v>
      </c>
      <c r="C79" s="4">
        <f t="shared" si="0"/>
        <v>70967.380009447894</v>
      </c>
      <c r="D79" s="3">
        <f>B79*$C$7</f>
        <v>469.98264906919218</v>
      </c>
      <c r="E79" s="4">
        <f>C79-D79</f>
        <v>70497.397360378702</v>
      </c>
      <c r="F79" s="15">
        <f t="shared" si="5"/>
        <v>4000000.0000000093</v>
      </c>
      <c r="G79" s="16">
        <f t="shared" si="3"/>
        <v>4000000.0000000093</v>
      </c>
    </row>
    <row r="80" spans="1:7" x14ac:dyDescent="0.2">
      <c r="A80" s="17">
        <v>61</v>
      </c>
      <c r="B80" s="3">
        <f>B79-E79</f>
        <v>1.1641532182693481E-10</v>
      </c>
      <c r="C80" s="4">
        <f t="shared" si="0"/>
        <v>0</v>
      </c>
      <c r="D80" s="3">
        <f>B80*$C$7</f>
        <v>7.7610214551289881E-13</v>
      </c>
      <c r="E80" s="4">
        <f>C80-D80</f>
        <v>-7.7610214551289881E-13</v>
      </c>
      <c r="F80" s="15"/>
      <c r="G80" s="16">
        <f>F80-B81</f>
        <v>0</v>
      </c>
    </row>
    <row r="81" spans="1:5" x14ac:dyDescent="0.2">
      <c r="A81" s="17"/>
      <c r="B81" s="3"/>
      <c r="C81" s="4"/>
      <c r="D81" s="3"/>
      <c r="E81" s="4">
        <f>SUM(E20:E79)</f>
        <v>3500000.0000000009</v>
      </c>
    </row>
    <row r="82" spans="1:5" x14ac:dyDescent="0.2">
      <c r="A82" s="17"/>
      <c r="B82" s="3"/>
      <c r="C82" s="4"/>
      <c r="D82" s="3"/>
      <c r="E82" s="4" t="s">
        <v>28</v>
      </c>
    </row>
    <row r="83" spans="1:5" x14ac:dyDescent="0.2">
      <c r="A83" s="17"/>
      <c r="B83" s="3"/>
      <c r="C83" s="4"/>
      <c r="D83" s="3"/>
      <c r="E83" s="4"/>
    </row>
    <row r="84" spans="1:5" x14ac:dyDescent="0.2">
      <c r="A84" s="17"/>
      <c r="B84" s="3"/>
      <c r="C84" s="4"/>
      <c r="D84" s="3"/>
      <c r="E84" s="4"/>
    </row>
    <row r="85" spans="1:5" x14ac:dyDescent="0.2">
      <c r="A85" s="17"/>
      <c r="B85" s="3"/>
      <c r="C85" s="4"/>
      <c r="D85" s="3"/>
      <c r="E85" s="4"/>
    </row>
    <row r="86" spans="1:5" x14ac:dyDescent="0.2">
      <c r="A86" s="17"/>
      <c r="B86" s="3"/>
      <c r="C86" s="4"/>
      <c r="D86" s="3"/>
      <c r="E86" s="4"/>
    </row>
    <row r="87" spans="1:5" x14ac:dyDescent="0.2">
      <c r="A87" s="17"/>
      <c r="B87" s="3"/>
      <c r="C87" s="4"/>
      <c r="D87" s="3"/>
      <c r="E87" s="4"/>
    </row>
    <row r="88" spans="1:5" x14ac:dyDescent="0.2">
      <c r="A88" s="17"/>
      <c r="B88" s="3"/>
      <c r="C88" s="4"/>
      <c r="D88" s="3"/>
      <c r="E88" s="4"/>
    </row>
    <row r="89" spans="1:5" x14ac:dyDescent="0.2">
      <c r="A89" s="17"/>
      <c r="B89" s="3"/>
      <c r="C89" s="4"/>
      <c r="D89" s="3"/>
      <c r="E89" s="4"/>
    </row>
    <row r="90" spans="1:5" x14ac:dyDescent="0.2">
      <c r="A90" s="17"/>
      <c r="B90" s="3"/>
      <c r="C90" s="4"/>
      <c r="D90" s="3"/>
      <c r="E90" s="4"/>
    </row>
    <row r="91" spans="1:5" x14ac:dyDescent="0.2">
      <c r="A91" s="17"/>
      <c r="B91" s="3"/>
      <c r="C91" s="4"/>
      <c r="D91" s="3"/>
      <c r="E91" s="4"/>
    </row>
    <row r="92" spans="1:5" x14ac:dyDescent="0.2">
      <c r="A92" s="17"/>
      <c r="B92" s="3"/>
      <c r="C92" s="4"/>
      <c r="D92" s="3"/>
      <c r="E92" s="4"/>
    </row>
    <row r="93" spans="1:5" x14ac:dyDescent="0.2">
      <c r="A93" s="17"/>
      <c r="B93" s="3"/>
      <c r="C93" s="4"/>
      <c r="D93" s="3"/>
      <c r="E93" s="4"/>
    </row>
    <row r="94" spans="1:5" x14ac:dyDescent="0.2">
      <c r="A94" s="17"/>
      <c r="B94" s="3"/>
      <c r="C94" s="4"/>
      <c r="D94" s="3"/>
      <c r="E94" s="4"/>
    </row>
    <row r="95" spans="1:5" x14ac:dyDescent="0.2">
      <c r="A95" s="17"/>
      <c r="B95" s="3"/>
      <c r="C95" s="4"/>
      <c r="D95" s="3"/>
      <c r="E95" s="4"/>
    </row>
    <row r="96" spans="1:5" x14ac:dyDescent="0.2">
      <c r="A96" s="17"/>
      <c r="B96" s="3"/>
      <c r="C96" s="4"/>
      <c r="D96" s="3"/>
      <c r="E96" s="4"/>
    </row>
    <row r="97" spans="1:5" x14ac:dyDescent="0.2">
      <c r="A97" s="17"/>
      <c r="B97" s="3"/>
      <c r="C97" s="4"/>
      <c r="D97" s="3"/>
      <c r="E97" s="4"/>
    </row>
    <row r="98" spans="1:5" x14ac:dyDescent="0.2">
      <c r="A98" s="17"/>
      <c r="B98" s="3"/>
      <c r="C98" s="4"/>
      <c r="D98" s="3"/>
      <c r="E98" s="4"/>
    </row>
    <row r="99" spans="1:5" x14ac:dyDescent="0.2">
      <c r="A99" s="17"/>
      <c r="B99" s="3"/>
      <c r="C99" s="4"/>
      <c r="D99" s="3"/>
      <c r="E99" s="4"/>
    </row>
    <row r="100" spans="1:5" x14ac:dyDescent="0.2">
      <c r="A100" s="17"/>
      <c r="B100" s="3"/>
      <c r="C100" s="4"/>
      <c r="D100" s="3"/>
      <c r="E100" s="4"/>
    </row>
    <row r="101" spans="1:5" x14ac:dyDescent="0.2">
      <c r="A101" s="17"/>
      <c r="B101" s="3"/>
      <c r="C101" s="4"/>
      <c r="D101" s="3"/>
      <c r="E101" s="4"/>
    </row>
    <row r="102" spans="1:5" x14ac:dyDescent="0.2">
      <c r="A102" s="17"/>
      <c r="B102" s="3"/>
      <c r="C102" s="4"/>
      <c r="D102" s="3"/>
      <c r="E102" s="4"/>
    </row>
    <row r="103" spans="1:5" x14ac:dyDescent="0.2">
      <c r="A103" s="17"/>
      <c r="B103" s="3"/>
      <c r="C103" s="4"/>
      <c r="D103" s="3"/>
      <c r="E103" s="4"/>
    </row>
    <row r="104" spans="1:5" x14ac:dyDescent="0.2">
      <c r="A104" s="17"/>
      <c r="B104" s="3"/>
      <c r="C104" s="4"/>
      <c r="D104" s="3"/>
      <c r="E104" s="4"/>
    </row>
    <row r="105" spans="1:5" x14ac:dyDescent="0.2">
      <c r="A105" s="17"/>
      <c r="B105" s="3"/>
      <c r="C105" s="4"/>
      <c r="D105" s="3"/>
      <c r="E105" s="4"/>
    </row>
    <row r="106" spans="1:5" x14ac:dyDescent="0.2">
      <c r="A106" s="17"/>
      <c r="B106" s="3"/>
      <c r="C106" s="4"/>
      <c r="D106" s="3"/>
      <c r="E106" s="4"/>
    </row>
    <row r="107" spans="1:5" x14ac:dyDescent="0.2">
      <c r="A107" s="17"/>
      <c r="B107" s="3"/>
      <c r="C107" s="4"/>
      <c r="D107" s="3"/>
      <c r="E107" s="4"/>
    </row>
    <row r="108" spans="1:5" x14ac:dyDescent="0.2">
      <c r="A108" s="17"/>
      <c r="B108" s="3"/>
      <c r="C108" s="4"/>
      <c r="D108" s="3"/>
      <c r="E108" s="4"/>
    </row>
    <row r="109" spans="1:5" x14ac:dyDescent="0.2">
      <c r="A109" s="17"/>
      <c r="B109" s="3"/>
      <c r="C109" s="4"/>
      <c r="D109" s="3"/>
      <c r="E109" s="4"/>
    </row>
    <row r="110" spans="1:5" x14ac:dyDescent="0.2">
      <c r="A110" s="17"/>
      <c r="B110" s="3"/>
      <c r="C110" s="4"/>
      <c r="D110" s="3"/>
      <c r="E110" s="4"/>
    </row>
    <row r="111" spans="1:5" x14ac:dyDescent="0.2">
      <c r="A111" s="17"/>
      <c r="B111" s="3"/>
      <c r="C111" s="4"/>
      <c r="D111" s="3"/>
      <c r="E111" s="4"/>
    </row>
    <row r="112" spans="1:5" x14ac:dyDescent="0.2">
      <c r="A112" s="17"/>
      <c r="B112" s="3"/>
      <c r="C112" s="4"/>
      <c r="D112" s="3"/>
      <c r="E112" s="4"/>
    </row>
    <row r="113" spans="1:5" x14ac:dyDescent="0.2">
      <c r="A113" s="17"/>
      <c r="B113" s="3"/>
      <c r="C113" s="4"/>
      <c r="D113" s="3"/>
      <c r="E113" s="4"/>
    </row>
    <row r="114" spans="1:5" x14ac:dyDescent="0.2">
      <c r="A114" s="17"/>
      <c r="B114" s="3"/>
      <c r="C114" s="4"/>
      <c r="D114" s="3"/>
      <c r="E114" s="4"/>
    </row>
    <row r="115" spans="1:5" x14ac:dyDescent="0.2">
      <c r="A115" s="17"/>
      <c r="B115" s="3"/>
      <c r="C115" s="4"/>
      <c r="D115" s="3"/>
      <c r="E115" s="4"/>
    </row>
    <row r="116" spans="1:5" x14ac:dyDescent="0.2">
      <c r="A116" s="17"/>
      <c r="B116" s="3"/>
      <c r="C116" s="4"/>
      <c r="D116" s="3"/>
      <c r="E116" s="4"/>
    </row>
    <row r="117" spans="1:5" x14ac:dyDescent="0.2">
      <c r="A117" s="17"/>
      <c r="B117" s="3"/>
      <c r="C117" s="4"/>
      <c r="D117" s="3"/>
      <c r="E117" s="4"/>
    </row>
    <row r="118" spans="1:5" x14ac:dyDescent="0.2">
      <c r="A118" s="17"/>
      <c r="B118" s="3"/>
      <c r="C118" s="4"/>
      <c r="D118" s="3"/>
      <c r="E118" s="4"/>
    </row>
    <row r="119" spans="1:5" x14ac:dyDescent="0.2">
      <c r="A119" s="17"/>
      <c r="B119" s="3"/>
      <c r="C119" s="4"/>
      <c r="D119" s="3"/>
      <c r="E119" s="4"/>
    </row>
    <row r="120" spans="1:5" x14ac:dyDescent="0.2">
      <c r="A120" s="17"/>
      <c r="B120" s="3"/>
      <c r="C120" s="4"/>
      <c r="D120" s="3"/>
      <c r="E120" s="4"/>
    </row>
    <row r="121" spans="1:5" x14ac:dyDescent="0.2">
      <c r="A121" s="17"/>
      <c r="B121" s="3"/>
      <c r="C121" s="4"/>
      <c r="D121" s="3"/>
      <c r="E121" s="4"/>
    </row>
    <row r="122" spans="1:5" x14ac:dyDescent="0.2">
      <c r="A122" s="17"/>
      <c r="B122" s="3"/>
      <c r="C122" s="4"/>
      <c r="D122" s="3"/>
      <c r="E122" s="4"/>
    </row>
    <row r="123" spans="1:5" x14ac:dyDescent="0.2">
      <c r="A123" s="17"/>
      <c r="B123" s="3"/>
      <c r="C123" s="4"/>
      <c r="D123" s="3"/>
      <c r="E123" s="4"/>
    </row>
    <row r="124" spans="1:5" x14ac:dyDescent="0.2">
      <c r="A124" s="17"/>
      <c r="B124" s="3"/>
      <c r="C124" s="4"/>
      <c r="D124" s="3"/>
      <c r="E124" s="4"/>
    </row>
    <row r="125" spans="1:5" x14ac:dyDescent="0.2">
      <c r="A125" s="17"/>
      <c r="B125" s="3"/>
      <c r="C125" s="4"/>
      <c r="D125" s="3"/>
      <c r="E125" s="4"/>
    </row>
    <row r="126" spans="1:5" x14ac:dyDescent="0.2">
      <c r="A126" s="17"/>
      <c r="B126" s="3"/>
      <c r="C126" s="4"/>
      <c r="D126" s="3"/>
      <c r="E126" s="4"/>
    </row>
    <row r="127" spans="1:5" x14ac:dyDescent="0.2">
      <c r="A127" s="17"/>
      <c r="B127" s="3"/>
      <c r="C127" s="4"/>
      <c r="D127" s="3"/>
      <c r="E127" s="4"/>
    </row>
    <row r="128" spans="1:5" x14ac:dyDescent="0.2">
      <c r="A128" s="17"/>
      <c r="B128" s="3"/>
      <c r="C128" s="4"/>
      <c r="D128" s="3"/>
      <c r="E128" s="4"/>
    </row>
    <row r="129" spans="1:5" x14ac:dyDescent="0.2">
      <c r="A129" s="17"/>
      <c r="B129" s="3"/>
      <c r="C129" s="4"/>
      <c r="D129" s="3"/>
      <c r="E129" s="4"/>
    </row>
    <row r="130" spans="1:5" x14ac:dyDescent="0.2">
      <c r="A130" s="17"/>
      <c r="B130" s="3"/>
      <c r="C130" s="4"/>
      <c r="D130" s="3"/>
      <c r="E130" s="4"/>
    </row>
    <row r="131" spans="1:5" x14ac:dyDescent="0.2">
      <c r="A131" s="17"/>
      <c r="B131" s="3"/>
      <c r="C131" s="4"/>
      <c r="D131" s="3"/>
      <c r="E131" s="4"/>
    </row>
    <row r="132" spans="1:5" x14ac:dyDescent="0.2">
      <c r="A132" s="17"/>
      <c r="B132" s="3"/>
      <c r="C132" s="4"/>
      <c r="D132" s="3"/>
      <c r="E132" s="4"/>
    </row>
    <row r="133" spans="1:5" x14ac:dyDescent="0.2">
      <c r="A133" s="17"/>
      <c r="B133" s="3"/>
      <c r="C133" s="4"/>
      <c r="D133" s="3"/>
      <c r="E133" s="4"/>
    </row>
    <row r="134" spans="1:5" x14ac:dyDescent="0.2">
      <c r="A134" s="17"/>
      <c r="B134" s="3"/>
      <c r="C134" s="4"/>
      <c r="D134" s="3"/>
      <c r="E134" s="4"/>
    </row>
    <row r="135" spans="1:5" x14ac:dyDescent="0.2">
      <c r="A135" s="17"/>
      <c r="B135" s="3"/>
      <c r="C135" s="4"/>
      <c r="D135" s="3"/>
      <c r="E135" s="4"/>
    </row>
    <row r="136" spans="1:5" x14ac:dyDescent="0.2">
      <c r="A136" s="17"/>
      <c r="B136" s="3"/>
      <c r="C136" s="4"/>
      <c r="D136" s="3"/>
      <c r="E136" s="4"/>
    </row>
    <row r="137" spans="1:5" x14ac:dyDescent="0.2">
      <c r="A137" s="17"/>
      <c r="B137" s="3"/>
      <c r="C137" s="4"/>
      <c r="D137" s="3"/>
      <c r="E137" s="4"/>
    </row>
    <row r="138" spans="1:5" x14ac:dyDescent="0.2">
      <c r="A138" s="17"/>
      <c r="B138" s="3"/>
      <c r="C138" s="4"/>
      <c r="D138" s="3"/>
      <c r="E138" s="4"/>
    </row>
    <row r="139" spans="1:5" x14ac:dyDescent="0.2">
      <c r="A139" s="17"/>
      <c r="B139" s="3"/>
      <c r="C139" s="4"/>
      <c r="D139" s="3"/>
      <c r="E139" s="4"/>
    </row>
    <row r="140" spans="1:5" x14ac:dyDescent="0.2">
      <c r="A140" s="17"/>
      <c r="B140" s="3"/>
      <c r="C140" s="4"/>
      <c r="D140" s="3"/>
      <c r="E140" s="4"/>
    </row>
    <row r="141" spans="1:5" x14ac:dyDescent="0.2">
      <c r="A141" s="17"/>
      <c r="B141" s="3"/>
      <c r="C141" s="4"/>
      <c r="D141" s="3"/>
      <c r="E141" s="4"/>
    </row>
    <row r="142" spans="1:5" x14ac:dyDescent="0.2">
      <c r="A142" s="17"/>
      <c r="E142" s="3"/>
    </row>
    <row r="144" spans="1:5" x14ac:dyDescent="0.2">
      <c r="D144" s="3"/>
    </row>
  </sheetData>
  <sheetProtection algorithmName="SHA-512" hashValue="POxpX6umsL1iF0LO0flc7mBwwXaVGNTUxCZRn7Wdv1eIgGweGQlOO9pse4idsNQwwHbUtSdRYHcukV0etOnLPg==" saltValue="t+lFQjf0dOSa8O9T3R1TsQ==" spinCount="100000" sheet="1"/>
  <mergeCells count="2">
    <mergeCell ref="E1:J1"/>
    <mergeCell ref="J2:R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Overview</vt:lpstr>
      <vt:lpstr>Loan Amortization</vt:lpstr>
      <vt:lpstr>Sample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Olayemi Bamisile</dc:creator>
  <cp:lastModifiedBy>Olayemi Bamisile</cp:lastModifiedBy>
  <dcterms:created xsi:type="dcterms:W3CDTF">2021-01-15T19:31:16Z</dcterms:created>
  <dcterms:modified xsi:type="dcterms:W3CDTF">2021-01-15T21:36:41Z</dcterms:modified>
</cp:coreProperties>
</file>