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anu-my.sharepoint.com/personal/20201054_student_anu_ac_kr/Documents/바탕 화면/"/>
    </mc:Choice>
  </mc:AlternateContent>
  <xr:revisionPtr revIDLastSave="0" documentId="8_{3859CEC3-A5DB-47F6-9984-228BB72F37C0}" xr6:coauthVersionLast="47" xr6:coauthVersionMax="47" xr10:uidLastSave="{00000000-0000-0000-0000-000000000000}"/>
  <bookViews>
    <workbookView xWindow="5415" yWindow="2385" windowWidth="21600" windowHeight="11235" xr2:uid="{B70AE6F9-4FA1-4120-B02C-EA98CD975E24}"/>
  </bookViews>
  <sheets>
    <sheet name="경대 BOM" sheetId="1" r:id="rId1"/>
    <sheet name="경대 창의회로설계 사용 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7" i="2" s="1"/>
  <c r="D28" i="2" s="1"/>
  <c r="D26" i="2"/>
  <c r="D34" i="2"/>
  <c r="D36" i="2" s="1"/>
  <c r="D35" i="2"/>
  <c r="D50" i="2"/>
  <c r="D56" i="2"/>
  <c r="D60" i="2"/>
  <c r="D64" i="2"/>
  <c r="D68" i="2"/>
  <c r="D72" i="2"/>
  <c r="D37" i="2" l="1"/>
  <c r="D40" i="2"/>
</calcChain>
</file>

<file path=xl/sharedStrings.xml><?xml version="1.0" encoding="utf-8"?>
<sst xmlns="http://schemas.openxmlformats.org/spreadsheetml/2006/main" count="198" uniqueCount="149">
  <si>
    <t>https://www.devicemart.co.kr/goods/view?no=31631</t>
    <phoneticPr fontId="1" type="noConversion"/>
  </si>
  <si>
    <t>4PIN SMD</t>
    <phoneticPr fontId="1" type="noConversion"/>
  </si>
  <si>
    <t>KSD04S</t>
    <phoneticPr fontId="1" type="noConversion"/>
  </si>
  <si>
    <t>4p 슬라이트 스위치</t>
    <phoneticPr fontId="1" type="noConversion"/>
  </si>
  <si>
    <t>https://www.devicemart.co.kr/goods/view?no=1361702</t>
    <phoneticPr fontId="1" type="noConversion"/>
  </si>
  <si>
    <t>DIP</t>
    <phoneticPr fontId="1" type="noConversion"/>
  </si>
  <si>
    <t>텍트 스위치</t>
    <phoneticPr fontId="1" type="noConversion"/>
  </si>
  <si>
    <t>https://www.devicemart.co.kr/goods/view?no=11551</t>
  </si>
  <si>
    <t>5101ASR</t>
    <phoneticPr fontId="1" type="noConversion"/>
  </si>
  <si>
    <t xml:space="preserve">7-segment   </t>
    <phoneticPr fontId="1" type="noConversion"/>
  </si>
  <si>
    <t>HS-311</t>
    <phoneticPr fontId="1" type="noConversion"/>
  </si>
  <si>
    <t xml:space="preserve">서보 모터 </t>
    <phoneticPr fontId="1" type="noConversion"/>
  </si>
  <si>
    <t>DIP3</t>
    <phoneticPr fontId="1" type="noConversion"/>
  </si>
  <si>
    <t>pin header</t>
    <phoneticPr fontId="1" type="noConversion"/>
  </si>
  <si>
    <t>서보 모터 헤더</t>
    <phoneticPr fontId="1" type="noConversion"/>
  </si>
  <si>
    <t>https://www.devicemart.co.kr/goods/view?no=418</t>
    <phoneticPr fontId="1" type="noConversion"/>
  </si>
  <si>
    <t>[MOLEX] 5267-03</t>
    <phoneticPr fontId="1" type="noConversion"/>
  </si>
  <si>
    <t xml:space="preserve">전원 </t>
    <phoneticPr fontId="1" type="noConversion"/>
  </si>
  <si>
    <t>2n2222</t>
    <phoneticPr fontId="1" type="noConversion"/>
  </si>
  <si>
    <t xml:space="preserve">트렌지스터 </t>
    <phoneticPr fontId="1" type="noConversion"/>
  </si>
  <si>
    <t>https://www.devicemart.co.kr/goods/view?no=2736</t>
    <phoneticPr fontId="1" type="noConversion"/>
  </si>
  <si>
    <t>SM-1205C</t>
    <phoneticPr fontId="1" type="noConversion"/>
  </si>
  <si>
    <t xml:space="preserve">부저 </t>
    <phoneticPr fontId="1" type="noConversion"/>
  </si>
  <si>
    <t>3296W(일자 3홀)</t>
    <phoneticPr fontId="1" type="noConversion"/>
  </si>
  <si>
    <t>가변 저항</t>
    <phoneticPr fontId="1" type="noConversion"/>
  </si>
  <si>
    <t>전해 콘덴서</t>
    <phoneticPr fontId="1" type="noConversion"/>
  </si>
  <si>
    <t>DIP도 상관없음</t>
    <phoneticPr fontId="1" type="noConversion"/>
  </si>
  <si>
    <t>칩 1608</t>
    <phoneticPr fontId="1" type="noConversion"/>
  </si>
  <si>
    <t>세라믹 콘덴서</t>
    <phoneticPr fontId="1" type="noConversion"/>
  </si>
  <si>
    <t>저항</t>
    <phoneticPr fontId="1" type="noConversion"/>
  </si>
  <si>
    <t>https://www.devicemart.co.kr/goods/view?no=6514584</t>
    <phoneticPr fontId="1" type="noConversion"/>
  </si>
  <si>
    <t>1N5819</t>
    <phoneticPr fontId="1" type="noConversion"/>
  </si>
  <si>
    <t>다이오드</t>
    <phoneticPr fontId="1" type="noConversion"/>
  </si>
  <si>
    <t>https://www.devicemart.co.kr/goods/view?no=28231</t>
    <phoneticPr fontId="1" type="noConversion"/>
  </si>
  <si>
    <t>DIP16</t>
  </si>
  <si>
    <t>SN74LS47N</t>
  </si>
  <si>
    <t>https://www.devicemart.co.kr/goods/view?no=14623818</t>
    <phoneticPr fontId="1" type="noConversion"/>
  </si>
  <si>
    <t>CD74HC192E</t>
  </si>
  <si>
    <t>https://www.devicemart.co.kr/goods/view?no=14811451</t>
    <phoneticPr fontId="1" type="noConversion"/>
  </si>
  <si>
    <t>SO14</t>
  </si>
  <si>
    <t>MC14024BDG</t>
  </si>
  <si>
    <t>https://www.devicemart.co.kr/goods/view?no=12430497</t>
    <phoneticPr fontId="1" type="noConversion"/>
  </si>
  <si>
    <t>DIP14</t>
  </si>
  <si>
    <t>CD4012BE</t>
  </si>
  <si>
    <t>https://www.devicemart.co.kr/goods/view?no=14811434</t>
    <phoneticPr fontId="1" type="noConversion"/>
  </si>
  <si>
    <t>HEF4011BT</t>
  </si>
  <si>
    <t>https://www.devicemart.co.kr/goods/view?no=14566419</t>
    <phoneticPr fontId="1" type="noConversion"/>
  </si>
  <si>
    <t>HEF4081BT</t>
  </si>
  <si>
    <t>https://www.devicemart.co.kr/goods/view?no=14811357</t>
    <phoneticPr fontId="1" type="noConversion"/>
  </si>
  <si>
    <t>SO16</t>
  </si>
  <si>
    <t>HEF4049BT</t>
  </si>
  <si>
    <t>TO-220</t>
    <phoneticPr fontId="1" type="noConversion"/>
  </si>
  <si>
    <t>LM7905C</t>
    <phoneticPr fontId="1" type="noConversion"/>
  </si>
  <si>
    <t>LM7805C</t>
    <phoneticPr fontId="1" type="noConversion"/>
  </si>
  <si>
    <t>https://www.ti.com/lit/ds/symlink/cd74hc123.pdf</t>
    <phoneticPr fontId="1" type="noConversion"/>
  </si>
  <si>
    <t>DIP16</t>
    <phoneticPr fontId="1" type="noConversion"/>
  </si>
  <si>
    <r>
      <t>CD</t>
    </r>
    <r>
      <rPr>
        <sz val="11"/>
        <color rgb="FFFF0000"/>
        <rFont val="맑은 고딕"/>
        <family val="3"/>
        <charset val="129"/>
        <scheme val="minor"/>
      </rPr>
      <t>74HC123</t>
    </r>
    <r>
      <rPr>
        <sz val="11"/>
        <color theme="1"/>
        <rFont val="맑은 고딕"/>
        <family val="3"/>
        <charset val="129"/>
        <scheme val="minor"/>
      </rPr>
      <t>E</t>
    </r>
    <phoneticPr fontId="1" type="noConversion"/>
  </si>
  <si>
    <t>SO16</t>
    <phoneticPr fontId="1" type="noConversion"/>
  </si>
  <si>
    <r>
      <t>MC1</t>
    </r>
    <r>
      <rPr>
        <sz val="11"/>
        <color rgb="FFFF0000"/>
        <rFont val="맑은 고딕"/>
        <family val="3"/>
        <charset val="129"/>
        <scheme val="minor"/>
      </rPr>
      <t>4175</t>
    </r>
    <r>
      <rPr>
        <sz val="11"/>
        <color theme="1"/>
        <rFont val="맑은 고딕"/>
        <family val="2"/>
        <charset val="129"/>
        <scheme val="minor"/>
      </rPr>
      <t>BDR2G</t>
    </r>
    <phoneticPr fontId="1" type="noConversion"/>
  </si>
  <si>
    <t>https://www.devicemart.co.kr/goods/view?no=1056677</t>
    <phoneticPr fontId="1" type="noConversion"/>
  </si>
  <si>
    <r>
      <t>HEF</t>
    </r>
    <r>
      <rPr>
        <sz val="11"/>
        <color rgb="FFFF0000"/>
        <rFont val="맑은 고딕"/>
        <family val="3"/>
        <charset val="129"/>
        <scheme val="minor"/>
      </rPr>
      <t>4027</t>
    </r>
    <r>
      <rPr>
        <sz val="11"/>
        <color theme="1"/>
        <rFont val="맑은 고딕"/>
        <family val="2"/>
        <charset val="129"/>
        <scheme val="minor"/>
      </rPr>
      <t>BT</t>
    </r>
    <phoneticPr fontId="1" type="noConversion"/>
  </si>
  <si>
    <t>https://www.devicemart.co.kr/goods/view?no=1056784</t>
    <phoneticPr fontId="1" type="noConversion"/>
  </si>
  <si>
    <t>DIP14</t>
    <phoneticPr fontId="1" type="noConversion"/>
  </si>
  <si>
    <t>LM324N</t>
    <phoneticPr fontId="1" type="noConversion"/>
  </si>
  <si>
    <t>https://www.devicemart.co.kr/goods/view?no=1056791</t>
    <phoneticPr fontId="1" type="noConversion"/>
  </si>
  <si>
    <r>
      <t>MC1</t>
    </r>
    <r>
      <rPr>
        <sz val="11"/>
        <color rgb="FFFF0000"/>
        <rFont val="맑은 고딕"/>
        <family val="3"/>
        <charset val="129"/>
        <scheme val="minor"/>
      </rPr>
      <t>4051</t>
    </r>
    <r>
      <rPr>
        <sz val="11"/>
        <color theme="1"/>
        <rFont val="맑은 고딕"/>
        <family val="2"/>
        <charset val="129"/>
        <scheme val="minor"/>
      </rPr>
      <t>B</t>
    </r>
    <phoneticPr fontId="1" type="noConversion"/>
  </si>
  <si>
    <t>https://www.devicemart.co.kr/goods/view?no=1056986</t>
    <phoneticPr fontId="1" type="noConversion"/>
  </si>
  <si>
    <r>
      <t>HEF</t>
    </r>
    <r>
      <rPr>
        <sz val="11"/>
        <color rgb="FFFF0000"/>
        <rFont val="맑은 고딕"/>
        <family val="3"/>
        <charset val="129"/>
        <scheme val="minor"/>
      </rPr>
      <t>4518</t>
    </r>
    <r>
      <rPr>
        <sz val="11"/>
        <color theme="1"/>
        <rFont val="맑은 고딕"/>
        <family val="2"/>
        <charset val="129"/>
        <scheme val="minor"/>
      </rPr>
      <t>BP</t>
    </r>
    <phoneticPr fontId="1" type="noConversion"/>
  </si>
  <si>
    <t>https://www.devicemart.co.kr/goods/view?no=1058745</t>
    <phoneticPr fontId="1" type="noConversion"/>
  </si>
  <si>
    <t>DIP8</t>
    <phoneticPr fontId="1" type="noConversion"/>
  </si>
  <si>
    <t>NE555P</t>
    <phoneticPr fontId="1" type="noConversion"/>
  </si>
  <si>
    <t>IC</t>
    <phoneticPr fontId="1" type="noConversion"/>
  </si>
  <si>
    <t>비고</t>
    <phoneticPr fontId="1" type="noConversion"/>
  </si>
  <si>
    <t>참고</t>
    <phoneticPr fontId="1" type="noConversion"/>
  </si>
  <si>
    <t>규격</t>
    <phoneticPr fontId="1" type="noConversion"/>
  </si>
  <si>
    <t>수량</t>
    <phoneticPr fontId="1" type="noConversion"/>
  </si>
  <si>
    <t>모델</t>
    <phoneticPr fontId="1" type="noConversion"/>
  </si>
  <si>
    <t>이름</t>
    <phoneticPr fontId="1" type="noConversion"/>
  </si>
  <si>
    <t>순번</t>
    <phoneticPr fontId="1" type="noConversion"/>
  </si>
  <si>
    <t>pulse 길이</t>
    <phoneticPr fontId="1" type="noConversion"/>
  </si>
  <si>
    <t>저항5</t>
    <phoneticPr fontId="1" type="noConversion"/>
  </si>
  <si>
    <t>콘덴서</t>
    <phoneticPr fontId="1" type="noConversion"/>
  </si>
  <si>
    <t>저항4</t>
    <phoneticPr fontId="1" type="noConversion"/>
  </si>
  <si>
    <t>저항3</t>
    <phoneticPr fontId="1" type="noConversion"/>
  </si>
  <si>
    <t>저항2</t>
    <phoneticPr fontId="1" type="noConversion"/>
  </si>
  <si>
    <t>저항1</t>
    <phoneticPr fontId="1" type="noConversion"/>
  </si>
  <si>
    <t>74HC123 계산기</t>
    <phoneticPr fontId="1" type="noConversion"/>
  </si>
  <si>
    <t xml:space="preserve"> </t>
    <phoneticPr fontId="1" type="noConversion"/>
  </si>
  <si>
    <t>t H</t>
    <phoneticPr fontId="1" type="noConversion"/>
  </si>
  <si>
    <t>C</t>
    <phoneticPr fontId="1" type="noConversion"/>
  </si>
  <si>
    <t>R</t>
    <phoneticPr fontId="1" type="noConversion"/>
  </si>
  <si>
    <t>단안정 NE555 계산기</t>
    <phoneticPr fontId="1" type="noConversion"/>
  </si>
  <si>
    <t>분</t>
    <phoneticPr fontId="1" type="noConversion"/>
  </si>
  <si>
    <t>분주비 64</t>
    <phoneticPr fontId="1" type="noConversion"/>
  </si>
  <si>
    <t>CD4024 출력</t>
    <phoneticPr fontId="1" type="noConversion"/>
  </si>
  <si>
    <t>frequency</t>
    <phoneticPr fontId="1" type="noConversion"/>
  </si>
  <si>
    <t>초</t>
    <phoneticPr fontId="1" type="noConversion"/>
  </si>
  <si>
    <t>period</t>
    <phoneticPr fontId="1" type="noConversion"/>
  </si>
  <si>
    <t>t L</t>
    <phoneticPr fontId="1" type="noConversion"/>
  </si>
  <si>
    <t>C1</t>
    <phoneticPr fontId="1" type="noConversion"/>
  </si>
  <si>
    <t>R2(아래)</t>
    <phoneticPr fontId="1" type="noConversion"/>
  </si>
  <si>
    <t>R1(위)</t>
    <phoneticPr fontId="1" type="noConversion"/>
  </si>
  <si>
    <t>비안정 NE555 계산</t>
    <phoneticPr fontId="1" type="noConversion"/>
  </si>
  <si>
    <t>방법 2</t>
    <phoneticPr fontId="1" type="noConversion"/>
  </si>
  <si>
    <t>비안정 NE555 계산기</t>
    <phoneticPr fontId="1" type="noConversion"/>
  </si>
  <si>
    <t>평소에는 10K옴, 적당히 어두우면 100k옴</t>
    <phoneticPr fontId="1" type="noConversion"/>
  </si>
  <si>
    <t>Y0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</si>
  <si>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</si>
  <si>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</si>
  <si>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</si>
  <si>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I</t>
    <phoneticPr fontId="1" type="noConversion"/>
  </si>
  <si>
    <t>S0</t>
    <phoneticPr fontId="1" type="noConversion"/>
  </si>
  <si>
    <t>S1</t>
    <phoneticPr fontId="1" type="noConversion"/>
  </si>
  <si>
    <t>cds센서는 70~5M 옴 정도가 나옴</t>
    <phoneticPr fontId="1" type="noConversion"/>
  </si>
  <si>
    <t>출력</t>
    <phoneticPr fontId="1" type="noConversion"/>
  </si>
  <si>
    <t>입력</t>
    <phoneticPr fontId="1" type="noConversion"/>
  </si>
  <si>
    <t>선택</t>
    <phoneticPr fontId="1" type="noConversion"/>
  </si>
  <si>
    <t>순서</t>
    <phoneticPr fontId="1" type="noConversion"/>
  </si>
  <si>
    <t>[표 3-23] 디멀티플렉서의 진리표</t>
    <phoneticPr fontId="1" type="noConversion"/>
  </si>
  <si>
    <t>https://pdf1.alldatasheet.com/datasheet-pdf/view/5680/MOTOROLA/74LS193.html
https://pdf1.alldatasheet.com/datasheet-pdf/view/51049/FAIRCHILD/74LS193.html</t>
    <phoneticPr fontId="1" type="noConversion"/>
  </si>
  <si>
    <t>presettable BCD
up/down counter</t>
    <phoneticPr fontId="1" type="noConversion"/>
  </si>
  <si>
    <t>74LS193</t>
    <phoneticPr fontId="1" type="noConversion"/>
  </si>
  <si>
    <t xml:space="preserve">https://www.ti.com/lit/ds/symlink/cd74hc123.pdf
</t>
    <phoneticPr fontId="1" type="noConversion"/>
  </si>
  <si>
    <t>High-Speed CMOS Logic Dual Retriggerable
Monostable Multivibrators with Resets
Retrigger 가능 단안정 멀티바이브레이터</t>
    <phoneticPr fontId="1" type="noConversion"/>
  </si>
  <si>
    <t>texas instruments</t>
    <phoneticPr fontId="1" type="noConversion"/>
  </si>
  <si>
    <t>Quad 2-input multiplexer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</si>
  <si>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74HC257</t>
    </r>
    <r>
      <rPr>
        <sz val="11"/>
        <color theme="1"/>
        <rFont val="맑은 고딕"/>
        <family val="2"/>
        <charset val="129"/>
        <scheme val="minor"/>
      </rPr>
      <t>D</t>
    </r>
    <phoneticPr fontId="1" type="noConversion"/>
  </si>
  <si>
    <t>quad type d flip-flop</t>
    <phoneticPr fontId="1" type="noConversion"/>
  </si>
  <si>
    <t>on semi</t>
    <phoneticPr fontId="1" type="noConversion"/>
  </si>
  <si>
    <t>https://pdf1.alldatasheet.com/datasheet-pdf/view/17706/PHILIPS/4027.html</t>
    <phoneticPr fontId="1" type="noConversion"/>
  </si>
  <si>
    <t>Dual JK flip-flop</t>
    <phoneticPr fontId="1" type="noConversion"/>
  </si>
  <si>
    <t>so16</t>
    <phoneticPr fontId="1" type="noConversion"/>
  </si>
  <si>
    <t>PHILIPS</t>
    <phoneticPr fontId="1" type="noConversion"/>
  </si>
  <si>
    <t>pspice에서 대신 10164 사용</t>
    <phoneticPr fontId="1" type="noConversion"/>
  </si>
  <si>
    <t>Analog Multiplexers/Demultiplexers</t>
    <phoneticPr fontId="1" type="noConversion"/>
  </si>
  <si>
    <t>https://pdf1.alldatasheet.com/datasheet-pdf/view/174233/ONSEMI/MC14543BCPG.html</t>
    <phoneticPr fontId="1" type="noConversion"/>
  </si>
  <si>
    <t>BCD-to-Seven Segment Latch/Decoder/Driver for liquit crystals</t>
    <phoneticPr fontId="1" type="noConversion"/>
  </si>
  <si>
    <r>
      <t>MC1</t>
    </r>
    <r>
      <rPr>
        <sz val="11"/>
        <color rgb="FFFF0000"/>
        <rFont val="맑은 고딕"/>
        <family val="3"/>
        <charset val="129"/>
        <scheme val="minor"/>
      </rPr>
      <t>4543</t>
    </r>
    <r>
      <rPr>
        <sz val="11"/>
        <color theme="1"/>
        <rFont val="맑은 고딕"/>
        <family val="3"/>
        <charset val="129"/>
        <scheme val="minor"/>
      </rPr>
      <t>BCPG</t>
    </r>
    <phoneticPr fontId="1" type="noConversion"/>
  </si>
  <si>
    <t xml:space="preserve">https://pdf1.alldatasheet.co.kr/datasheet-pdf/view/8300/NSC/DAC0800LCN.html
</t>
    <phoneticPr fontId="1" type="noConversion"/>
  </si>
  <si>
    <t>8-Bit D/A Converters</t>
    <phoneticPr fontId="1" type="noConversion"/>
  </si>
  <si>
    <t>national semiconductor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</si>
  <si>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DAC0800</t>
    </r>
    <r>
      <rPr>
        <sz val="11"/>
        <color theme="1"/>
        <rFont val="맑은 고딕"/>
        <family val="2"/>
        <charset val="129"/>
        <scheme val="minor"/>
      </rPr>
      <t>LCN</t>
    </r>
    <phoneticPr fontId="1" type="noConversion"/>
  </si>
  <si>
    <t>Dual binary counter</t>
    <phoneticPr fontId="1" type="noConversion"/>
  </si>
  <si>
    <t>NXP</t>
    <phoneticPr fontId="1" type="noConversion"/>
  </si>
  <si>
    <r>
      <t>HEF</t>
    </r>
    <r>
      <rPr>
        <sz val="11"/>
        <color rgb="FFFF0000"/>
        <rFont val="맑은 고딕"/>
        <family val="3"/>
        <charset val="129"/>
        <scheme val="minor"/>
      </rPr>
      <t>4520</t>
    </r>
    <r>
      <rPr>
        <sz val="11"/>
        <color theme="1"/>
        <rFont val="맑은 고딕"/>
        <family val="2"/>
        <charset val="129"/>
        <scheme val="minor"/>
      </rPr>
      <t>BT</t>
    </r>
    <phoneticPr fontId="1" type="noConversion"/>
  </si>
  <si>
    <t>Dual BCD counter</t>
    <phoneticPr fontId="1" type="noConversion"/>
  </si>
  <si>
    <t>설명</t>
    <phoneticPr fontId="1" type="noConversion"/>
  </si>
  <si>
    <t>타입</t>
    <phoneticPr fontId="1" type="noConversion"/>
  </si>
  <si>
    <t>제조사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</si>
</sst>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3">
    <xf numFmtId="0" fontId="0" fillId="0" borderId="0" xfId="0">
      <alignment vertical="center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7" xfId="0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" fillId="0" borderId="0" xfId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top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237565</xdr:colOff>
      <xdr:row>1</xdr:row>
      <xdr:rowOff>72838</xdr:rowOff>
    </xdr:from>
    <xdr:ext cx="3188277" cy="1970568"/>
    <xdr:pic>
      <xdr:nvPicPr>
        <xdr:cNvPr id="2" name="그림 1">
          <a:extLst>
            <a:ext uri="{FF2B5EF4-FFF2-40B4-BE49-F238E27FC236}">
              <a16:creationId xmlns:a16="http://schemas.microsoft.com/office/drawing/2014/main" id="{11EC37CD-729B-4265-8CDC-6794D07E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6565" y="282388"/>
          <a:ext cx="3188277" cy="1970568"/>
        </a:xfrm>
        <a:prstGeom prst="rect">
          <a:avLst/>
        </a:prstGeom>
      </xdr:spPr>
    </xdr:pic>
    <xdr:clientData/>
  </xdr:oneCellAnchor>
  <xdr:oneCellAnchor>
    <xdr:from>
      <xdr:col>5</xdr:col>
      <xdr:colOff>268942</xdr:colOff>
      <xdr:row>3</xdr:row>
      <xdr:rowOff>385483</xdr:rowOff>
    </xdr:from>
    <xdr:ext cx="4992781" cy="1676035"/>
    <xdr:pic>
      <xdr:nvPicPr>
        <xdr:cNvPr id="3" name="그림 2">
          <a:extLst>
            <a:ext uri="{FF2B5EF4-FFF2-40B4-BE49-F238E27FC236}">
              <a16:creationId xmlns:a16="http://schemas.microsoft.com/office/drawing/2014/main" id="{3F74D68C-B1A9-433E-8A7B-903EC128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7942" y="842683"/>
          <a:ext cx="4992781" cy="1676035"/>
        </a:xfrm>
        <a:prstGeom prst="rect">
          <a:avLst/>
        </a:prstGeom>
      </xdr:spPr>
    </xdr:pic>
    <xdr:clientData/>
  </xdr:oneCellAnchor>
  <xdr:oneCellAnchor>
    <xdr:from>
      <xdr:col>5</xdr:col>
      <xdr:colOff>1425391</xdr:colOff>
      <xdr:row>4</xdr:row>
      <xdr:rowOff>310689</xdr:rowOff>
    </xdr:from>
    <xdr:ext cx="2989616" cy="2389999"/>
    <xdr:pic>
      <xdr:nvPicPr>
        <xdr:cNvPr id="4" name="그림 3">
          <a:extLst>
            <a:ext uri="{FF2B5EF4-FFF2-40B4-BE49-F238E27FC236}">
              <a16:creationId xmlns:a16="http://schemas.microsoft.com/office/drawing/2014/main" id="{2EE07387-C47A-427C-8915-DDECAE924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1441" y="1044114"/>
          <a:ext cx="2989616" cy="2389999"/>
        </a:xfrm>
        <a:prstGeom prst="rect">
          <a:avLst/>
        </a:prstGeom>
      </xdr:spPr>
    </xdr:pic>
    <xdr:clientData/>
  </xdr:oneCellAnchor>
  <xdr:oneCellAnchor>
    <xdr:from>
      <xdr:col>5</xdr:col>
      <xdr:colOff>3034145</xdr:colOff>
      <xdr:row>6</xdr:row>
      <xdr:rowOff>346363</xdr:rowOff>
    </xdr:from>
    <xdr:ext cx="2638653" cy="2164266"/>
    <xdr:pic>
      <xdr:nvPicPr>
        <xdr:cNvPr id="5" name="그림 4">
          <a:extLst>
            <a:ext uri="{FF2B5EF4-FFF2-40B4-BE49-F238E27FC236}">
              <a16:creationId xmlns:a16="http://schemas.microsoft.com/office/drawing/2014/main" id="{7DADE034-8FD0-4132-A09D-CF0AE224B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0470" y="1470313"/>
          <a:ext cx="2638653" cy="2164266"/>
        </a:xfrm>
        <a:prstGeom prst="rect">
          <a:avLst/>
        </a:prstGeom>
      </xdr:spPr>
    </xdr:pic>
    <xdr:clientData/>
  </xdr:oneCellAnchor>
  <xdr:oneCellAnchor>
    <xdr:from>
      <xdr:col>5</xdr:col>
      <xdr:colOff>44824</xdr:colOff>
      <xdr:row>7</xdr:row>
      <xdr:rowOff>44824</xdr:rowOff>
    </xdr:from>
    <xdr:ext cx="3647627" cy="1596894"/>
    <xdr:pic>
      <xdr:nvPicPr>
        <xdr:cNvPr id="6" name="그림 5">
          <a:extLst>
            <a:ext uri="{FF2B5EF4-FFF2-40B4-BE49-F238E27FC236}">
              <a16:creationId xmlns:a16="http://schemas.microsoft.com/office/drawing/2014/main" id="{EE77D65D-6C4F-4B1E-9E39-45049D0F5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3824" y="1511674"/>
          <a:ext cx="3647627" cy="1596894"/>
        </a:xfrm>
        <a:prstGeom prst="rect">
          <a:avLst/>
        </a:prstGeom>
      </xdr:spPr>
    </xdr:pic>
    <xdr:clientData/>
  </xdr:oneCellAnchor>
  <xdr:oneCellAnchor>
    <xdr:from>
      <xdr:col>5</xdr:col>
      <xdr:colOff>42918</xdr:colOff>
      <xdr:row>9</xdr:row>
      <xdr:rowOff>263786</xdr:rowOff>
    </xdr:from>
    <xdr:ext cx="2010262" cy="2323764"/>
    <xdr:pic>
      <xdr:nvPicPr>
        <xdr:cNvPr id="7" name="그림 6">
          <a:extLst>
            <a:ext uri="{FF2B5EF4-FFF2-40B4-BE49-F238E27FC236}">
              <a16:creationId xmlns:a16="http://schemas.microsoft.com/office/drawing/2014/main" id="{B0E8A08E-C9AC-42C4-A6EE-BF8BE310B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71918" y="2092586"/>
          <a:ext cx="2010262" cy="2323764"/>
        </a:xfrm>
        <a:prstGeom prst="rect">
          <a:avLst/>
        </a:prstGeom>
      </xdr:spPr>
    </xdr:pic>
    <xdr:clientData/>
  </xdr:oneCellAnchor>
  <xdr:oneCellAnchor>
    <xdr:from>
      <xdr:col>5</xdr:col>
      <xdr:colOff>2045858</xdr:colOff>
      <xdr:row>9</xdr:row>
      <xdr:rowOff>518048</xdr:rowOff>
    </xdr:from>
    <xdr:ext cx="1684253" cy="1505161"/>
    <xdr:pic>
      <xdr:nvPicPr>
        <xdr:cNvPr id="8" name="그림 7">
          <a:extLst>
            <a:ext uri="{FF2B5EF4-FFF2-40B4-BE49-F238E27FC236}">
              <a16:creationId xmlns:a16="http://schemas.microsoft.com/office/drawing/2014/main" id="{16B38845-5BC7-4A78-B653-4D924A138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2783" y="2099198"/>
          <a:ext cx="1684253" cy="1505161"/>
        </a:xfrm>
        <a:prstGeom prst="rect">
          <a:avLst/>
        </a:prstGeom>
      </xdr:spPr>
    </xdr:pic>
    <xdr:clientData/>
  </xdr:oneCellAnchor>
  <xdr:oneCellAnchor>
    <xdr:from>
      <xdr:col>5</xdr:col>
      <xdr:colOff>3957246</xdr:colOff>
      <xdr:row>9</xdr:row>
      <xdr:rowOff>403412</xdr:rowOff>
    </xdr:from>
    <xdr:ext cx="2142453" cy="1955404"/>
    <xdr:pic>
      <xdr:nvPicPr>
        <xdr:cNvPr id="9" name="그림 8">
          <a:extLst>
            <a:ext uri="{FF2B5EF4-FFF2-40B4-BE49-F238E27FC236}">
              <a16:creationId xmlns:a16="http://schemas.microsoft.com/office/drawing/2014/main" id="{694421EF-721C-41B9-834C-85073556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19171" y="2098862"/>
          <a:ext cx="2142453" cy="1955404"/>
        </a:xfrm>
        <a:prstGeom prst="rect">
          <a:avLst/>
        </a:prstGeom>
      </xdr:spPr>
    </xdr:pic>
    <xdr:clientData/>
  </xdr:oneCellAnchor>
  <xdr:oneCellAnchor>
    <xdr:from>
      <xdr:col>5</xdr:col>
      <xdr:colOff>140970</xdr:colOff>
      <xdr:row>6</xdr:row>
      <xdr:rowOff>330604</xdr:rowOff>
    </xdr:from>
    <xdr:ext cx="2484120" cy="2336033"/>
    <xdr:pic>
      <xdr:nvPicPr>
        <xdr:cNvPr id="10" name="그림 9">
          <a:extLst>
            <a:ext uri="{FF2B5EF4-FFF2-40B4-BE49-F238E27FC236}">
              <a16:creationId xmlns:a16="http://schemas.microsoft.com/office/drawing/2014/main" id="{5E73F0CA-FCCC-4800-9B09-AEE4E1C67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69970" y="1464079"/>
          <a:ext cx="2484120" cy="2336033"/>
        </a:xfrm>
        <a:prstGeom prst="rect">
          <a:avLst/>
        </a:prstGeom>
      </xdr:spPr>
    </xdr:pic>
    <xdr:clientData/>
  </xdr:oneCellAnchor>
  <xdr:oneCellAnchor>
    <xdr:from>
      <xdr:col>22</xdr:col>
      <xdr:colOff>626918</xdr:colOff>
      <xdr:row>18</xdr:row>
      <xdr:rowOff>124691</xdr:rowOff>
    </xdr:from>
    <xdr:ext cx="10449167" cy="5918424"/>
    <xdr:pic>
      <xdr:nvPicPr>
        <xdr:cNvPr id="11" name="그림 10">
          <a:extLst>
            <a:ext uri="{FF2B5EF4-FFF2-40B4-BE49-F238E27FC236}">
              <a16:creationId xmlns:a16="http://schemas.microsoft.com/office/drawing/2014/main" id="{046DEDF3-7B77-49F9-B0BF-A4E6AEC83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4518" y="3896591"/>
          <a:ext cx="10449167" cy="5918424"/>
        </a:xfrm>
        <a:prstGeom prst="rect">
          <a:avLst/>
        </a:prstGeom>
      </xdr:spPr>
    </xdr:pic>
    <xdr:clientData/>
  </xdr:oneCellAnchor>
  <xdr:oneCellAnchor>
    <xdr:from>
      <xdr:col>26</xdr:col>
      <xdr:colOff>318655</xdr:colOff>
      <xdr:row>32</xdr:row>
      <xdr:rowOff>69273</xdr:rowOff>
    </xdr:from>
    <xdr:ext cx="10219307" cy="5652093"/>
    <xdr:pic>
      <xdr:nvPicPr>
        <xdr:cNvPr id="12" name="그림 11">
          <a:extLst>
            <a:ext uri="{FF2B5EF4-FFF2-40B4-BE49-F238E27FC236}">
              <a16:creationId xmlns:a16="http://schemas.microsoft.com/office/drawing/2014/main" id="{480834ED-CA5B-4CB7-96F6-F329B0BA6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149455" y="6774873"/>
          <a:ext cx="10219307" cy="56520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cd74hc123.pdf" TargetMode="External"/><Relationship Id="rId13" Type="http://schemas.openxmlformats.org/officeDocument/2006/relationships/hyperlink" Target="https://www.devicemart.co.kr/goods/view?no=14566419" TargetMode="External"/><Relationship Id="rId18" Type="http://schemas.openxmlformats.org/officeDocument/2006/relationships/hyperlink" Target="https://www.devicemart.co.kr/goods/view?no=6514584" TargetMode="External"/><Relationship Id="rId3" Type="http://schemas.openxmlformats.org/officeDocument/2006/relationships/hyperlink" Target="https://www.devicemart.co.kr/goods/view?no=1056986" TargetMode="External"/><Relationship Id="rId7" Type="http://schemas.openxmlformats.org/officeDocument/2006/relationships/hyperlink" Target="https://www.devicemart.co.kr/goods/view?no=1056677" TargetMode="External"/><Relationship Id="rId12" Type="http://schemas.openxmlformats.org/officeDocument/2006/relationships/hyperlink" Target="https://www.devicemart.co.kr/goods/view?no=14811357" TargetMode="External"/><Relationship Id="rId17" Type="http://schemas.openxmlformats.org/officeDocument/2006/relationships/hyperlink" Target="https://www.devicemart.co.kr/goods/view?no=28231" TargetMode="External"/><Relationship Id="rId2" Type="http://schemas.openxmlformats.org/officeDocument/2006/relationships/hyperlink" Target="https://www.devicemart.co.kr/goods/view?no=1056784" TargetMode="External"/><Relationship Id="rId16" Type="http://schemas.openxmlformats.org/officeDocument/2006/relationships/hyperlink" Target="https://www.devicemart.co.kr/goods/view?no=14623818" TargetMode="External"/><Relationship Id="rId1" Type="http://schemas.openxmlformats.org/officeDocument/2006/relationships/hyperlink" Target="https://www.devicemart.co.kr/goods/view?no=1056791" TargetMode="External"/><Relationship Id="rId6" Type="http://schemas.openxmlformats.org/officeDocument/2006/relationships/hyperlink" Target="https://www.devicemart.co.kr/goods/view?no=418" TargetMode="External"/><Relationship Id="rId11" Type="http://schemas.openxmlformats.org/officeDocument/2006/relationships/hyperlink" Target="https://www.devicemart.co.kr/goods/view?no=14811434" TargetMode="External"/><Relationship Id="rId5" Type="http://schemas.openxmlformats.org/officeDocument/2006/relationships/hyperlink" Target="https://www.devicemart.co.kr/goods/view?no=2736" TargetMode="External"/><Relationship Id="rId15" Type="http://schemas.openxmlformats.org/officeDocument/2006/relationships/hyperlink" Target="https://www.devicemart.co.kr/goods/view?no=14811451" TargetMode="External"/><Relationship Id="rId10" Type="http://schemas.openxmlformats.org/officeDocument/2006/relationships/hyperlink" Target="https://www.devicemart.co.kr/goods/view?no=31631" TargetMode="External"/><Relationship Id="rId4" Type="http://schemas.openxmlformats.org/officeDocument/2006/relationships/hyperlink" Target="https://www.devicemart.co.kr/goods/view?no=1058745" TargetMode="External"/><Relationship Id="rId9" Type="http://schemas.openxmlformats.org/officeDocument/2006/relationships/hyperlink" Target="https://www.devicemart.co.kr/goods/view?no=1361702" TargetMode="External"/><Relationship Id="rId14" Type="http://schemas.openxmlformats.org/officeDocument/2006/relationships/hyperlink" Target="https://www.devicemart.co.kr/goods/view?no=1243049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cd74hc123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pdf1.alldatasheet.com/datasheet-pdf/view/17706/PHILIPS/4027.html" TargetMode="External"/><Relationship Id="rId1" Type="http://schemas.openxmlformats.org/officeDocument/2006/relationships/hyperlink" Target="https://pdf1.alldatasheet.com/datasheet-pdf/view/174233/ONSEMI/MC14543BCPG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df1.alldatasheet.co.kr/datasheet-pdf/view/8300/NSC/DAC0800LCN.html" TargetMode="External"/><Relationship Id="rId4" Type="http://schemas.openxmlformats.org/officeDocument/2006/relationships/hyperlink" Target="https://pdf1.alldatasheet.com/datasheet-pdf/view/5680/MOTOROLA/74LS1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4F36-56C9-43F0-8F81-ABDBFD5A76D2}">
  <dimension ref="A1:G30"/>
  <sheetViews>
    <sheetView tabSelected="1" zoomScaleNormal="100" workbookViewId="0">
      <selection activeCell="E8" sqref="E8"/>
    </sheetView>
  </sheetViews>
  <sheetFormatPr defaultRowHeight="16.5" x14ac:dyDescent="0.3"/>
  <cols>
    <col min="1" max="1" width="5.25" bestFit="1" customWidth="1"/>
    <col min="2" max="2" width="25.875" customWidth="1"/>
    <col min="3" max="3" width="17.125" bestFit="1" customWidth="1"/>
    <col min="5" max="5" width="18.5" bestFit="1" customWidth="1"/>
    <col min="6" max="6" width="51.875" bestFit="1" customWidth="1"/>
    <col min="7" max="7" width="23.375" customWidth="1"/>
    <col min="14" max="14" width="13.75" bestFit="1" customWidth="1"/>
  </cols>
  <sheetData>
    <row r="1" spans="1:7" x14ac:dyDescent="0.3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73</v>
      </c>
      <c r="G1" t="s">
        <v>72</v>
      </c>
    </row>
    <row r="2" spans="1:7" x14ac:dyDescent="0.3">
      <c r="A2">
        <v>1</v>
      </c>
      <c r="B2" s="2" t="s">
        <v>71</v>
      </c>
      <c r="C2" t="s">
        <v>70</v>
      </c>
      <c r="D2">
        <v>2</v>
      </c>
      <c r="E2" t="s">
        <v>69</v>
      </c>
      <c r="F2" s="1" t="s">
        <v>68</v>
      </c>
    </row>
    <row r="3" spans="1:7" x14ac:dyDescent="0.3">
      <c r="A3">
        <v>2</v>
      </c>
      <c r="B3" s="2"/>
      <c r="C3" t="s">
        <v>67</v>
      </c>
      <c r="D3">
        <v>1</v>
      </c>
      <c r="E3" t="s">
        <v>55</v>
      </c>
      <c r="F3" s="1" t="s">
        <v>66</v>
      </c>
    </row>
    <row r="4" spans="1:7" x14ac:dyDescent="0.3">
      <c r="A4">
        <v>3</v>
      </c>
      <c r="B4" s="2"/>
      <c r="C4" t="s">
        <v>65</v>
      </c>
      <c r="D4">
        <v>2</v>
      </c>
      <c r="E4" t="s">
        <v>57</v>
      </c>
      <c r="F4" s="1" t="s">
        <v>64</v>
      </c>
    </row>
    <row r="5" spans="1:7" x14ac:dyDescent="0.3">
      <c r="A5">
        <v>4</v>
      </c>
      <c r="B5" s="2"/>
      <c r="C5" t="s">
        <v>63</v>
      </c>
      <c r="D5">
        <v>1</v>
      </c>
      <c r="E5" t="s">
        <v>62</v>
      </c>
      <c r="F5" s="1" t="s">
        <v>61</v>
      </c>
    </row>
    <row r="6" spans="1:7" x14ac:dyDescent="0.3">
      <c r="A6">
        <v>5</v>
      </c>
      <c r="B6" s="2"/>
      <c r="C6" t="s">
        <v>60</v>
      </c>
      <c r="D6">
        <v>1</v>
      </c>
      <c r="E6" t="s">
        <v>57</v>
      </c>
      <c r="F6" s="1" t="s">
        <v>59</v>
      </c>
    </row>
    <row r="7" spans="1:7" x14ac:dyDescent="0.3">
      <c r="A7">
        <v>6</v>
      </c>
      <c r="B7" s="2"/>
      <c r="C7" t="s">
        <v>58</v>
      </c>
      <c r="D7">
        <v>1</v>
      </c>
      <c r="E7" t="s">
        <v>57</v>
      </c>
    </row>
    <row r="8" spans="1:7" x14ac:dyDescent="0.3">
      <c r="A8">
        <v>7</v>
      </c>
      <c r="B8" s="2"/>
      <c r="C8" s="3" t="s">
        <v>56</v>
      </c>
      <c r="D8">
        <v>1</v>
      </c>
      <c r="E8" t="s">
        <v>55</v>
      </c>
      <c r="F8" s="1" t="s">
        <v>54</v>
      </c>
    </row>
    <row r="9" spans="1:7" x14ac:dyDescent="0.3">
      <c r="A9">
        <v>8</v>
      </c>
      <c r="B9" s="2"/>
      <c r="C9" t="s">
        <v>53</v>
      </c>
      <c r="D9">
        <v>1</v>
      </c>
      <c r="E9" t="s">
        <v>51</v>
      </c>
    </row>
    <row r="10" spans="1:7" x14ac:dyDescent="0.3">
      <c r="A10">
        <v>9</v>
      </c>
      <c r="B10" s="2"/>
      <c r="C10" t="s">
        <v>52</v>
      </c>
      <c r="D10">
        <v>1</v>
      </c>
      <c r="E10" t="s">
        <v>51</v>
      </c>
    </row>
    <row r="11" spans="1:7" x14ac:dyDescent="0.3">
      <c r="A11">
        <v>10</v>
      </c>
      <c r="B11" s="2"/>
      <c r="C11" t="s">
        <v>50</v>
      </c>
      <c r="D11">
        <v>2</v>
      </c>
      <c r="E11" t="s">
        <v>49</v>
      </c>
      <c r="F11" s="1" t="s">
        <v>48</v>
      </c>
    </row>
    <row r="12" spans="1:7" x14ac:dyDescent="0.3">
      <c r="A12">
        <v>11</v>
      </c>
      <c r="B12" s="2"/>
      <c r="C12" t="s">
        <v>47</v>
      </c>
      <c r="D12">
        <v>1</v>
      </c>
      <c r="E12" t="s">
        <v>39</v>
      </c>
      <c r="F12" s="1" t="s">
        <v>46</v>
      </c>
    </row>
    <row r="13" spans="1:7" x14ac:dyDescent="0.3">
      <c r="A13">
        <v>12</v>
      </c>
      <c r="B13" s="2"/>
      <c r="C13" t="s">
        <v>45</v>
      </c>
      <c r="D13">
        <v>1</v>
      </c>
      <c r="E13" t="s">
        <v>39</v>
      </c>
      <c r="F13" s="1" t="s">
        <v>44</v>
      </c>
    </row>
    <row r="14" spans="1:7" x14ac:dyDescent="0.3">
      <c r="A14">
        <v>13</v>
      </c>
      <c r="B14" s="2"/>
      <c r="C14" t="s">
        <v>43</v>
      </c>
      <c r="D14">
        <v>1</v>
      </c>
      <c r="E14" t="s">
        <v>42</v>
      </c>
      <c r="F14" s="1" t="s">
        <v>41</v>
      </c>
    </row>
    <row r="15" spans="1:7" x14ac:dyDescent="0.3">
      <c r="A15">
        <v>14</v>
      </c>
      <c r="B15" s="2"/>
      <c r="C15" t="s">
        <v>40</v>
      </c>
      <c r="D15">
        <v>1</v>
      </c>
      <c r="E15" t="s">
        <v>39</v>
      </c>
      <c r="F15" s="1" t="s">
        <v>38</v>
      </c>
    </row>
    <row r="16" spans="1:7" x14ac:dyDescent="0.3">
      <c r="A16">
        <v>15</v>
      </c>
      <c r="B16" s="2"/>
      <c r="C16" t="s">
        <v>37</v>
      </c>
      <c r="D16">
        <v>4</v>
      </c>
      <c r="E16" t="s">
        <v>34</v>
      </c>
      <c r="F16" s="1" t="s">
        <v>36</v>
      </c>
    </row>
    <row r="17" spans="1:7" x14ac:dyDescent="0.3">
      <c r="A17">
        <v>16</v>
      </c>
      <c r="B17" s="2"/>
      <c r="C17" t="s">
        <v>35</v>
      </c>
      <c r="D17">
        <v>4</v>
      </c>
      <c r="E17" t="s">
        <v>34</v>
      </c>
      <c r="F17" s="1" t="s">
        <v>33</v>
      </c>
    </row>
    <row r="18" spans="1:7" x14ac:dyDescent="0.3">
      <c r="A18">
        <v>17</v>
      </c>
      <c r="B18" t="s">
        <v>32</v>
      </c>
      <c r="C18" t="s">
        <v>31</v>
      </c>
      <c r="D18">
        <v>5</v>
      </c>
      <c r="F18" s="1" t="s">
        <v>30</v>
      </c>
    </row>
    <row r="19" spans="1:7" x14ac:dyDescent="0.3">
      <c r="A19">
        <v>18</v>
      </c>
      <c r="B19" t="s">
        <v>29</v>
      </c>
      <c r="E19" t="s">
        <v>27</v>
      </c>
      <c r="G19" t="s">
        <v>26</v>
      </c>
    </row>
    <row r="20" spans="1:7" x14ac:dyDescent="0.3">
      <c r="A20">
        <v>19</v>
      </c>
      <c r="B20" t="s">
        <v>28</v>
      </c>
      <c r="E20" t="s">
        <v>27</v>
      </c>
      <c r="G20" t="s">
        <v>26</v>
      </c>
    </row>
    <row r="21" spans="1:7" x14ac:dyDescent="0.3">
      <c r="A21">
        <v>20</v>
      </c>
      <c r="B21" t="s">
        <v>25</v>
      </c>
      <c r="E21" t="s">
        <v>5</v>
      </c>
    </row>
    <row r="22" spans="1:7" x14ac:dyDescent="0.3">
      <c r="A22">
        <v>21</v>
      </c>
      <c r="B22" t="s">
        <v>24</v>
      </c>
      <c r="D22">
        <v>7</v>
      </c>
      <c r="E22" t="s">
        <v>23</v>
      </c>
    </row>
    <row r="23" spans="1:7" x14ac:dyDescent="0.3">
      <c r="A23">
        <v>22</v>
      </c>
      <c r="B23" t="s">
        <v>22</v>
      </c>
      <c r="C23" t="s">
        <v>21</v>
      </c>
      <c r="D23">
        <v>1</v>
      </c>
      <c r="E23" t="s">
        <v>5</v>
      </c>
      <c r="F23" s="1" t="s">
        <v>20</v>
      </c>
    </row>
    <row r="24" spans="1:7" x14ac:dyDescent="0.3">
      <c r="A24">
        <v>23</v>
      </c>
      <c r="B24" t="s">
        <v>19</v>
      </c>
      <c r="C24" t="s">
        <v>18</v>
      </c>
      <c r="D24">
        <v>2</v>
      </c>
      <c r="E24" t="s">
        <v>5</v>
      </c>
    </row>
    <row r="25" spans="1:7" x14ac:dyDescent="0.3">
      <c r="A25">
        <v>24</v>
      </c>
      <c r="B25" t="s">
        <v>17</v>
      </c>
      <c r="C25" t="s">
        <v>16</v>
      </c>
      <c r="D25">
        <v>1</v>
      </c>
      <c r="E25" t="s">
        <v>12</v>
      </c>
      <c r="F25" s="1" t="s">
        <v>15</v>
      </c>
    </row>
    <row r="26" spans="1:7" x14ac:dyDescent="0.3">
      <c r="A26">
        <v>25</v>
      </c>
      <c r="B26" t="s">
        <v>14</v>
      </c>
      <c r="C26" t="s">
        <v>13</v>
      </c>
      <c r="D26">
        <v>1</v>
      </c>
      <c r="E26" t="s">
        <v>12</v>
      </c>
    </row>
    <row r="27" spans="1:7" x14ac:dyDescent="0.3">
      <c r="A27">
        <v>26</v>
      </c>
      <c r="B27" t="s">
        <v>11</v>
      </c>
      <c r="C27" t="s">
        <v>10</v>
      </c>
    </row>
    <row r="28" spans="1:7" x14ac:dyDescent="0.3">
      <c r="A28">
        <v>27</v>
      </c>
      <c r="B28" t="s">
        <v>9</v>
      </c>
      <c r="C28" t="s">
        <v>8</v>
      </c>
      <c r="D28">
        <v>4</v>
      </c>
      <c r="E28" t="s">
        <v>5</v>
      </c>
      <c r="F28" t="s">
        <v>7</v>
      </c>
    </row>
    <row r="29" spans="1:7" x14ac:dyDescent="0.3">
      <c r="A29">
        <v>28</v>
      </c>
      <c r="B29" t="s">
        <v>6</v>
      </c>
      <c r="D29">
        <v>1</v>
      </c>
      <c r="E29" t="s">
        <v>5</v>
      </c>
      <c r="F29" s="1" t="s">
        <v>4</v>
      </c>
    </row>
    <row r="30" spans="1:7" x14ac:dyDescent="0.3">
      <c r="A30">
        <v>29</v>
      </c>
      <c r="B30" t="s">
        <v>3</v>
      </c>
      <c r="C30" t="s">
        <v>2</v>
      </c>
      <c r="D30">
        <v>2</v>
      </c>
      <c r="E30" t="s">
        <v>1</v>
      </c>
      <c r="F30" s="1" t="s">
        <v>0</v>
      </c>
    </row>
  </sheetData>
  <mergeCells count="1">
    <mergeCell ref="B2:B17"/>
  </mergeCells>
  <phoneticPr fontId="1" type="noConversion"/>
  <hyperlinks>
    <hyperlink ref="F4" r:id="rId1" xr:uid="{0938DA65-162D-4C2E-AB9C-D91DBF57862A}"/>
    <hyperlink ref="F5" r:id="rId2" xr:uid="{C4284BEF-3BC0-4526-AB93-94791984DC65}"/>
    <hyperlink ref="F3" r:id="rId3" xr:uid="{2103EE53-E3AC-48BD-8B06-BC571EA2432E}"/>
    <hyperlink ref="F2" r:id="rId4" xr:uid="{A8CD5B64-374F-409B-8766-DA4B5E46D204}"/>
    <hyperlink ref="F23" r:id="rId5" xr:uid="{95750032-0625-4AD5-B2F3-9A452BA0EB8C}"/>
    <hyperlink ref="F25" r:id="rId6" xr:uid="{2ECF77E0-E804-4024-BEC9-5516BC51E1D1}"/>
    <hyperlink ref="F6" r:id="rId7" xr:uid="{E52B5130-5B13-47EB-B5E9-1B50017717E0}"/>
    <hyperlink ref="F8" r:id="rId8" xr:uid="{90252DA5-AF57-4790-AD6B-6576F8C206BE}"/>
    <hyperlink ref="F29" r:id="rId9" xr:uid="{BA0B0EF4-57F3-4B9A-A454-BCA82D4F188C}"/>
    <hyperlink ref="F30" r:id="rId10" xr:uid="{AE6F5943-182B-430A-B05B-5340E3219332}"/>
    <hyperlink ref="F13" r:id="rId11" xr:uid="{C3650B93-2E5B-44EC-9B25-9294268F9BB3}"/>
    <hyperlink ref="F11" r:id="rId12" xr:uid="{666A75E2-F232-4DBC-9716-8D429787791C}"/>
    <hyperlink ref="F12" r:id="rId13" xr:uid="{E98F0564-D49C-4147-BD05-AA7C4A8DAECD}"/>
    <hyperlink ref="F14" r:id="rId14" xr:uid="{E776B60B-60CA-4AC0-BCD1-B753D78B47DF}"/>
    <hyperlink ref="F15" r:id="rId15" xr:uid="{920933B5-A6A2-4EEB-AAAB-6586947C35D0}"/>
    <hyperlink ref="F16" r:id="rId16" xr:uid="{D5664204-71EB-4127-B276-7660FAC43C0E}"/>
    <hyperlink ref="F17" r:id="rId17" xr:uid="{59F8A6A1-E099-454D-A036-07C476DB677B}"/>
    <hyperlink ref="F18" r:id="rId18" xr:uid="{C338900E-7A23-4789-997F-ED977C0D4F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672-6420-44A2-BFDB-AAB4D1976F8D}">
  <dimension ref="B1:R72"/>
  <sheetViews>
    <sheetView zoomScale="85" zoomScaleNormal="85" workbookViewId="0">
      <selection activeCell="C20" sqref="C20"/>
    </sheetView>
  </sheetViews>
  <sheetFormatPr defaultRowHeight="16.5" x14ac:dyDescent="0.3"/>
  <cols>
    <col min="2" max="2" width="14.75" bestFit="1" customWidth="1"/>
    <col min="3" max="3" width="23.25" bestFit="1" customWidth="1"/>
    <col min="4" max="4" width="17.75" bestFit="1" customWidth="1"/>
    <col min="5" max="5" width="61.375" bestFit="1" customWidth="1"/>
    <col min="6" max="6" width="75.625" bestFit="1" customWidth="1"/>
    <col min="8" max="11" width="14.875" customWidth="1"/>
    <col min="12" max="18" width="10.75" customWidth="1"/>
  </cols>
  <sheetData>
    <row r="1" spans="2:15" x14ac:dyDescent="0.3">
      <c r="B1" t="s">
        <v>77</v>
      </c>
      <c r="C1" t="s">
        <v>148</v>
      </c>
      <c r="D1" t="s">
        <v>147</v>
      </c>
      <c r="E1" t="s">
        <v>146</v>
      </c>
    </row>
    <row r="2" spans="2:15" ht="85.5" customHeight="1" x14ac:dyDescent="0.3">
      <c r="B2" t="s">
        <v>67</v>
      </c>
      <c r="C2" t="s">
        <v>143</v>
      </c>
      <c r="D2" t="s">
        <v>55</v>
      </c>
      <c r="E2" t="s">
        <v>145</v>
      </c>
      <c r="F2" s="2"/>
    </row>
    <row r="3" spans="2:15" ht="85.5" customHeight="1" x14ac:dyDescent="0.3">
      <c r="B3" t="s">
        <v>144</v>
      </c>
      <c r="C3" t="s">
        <v>143</v>
      </c>
      <c r="D3" t="s">
        <v>57</v>
      </c>
      <c r="E3" t="s">
        <v>142</v>
      </c>
      <c r="F3" s="2"/>
    </row>
    <row r="4" spans="2:15" ht="196.9" customHeight="1" x14ac:dyDescent="0.3">
      <c r="B4" s="3" t="s">
        <v>141</v>
      </c>
      <c r="C4" t="s">
        <v>140</v>
      </c>
      <c r="D4" t="s">
        <v>55</v>
      </c>
      <c r="E4" t="s">
        <v>139</v>
      </c>
      <c r="F4" s="42" t="s">
        <v>138</v>
      </c>
    </row>
    <row r="5" spans="2:15" ht="225" customHeight="1" x14ac:dyDescent="0.3">
      <c r="B5" s="3" t="s">
        <v>137</v>
      </c>
      <c r="C5" t="s">
        <v>128</v>
      </c>
      <c r="D5" t="s">
        <v>55</v>
      </c>
      <c r="E5" t="s">
        <v>136</v>
      </c>
      <c r="F5" s="42" t="s">
        <v>135</v>
      </c>
    </row>
    <row r="6" spans="2:15" x14ac:dyDescent="0.3">
      <c r="B6" t="s">
        <v>65</v>
      </c>
      <c r="C6" t="s">
        <v>128</v>
      </c>
      <c r="D6" t="s">
        <v>131</v>
      </c>
      <c r="E6" t="s">
        <v>134</v>
      </c>
      <c r="F6" t="s">
        <v>133</v>
      </c>
    </row>
    <row r="7" spans="2:15" ht="225" customHeight="1" x14ac:dyDescent="0.3">
      <c r="B7" t="s">
        <v>60</v>
      </c>
      <c r="C7" t="s">
        <v>132</v>
      </c>
      <c r="D7" t="s">
        <v>131</v>
      </c>
      <c r="E7" t="s">
        <v>130</v>
      </c>
      <c r="F7" s="1" t="s">
        <v>129</v>
      </c>
    </row>
    <row r="8" spans="2:15" ht="143.25" customHeight="1" x14ac:dyDescent="0.3">
      <c r="B8" t="s">
        <v>58</v>
      </c>
      <c r="C8" t="s">
        <v>128</v>
      </c>
      <c r="D8" t="s">
        <v>57</v>
      </c>
      <c r="E8" t="s">
        <v>127</v>
      </c>
    </row>
    <row r="9" spans="2:15" x14ac:dyDescent="0.3">
      <c r="B9" s="3" t="s">
        <v>126</v>
      </c>
      <c r="D9" t="s">
        <v>57</v>
      </c>
      <c r="E9" t="s">
        <v>125</v>
      </c>
    </row>
    <row r="10" spans="2:15" ht="205.5" customHeight="1" x14ac:dyDescent="0.3">
      <c r="B10" s="3" t="s">
        <v>56</v>
      </c>
      <c r="C10" t="s">
        <v>124</v>
      </c>
      <c r="E10" s="41" t="s">
        <v>123</v>
      </c>
      <c r="F10" s="42" t="s">
        <v>122</v>
      </c>
    </row>
    <row r="11" spans="2:15" ht="75.75" customHeight="1" x14ac:dyDescent="0.3">
      <c r="B11" s="3" t="s">
        <v>121</v>
      </c>
      <c r="C11" s="41"/>
      <c r="D11" t="s">
        <v>55</v>
      </c>
      <c r="E11" s="41" t="s">
        <v>120</v>
      </c>
      <c r="F11" s="40" t="s">
        <v>119</v>
      </c>
    </row>
    <row r="13" spans="2:15" x14ac:dyDescent="0.3">
      <c r="I13" s="2"/>
      <c r="J13" s="2"/>
      <c r="K13" s="2"/>
      <c r="L13" s="2"/>
      <c r="M13" s="2"/>
      <c r="N13" s="2"/>
      <c r="O13" s="2"/>
    </row>
    <row r="16" spans="2:15" x14ac:dyDescent="0.3">
      <c r="H16" s="39"/>
      <c r="I16" s="38"/>
      <c r="J16" s="38"/>
      <c r="K16" s="37"/>
      <c r="L16" s="36"/>
      <c r="M16" s="36"/>
      <c r="N16" s="36"/>
      <c r="O16" s="36"/>
    </row>
    <row r="17" spans="3:18" ht="38.25" customHeight="1" x14ac:dyDescent="0.3">
      <c r="H17" s="25"/>
      <c r="I17" s="35"/>
      <c r="J17" s="34"/>
      <c r="K17" s="33"/>
      <c r="L17" s="4"/>
      <c r="M17" s="4"/>
      <c r="N17" s="4"/>
      <c r="O17" s="4"/>
    </row>
    <row r="18" spans="3:18" ht="20.25" customHeight="1" x14ac:dyDescent="0.3">
      <c r="H18" s="25"/>
      <c r="I18" s="32"/>
      <c r="J18" s="31"/>
      <c r="K18" s="30" t="s">
        <v>118</v>
      </c>
      <c r="L18" s="30"/>
      <c r="M18" s="30"/>
      <c r="N18" s="30"/>
      <c r="O18" s="30"/>
      <c r="P18" s="30"/>
      <c r="Q18" s="30"/>
      <c r="R18" s="30"/>
    </row>
    <row r="19" spans="3:18" ht="20.25" customHeight="1" x14ac:dyDescent="0.3">
      <c r="H19" s="19"/>
      <c r="I19" s="4"/>
      <c r="J19" s="4"/>
      <c r="K19" s="26" t="s">
        <v>117</v>
      </c>
      <c r="L19" s="26" t="s">
        <v>116</v>
      </c>
      <c r="M19" s="26"/>
      <c r="N19" s="25" t="s">
        <v>115</v>
      </c>
      <c r="O19" s="29" t="s">
        <v>114</v>
      </c>
      <c r="P19" s="28"/>
      <c r="Q19" s="28"/>
      <c r="R19" s="27"/>
    </row>
    <row r="20" spans="3:18" ht="20.25" customHeight="1" x14ac:dyDescent="0.3">
      <c r="E20" t="s">
        <v>113</v>
      </c>
      <c r="H20" s="19"/>
      <c r="I20" s="4"/>
      <c r="J20" s="4"/>
      <c r="K20" s="26"/>
      <c r="L20" s="25" t="s">
        <v>112</v>
      </c>
      <c r="M20" s="25" t="s">
        <v>111</v>
      </c>
      <c r="N20" s="25" t="s">
        <v>110</v>
      </c>
      <c r="O20" s="25" t="s">
        <v>109</v>
      </c>
      <c r="P20" s="25" t="s">
        <v>108</v>
      </c>
      <c r="Q20" s="25" t="s">
        <v>107</v>
      </c>
      <c r="R20" s="25" t="s">
        <v>106</v>
      </c>
    </row>
    <row r="21" spans="3:18" ht="20.25" customHeight="1" x14ac:dyDescent="0.3">
      <c r="E21" t="s">
        <v>105</v>
      </c>
      <c r="H21" s="19"/>
      <c r="I21" s="4"/>
      <c r="J21" s="4"/>
      <c r="K21" s="24">
        <v>1</v>
      </c>
      <c r="L21" s="24">
        <v>0</v>
      </c>
      <c r="M21" s="24">
        <v>0</v>
      </c>
      <c r="N21" s="24">
        <v>1</v>
      </c>
      <c r="O21" s="24">
        <v>0</v>
      </c>
      <c r="P21" s="24">
        <v>0</v>
      </c>
      <c r="Q21" s="24">
        <v>0</v>
      </c>
      <c r="R21" s="24">
        <v>1</v>
      </c>
    </row>
    <row r="22" spans="3:18" ht="20.25" customHeight="1" x14ac:dyDescent="0.3">
      <c r="C22" t="s">
        <v>104</v>
      </c>
      <c r="H22" s="19"/>
      <c r="I22" s="4"/>
      <c r="J22" s="4"/>
      <c r="K22" s="24">
        <v>2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</row>
    <row r="23" spans="3:18" ht="20.25" customHeight="1" x14ac:dyDescent="0.3">
      <c r="C23" s="6" t="s">
        <v>101</v>
      </c>
      <c r="D23" s="6" t="s">
        <v>100</v>
      </c>
      <c r="E23" s="6" t="s">
        <v>99</v>
      </c>
      <c r="H23" s="19"/>
      <c r="I23" s="4"/>
      <c r="J23" s="4"/>
      <c r="K23" s="24">
        <v>3</v>
      </c>
      <c r="L23" s="24">
        <v>0</v>
      </c>
      <c r="M23" s="24">
        <v>1</v>
      </c>
      <c r="N23" s="24">
        <v>1</v>
      </c>
      <c r="O23" s="24">
        <v>0</v>
      </c>
      <c r="P23" s="24">
        <v>0</v>
      </c>
      <c r="Q23" s="24">
        <v>1</v>
      </c>
      <c r="R23" s="24">
        <v>0</v>
      </c>
    </row>
    <row r="24" spans="3:18" ht="20.25" customHeight="1" x14ac:dyDescent="0.3">
      <c r="C24">
        <v>22000</v>
      </c>
      <c r="D24">
        <v>3400</v>
      </c>
      <c r="E24">
        <v>9.9999999999999995E-8</v>
      </c>
      <c r="H24" s="19"/>
      <c r="I24" s="4"/>
      <c r="J24" s="4"/>
      <c r="K24" s="24">
        <v>4</v>
      </c>
      <c r="L24" s="24">
        <v>0</v>
      </c>
      <c r="M24" s="24">
        <v>1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</row>
    <row r="25" spans="3:18" ht="20.25" customHeight="1" x14ac:dyDescent="0.3">
      <c r="C25" s="6" t="s">
        <v>88</v>
      </c>
      <c r="D25">
        <f>0.693*(C24+D24)*E24</f>
        <v>1.7602199999999996E-3</v>
      </c>
      <c r="E25" t="s">
        <v>87</v>
      </c>
      <c r="H25" s="19" t="s">
        <v>103</v>
      </c>
      <c r="I25" s="4"/>
      <c r="J25" s="4"/>
      <c r="K25" s="24">
        <v>5</v>
      </c>
      <c r="L25" s="24">
        <v>1</v>
      </c>
      <c r="M25" s="24">
        <v>0</v>
      </c>
      <c r="N25" s="24">
        <v>1</v>
      </c>
      <c r="O25" s="24">
        <v>0</v>
      </c>
      <c r="P25" s="24">
        <v>1</v>
      </c>
      <c r="Q25" s="24">
        <v>0</v>
      </c>
      <c r="R25" s="24">
        <v>0</v>
      </c>
    </row>
    <row r="26" spans="3:18" ht="20.25" customHeight="1" x14ac:dyDescent="0.3">
      <c r="C26" s="6" t="s">
        <v>98</v>
      </c>
      <c r="D26">
        <f>0.693*(D24)*E24</f>
        <v>2.3561999999999997E-4</v>
      </c>
      <c r="H26" s="19"/>
      <c r="I26" s="4"/>
      <c r="J26" s="4"/>
      <c r="K26" s="24">
        <v>6</v>
      </c>
      <c r="L26" s="24">
        <v>1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</row>
    <row r="27" spans="3:18" ht="20.25" customHeight="1" x14ac:dyDescent="0.3">
      <c r="C27" s="6" t="s">
        <v>97</v>
      </c>
      <c r="D27">
        <f>D25+D26</f>
        <v>1.9958399999999996E-3</v>
      </c>
      <c r="H27" s="19"/>
      <c r="I27" s="4"/>
      <c r="J27" s="4"/>
      <c r="K27" s="24">
        <v>7</v>
      </c>
      <c r="L27" s="24">
        <v>1</v>
      </c>
      <c r="M27" s="24">
        <v>1</v>
      </c>
      <c r="N27" s="24">
        <v>1</v>
      </c>
      <c r="O27" s="24">
        <v>1</v>
      </c>
      <c r="P27" s="24">
        <v>0</v>
      </c>
      <c r="Q27" s="24">
        <v>0</v>
      </c>
      <c r="R27" s="24">
        <v>0</v>
      </c>
    </row>
    <row r="28" spans="3:18" ht="20.25" customHeight="1" x14ac:dyDescent="0.3">
      <c r="C28" s="6" t="s">
        <v>95</v>
      </c>
      <c r="D28">
        <f>1/D27</f>
        <v>501.04216770883448</v>
      </c>
      <c r="H28" s="19"/>
      <c r="I28" s="4"/>
      <c r="J28" s="4"/>
      <c r="K28" s="24">
        <v>8</v>
      </c>
      <c r="L28" s="24">
        <v>1</v>
      </c>
      <c r="M28" s="24">
        <v>1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</row>
    <row r="29" spans="3:18" ht="38.25" customHeight="1" x14ac:dyDescent="0.3">
      <c r="C29" s="6"/>
      <c r="H29" s="19"/>
      <c r="I29" s="4"/>
      <c r="J29" s="4"/>
      <c r="K29" s="23"/>
      <c r="L29" s="23"/>
      <c r="M29" s="23"/>
      <c r="N29" s="23"/>
      <c r="O29" s="23"/>
    </row>
    <row r="30" spans="3:18" ht="38.25" customHeight="1" x14ac:dyDescent="0.3">
      <c r="C30" s="10"/>
      <c r="H30" s="19"/>
      <c r="I30" s="4"/>
      <c r="J30" s="4"/>
      <c r="K30" s="4"/>
      <c r="L30" s="4"/>
      <c r="M30" s="4"/>
      <c r="N30" s="4"/>
      <c r="O30" s="4"/>
    </row>
    <row r="31" spans="3:18" ht="38.25" customHeight="1" thickBot="1" x14ac:dyDescent="0.35">
      <c r="C31" t="s">
        <v>102</v>
      </c>
      <c r="H31" s="19"/>
      <c r="I31" s="4"/>
      <c r="J31" s="4"/>
      <c r="K31" s="4"/>
      <c r="L31" s="4"/>
      <c r="M31" s="4"/>
      <c r="N31" s="4"/>
      <c r="O31" s="4"/>
    </row>
    <row r="32" spans="3:18" ht="38.25" customHeight="1" x14ac:dyDescent="0.3">
      <c r="C32" s="18" t="s">
        <v>101</v>
      </c>
      <c r="D32" s="22" t="s">
        <v>100</v>
      </c>
      <c r="E32" s="21" t="s">
        <v>99</v>
      </c>
      <c r="H32" s="19"/>
      <c r="I32" s="4"/>
      <c r="J32" s="4"/>
      <c r="K32" s="4"/>
      <c r="L32" s="4"/>
      <c r="M32" s="4"/>
      <c r="N32" s="4"/>
      <c r="O32" s="4"/>
    </row>
    <row r="33" spans="3:15" ht="38.25" customHeight="1" thickBot="1" x14ac:dyDescent="0.35">
      <c r="C33" s="20">
        <v>370000</v>
      </c>
      <c r="D33" s="12">
        <v>400</v>
      </c>
      <c r="E33" s="11">
        <v>2.2000000000000001E-4</v>
      </c>
      <c r="H33" s="19"/>
      <c r="I33" s="4"/>
      <c r="J33" s="4"/>
      <c r="K33" s="4"/>
      <c r="L33" s="4"/>
      <c r="M33" s="4"/>
      <c r="N33" s="4"/>
      <c r="O33" s="4"/>
    </row>
    <row r="34" spans="3:15" x14ac:dyDescent="0.3">
      <c r="C34" s="18" t="s">
        <v>88</v>
      </c>
      <c r="D34" s="17">
        <f>0.693*(C33+D33)*E33</f>
        <v>56.471184000000001</v>
      </c>
      <c r="E34" s="16" t="s">
        <v>87</v>
      </c>
    </row>
    <row r="35" spans="3:15" x14ac:dyDescent="0.3">
      <c r="C35" s="15" t="s">
        <v>98</v>
      </c>
      <c r="D35" s="4">
        <f>0.693*(D33)*E33</f>
        <v>6.0983999999999997E-2</v>
      </c>
      <c r="E35" s="14"/>
    </row>
    <row r="36" spans="3:15" x14ac:dyDescent="0.3">
      <c r="C36" s="15" t="s">
        <v>97</v>
      </c>
      <c r="D36" s="4">
        <f>D34+D35</f>
        <v>56.532167999999999</v>
      </c>
      <c r="E36" s="14" t="s">
        <v>96</v>
      </c>
    </row>
    <row r="37" spans="3:15" ht="17.25" thickBot="1" x14ac:dyDescent="0.35">
      <c r="C37" s="13" t="s">
        <v>95</v>
      </c>
      <c r="D37" s="12">
        <f>1/D36</f>
        <v>1.7689043873215689E-2</v>
      </c>
      <c r="E37" s="11"/>
    </row>
    <row r="38" spans="3:15" x14ac:dyDescent="0.3">
      <c r="D38" s="10"/>
      <c r="E38" s="10"/>
    </row>
    <row r="39" spans="3:15" ht="17.25" thickBot="1" x14ac:dyDescent="0.35">
      <c r="C39" s="10" t="s">
        <v>94</v>
      </c>
      <c r="D39" s="10"/>
      <c r="E39" s="10"/>
    </row>
    <row r="40" spans="3:15" ht="17.25" thickBot="1" x14ac:dyDescent="0.35">
      <c r="C40" s="9" t="s">
        <v>93</v>
      </c>
      <c r="D40" s="8">
        <f>D36*64/60</f>
        <v>60.3009792</v>
      </c>
      <c r="E40" s="7" t="s">
        <v>92</v>
      </c>
    </row>
    <row r="41" spans="3:15" x14ac:dyDescent="0.3">
      <c r="C41" s="6"/>
    </row>
    <row r="42" spans="3:15" x14ac:dyDescent="0.3">
      <c r="C42" s="6"/>
    </row>
    <row r="43" spans="3:15" x14ac:dyDescent="0.3">
      <c r="C43" s="6"/>
    </row>
    <row r="44" spans="3:15" x14ac:dyDescent="0.3">
      <c r="C44" s="6"/>
    </row>
    <row r="45" spans="3:15" x14ac:dyDescent="0.3">
      <c r="C45" s="6"/>
    </row>
    <row r="47" spans="3:15" x14ac:dyDescent="0.3">
      <c r="C47" t="s">
        <v>91</v>
      </c>
    </row>
    <row r="48" spans="3:15" x14ac:dyDescent="0.3">
      <c r="C48" s="6" t="s">
        <v>90</v>
      </c>
      <c r="D48" s="6" t="s">
        <v>89</v>
      </c>
      <c r="E48" s="6"/>
    </row>
    <row r="49" spans="3:5" x14ac:dyDescent="0.3">
      <c r="C49">
        <v>21000</v>
      </c>
      <c r="D49">
        <v>9.9999999999999995E-8</v>
      </c>
    </row>
    <row r="50" spans="3:5" x14ac:dyDescent="0.3">
      <c r="C50" s="6" t="s">
        <v>88</v>
      </c>
      <c r="D50">
        <f>1.1*C49*D49</f>
        <v>2.3100000000000004E-3</v>
      </c>
      <c r="E50" t="s">
        <v>87</v>
      </c>
    </row>
    <row r="53" spans="3:5" x14ac:dyDescent="0.3">
      <c r="C53" t="s">
        <v>86</v>
      </c>
    </row>
    <row r="54" spans="3:5" x14ac:dyDescent="0.3">
      <c r="C54" s="5" t="s">
        <v>81</v>
      </c>
      <c r="D54" s="5" t="s">
        <v>85</v>
      </c>
    </row>
    <row r="55" spans="3:5" x14ac:dyDescent="0.3">
      <c r="C55" s="4">
        <v>9.9999999999999995E-8</v>
      </c>
      <c r="D55" s="4">
        <v>55000</v>
      </c>
    </row>
    <row r="56" spans="3:5" x14ac:dyDescent="0.3">
      <c r="C56" s="5" t="s">
        <v>79</v>
      </c>
      <c r="D56" s="4">
        <f>C55*D55*0.45</f>
        <v>2.4749999999999998E-3</v>
      </c>
    </row>
    <row r="57" spans="3:5" x14ac:dyDescent="0.3">
      <c r="C57" s="4"/>
      <c r="D57" s="4"/>
    </row>
    <row r="58" spans="3:5" x14ac:dyDescent="0.3">
      <c r="C58" s="5" t="s">
        <v>81</v>
      </c>
      <c r="D58" s="5" t="s">
        <v>84</v>
      </c>
    </row>
    <row r="59" spans="3:5" x14ac:dyDescent="0.3">
      <c r="C59" s="4">
        <v>9.9999999999999995E-8</v>
      </c>
      <c r="D59" s="4">
        <v>43000</v>
      </c>
    </row>
    <row r="60" spans="3:5" x14ac:dyDescent="0.3">
      <c r="C60" s="5" t="s">
        <v>79</v>
      </c>
      <c r="D60" s="4">
        <f>C59*D59*0.45</f>
        <v>1.9350000000000001E-3</v>
      </c>
    </row>
    <row r="61" spans="3:5" x14ac:dyDescent="0.3">
      <c r="C61" s="4"/>
      <c r="D61" s="4"/>
    </row>
    <row r="62" spans="3:5" x14ac:dyDescent="0.3">
      <c r="C62" s="5" t="s">
        <v>81</v>
      </c>
      <c r="D62" s="5" t="s">
        <v>83</v>
      </c>
    </row>
    <row r="63" spans="3:5" x14ac:dyDescent="0.3">
      <c r="C63" s="4">
        <v>9.9999999999999995E-8</v>
      </c>
      <c r="D63" s="4">
        <v>34000</v>
      </c>
    </row>
    <row r="64" spans="3:5" x14ac:dyDescent="0.3">
      <c r="C64" s="5" t="s">
        <v>79</v>
      </c>
      <c r="D64" s="4">
        <f>C63*D63*0.45</f>
        <v>1.5299999999999999E-3</v>
      </c>
    </row>
    <row r="65" spans="3:4" x14ac:dyDescent="0.3">
      <c r="C65" s="4"/>
      <c r="D65" s="4"/>
    </row>
    <row r="66" spans="3:4" x14ac:dyDescent="0.3">
      <c r="C66" s="5" t="s">
        <v>81</v>
      </c>
      <c r="D66" s="5" t="s">
        <v>82</v>
      </c>
    </row>
    <row r="67" spans="3:4" x14ac:dyDescent="0.3">
      <c r="C67" s="4">
        <v>9.9999999999999995E-8</v>
      </c>
      <c r="D67" s="4">
        <v>25000</v>
      </c>
    </row>
    <row r="68" spans="3:4" x14ac:dyDescent="0.3">
      <c r="C68" s="5" t="s">
        <v>79</v>
      </c>
      <c r="D68" s="4">
        <f>C67*D67*0.45</f>
        <v>1.1250000000000001E-3</v>
      </c>
    </row>
    <row r="69" spans="3:4" x14ac:dyDescent="0.3">
      <c r="C69" s="4"/>
      <c r="D69" s="4"/>
    </row>
    <row r="70" spans="3:4" x14ac:dyDescent="0.3">
      <c r="C70" s="5" t="s">
        <v>81</v>
      </c>
      <c r="D70" s="5" t="s">
        <v>80</v>
      </c>
    </row>
    <row r="71" spans="3:4" x14ac:dyDescent="0.3">
      <c r="C71" s="4">
        <v>9.9999999999999995E-8</v>
      </c>
      <c r="D71" s="4">
        <v>16000</v>
      </c>
    </row>
    <row r="72" spans="3:4" x14ac:dyDescent="0.3">
      <c r="C72" s="5" t="s">
        <v>79</v>
      </c>
      <c r="D72" s="4">
        <f>C71*D71*0.45</f>
        <v>7.1999999999999994E-4</v>
      </c>
    </row>
  </sheetData>
  <mergeCells count="8">
    <mergeCell ref="F2:F3"/>
    <mergeCell ref="I13:O13"/>
    <mergeCell ref="H16:K16"/>
    <mergeCell ref="I17:K17"/>
    <mergeCell ref="L19:M19"/>
    <mergeCell ref="K19:K20"/>
    <mergeCell ref="K18:R18"/>
    <mergeCell ref="O19:R19"/>
  </mergeCells>
  <phoneticPr fontId="1" type="noConversion"/>
  <hyperlinks>
    <hyperlink ref="F5" r:id="rId1" xr:uid="{2C3C0109-3A09-460A-83C4-DB944687AE93}"/>
    <hyperlink ref="F7" r:id="rId2" xr:uid="{499366F6-C289-4EEB-B4DD-17E4A4833677}"/>
    <hyperlink ref="F10" r:id="rId3" xr:uid="{BA3626A5-FD07-47D5-B90F-C087EFE6CB7F}"/>
    <hyperlink ref="F11" r:id="rId4" display="https://pdf1.alldatasheet.com/datasheet-pdf/view/5680/MOTOROLA/74LS193.html" xr:uid="{206CE884-88B9-4512-8D5C-4E75F0EB1193}"/>
    <hyperlink ref="F4" r:id="rId5" xr:uid="{EB461988-ED37-48F4-81ED-B71AD3F5D88F}"/>
  </hyperlinks>
  <pageMargins left="0.7" right="0.7" top="0.75" bottom="0.75" header="0.3" footer="0.3"/>
  <pageSetup paperSize="0" orientation="portrait" horizontalDpi="0" verticalDpi="0" copies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경대 BOM</vt:lpstr>
      <vt:lpstr>경대 창의회로설계 사용 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sounglyul park</dc:creator>
  <cp:lastModifiedBy>sounglyul park</cp:lastModifiedBy>
  <dcterms:created xsi:type="dcterms:W3CDTF">2023-03-26T14:50:11Z</dcterms:created>
  <dcterms:modified xsi:type="dcterms:W3CDTF">2023-03-26T14:52:31Z</dcterms:modified>
</cp:coreProperties>
</file>