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drawings/drawing19.xml" ContentType="application/vnd.openxmlformats-officedocument.drawing+xml"/>
  <Override PartName="/xl/charts/chart20.xml" ContentType="application/vnd.openxmlformats-officedocument.drawingml.chart+xml"/>
  <Override PartName="/xl/drawings/drawing20.xml" ContentType="application/vnd.openxmlformats-officedocument.drawing+xml"/>
  <Override PartName="/xl/charts/chart21.xml" ContentType="application/vnd.openxmlformats-officedocument.drawingml.chart+xml"/>
  <Override PartName="/xl/drawings/drawing21.xml" ContentType="application/vnd.openxmlformats-officedocument.drawing+xml"/>
  <Override PartName="/xl/charts/chart22.xml" ContentType="application/vnd.openxmlformats-officedocument.drawingml.chart+xml"/>
  <Override PartName="/xl/drawings/drawing22.xml" ContentType="application/vnd.openxmlformats-officedocument.drawing+xml"/>
  <Override PartName="/xl/charts/chart23.xml" ContentType="application/vnd.openxmlformats-officedocument.drawingml.chart+xml"/>
  <Override PartName="/xl/drawings/drawing23.xml" ContentType="application/vnd.openxmlformats-officedocument.drawing+xml"/>
  <Override PartName="/xl/charts/chart24.xml" ContentType="application/vnd.openxmlformats-officedocument.drawingml.chart+xml"/>
  <Override PartName="/xl/drawings/drawing24.xml" ContentType="application/vnd.openxmlformats-officedocument.drawing+xml"/>
  <Override PartName="/xl/charts/chart25.xml" ContentType="application/vnd.openxmlformats-officedocument.drawingml.chart+xml"/>
  <Override PartName="/xl/drawings/drawing25.xml" ContentType="application/vnd.openxmlformats-officedocument.drawing+xml"/>
  <Override PartName="/xl/charts/chart26.xml" ContentType="application/vnd.openxmlformats-officedocument.drawingml.chart+xml"/>
  <Override PartName="/xl/drawings/drawing26.xml" ContentType="application/vnd.openxmlformats-officedocument.drawing+xml"/>
  <Override PartName="/xl/charts/chart27.xml" ContentType="application/vnd.openxmlformats-officedocument.drawingml.chart+xml"/>
  <Override PartName="/xl/drawings/drawing27.xml" ContentType="application/vnd.openxmlformats-officedocument.drawing+xml"/>
  <Override PartName="/xl/charts/chart28.xml" ContentType="application/vnd.openxmlformats-officedocument.drawingml.chart+xml"/>
  <Override PartName="/xl/drawings/drawing28.xml" ContentType="application/vnd.openxmlformats-officedocument.drawing+xml"/>
  <Override PartName="/xl/charts/chart29.xml" ContentType="application/vnd.openxmlformats-officedocument.drawingml.chart+xml"/>
  <Override PartName="/xl/drawings/drawing29.xml" ContentType="application/vnd.openxmlformats-officedocument.drawing+xml"/>
  <Override PartName="/xl/charts/chart30.xml" ContentType="application/vnd.openxmlformats-officedocument.drawingml.chart+xml"/>
  <Override PartName="/xl/drawings/drawing30.xml" ContentType="application/vnd.openxmlformats-officedocument.drawing+xml"/>
  <Override PartName="/xl/charts/chart31.xml" ContentType="application/vnd.openxmlformats-officedocument.drawingml.chart+xml"/>
  <Override PartName="/xl/drawings/drawing31.xml" ContentType="application/vnd.openxmlformats-officedocument.drawing+xml"/>
  <Override PartName="/xl/charts/chart32.xml" ContentType="application/vnd.openxmlformats-officedocument.drawingml.chart+xml"/>
  <Override PartName="/xl/drawings/drawing32.xml" ContentType="application/vnd.openxmlformats-officedocument.drawing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s_Home\Downloads\"/>
    </mc:Choice>
  </mc:AlternateContent>
  <xr:revisionPtr revIDLastSave="0" documentId="13_ncr:1_{AB8F5847-8A6A-4D05-B21F-41DD1A74AAF7}" xr6:coauthVersionLast="45" xr6:coauthVersionMax="45" xr10:uidLastSave="{00000000-0000-0000-0000-000000000000}"/>
  <bookViews>
    <workbookView xWindow="28680" yWindow="-120" windowWidth="29040" windowHeight="16440" tabRatio="897" activeTab="1" xr2:uid="{00000000-000D-0000-FFFF-FFFF00000000}"/>
  </bookViews>
  <sheets>
    <sheet name="DATA" sheetId="99" r:id="rId1"/>
    <sheet name="월간결산" sheetId="130" r:id="rId2"/>
    <sheet name="1일" sheetId="69" r:id="rId3"/>
    <sheet name="2일" sheetId="131" r:id="rId4"/>
    <sheet name="3일" sheetId="132" r:id="rId5"/>
    <sheet name="4일" sheetId="133" r:id="rId6"/>
    <sheet name="5일" sheetId="134" r:id="rId7"/>
    <sheet name="6일" sheetId="135" r:id="rId8"/>
    <sheet name="7일" sheetId="136" r:id="rId9"/>
    <sheet name="8일" sheetId="137" r:id="rId10"/>
    <sheet name="9일" sheetId="138" r:id="rId11"/>
    <sheet name="10일" sheetId="139" r:id="rId12"/>
    <sheet name="11일" sheetId="140" r:id="rId13"/>
    <sheet name="12일" sheetId="141" r:id="rId14"/>
    <sheet name="13일" sheetId="142" r:id="rId15"/>
    <sheet name="14일" sheetId="143" r:id="rId16"/>
    <sheet name="15일" sheetId="144" r:id="rId17"/>
    <sheet name="16일" sheetId="145" r:id="rId18"/>
    <sheet name="17일" sheetId="146" r:id="rId19"/>
    <sheet name="18일" sheetId="147" r:id="rId20"/>
    <sheet name="19일" sheetId="148" r:id="rId21"/>
    <sheet name="20일" sheetId="149" r:id="rId22"/>
    <sheet name="21일" sheetId="150" r:id="rId23"/>
    <sheet name="22일" sheetId="151" r:id="rId24"/>
    <sheet name="23일" sheetId="152" r:id="rId25"/>
    <sheet name="24일" sheetId="153" r:id="rId26"/>
    <sheet name="25일" sheetId="154" r:id="rId27"/>
    <sheet name="26일" sheetId="155" r:id="rId28"/>
    <sheet name="27일" sheetId="156" r:id="rId29"/>
    <sheet name="28일" sheetId="157" r:id="rId30"/>
    <sheet name="29일" sheetId="158" r:id="rId31"/>
    <sheet name="30일" sheetId="159" r:id="rId32"/>
    <sheet name="31일" sheetId="160" r:id="rId33"/>
  </sheets>
  <definedNames>
    <definedName name="_xlnm._FilterDatabase" localSheetId="11" hidden="1">'10일'!$AT$3:$AT$14</definedName>
    <definedName name="_xlnm._FilterDatabase" localSheetId="12" hidden="1">'11일'!$AT$3:$AT$14</definedName>
    <definedName name="_xlnm._FilterDatabase" localSheetId="13" hidden="1">'12일'!$AT$3:$AT$14</definedName>
    <definedName name="_xlnm._FilterDatabase" localSheetId="14" hidden="1">'13일'!$AT$3:$AT$14</definedName>
    <definedName name="_xlnm._FilterDatabase" localSheetId="15" hidden="1">'14일'!$AT$3:$AT$14</definedName>
    <definedName name="_xlnm._FilterDatabase" localSheetId="16" hidden="1">'15일'!$AT$3:$AT$14</definedName>
    <definedName name="_xlnm._FilterDatabase" localSheetId="17" hidden="1">'16일'!$AT$3:$AT$14</definedName>
    <definedName name="_xlnm._FilterDatabase" localSheetId="18" hidden="1">'17일'!$AT$3:$AT$14</definedName>
    <definedName name="_xlnm._FilterDatabase" localSheetId="19" hidden="1">'18일'!$AT$3:$AT$14</definedName>
    <definedName name="_xlnm._FilterDatabase" localSheetId="20" hidden="1">'19일'!$AT$3:$AT$14</definedName>
    <definedName name="_xlnm._FilterDatabase" localSheetId="2" hidden="1">'1일'!$AT$3:$AT$14</definedName>
    <definedName name="_xlnm._FilterDatabase" localSheetId="21" hidden="1">'20일'!$AT$3:$AT$14</definedName>
    <definedName name="_xlnm._FilterDatabase" localSheetId="22" hidden="1">'21일'!$AT$3:$AT$14</definedName>
    <definedName name="_xlnm._FilterDatabase" localSheetId="23" hidden="1">'22일'!$AT$3:$AT$14</definedName>
    <definedName name="_xlnm._FilterDatabase" localSheetId="24" hidden="1">'23일'!$AT$3:$AT$14</definedName>
    <definedName name="_xlnm._FilterDatabase" localSheetId="25" hidden="1">'24일'!$AT$3:$AT$14</definedName>
    <definedName name="_xlnm._FilterDatabase" localSheetId="26" hidden="1">'25일'!$AT$3:$AT$14</definedName>
    <definedName name="_xlnm._FilterDatabase" localSheetId="27" hidden="1">'26일'!$AT$3:$AT$14</definedName>
    <definedName name="_xlnm._FilterDatabase" localSheetId="28" hidden="1">'27일'!$AT$3:$AT$14</definedName>
    <definedName name="_xlnm._FilterDatabase" localSheetId="29" hidden="1">'28일'!$AT$3:$AT$14</definedName>
    <definedName name="_xlnm._FilterDatabase" localSheetId="30" hidden="1">'29일'!$AT$3:$AT$14</definedName>
    <definedName name="_xlnm._FilterDatabase" localSheetId="3" hidden="1">'2일'!$AT$3:$AT$14</definedName>
    <definedName name="_xlnm._FilterDatabase" localSheetId="31" hidden="1">'30일'!$AT$3:$AT$14</definedName>
    <definedName name="_xlnm._FilterDatabase" localSheetId="32" hidden="1">'31일'!$AT$3:$AT$14</definedName>
    <definedName name="_xlnm._FilterDatabase" localSheetId="4" hidden="1">'3일'!$AT$3:$AT$14</definedName>
    <definedName name="_xlnm._FilterDatabase" localSheetId="5" hidden="1">'4일'!$AT$3:$AT$14</definedName>
    <definedName name="_xlnm._FilterDatabase" localSheetId="6" hidden="1">'5일'!$AT$3:$AT$14</definedName>
    <definedName name="_xlnm._FilterDatabase" localSheetId="7" hidden="1">'6일'!$AT$3:$AT$14</definedName>
    <definedName name="_xlnm._FilterDatabase" localSheetId="8" hidden="1">'7일'!$AT$3:$AT$14</definedName>
    <definedName name="_xlnm._FilterDatabase" localSheetId="9" hidden="1">'8일'!$AT$3:$AT$14</definedName>
    <definedName name="_xlnm._FilterDatabase" localSheetId="10" hidden="1">'9일'!$AT$3:$AT$14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69" l="1"/>
  <c r="C43" i="130"/>
  <c r="C42" i="130"/>
  <c r="C41" i="130"/>
  <c r="C40" i="130"/>
  <c r="C39" i="130"/>
  <c r="K14" i="99"/>
  <c r="B74" i="130"/>
  <c r="B94" i="130" s="1"/>
  <c r="B73" i="130"/>
  <c r="B93" i="130" s="1"/>
  <c r="B72" i="130"/>
  <c r="B92" i="130" s="1"/>
  <c r="B71" i="130"/>
  <c r="B91" i="130" s="1"/>
  <c r="B70" i="130"/>
  <c r="B90" i="130" s="1"/>
  <c r="B69" i="130"/>
  <c r="B89" i="130" s="1"/>
  <c r="B68" i="130"/>
  <c r="B88" i="130" s="1"/>
  <c r="B67" i="130"/>
  <c r="B87" i="130" s="1"/>
  <c r="B66" i="130"/>
  <c r="B86" i="130" s="1"/>
  <c r="B65" i="130"/>
  <c r="B85" i="130" s="1"/>
  <c r="B64" i="130"/>
  <c r="B84" i="130" s="1"/>
  <c r="B63" i="130"/>
  <c r="B83" i="130" s="1"/>
  <c r="B62" i="130"/>
  <c r="B82" i="130" s="1"/>
  <c r="B61" i="130"/>
  <c r="B81" i="130" s="1"/>
  <c r="Q5" i="131"/>
  <c r="Q7" i="131"/>
  <c r="Q9" i="131"/>
  <c r="Q11" i="131"/>
  <c r="Q13" i="131"/>
  <c r="Q15" i="131"/>
  <c r="Q17" i="131"/>
  <c r="Q19" i="131"/>
  <c r="Q21" i="131"/>
  <c r="Q23" i="131"/>
  <c r="Q25" i="131"/>
  <c r="Q27" i="131"/>
  <c r="Q29" i="131"/>
  <c r="Q31" i="131"/>
  <c r="Q33" i="131"/>
  <c r="Q35" i="131"/>
  <c r="Q37" i="131"/>
  <c r="Q39" i="131"/>
  <c r="Q41" i="131"/>
  <c r="Q43" i="131"/>
  <c r="Q45" i="131"/>
  <c r="Q47" i="131"/>
  <c r="Q49" i="131"/>
  <c r="Q5" i="132"/>
  <c r="Q7" i="132"/>
  <c r="Q9" i="132"/>
  <c r="Q11" i="132"/>
  <c r="Q13" i="132"/>
  <c r="Q15" i="132"/>
  <c r="Q17" i="132"/>
  <c r="Q19" i="132"/>
  <c r="Q21" i="132"/>
  <c r="Q23" i="132"/>
  <c r="Q25" i="132"/>
  <c r="Q27" i="132"/>
  <c r="Q29" i="132"/>
  <c r="Q31" i="132"/>
  <c r="Q33" i="132"/>
  <c r="Q35" i="132"/>
  <c r="Q37" i="132"/>
  <c r="Q39" i="132"/>
  <c r="Q41" i="132"/>
  <c r="Q43" i="132"/>
  <c r="Q45" i="132"/>
  <c r="Q47" i="132"/>
  <c r="Q49" i="132"/>
  <c r="Q5" i="133"/>
  <c r="Q7" i="133"/>
  <c r="Q9" i="133"/>
  <c r="Q11" i="133"/>
  <c r="Q13" i="133"/>
  <c r="Q15" i="133"/>
  <c r="Q17" i="133"/>
  <c r="Q19" i="133"/>
  <c r="Q21" i="133"/>
  <c r="Q23" i="133"/>
  <c r="Q25" i="133"/>
  <c r="Q27" i="133"/>
  <c r="Q29" i="133"/>
  <c r="Q31" i="133"/>
  <c r="Q33" i="133"/>
  <c r="Q35" i="133"/>
  <c r="Q37" i="133"/>
  <c r="Q39" i="133"/>
  <c r="Q41" i="133"/>
  <c r="Q43" i="133"/>
  <c r="Q45" i="133"/>
  <c r="Q47" i="133"/>
  <c r="Q49" i="133"/>
  <c r="Q5" i="134"/>
  <c r="Q7" i="134"/>
  <c r="Q9" i="134"/>
  <c r="Q11" i="134"/>
  <c r="Q13" i="134"/>
  <c r="Q15" i="134"/>
  <c r="Q17" i="134"/>
  <c r="Q19" i="134"/>
  <c r="Q21" i="134"/>
  <c r="Q23" i="134"/>
  <c r="Q25" i="134"/>
  <c r="Q27" i="134"/>
  <c r="Q29" i="134"/>
  <c r="Q31" i="134"/>
  <c r="Q33" i="134"/>
  <c r="Q35" i="134"/>
  <c r="Q37" i="134"/>
  <c r="Q39" i="134"/>
  <c r="Q41" i="134"/>
  <c r="Q43" i="134"/>
  <c r="Q45" i="134"/>
  <c r="Q47" i="134"/>
  <c r="Q49" i="134"/>
  <c r="Q5" i="135"/>
  <c r="Q7" i="135"/>
  <c r="Q9" i="135"/>
  <c r="Q11" i="135"/>
  <c r="Q13" i="135"/>
  <c r="Q15" i="135"/>
  <c r="Q17" i="135"/>
  <c r="Q19" i="135"/>
  <c r="Q21" i="135"/>
  <c r="Q23" i="135"/>
  <c r="Q25" i="135"/>
  <c r="Q27" i="135"/>
  <c r="Q29" i="135"/>
  <c r="Q31" i="135"/>
  <c r="Q33" i="135"/>
  <c r="Q35" i="135"/>
  <c r="Q37" i="135"/>
  <c r="Q39" i="135"/>
  <c r="Q41" i="135"/>
  <c r="Q43" i="135"/>
  <c r="Q45" i="135"/>
  <c r="Q47" i="135"/>
  <c r="Q49" i="135"/>
  <c r="Q5" i="136"/>
  <c r="Q7" i="136"/>
  <c r="Q9" i="136"/>
  <c r="Q11" i="136"/>
  <c r="Q13" i="136"/>
  <c r="Q15" i="136"/>
  <c r="Q17" i="136"/>
  <c r="Q19" i="136"/>
  <c r="Q21" i="136"/>
  <c r="Q23" i="136"/>
  <c r="Q25" i="136"/>
  <c r="Q27" i="136"/>
  <c r="Q29" i="136"/>
  <c r="Q31" i="136"/>
  <c r="Q33" i="136"/>
  <c r="Q35" i="136"/>
  <c r="Q37" i="136"/>
  <c r="Q39" i="136"/>
  <c r="Q41" i="136"/>
  <c r="Q43" i="136"/>
  <c r="Q45" i="136"/>
  <c r="Q47" i="136"/>
  <c r="Q49" i="136"/>
  <c r="Q5" i="137"/>
  <c r="Q7" i="137"/>
  <c r="Q9" i="137"/>
  <c r="Q11" i="137"/>
  <c r="Q13" i="137"/>
  <c r="Q15" i="137"/>
  <c r="Q17" i="137"/>
  <c r="Q19" i="137"/>
  <c r="Q21" i="137"/>
  <c r="Q23" i="137"/>
  <c r="Q25" i="137"/>
  <c r="Q27" i="137"/>
  <c r="Q29" i="137"/>
  <c r="Q31" i="137"/>
  <c r="Q33" i="137"/>
  <c r="Q35" i="137"/>
  <c r="Q37" i="137"/>
  <c r="Q39" i="137"/>
  <c r="Q41" i="137"/>
  <c r="Q43" i="137"/>
  <c r="Q45" i="137"/>
  <c r="Q47" i="137"/>
  <c r="Q49" i="137"/>
  <c r="Q5" i="138"/>
  <c r="Q7" i="138"/>
  <c r="Q9" i="138"/>
  <c r="Q11" i="138"/>
  <c r="Q13" i="138"/>
  <c r="Q15" i="138"/>
  <c r="Q17" i="138"/>
  <c r="Q19" i="138"/>
  <c r="Q21" i="138"/>
  <c r="Q23" i="138"/>
  <c r="Q25" i="138"/>
  <c r="Q27" i="138"/>
  <c r="Q29" i="138"/>
  <c r="Q31" i="138"/>
  <c r="Q33" i="138"/>
  <c r="Q35" i="138"/>
  <c r="Q37" i="138"/>
  <c r="Q39" i="138"/>
  <c r="Q41" i="138"/>
  <c r="Q43" i="138"/>
  <c r="Q45" i="138"/>
  <c r="Q47" i="138"/>
  <c r="Q49" i="138"/>
  <c r="Q5" i="139"/>
  <c r="Q7" i="139"/>
  <c r="Q9" i="139"/>
  <c r="Q11" i="139"/>
  <c r="Q13" i="139"/>
  <c r="Q15" i="139"/>
  <c r="Q17" i="139"/>
  <c r="Q19" i="139"/>
  <c r="Q21" i="139"/>
  <c r="Q23" i="139"/>
  <c r="Q25" i="139"/>
  <c r="Q27" i="139"/>
  <c r="Q29" i="139"/>
  <c r="Q31" i="139"/>
  <c r="Q33" i="139"/>
  <c r="Q35" i="139"/>
  <c r="Q37" i="139"/>
  <c r="Q39" i="139"/>
  <c r="Q41" i="139"/>
  <c r="Q43" i="139"/>
  <c r="Q45" i="139"/>
  <c r="Q47" i="139"/>
  <c r="Q49" i="139"/>
  <c r="Q5" i="140"/>
  <c r="Q7" i="140"/>
  <c r="Q9" i="140"/>
  <c r="Q11" i="140"/>
  <c r="Q13" i="140"/>
  <c r="Q15" i="140"/>
  <c r="Q17" i="140"/>
  <c r="Q19" i="140"/>
  <c r="Q21" i="140"/>
  <c r="Q23" i="140"/>
  <c r="Q25" i="140"/>
  <c r="Q27" i="140"/>
  <c r="Q29" i="140"/>
  <c r="Q31" i="140"/>
  <c r="Q33" i="140"/>
  <c r="Q35" i="140"/>
  <c r="Q37" i="140"/>
  <c r="Q39" i="140"/>
  <c r="Q41" i="140"/>
  <c r="Q43" i="140"/>
  <c r="Q45" i="140"/>
  <c r="Q47" i="140"/>
  <c r="Q49" i="140"/>
  <c r="Q5" i="141"/>
  <c r="Q7" i="141"/>
  <c r="Q9" i="141"/>
  <c r="Q11" i="141"/>
  <c r="Q13" i="141"/>
  <c r="Q15" i="141"/>
  <c r="Q17" i="141"/>
  <c r="Q19" i="141"/>
  <c r="Q21" i="141"/>
  <c r="Q23" i="141"/>
  <c r="Q25" i="141"/>
  <c r="Q27" i="141"/>
  <c r="Q29" i="141"/>
  <c r="Q31" i="141"/>
  <c r="Q33" i="141"/>
  <c r="Q35" i="141"/>
  <c r="Q37" i="141"/>
  <c r="Q39" i="141"/>
  <c r="Q41" i="141"/>
  <c r="Q43" i="141"/>
  <c r="Q45" i="141"/>
  <c r="Q47" i="141"/>
  <c r="Q49" i="141"/>
  <c r="Q5" i="142"/>
  <c r="Q7" i="142"/>
  <c r="Q9" i="142"/>
  <c r="Q11" i="142"/>
  <c r="Q13" i="142"/>
  <c r="Q15" i="142"/>
  <c r="Q17" i="142"/>
  <c r="Q19" i="142"/>
  <c r="Q21" i="142"/>
  <c r="Q23" i="142"/>
  <c r="Q25" i="142"/>
  <c r="Q27" i="142"/>
  <c r="Q29" i="142"/>
  <c r="Q31" i="142"/>
  <c r="Q33" i="142"/>
  <c r="Q35" i="142"/>
  <c r="Q37" i="142"/>
  <c r="Q39" i="142"/>
  <c r="Q41" i="142"/>
  <c r="Q43" i="142"/>
  <c r="Q45" i="142"/>
  <c r="Q47" i="142"/>
  <c r="Q49" i="142"/>
  <c r="Q5" i="143"/>
  <c r="Q7" i="143"/>
  <c r="Q9" i="143"/>
  <c r="Q11" i="143"/>
  <c r="Q13" i="143"/>
  <c r="Q15" i="143"/>
  <c r="Q17" i="143"/>
  <c r="Q19" i="143"/>
  <c r="Q21" i="143"/>
  <c r="Q23" i="143"/>
  <c r="Q25" i="143"/>
  <c r="Q27" i="143"/>
  <c r="Q29" i="143"/>
  <c r="Q31" i="143"/>
  <c r="Q33" i="143"/>
  <c r="Q35" i="143"/>
  <c r="Q37" i="143"/>
  <c r="Q39" i="143"/>
  <c r="Q41" i="143"/>
  <c r="Q43" i="143"/>
  <c r="Q45" i="143"/>
  <c r="Q47" i="143"/>
  <c r="Q49" i="143"/>
  <c r="Q5" i="144"/>
  <c r="Q7" i="144"/>
  <c r="Q9" i="144"/>
  <c r="Q11" i="144"/>
  <c r="Q13" i="144"/>
  <c r="Q15" i="144"/>
  <c r="Q17" i="144"/>
  <c r="Q19" i="144"/>
  <c r="Q21" i="144"/>
  <c r="Q23" i="144"/>
  <c r="Q25" i="144"/>
  <c r="Q27" i="144"/>
  <c r="Q29" i="144"/>
  <c r="Q31" i="144"/>
  <c r="Q33" i="144"/>
  <c r="Q35" i="144"/>
  <c r="Q37" i="144"/>
  <c r="Q39" i="144"/>
  <c r="Q41" i="144"/>
  <c r="Q43" i="144"/>
  <c r="Q45" i="144"/>
  <c r="Q47" i="144"/>
  <c r="Q49" i="144"/>
  <c r="Q5" i="145"/>
  <c r="Q7" i="145"/>
  <c r="Q9" i="145"/>
  <c r="Q11" i="145"/>
  <c r="Q13" i="145"/>
  <c r="Q15" i="145"/>
  <c r="Q17" i="145"/>
  <c r="Q19" i="145"/>
  <c r="Q21" i="145"/>
  <c r="Q23" i="145"/>
  <c r="Q25" i="145"/>
  <c r="Q27" i="145"/>
  <c r="Q29" i="145"/>
  <c r="Q31" i="145"/>
  <c r="Q33" i="145"/>
  <c r="Q35" i="145"/>
  <c r="Q37" i="145"/>
  <c r="Q39" i="145"/>
  <c r="Q41" i="145"/>
  <c r="Q43" i="145"/>
  <c r="Q45" i="145"/>
  <c r="Q47" i="145"/>
  <c r="Q49" i="145"/>
  <c r="Q5" i="146"/>
  <c r="Q7" i="146"/>
  <c r="Q9" i="146"/>
  <c r="Q11" i="146"/>
  <c r="Q13" i="146"/>
  <c r="Q15" i="146"/>
  <c r="Q17" i="146"/>
  <c r="Q19" i="146"/>
  <c r="Q21" i="146"/>
  <c r="Q23" i="146"/>
  <c r="Q25" i="146"/>
  <c r="Q27" i="146"/>
  <c r="Q29" i="146"/>
  <c r="Q31" i="146"/>
  <c r="Q33" i="146"/>
  <c r="Q35" i="146"/>
  <c r="Q37" i="146"/>
  <c r="Q39" i="146"/>
  <c r="Q41" i="146"/>
  <c r="Q43" i="146"/>
  <c r="Q45" i="146"/>
  <c r="Q47" i="146"/>
  <c r="Q49" i="146"/>
  <c r="Q5" i="147"/>
  <c r="Q7" i="147"/>
  <c r="Q9" i="147"/>
  <c r="Q11" i="147"/>
  <c r="Q13" i="147"/>
  <c r="Q15" i="147"/>
  <c r="Q17" i="147"/>
  <c r="Q19" i="147"/>
  <c r="Q21" i="147"/>
  <c r="Q23" i="147"/>
  <c r="Q25" i="147"/>
  <c r="Q27" i="147"/>
  <c r="Q29" i="147"/>
  <c r="Q31" i="147"/>
  <c r="Q33" i="147"/>
  <c r="Q35" i="147"/>
  <c r="Q37" i="147"/>
  <c r="Q39" i="147"/>
  <c r="Q41" i="147"/>
  <c r="Q43" i="147"/>
  <c r="Q45" i="147"/>
  <c r="Q47" i="147"/>
  <c r="Q49" i="147"/>
  <c r="Q5" i="148"/>
  <c r="Q7" i="148"/>
  <c r="Q9" i="148"/>
  <c r="Q11" i="148"/>
  <c r="Q13" i="148"/>
  <c r="Q15" i="148"/>
  <c r="Q17" i="148"/>
  <c r="Q19" i="148"/>
  <c r="Q21" i="148"/>
  <c r="Q23" i="148"/>
  <c r="Q25" i="148"/>
  <c r="Q27" i="148"/>
  <c r="Q29" i="148"/>
  <c r="Q31" i="148"/>
  <c r="Q33" i="148"/>
  <c r="Q35" i="148"/>
  <c r="Q37" i="148"/>
  <c r="Q39" i="148"/>
  <c r="Q41" i="148"/>
  <c r="Q43" i="148"/>
  <c r="Q45" i="148"/>
  <c r="Q47" i="148"/>
  <c r="Q49" i="148"/>
  <c r="Q5" i="149"/>
  <c r="Q7" i="149"/>
  <c r="Q9" i="149"/>
  <c r="Q11" i="149"/>
  <c r="Q13" i="149"/>
  <c r="Q15" i="149"/>
  <c r="Q17" i="149"/>
  <c r="Q19" i="149"/>
  <c r="Q21" i="149"/>
  <c r="Q23" i="149"/>
  <c r="Q25" i="149"/>
  <c r="Q27" i="149"/>
  <c r="Q29" i="149"/>
  <c r="Q31" i="149"/>
  <c r="Q33" i="149"/>
  <c r="Q35" i="149"/>
  <c r="Q37" i="149"/>
  <c r="Q39" i="149"/>
  <c r="Q41" i="149"/>
  <c r="Q43" i="149"/>
  <c r="Q45" i="149"/>
  <c r="Q47" i="149"/>
  <c r="Q49" i="149"/>
  <c r="Q5" i="150"/>
  <c r="Q7" i="150"/>
  <c r="Q9" i="150"/>
  <c r="Q11" i="150"/>
  <c r="Q13" i="150"/>
  <c r="Q15" i="150"/>
  <c r="Q17" i="150"/>
  <c r="Q19" i="150"/>
  <c r="Q21" i="150"/>
  <c r="Q23" i="150"/>
  <c r="Q25" i="150"/>
  <c r="Q27" i="150"/>
  <c r="Q29" i="150"/>
  <c r="Q31" i="150"/>
  <c r="Q33" i="150"/>
  <c r="Q35" i="150"/>
  <c r="Q37" i="150"/>
  <c r="Q39" i="150"/>
  <c r="Q41" i="150"/>
  <c r="Q43" i="150"/>
  <c r="Q45" i="150"/>
  <c r="Q47" i="150"/>
  <c r="Q49" i="150"/>
  <c r="Q5" i="151"/>
  <c r="Q7" i="151"/>
  <c r="Q9" i="151"/>
  <c r="Q11" i="151"/>
  <c r="Q13" i="151"/>
  <c r="Q15" i="151"/>
  <c r="Q17" i="151"/>
  <c r="Q19" i="151"/>
  <c r="Q21" i="151"/>
  <c r="Q23" i="151"/>
  <c r="Q25" i="151"/>
  <c r="Q27" i="151"/>
  <c r="Q29" i="151"/>
  <c r="Q31" i="151"/>
  <c r="Q33" i="151"/>
  <c r="Q35" i="151"/>
  <c r="Q37" i="151"/>
  <c r="Q39" i="151"/>
  <c r="Q41" i="151"/>
  <c r="Q43" i="151"/>
  <c r="Q45" i="151"/>
  <c r="Q47" i="151"/>
  <c r="Q49" i="151"/>
  <c r="Q5" i="152"/>
  <c r="Q7" i="152"/>
  <c r="Q9" i="152"/>
  <c r="Q11" i="152"/>
  <c r="Q13" i="152"/>
  <c r="Q15" i="152"/>
  <c r="Q17" i="152"/>
  <c r="Q19" i="152"/>
  <c r="Q21" i="152"/>
  <c r="Q23" i="152"/>
  <c r="Q25" i="152"/>
  <c r="Q27" i="152"/>
  <c r="Q29" i="152"/>
  <c r="Q31" i="152"/>
  <c r="Q33" i="152"/>
  <c r="Q35" i="152"/>
  <c r="Q37" i="152"/>
  <c r="Q39" i="152"/>
  <c r="Q41" i="152"/>
  <c r="Q43" i="152"/>
  <c r="Q45" i="152"/>
  <c r="Q47" i="152"/>
  <c r="Q49" i="152"/>
  <c r="Q5" i="153"/>
  <c r="Q7" i="153"/>
  <c r="Q9" i="153"/>
  <c r="Q11" i="153"/>
  <c r="Q13" i="153"/>
  <c r="Q15" i="153"/>
  <c r="Q17" i="153"/>
  <c r="Q19" i="153"/>
  <c r="Q21" i="153"/>
  <c r="Q23" i="153"/>
  <c r="Q25" i="153"/>
  <c r="Q27" i="153"/>
  <c r="Q29" i="153"/>
  <c r="Q31" i="153"/>
  <c r="Q33" i="153"/>
  <c r="Q35" i="153"/>
  <c r="Q37" i="153"/>
  <c r="Q39" i="153"/>
  <c r="Q41" i="153"/>
  <c r="Q43" i="153"/>
  <c r="Q45" i="153"/>
  <c r="Q47" i="153"/>
  <c r="Q49" i="153"/>
  <c r="Q5" i="154"/>
  <c r="Q7" i="154"/>
  <c r="Q9" i="154"/>
  <c r="Q11" i="154"/>
  <c r="Q13" i="154"/>
  <c r="Q15" i="154"/>
  <c r="Q17" i="154"/>
  <c r="Q19" i="154"/>
  <c r="Q21" i="154"/>
  <c r="Q23" i="154"/>
  <c r="Q25" i="154"/>
  <c r="Q27" i="154"/>
  <c r="Q29" i="154"/>
  <c r="Q31" i="154"/>
  <c r="Q33" i="154"/>
  <c r="Q35" i="154"/>
  <c r="Q37" i="154"/>
  <c r="Q39" i="154"/>
  <c r="Q41" i="154"/>
  <c r="Q43" i="154"/>
  <c r="Q45" i="154"/>
  <c r="Q47" i="154"/>
  <c r="Q49" i="154"/>
  <c r="Q5" i="155"/>
  <c r="Q7" i="155"/>
  <c r="Q9" i="155"/>
  <c r="Q11" i="155"/>
  <c r="Q13" i="155"/>
  <c r="Q15" i="155"/>
  <c r="Q17" i="155"/>
  <c r="Q19" i="155"/>
  <c r="Q21" i="155"/>
  <c r="Q23" i="155"/>
  <c r="Q25" i="155"/>
  <c r="Q27" i="155"/>
  <c r="Q29" i="155"/>
  <c r="Q31" i="155"/>
  <c r="Q33" i="155"/>
  <c r="Q35" i="155"/>
  <c r="Q37" i="155"/>
  <c r="Q39" i="155"/>
  <c r="Q41" i="155"/>
  <c r="Q43" i="155"/>
  <c r="Q45" i="155"/>
  <c r="Q47" i="155"/>
  <c r="Q49" i="155"/>
  <c r="Q5" i="156"/>
  <c r="Q7" i="156"/>
  <c r="Q9" i="156"/>
  <c r="Q11" i="156"/>
  <c r="Q13" i="156"/>
  <c r="Q15" i="156"/>
  <c r="Q17" i="156"/>
  <c r="Q19" i="156"/>
  <c r="Q21" i="156"/>
  <c r="Q23" i="156"/>
  <c r="Q25" i="156"/>
  <c r="Q27" i="156"/>
  <c r="Q29" i="156"/>
  <c r="Q31" i="156"/>
  <c r="Q33" i="156"/>
  <c r="Q35" i="156"/>
  <c r="Q37" i="156"/>
  <c r="Q39" i="156"/>
  <c r="Q41" i="156"/>
  <c r="Q43" i="156"/>
  <c r="Q45" i="156"/>
  <c r="Q47" i="156"/>
  <c r="Q49" i="156"/>
  <c r="Q5" i="157"/>
  <c r="Q7" i="157"/>
  <c r="Q9" i="157"/>
  <c r="Q11" i="157"/>
  <c r="Q13" i="157"/>
  <c r="Q15" i="157"/>
  <c r="Q17" i="157"/>
  <c r="Q19" i="157"/>
  <c r="Q21" i="157"/>
  <c r="Q23" i="157"/>
  <c r="Q25" i="157"/>
  <c r="Q27" i="157"/>
  <c r="Q29" i="157"/>
  <c r="Q31" i="157"/>
  <c r="Q33" i="157"/>
  <c r="Q35" i="157"/>
  <c r="Q37" i="157"/>
  <c r="Q39" i="157"/>
  <c r="Q41" i="157"/>
  <c r="Q43" i="157"/>
  <c r="Q45" i="157"/>
  <c r="Q47" i="157"/>
  <c r="Q49" i="157"/>
  <c r="Q5" i="158"/>
  <c r="Q7" i="158"/>
  <c r="Q9" i="158"/>
  <c r="Q11" i="158"/>
  <c r="Q13" i="158"/>
  <c r="Q15" i="158"/>
  <c r="Q17" i="158"/>
  <c r="Q19" i="158"/>
  <c r="Q21" i="158"/>
  <c r="Q23" i="158"/>
  <c r="Q25" i="158"/>
  <c r="Q27" i="158"/>
  <c r="Q29" i="158"/>
  <c r="Q31" i="158"/>
  <c r="Q33" i="158"/>
  <c r="Q35" i="158"/>
  <c r="Q37" i="158"/>
  <c r="Q39" i="158"/>
  <c r="Q41" i="158"/>
  <c r="Q43" i="158"/>
  <c r="Q45" i="158"/>
  <c r="Q47" i="158"/>
  <c r="Q49" i="158"/>
  <c r="Q5" i="159"/>
  <c r="Q7" i="159"/>
  <c r="Q9" i="159"/>
  <c r="Q11" i="159"/>
  <c r="Q13" i="159"/>
  <c r="Q15" i="159"/>
  <c r="Q17" i="159"/>
  <c r="Q19" i="159"/>
  <c r="Q21" i="159"/>
  <c r="Q23" i="159"/>
  <c r="Q25" i="159"/>
  <c r="Q27" i="159"/>
  <c r="Q29" i="159"/>
  <c r="Q31" i="159"/>
  <c r="Q33" i="159"/>
  <c r="Q35" i="159"/>
  <c r="Q37" i="159"/>
  <c r="Q39" i="159"/>
  <c r="Q41" i="159"/>
  <c r="Q43" i="159"/>
  <c r="Q45" i="159"/>
  <c r="Q47" i="159"/>
  <c r="Q49" i="159"/>
  <c r="Q5" i="160"/>
  <c r="Q7" i="160"/>
  <c r="Q9" i="160"/>
  <c r="Q11" i="160"/>
  <c r="Q13" i="160"/>
  <c r="Q15" i="160"/>
  <c r="Q17" i="160"/>
  <c r="Q19" i="160"/>
  <c r="Q21" i="160"/>
  <c r="Q23" i="160"/>
  <c r="Q25" i="160"/>
  <c r="Q27" i="160"/>
  <c r="Q29" i="160"/>
  <c r="Q31" i="160"/>
  <c r="Q33" i="160"/>
  <c r="Q35" i="160"/>
  <c r="Q37" i="160"/>
  <c r="Q39" i="160"/>
  <c r="Q41" i="160"/>
  <c r="Q43" i="160"/>
  <c r="Q45" i="160"/>
  <c r="Q47" i="160"/>
  <c r="Q49" i="160"/>
  <c r="Q5" i="69"/>
  <c r="Q7" i="69"/>
  <c r="Q9" i="69"/>
  <c r="Q11" i="69"/>
  <c r="Q13" i="69"/>
  <c r="Q15" i="69"/>
  <c r="Q17" i="69"/>
  <c r="Q19" i="69"/>
  <c r="Q21" i="69"/>
  <c r="Q23" i="69"/>
  <c r="Q25" i="69"/>
  <c r="Q27" i="69"/>
  <c r="Q29" i="69"/>
  <c r="Q31" i="69"/>
  <c r="Q33" i="69"/>
  <c r="Q35" i="69"/>
  <c r="Q37" i="69"/>
  <c r="Q39" i="69"/>
  <c r="Q41" i="69"/>
  <c r="Q43" i="69"/>
  <c r="Q45" i="69"/>
  <c r="Q47" i="69"/>
  <c r="Q49" i="69"/>
  <c r="Q3" i="131"/>
  <c r="Q3" i="132"/>
  <c r="Q3" i="133"/>
  <c r="Q3" i="134"/>
  <c r="Q3" i="135"/>
  <c r="Q3" i="136"/>
  <c r="Q3" i="137"/>
  <c r="Q3" i="138"/>
  <c r="Q3" i="139"/>
  <c r="Q3" i="140"/>
  <c r="Q3" i="141"/>
  <c r="Q3" i="142"/>
  <c r="Q3" i="143"/>
  <c r="Q3" i="144"/>
  <c r="Q3" i="145"/>
  <c r="Q3" i="146"/>
  <c r="Q3" i="147"/>
  <c r="Q3" i="148"/>
  <c r="Q3" i="149"/>
  <c r="Q3" i="150"/>
  <c r="Q3" i="151"/>
  <c r="Q3" i="152"/>
  <c r="Q3" i="153"/>
  <c r="Q3" i="154"/>
  <c r="Q3" i="155"/>
  <c r="Q3" i="156"/>
  <c r="Q3" i="157"/>
  <c r="Q3" i="158"/>
  <c r="Q3" i="159"/>
  <c r="Q3" i="160"/>
  <c r="AA19" i="131"/>
  <c r="AA19" i="132"/>
  <c r="AA19" i="133"/>
  <c r="AA19" i="134"/>
  <c r="AA19" i="135"/>
  <c r="AA19" i="136"/>
  <c r="AA19" i="137"/>
  <c r="AA19" i="138"/>
  <c r="AA19" i="139"/>
  <c r="AA19" i="140"/>
  <c r="AA19" i="141"/>
  <c r="AA19" i="142"/>
  <c r="AA19" i="143"/>
  <c r="AA19" i="144"/>
  <c r="AA19" i="145"/>
  <c r="AA19" i="146"/>
  <c r="AA19" i="147"/>
  <c r="AA19" i="148"/>
  <c r="AA19" i="149"/>
  <c r="AA19" i="150"/>
  <c r="AA19" i="151"/>
  <c r="AA19" i="152"/>
  <c r="AA19" i="153"/>
  <c r="AA19" i="154"/>
  <c r="AA19" i="155"/>
  <c r="AA19" i="156"/>
  <c r="AA19" i="157"/>
  <c r="AA19" i="158"/>
  <c r="AA19" i="159"/>
  <c r="AA19" i="160"/>
  <c r="AA19" i="69"/>
  <c r="AH29" i="160"/>
  <c r="X29" i="160"/>
  <c r="AI29" i="160" s="1"/>
  <c r="AH74" i="130" s="1"/>
  <c r="AH27" i="160"/>
  <c r="X27" i="160"/>
  <c r="AR15" i="160" s="1"/>
  <c r="AH25" i="160"/>
  <c r="X25" i="160"/>
  <c r="AR14" i="160" s="1"/>
  <c r="AH23" i="160"/>
  <c r="AD23" i="160"/>
  <c r="S49" i="160" s="1"/>
  <c r="X23" i="160"/>
  <c r="AR13" i="160" s="1"/>
  <c r="AH21" i="160"/>
  <c r="AD21" i="160"/>
  <c r="AF21" i="160" s="1"/>
  <c r="X21" i="160"/>
  <c r="AI21" i="160" s="1"/>
  <c r="AH70" i="130" s="1"/>
  <c r="AH19" i="160"/>
  <c r="AD19" i="160"/>
  <c r="T2" i="160" s="1"/>
  <c r="X19" i="160"/>
  <c r="AI19" i="160" s="1"/>
  <c r="AJ19" i="160" s="1"/>
  <c r="AH17" i="160"/>
  <c r="AD17" i="160"/>
  <c r="U2" i="160" s="1"/>
  <c r="AA17" i="160"/>
  <c r="X17" i="160"/>
  <c r="AI17" i="160" s="1"/>
  <c r="AH68" i="130" s="1"/>
  <c r="AH15" i="160"/>
  <c r="X15" i="160"/>
  <c r="AI15" i="160" s="1"/>
  <c r="AH67" i="130" s="1"/>
  <c r="AH13" i="160"/>
  <c r="AA13" i="160"/>
  <c r="X13" i="160"/>
  <c r="AR8" i="160" s="1"/>
  <c r="AH11" i="160"/>
  <c r="AD11" i="160"/>
  <c r="AF11" i="160" s="1"/>
  <c r="X11" i="160"/>
  <c r="AI11" i="160" s="1"/>
  <c r="AH65" i="130" s="1"/>
  <c r="AH9" i="160"/>
  <c r="AD9" i="160"/>
  <c r="AF9" i="160" s="1"/>
  <c r="AA9" i="160"/>
  <c r="X9" i="160"/>
  <c r="AI9" i="160" s="1"/>
  <c r="AH64" i="130" s="1"/>
  <c r="AH7" i="160"/>
  <c r="AD7" i="160"/>
  <c r="AF7" i="160" s="1"/>
  <c r="X7" i="160"/>
  <c r="AI7" i="160" s="1"/>
  <c r="AH63" i="130" s="1"/>
  <c r="AH5" i="160"/>
  <c r="AD5" i="160"/>
  <c r="AF5" i="160" s="1"/>
  <c r="AA5" i="160"/>
  <c r="X5" i="160"/>
  <c r="AR4" i="160" s="1"/>
  <c r="AH3" i="160"/>
  <c r="AD3" i="160"/>
  <c r="X3" i="160"/>
  <c r="AR3" i="160" s="1"/>
  <c r="AH29" i="159"/>
  <c r="X29" i="159"/>
  <c r="AI29" i="159" s="1"/>
  <c r="AT16" i="159" s="1"/>
  <c r="AS16" i="159" s="1"/>
  <c r="AH27" i="159"/>
  <c r="X27" i="159"/>
  <c r="AI27" i="159" s="1"/>
  <c r="AG73" i="130" s="1"/>
  <c r="AH25" i="159"/>
  <c r="X25" i="159"/>
  <c r="AR14" i="159" s="1"/>
  <c r="AH23" i="159"/>
  <c r="AD23" i="159"/>
  <c r="S47" i="159" s="1"/>
  <c r="X23" i="159"/>
  <c r="AR13" i="159" s="1"/>
  <c r="AH21" i="159"/>
  <c r="AD21" i="159"/>
  <c r="AF21" i="159" s="1"/>
  <c r="X21" i="159"/>
  <c r="AI21" i="159" s="1"/>
  <c r="AG70" i="130" s="1"/>
  <c r="AH19" i="159"/>
  <c r="AD19" i="159"/>
  <c r="AF19" i="159" s="1"/>
  <c r="X19" i="159"/>
  <c r="AR11" i="159" s="1"/>
  <c r="AH17" i="159"/>
  <c r="AD17" i="159"/>
  <c r="AF17" i="159" s="1"/>
  <c r="AA17" i="159"/>
  <c r="X17" i="159"/>
  <c r="AI17" i="159" s="1"/>
  <c r="AG68" i="130" s="1"/>
  <c r="AH15" i="159"/>
  <c r="X15" i="159"/>
  <c r="AR9" i="159" s="1"/>
  <c r="AH13" i="159"/>
  <c r="AA13" i="159"/>
  <c r="X13" i="159"/>
  <c r="AR8" i="159" s="1"/>
  <c r="AH11" i="159"/>
  <c r="AD11" i="159"/>
  <c r="AF11" i="159" s="1"/>
  <c r="X11" i="159"/>
  <c r="AR7" i="159" s="1"/>
  <c r="AH9" i="159"/>
  <c r="AD9" i="159"/>
  <c r="AF9" i="159" s="1"/>
  <c r="AA9" i="159"/>
  <c r="X9" i="159"/>
  <c r="AI9" i="159" s="1"/>
  <c r="AG64" i="130" s="1"/>
  <c r="AH7" i="159"/>
  <c r="AD7" i="159"/>
  <c r="AF7" i="159" s="1"/>
  <c r="X7" i="159"/>
  <c r="AI7" i="159" s="1"/>
  <c r="AG63" i="130" s="1"/>
  <c r="AH5" i="159"/>
  <c r="AD5" i="159"/>
  <c r="AF5" i="159" s="1"/>
  <c r="AA5" i="159"/>
  <c r="X5" i="159"/>
  <c r="AR4" i="159" s="1"/>
  <c r="AH3" i="159"/>
  <c r="AD3" i="159"/>
  <c r="X3" i="159"/>
  <c r="AI3" i="159" s="1"/>
  <c r="AG61" i="130" s="1"/>
  <c r="AH29" i="158"/>
  <c r="X29" i="158"/>
  <c r="AI29" i="158" s="1"/>
  <c r="AT16" i="158" s="1"/>
  <c r="AS16" i="158" s="1"/>
  <c r="AH27" i="158"/>
  <c r="X27" i="158"/>
  <c r="AR15" i="158" s="1"/>
  <c r="AH25" i="158"/>
  <c r="X25" i="158"/>
  <c r="AR14" i="158" s="1"/>
  <c r="AH23" i="158"/>
  <c r="AD23" i="158"/>
  <c r="S37" i="158" s="1"/>
  <c r="X23" i="158"/>
  <c r="AI23" i="158" s="1"/>
  <c r="AF71" i="130" s="1"/>
  <c r="AH21" i="158"/>
  <c r="AD21" i="158"/>
  <c r="AF21" i="158" s="1"/>
  <c r="X21" i="158"/>
  <c r="AR12" i="158" s="1"/>
  <c r="AH19" i="158"/>
  <c r="AD19" i="158"/>
  <c r="X19" i="158"/>
  <c r="AR11" i="158" s="1"/>
  <c r="AH17" i="158"/>
  <c r="AD17" i="158"/>
  <c r="U2" i="158" s="1"/>
  <c r="AA17" i="158"/>
  <c r="X17" i="158"/>
  <c r="AR10" i="158" s="1"/>
  <c r="AH15" i="158"/>
  <c r="X15" i="158"/>
  <c r="AR9" i="158" s="1"/>
  <c r="AH13" i="158"/>
  <c r="AA13" i="158"/>
  <c r="X13" i="158"/>
  <c r="AI13" i="158" s="1"/>
  <c r="AF66" i="130" s="1"/>
  <c r="AH11" i="158"/>
  <c r="AD11" i="158"/>
  <c r="AF11" i="158" s="1"/>
  <c r="X11" i="158"/>
  <c r="AR7" i="158" s="1"/>
  <c r="AH9" i="158"/>
  <c r="AD9" i="158"/>
  <c r="AF9" i="158" s="1"/>
  <c r="AA9" i="158"/>
  <c r="X9" i="158"/>
  <c r="AR6" i="158" s="1"/>
  <c r="AH7" i="158"/>
  <c r="AD7" i="158"/>
  <c r="AF7" i="158" s="1"/>
  <c r="X7" i="158"/>
  <c r="AR5" i="158" s="1"/>
  <c r="AH5" i="158"/>
  <c r="AD5" i="158"/>
  <c r="AF5" i="158" s="1"/>
  <c r="AA5" i="158"/>
  <c r="X5" i="158"/>
  <c r="AI5" i="158" s="1"/>
  <c r="AF62" i="130" s="1"/>
  <c r="AH3" i="158"/>
  <c r="AD3" i="158"/>
  <c r="X3" i="158"/>
  <c r="AI3" i="158" s="1"/>
  <c r="AF61" i="130" s="1"/>
  <c r="AH29" i="157"/>
  <c r="X29" i="157"/>
  <c r="AR16" i="157" s="1"/>
  <c r="AH27" i="157"/>
  <c r="X27" i="157"/>
  <c r="AR15" i="157" s="1"/>
  <c r="AH25" i="157"/>
  <c r="X25" i="157"/>
  <c r="AI25" i="157" s="1"/>
  <c r="AE72" i="130" s="1"/>
  <c r="AH23" i="157"/>
  <c r="AD23" i="157"/>
  <c r="S5" i="157" s="1"/>
  <c r="X23" i="157"/>
  <c r="AI23" i="157" s="1"/>
  <c r="AK23" i="157" s="1"/>
  <c r="AH21" i="157"/>
  <c r="AD21" i="157"/>
  <c r="AF21" i="157" s="1"/>
  <c r="X21" i="157"/>
  <c r="AR12" i="157" s="1"/>
  <c r="AH19" i="157"/>
  <c r="AD19" i="157"/>
  <c r="X19" i="157"/>
  <c r="AR11" i="157" s="1"/>
  <c r="AH17" i="157"/>
  <c r="AD17" i="157"/>
  <c r="AA17" i="157"/>
  <c r="X17" i="157"/>
  <c r="AR10" i="157" s="1"/>
  <c r="AH15" i="157"/>
  <c r="X15" i="157"/>
  <c r="AR9" i="157" s="1"/>
  <c r="AH13" i="157"/>
  <c r="AA13" i="157"/>
  <c r="X13" i="157"/>
  <c r="AR8" i="157" s="1"/>
  <c r="AH11" i="157"/>
  <c r="AD11" i="157"/>
  <c r="AF11" i="157" s="1"/>
  <c r="X11" i="157"/>
  <c r="AI11" i="157" s="1"/>
  <c r="AE65" i="130" s="1"/>
  <c r="AH9" i="157"/>
  <c r="AD9" i="157"/>
  <c r="AF9" i="157" s="1"/>
  <c r="AA9" i="157"/>
  <c r="X9" i="157"/>
  <c r="AR6" i="157" s="1"/>
  <c r="AH7" i="157"/>
  <c r="AD7" i="157"/>
  <c r="AF7" i="157" s="1"/>
  <c r="X7" i="157"/>
  <c r="AR5" i="157" s="1"/>
  <c r="AH5" i="157"/>
  <c r="AD5" i="157"/>
  <c r="AF5" i="157" s="1"/>
  <c r="AA5" i="157"/>
  <c r="X5" i="157"/>
  <c r="AR4" i="157" s="1"/>
  <c r="AH3" i="157"/>
  <c r="AD3" i="157"/>
  <c r="X3" i="157"/>
  <c r="AI3" i="157" s="1"/>
  <c r="AK3" i="157" s="1"/>
  <c r="AH29" i="156"/>
  <c r="X29" i="156"/>
  <c r="AI29" i="156" s="1"/>
  <c r="AD74" i="130" s="1"/>
  <c r="AH27" i="156"/>
  <c r="X27" i="156"/>
  <c r="AR15" i="156" s="1"/>
  <c r="AH25" i="156"/>
  <c r="X25" i="156"/>
  <c r="AR14" i="156" s="1"/>
  <c r="AH23" i="156"/>
  <c r="AD23" i="156"/>
  <c r="S31" i="156" s="1"/>
  <c r="X23" i="156"/>
  <c r="AR13" i="156" s="1"/>
  <c r="AH21" i="156"/>
  <c r="AD21" i="156"/>
  <c r="AF21" i="156" s="1"/>
  <c r="X21" i="156"/>
  <c r="AI21" i="156" s="1"/>
  <c r="AJ21" i="156" s="1"/>
  <c r="AH19" i="156"/>
  <c r="AD19" i="156"/>
  <c r="T2" i="156" s="1"/>
  <c r="X19" i="156"/>
  <c r="AR11" i="156" s="1"/>
  <c r="AH17" i="156"/>
  <c r="AD17" i="156"/>
  <c r="U2" i="156" s="1"/>
  <c r="AA17" i="156"/>
  <c r="X17" i="156"/>
  <c r="AI17" i="156" s="1"/>
  <c r="AD68" i="130" s="1"/>
  <c r="AH15" i="156"/>
  <c r="X15" i="156"/>
  <c r="AI15" i="156" s="1"/>
  <c r="AD67" i="130" s="1"/>
  <c r="AH13" i="156"/>
  <c r="AA13" i="156"/>
  <c r="X13" i="156"/>
  <c r="AI13" i="156" s="1"/>
  <c r="AT8" i="156" s="1"/>
  <c r="AS8" i="156" s="1"/>
  <c r="AH11" i="156"/>
  <c r="AD11" i="156"/>
  <c r="AF11" i="156" s="1"/>
  <c r="X11" i="156"/>
  <c r="AI11" i="156" s="1"/>
  <c r="AD65" i="130" s="1"/>
  <c r="AH9" i="156"/>
  <c r="AD9" i="156"/>
  <c r="AF9" i="156" s="1"/>
  <c r="AA9" i="156"/>
  <c r="X9" i="156"/>
  <c r="AI9" i="156" s="1"/>
  <c r="AD64" i="130" s="1"/>
  <c r="AH7" i="156"/>
  <c r="AD7" i="156"/>
  <c r="AF7" i="156" s="1"/>
  <c r="X7" i="156"/>
  <c r="AI7" i="156" s="1"/>
  <c r="AD63" i="130" s="1"/>
  <c r="AH5" i="156"/>
  <c r="AD5" i="156"/>
  <c r="AF5" i="156" s="1"/>
  <c r="AA5" i="156"/>
  <c r="X5" i="156"/>
  <c r="AR4" i="156" s="1"/>
  <c r="AH3" i="156"/>
  <c r="AD3" i="156"/>
  <c r="X3" i="156"/>
  <c r="AR3" i="156" s="1"/>
  <c r="AH29" i="155"/>
  <c r="X29" i="155"/>
  <c r="AI29" i="155" s="1"/>
  <c r="AT16" i="155" s="1"/>
  <c r="AS16" i="155" s="1"/>
  <c r="AH27" i="155"/>
  <c r="X27" i="155"/>
  <c r="AI27" i="155" s="1"/>
  <c r="AC73" i="130" s="1"/>
  <c r="AH25" i="155"/>
  <c r="X25" i="155"/>
  <c r="AR14" i="155" s="1"/>
  <c r="AH23" i="155"/>
  <c r="AD23" i="155"/>
  <c r="S7" i="155" s="1"/>
  <c r="X23" i="155"/>
  <c r="AR13" i="155" s="1"/>
  <c r="AH21" i="155"/>
  <c r="AD21" i="155"/>
  <c r="AF21" i="155" s="1"/>
  <c r="X21" i="155"/>
  <c r="AI21" i="155" s="1"/>
  <c r="AC70" i="130" s="1"/>
  <c r="AH19" i="155"/>
  <c r="AD19" i="155"/>
  <c r="AF19" i="155" s="1"/>
  <c r="X19" i="155"/>
  <c r="AR11" i="155" s="1"/>
  <c r="AH17" i="155"/>
  <c r="AD17" i="155"/>
  <c r="AF17" i="155" s="1"/>
  <c r="AA17" i="155"/>
  <c r="X17" i="155"/>
  <c r="AI17" i="155" s="1"/>
  <c r="AC68" i="130" s="1"/>
  <c r="AH15" i="155"/>
  <c r="X15" i="155"/>
  <c r="AR9" i="155" s="1"/>
  <c r="AH13" i="155"/>
  <c r="AA13" i="155"/>
  <c r="X13" i="155"/>
  <c r="AR8" i="155" s="1"/>
  <c r="AH11" i="155"/>
  <c r="AD11" i="155"/>
  <c r="AF11" i="155" s="1"/>
  <c r="X11" i="155"/>
  <c r="AR7" i="155" s="1"/>
  <c r="AH9" i="155"/>
  <c r="AD9" i="155"/>
  <c r="AF9" i="155" s="1"/>
  <c r="AA9" i="155"/>
  <c r="X9" i="155"/>
  <c r="AI9" i="155" s="1"/>
  <c r="AC64" i="130" s="1"/>
  <c r="AH7" i="155"/>
  <c r="AD7" i="155"/>
  <c r="AF7" i="155" s="1"/>
  <c r="X7" i="155"/>
  <c r="AI7" i="155" s="1"/>
  <c r="AC63" i="130" s="1"/>
  <c r="AH5" i="155"/>
  <c r="AD5" i="155"/>
  <c r="AF5" i="155" s="1"/>
  <c r="AA5" i="155"/>
  <c r="X5" i="155"/>
  <c r="AR4" i="155" s="1"/>
  <c r="AH3" i="155"/>
  <c r="AD3" i="155"/>
  <c r="AF3" i="155" s="1"/>
  <c r="X3" i="155"/>
  <c r="AI3" i="155" s="1"/>
  <c r="AC61" i="130" s="1"/>
  <c r="AH29" i="154"/>
  <c r="X29" i="154"/>
  <c r="AI29" i="154" s="1"/>
  <c r="AT16" i="154" s="1"/>
  <c r="AS16" i="154" s="1"/>
  <c r="AH27" i="154"/>
  <c r="X27" i="154"/>
  <c r="AR15" i="154" s="1"/>
  <c r="AH25" i="154"/>
  <c r="X25" i="154"/>
  <c r="AR14" i="154" s="1"/>
  <c r="AH23" i="154"/>
  <c r="AD23" i="154"/>
  <c r="S37" i="154" s="1"/>
  <c r="X23" i="154"/>
  <c r="AR13" i="154" s="1"/>
  <c r="AH21" i="154"/>
  <c r="AD21" i="154"/>
  <c r="AF21" i="154" s="1"/>
  <c r="X21" i="154"/>
  <c r="AR12" i="154" s="1"/>
  <c r="AH19" i="154"/>
  <c r="AD19" i="154"/>
  <c r="X19" i="154"/>
  <c r="AR11" i="154" s="1"/>
  <c r="AH17" i="154"/>
  <c r="AD17" i="154"/>
  <c r="U2" i="154" s="1"/>
  <c r="AA17" i="154"/>
  <c r="X17" i="154"/>
  <c r="AR10" i="154" s="1"/>
  <c r="AH15" i="154"/>
  <c r="X15" i="154"/>
  <c r="AI15" i="154" s="1"/>
  <c r="AT9" i="154" s="1"/>
  <c r="AS9" i="154" s="1"/>
  <c r="AH13" i="154"/>
  <c r="AA13" i="154"/>
  <c r="X13" i="154"/>
  <c r="AI13" i="154" s="1"/>
  <c r="AB66" i="130" s="1"/>
  <c r="AH11" i="154"/>
  <c r="AD11" i="154"/>
  <c r="AF11" i="154" s="1"/>
  <c r="X11" i="154"/>
  <c r="AR7" i="154" s="1"/>
  <c r="AH9" i="154"/>
  <c r="AD9" i="154"/>
  <c r="AF9" i="154" s="1"/>
  <c r="AA9" i="154"/>
  <c r="X9" i="154"/>
  <c r="AR6" i="154" s="1"/>
  <c r="AH7" i="154"/>
  <c r="AD7" i="154"/>
  <c r="AF7" i="154" s="1"/>
  <c r="X7" i="154"/>
  <c r="AR5" i="154" s="1"/>
  <c r="AH5" i="154"/>
  <c r="AD5" i="154"/>
  <c r="AF5" i="154" s="1"/>
  <c r="AA5" i="154"/>
  <c r="X5" i="154"/>
  <c r="AR4" i="154" s="1"/>
  <c r="AH3" i="154"/>
  <c r="AD3" i="154"/>
  <c r="X3" i="154"/>
  <c r="AR3" i="154" s="1"/>
  <c r="AH29" i="153"/>
  <c r="X29" i="153"/>
  <c r="AR16" i="153" s="1"/>
  <c r="AH27" i="153"/>
  <c r="X27" i="153"/>
  <c r="AR15" i="153" s="1"/>
  <c r="AH25" i="153"/>
  <c r="X25" i="153"/>
  <c r="AI25" i="153" s="1"/>
  <c r="AA72" i="130" s="1"/>
  <c r="AH23" i="153"/>
  <c r="AD23" i="153"/>
  <c r="S5" i="153" s="1"/>
  <c r="X23" i="153"/>
  <c r="AR13" i="153" s="1"/>
  <c r="AH21" i="153"/>
  <c r="AD21" i="153"/>
  <c r="AF21" i="153" s="1"/>
  <c r="X21" i="153"/>
  <c r="AR12" i="153" s="1"/>
  <c r="AH19" i="153"/>
  <c r="AD19" i="153"/>
  <c r="T2" i="153" s="1"/>
  <c r="X19" i="153"/>
  <c r="AI19" i="153" s="1"/>
  <c r="AJ19" i="153" s="1"/>
  <c r="AH17" i="153"/>
  <c r="AD17" i="153"/>
  <c r="AA17" i="153"/>
  <c r="X17" i="153"/>
  <c r="AR10" i="153" s="1"/>
  <c r="AH15" i="153"/>
  <c r="X15" i="153"/>
  <c r="AI15" i="153" s="1"/>
  <c r="AJ15" i="153" s="1"/>
  <c r="AH13" i="153"/>
  <c r="AA13" i="153"/>
  <c r="X13" i="153"/>
  <c r="AR8" i="153" s="1"/>
  <c r="AH11" i="153"/>
  <c r="AD11" i="153"/>
  <c r="AF11" i="153" s="1"/>
  <c r="X11" i="153"/>
  <c r="AI11" i="153" s="1"/>
  <c r="AA65" i="130" s="1"/>
  <c r="AH9" i="153"/>
  <c r="AD9" i="153"/>
  <c r="AF9" i="153" s="1"/>
  <c r="AA9" i="153"/>
  <c r="X9" i="153"/>
  <c r="AR6" i="153" s="1"/>
  <c r="AH7" i="153"/>
  <c r="AD7" i="153"/>
  <c r="AF7" i="153" s="1"/>
  <c r="X7" i="153"/>
  <c r="AR5" i="153" s="1"/>
  <c r="AH5" i="153"/>
  <c r="AD5" i="153"/>
  <c r="AF5" i="153" s="1"/>
  <c r="AA5" i="153"/>
  <c r="X5" i="153"/>
  <c r="AR4" i="153" s="1"/>
  <c r="AH3" i="153"/>
  <c r="AD3" i="153"/>
  <c r="X3" i="153"/>
  <c r="AI3" i="153" s="1"/>
  <c r="AK3" i="153" s="1"/>
  <c r="AH29" i="152"/>
  <c r="X29" i="152"/>
  <c r="AI29" i="152" s="1"/>
  <c r="Z74" i="130" s="1"/>
  <c r="AH27" i="152"/>
  <c r="X27" i="152"/>
  <c r="AR15" i="152" s="1"/>
  <c r="AH25" i="152"/>
  <c r="X25" i="152"/>
  <c r="AR14" i="152" s="1"/>
  <c r="AH23" i="152"/>
  <c r="AD23" i="152"/>
  <c r="S49" i="152" s="1"/>
  <c r="X23" i="152"/>
  <c r="AR13" i="152" s="1"/>
  <c r="AH21" i="152"/>
  <c r="AD21" i="152"/>
  <c r="AF21" i="152" s="1"/>
  <c r="X21" i="152"/>
  <c r="AI21" i="152" s="1"/>
  <c r="Z70" i="130" s="1"/>
  <c r="AH19" i="152"/>
  <c r="AD19" i="152"/>
  <c r="AF19" i="152" s="1"/>
  <c r="X19" i="152"/>
  <c r="AI19" i="152" s="1"/>
  <c r="Z69" i="130" s="1"/>
  <c r="AH17" i="152"/>
  <c r="AD17" i="152"/>
  <c r="AA17" i="152"/>
  <c r="X17" i="152"/>
  <c r="AI17" i="152" s="1"/>
  <c r="Z68" i="130" s="1"/>
  <c r="AH15" i="152"/>
  <c r="X15" i="152"/>
  <c r="AI15" i="152" s="1"/>
  <c r="Z67" i="130" s="1"/>
  <c r="AH13" i="152"/>
  <c r="AA13" i="152"/>
  <c r="X13" i="152"/>
  <c r="AI13" i="152" s="1"/>
  <c r="AT8" i="152" s="1"/>
  <c r="AS8" i="152" s="1"/>
  <c r="AH11" i="152"/>
  <c r="AD11" i="152"/>
  <c r="AF11" i="152" s="1"/>
  <c r="X11" i="152"/>
  <c r="AI11" i="152" s="1"/>
  <c r="Z65" i="130" s="1"/>
  <c r="AH9" i="152"/>
  <c r="AD9" i="152"/>
  <c r="AF9" i="152" s="1"/>
  <c r="AA9" i="152"/>
  <c r="X9" i="152"/>
  <c r="AI9" i="152" s="1"/>
  <c r="Z64" i="130" s="1"/>
  <c r="AH7" i="152"/>
  <c r="AD7" i="152"/>
  <c r="AF7" i="152" s="1"/>
  <c r="X7" i="152"/>
  <c r="AI7" i="152" s="1"/>
  <c r="Z63" i="130" s="1"/>
  <c r="AH5" i="152"/>
  <c r="AD5" i="152"/>
  <c r="AF5" i="152" s="1"/>
  <c r="AA5" i="152"/>
  <c r="X5" i="152"/>
  <c r="AR4" i="152" s="1"/>
  <c r="AH3" i="152"/>
  <c r="AD3" i="152"/>
  <c r="X3" i="152"/>
  <c r="AR3" i="152" s="1"/>
  <c r="AH29" i="151"/>
  <c r="X29" i="151"/>
  <c r="AI29" i="151" s="1"/>
  <c r="AT16" i="151" s="1"/>
  <c r="AS16" i="151" s="1"/>
  <c r="AH27" i="151"/>
  <c r="X27" i="151"/>
  <c r="AI27" i="151" s="1"/>
  <c r="Y73" i="130" s="1"/>
  <c r="AH25" i="151"/>
  <c r="X25" i="151"/>
  <c r="AR14" i="151" s="1"/>
  <c r="AH23" i="151"/>
  <c r="AD23" i="151"/>
  <c r="S7" i="151" s="1"/>
  <c r="X23" i="151"/>
  <c r="AR13" i="151" s="1"/>
  <c r="AH21" i="151"/>
  <c r="AD21" i="151"/>
  <c r="AF21" i="151" s="1"/>
  <c r="X21" i="151"/>
  <c r="AI21" i="151" s="1"/>
  <c r="Y70" i="130" s="1"/>
  <c r="AH19" i="151"/>
  <c r="AD19" i="151"/>
  <c r="AF19" i="151" s="1"/>
  <c r="X19" i="151"/>
  <c r="AR11" i="151" s="1"/>
  <c r="AH17" i="151"/>
  <c r="AD17" i="151"/>
  <c r="AA17" i="151"/>
  <c r="X17" i="151"/>
  <c r="AI17" i="151" s="1"/>
  <c r="Y68" i="130" s="1"/>
  <c r="AH15" i="151"/>
  <c r="X15" i="151"/>
  <c r="AR9" i="151" s="1"/>
  <c r="AH13" i="151"/>
  <c r="AA13" i="151"/>
  <c r="X13" i="151"/>
  <c r="AI13" i="151" s="1"/>
  <c r="AJ13" i="151" s="1"/>
  <c r="AH11" i="151"/>
  <c r="AD11" i="151"/>
  <c r="AF11" i="151" s="1"/>
  <c r="X11" i="151"/>
  <c r="AR7" i="151" s="1"/>
  <c r="AH9" i="151"/>
  <c r="AD9" i="151"/>
  <c r="AF9" i="151" s="1"/>
  <c r="AA9" i="151"/>
  <c r="X9" i="151"/>
  <c r="AI9" i="151" s="1"/>
  <c r="Y64" i="130" s="1"/>
  <c r="AH7" i="151"/>
  <c r="AD7" i="151"/>
  <c r="AF7" i="151" s="1"/>
  <c r="X7" i="151"/>
  <c r="AI7" i="151" s="1"/>
  <c r="Y63" i="130" s="1"/>
  <c r="AH5" i="151"/>
  <c r="AD5" i="151"/>
  <c r="AF5" i="151" s="1"/>
  <c r="AA5" i="151"/>
  <c r="X5" i="151"/>
  <c r="AR4" i="151" s="1"/>
  <c r="AH3" i="151"/>
  <c r="AD3" i="151"/>
  <c r="AF3" i="151" s="1"/>
  <c r="X3" i="151"/>
  <c r="AI3" i="151" s="1"/>
  <c r="Y61" i="130" s="1"/>
  <c r="AH29" i="150"/>
  <c r="X29" i="150"/>
  <c r="AI29" i="150" s="1"/>
  <c r="AH27" i="150"/>
  <c r="X27" i="150"/>
  <c r="AR15" i="150" s="1"/>
  <c r="AH25" i="150"/>
  <c r="X25" i="150"/>
  <c r="AI25" i="150" s="1"/>
  <c r="AJ25" i="150" s="1"/>
  <c r="AH23" i="150"/>
  <c r="AD23" i="150"/>
  <c r="S37" i="150" s="1"/>
  <c r="X23" i="150"/>
  <c r="AR13" i="150" s="1"/>
  <c r="AH21" i="150"/>
  <c r="AD21" i="150"/>
  <c r="AF21" i="150" s="1"/>
  <c r="X21" i="150"/>
  <c r="AR12" i="150" s="1"/>
  <c r="AH19" i="150"/>
  <c r="AD19" i="150"/>
  <c r="AF19" i="150" s="1"/>
  <c r="X19" i="150"/>
  <c r="AR11" i="150" s="1"/>
  <c r="AH17" i="150"/>
  <c r="AD17" i="150"/>
  <c r="AF17" i="150" s="1"/>
  <c r="AA17" i="150"/>
  <c r="X17" i="150"/>
  <c r="AR10" i="150" s="1"/>
  <c r="AH15" i="150"/>
  <c r="X15" i="150"/>
  <c r="AR9" i="150" s="1"/>
  <c r="AH13" i="150"/>
  <c r="AA13" i="150"/>
  <c r="X13" i="150"/>
  <c r="AI13" i="150" s="1"/>
  <c r="X66" i="130" s="1"/>
  <c r="AH11" i="150"/>
  <c r="AD11" i="150"/>
  <c r="AF11" i="150" s="1"/>
  <c r="X11" i="150"/>
  <c r="AR7" i="150" s="1"/>
  <c r="AH9" i="150"/>
  <c r="AD9" i="150"/>
  <c r="AF9" i="150" s="1"/>
  <c r="AA9" i="150"/>
  <c r="X9" i="150"/>
  <c r="AR6" i="150" s="1"/>
  <c r="AH7" i="150"/>
  <c r="AD7" i="150"/>
  <c r="AF7" i="150" s="1"/>
  <c r="X7" i="150"/>
  <c r="AR5" i="150" s="1"/>
  <c r="AH5" i="150"/>
  <c r="AD5" i="150"/>
  <c r="AF5" i="150" s="1"/>
  <c r="AA5" i="150"/>
  <c r="X5" i="150"/>
  <c r="AI5" i="150" s="1"/>
  <c r="AJ5" i="150" s="1"/>
  <c r="AH3" i="150"/>
  <c r="AD3" i="150"/>
  <c r="X3" i="150"/>
  <c r="AI3" i="150" s="1"/>
  <c r="X61" i="130" s="1"/>
  <c r="AH29" i="149"/>
  <c r="X29" i="149"/>
  <c r="AR16" i="149" s="1"/>
  <c r="AH27" i="149"/>
  <c r="X27" i="149"/>
  <c r="AR15" i="149" s="1"/>
  <c r="AH25" i="149"/>
  <c r="X25" i="149"/>
  <c r="AI25" i="149" s="1"/>
  <c r="W72" i="130" s="1"/>
  <c r="AH23" i="149"/>
  <c r="AD23" i="149"/>
  <c r="S5" i="149" s="1"/>
  <c r="X23" i="149"/>
  <c r="AR13" i="149" s="1"/>
  <c r="AH21" i="149"/>
  <c r="AD21" i="149"/>
  <c r="AF21" i="149" s="1"/>
  <c r="X21" i="149"/>
  <c r="AI21" i="149" s="1"/>
  <c r="AT12" i="149" s="1"/>
  <c r="AS12" i="149" s="1"/>
  <c r="AH19" i="149"/>
  <c r="AD19" i="149"/>
  <c r="X19" i="149"/>
  <c r="AI19" i="149" s="1"/>
  <c r="AJ19" i="149" s="1"/>
  <c r="AH17" i="149"/>
  <c r="AD17" i="149"/>
  <c r="AA17" i="149"/>
  <c r="X17" i="149"/>
  <c r="AR10" i="149" s="1"/>
  <c r="AH15" i="149"/>
  <c r="X15" i="149"/>
  <c r="AR9" i="149" s="1"/>
  <c r="AH13" i="149"/>
  <c r="AA13" i="149"/>
  <c r="X13" i="149"/>
  <c r="AR8" i="149" s="1"/>
  <c r="AH11" i="149"/>
  <c r="AD11" i="149"/>
  <c r="AF11" i="149" s="1"/>
  <c r="X11" i="149"/>
  <c r="AI11" i="149" s="1"/>
  <c r="W65" i="130" s="1"/>
  <c r="AH9" i="149"/>
  <c r="AD9" i="149"/>
  <c r="AF9" i="149" s="1"/>
  <c r="AA9" i="149"/>
  <c r="X9" i="149"/>
  <c r="AR6" i="149" s="1"/>
  <c r="AH7" i="149"/>
  <c r="AD7" i="149"/>
  <c r="AF7" i="149" s="1"/>
  <c r="X7" i="149"/>
  <c r="AR5" i="149" s="1"/>
  <c r="AH5" i="149"/>
  <c r="AD5" i="149"/>
  <c r="AF5" i="149" s="1"/>
  <c r="AA5" i="149"/>
  <c r="X5" i="149"/>
  <c r="AR4" i="149" s="1"/>
  <c r="AH3" i="149"/>
  <c r="AD3" i="149"/>
  <c r="X3" i="149"/>
  <c r="AR3" i="149" s="1"/>
  <c r="AH29" i="148"/>
  <c r="X29" i="148"/>
  <c r="AI29" i="148" s="1"/>
  <c r="V74" i="130" s="1"/>
  <c r="AH27" i="148"/>
  <c r="X27" i="148"/>
  <c r="AR15" i="148" s="1"/>
  <c r="AH25" i="148"/>
  <c r="X25" i="148"/>
  <c r="AR14" i="148" s="1"/>
  <c r="AH23" i="148"/>
  <c r="AD23" i="148"/>
  <c r="S49" i="148" s="1"/>
  <c r="X23" i="148"/>
  <c r="AR13" i="148" s="1"/>
  <c r="AH21" i="148"/>
  <c r="AD21" i="148"/>
  <c r="AF21" i="148" s="1"/>
  <c r="X21" i="148"/>
  <c r="AI21" i="148" s="1"/>
  <c r="V70" i="130" s="1"/>
  <c r="AH19" i="148"/>
  <c r="AD19" i="148"/>
  <c r="AF19" i="148" s="1"/>
  <c r="X19" i="148"/>
  <c r="AI19" i="148" s="1"/>
  <c r="V69" i="130" s="1"/>
  <c r="AH17" i="148"/>
  <c r="AD17" i="148"/>
  <c r="AA17" i="148"/>
  <c r="X17" i="148"/>
  <c r="AI17" i="148" s="1"/>
  <c r="V68" i="130" s="1"/>
  <c r="AH15" i="148"/>
  <c r="X15" i="148"/>
  <c r="AI15" i="148" s="1"/>
  <c r="V67" i="130" s="1"/>
  <c r="AH13" i="148"/>
  <c r="AA13" i="148"/>
  <c r="X13" i="148"/>
  <c r="AR8" i="148" s="1"/>
  <c r="AH11" i="148"/>
  <c r="AD11" i="148"/>
  <c r="AF11" i="148" s="1"/>
  <c r="X11" i="148"/>
  <c r="AI11" i="148" s="1"/>
  <c r="V65" i="130" s="1"/>
  <c r="AH9" i="148"/>
  <c r="AD9" i="148"/>
  <c r="AF9" i="148" s="1"/>
  <c r="AA9" i="148"/>
  <c r="X9" i="148"/>
  <c r="AI9" i="148" s="1"/>
  <c r="V64" i="130" s="1"/>
  <c r="AH7" i="148"/>
  <c r="AD7" i="148"/>
  <c r="AF7" i="148" s="1"/>
  <c r="X7" i="148"/>
  <c r="AI7" i="148" s="1"/>
  <c r="V63" i="130" s="1"/>
  <c r="AH5" i="148"/>
  <c r="AD5" i="148"/>
  <c r="AF5" i="148" s="1"/>
  <c r="AA5" i="148"/>
  <c r="X5" i="148"/>
  <c r="AR4" i="148" s="1"/>
  <c r="AH3" i="148"/>
  <c r="AD3" i="148"/>
  <c r="X3" i="148"/>
  <c r="AR3" i="148" s="1"/>
  <c r="AH29" i="147"/>
  <c r="X29" i="147"/>
  <c r="AI29" i="147" s="1"/>
  <c r="AT16" i="147" s="1"/>
  <c r="AS16" i="147" s="1"/>
  <c r="AH27" i="147"/>
  <c r="X27" i="147"/>
  <c r="AI27" i="147" s="1"/>
  <c r="U73" i="130" s="1"/>
  <c r="AH25" i="147"/>
  <c r="X25" i="147"/>
  <c r="AR14" i="147" s="1"/>
  <c r="AH23" i="147"/>
  <c r="AD23" i="147"/>
  <c r="S7" i="147" s="1"/>
  <c r="X23" i="147"/>
  <c r="AR13" i="147" s="1"/>
  <c r="AH21" i="147"/>
  <c r="AD21" i="147"/>
  <c r="AF21" i="147" s="1"/>
  <c r="X21" i="147"/>
  <c r="AI21" i="147" s="1"/>
  <c r="U70" i="130" s="1"/>
  <c r="AH19" i="147"/>
  <c r="AD19" i="147"/>
  <c r="AF19" i="147" s="1"/>
  <c r="X19" i="147"/>
  <c r="AR11" i="147" s="1"/>
  <c r="AH17" i="147"/>
  <c r="AD17" i="147"/>
  <c r="AF17" i="147" s="1"/>
  <c r="AA17" i="147"/>
  <c r="X17" i="147"/>
  <c r="AI17" i="147" s="1"/>
  <c r="U68" i="130" s="1"/>
  <c r="AH15" i="147"/>
  <c r="X15" i="147"/>
  <c r="AR9" i="147" s="1"/>
  <c r="AH13" i="147"/>
  <c r="AA13" i="147"/>
  <c r="X13" i="147"/>
  <c r="AI13" i="147" s="1"/>
  <c r="AK13" i="147" s="1"/>
  <c r="AH11" i="147"/>
  <c r="AD11" i="147"/>
  <c r="AF11" i="147" s="1"/>
  <c r="X11" i="147"/>
  <c r="AR7" i="147" s="1"/>
  <c r="AH9" i="147"/>
  <c r="AD9" i="147"/>
  <c r="AF9" i="147" s="1"/>
  <c r="AA9" i="147"/>
  <c r="X9" i="147"/>
  <c r="AR6" i="147" s="1"/>
  <c r="AH7" i="147"/>
  <c r="AD7" i="147"/>
  <c r="AF7" i="147" s="1"/>
  <c r="X7" i="147"/>
  <c r="AI7" i="147" s="1"/>
  <c r="U63" i="130" s="1"/>
  <c r="AH5" i="147"/>
  <c r="AD5" i="147"/>
  <c r="AF5" i="147" s="1"/>
  <c r="AA5" i="147"/>
  <c r="X5" i="147"/>
  <c r="AR4" i="147" s="1"/>
  <c r="AH3" i="147"/>
  <c r="AD3" i="147"/>
  <c r="AF3" i="147" s="1"/>
  <c r="X3" i="147"/>
  <c r="AI3" i="147" s="1"/>
  <c r="U61" i="130" s="1"/>
  <c r="AH29" i="146"/>
  <c r="X29" i="146"/>
  <c r="AI29" i="146" s="1"/>
  <c r="AT16" i="146" s="1"/>
  <c r="AS16" i="146" s="1"/>
  <c r="AH27" i="146"/>
  <c r="X27" i="146"/>
  <c r="AR15" i="146" s="1"/>
  <c r="AH25" i="146"/>
  <c r="X25" i="146"/>
  <c r="AR14" i="146" s="1"/>
  <c r="AH23" i="146"/>
  <c r="AD23" i="146"/>
  <c r="S37" i="146" s="1"/>
  <c r="X23" i="146"/>
  <c r="AR13" i="146" s="1"/>
  <c r="AH21" i="146"/>
  <c r="AD21" i="146"/>
  <c r="AF21" i="146" s="1"/>
  <c r="X21" i="146"/>
  <c r="AR12" i="146" s="1"/>
  <c r="AH19" i="146"/>
  <c r="AD19" i="146"/>
  <c r="AF19" i="146" s="1"/>
  <c r="X19" i="146"/>
  <c r="AI19" i="146" s="1"/>
  <c r="AT11" i="146" s="1"/>
  <c r="AS11" i="146" s="1"/>
  <c r="AH17" i="146"/>
  <c r="AD17" i="146"/>
  <c r="U2" i="146" s="1"/>
  <c r="AA17" i="146"/>
  <c r="X17" i="146"/>
  <c r="AR10" i="146" s="1"/>
  <c r="AH15" i="146"/>
  <c r="X15" i="146"/>
  <c r="AR9" i="146" s="1"/>
  <c r="AH13" i="146"/>
  <c r="AA13" i="146"/>
  <c r="X13" i="146"/>
  <c r="AI13" i="146" s="1"/>
  <c r="T66" i="130" s="1"/>
  <c r="AH11" i="146"/>
  <c r="AD11" i="146"/>
  <c r="AF11" i="146" s="1"/>
  <c r="X11" i="146"/>
  <c r="AR7" i="146" s="1"/>
  <c r="AH9" i="146"/>
  <c r="AD9" i="146"/>
  <c r="AF9" i="146" s="1"/>
  <c r="AA9" i="146"/>
  <c r="X9" i="146"/>
  <c r="AR6" i="146" s="1"/>
  <c r="AH7" i="146"/>
  <c r="AD7" i="146"/>
  <c r="AF7" i="146" s="1"/>
  <c r="X7" i="146"/>
  <c r="AR5" i="146" s="1"/>
  <c r="AH5" i="146"/>
  <c r="AD5" i="146"/>
  <c r="AF5" i="146" s="1"/>
  <c r="AA5" i="146"/>
  <c r="X5" i="146"/>
  <c r="AR4" i="146" s="1"/>
  <c r="AH3" i="146"/>
  <c r="AD3" i="146"/>
  <c r="X3" i="146"/>
  <c r="AI3" i="146" s="1"/>
  <c r="T61" i="130" s="1"/>
  <c r="AH29" i="145"/>
  <c r="X29" i="145"/>
  <c r="AI29" i="145" s="1"/>
  <c r="S74" i="130" s="1"/>
  <c r="AH27" i="145"/>
  <c r="X27" i="145"/>
  <c r="AR15" i="145" s="1"/>
  <c r="AH25" i="145"/>
  <c r="X25" i="145"/>
  <c r="AI25" i="145" s="1"/>
  <c r="S72" i="130" s="1"/>
  <c r="AH23" i="145"/>
  <c r="AD23" i="145"/>
  <c r="S25" i="145" s="1"/>
  <c r="X23" i="145"/>
  <c r="AR13" i="145" s="1"/>
  <c r="AH21" i="145"/>
  <c r="AD21" i="145"/>
  <c r="AF21" i="145" s="1"/>
  <c r="X21" i="145"/>
  <c r="AR12" i="145" s="1"/>
  <c r="AH19" i="145"/>
  <c r="AD19" i="145"/>
  <c r="T2" i="145" s="1"/>
  <c r="X19" i="145"/>
  <c r="AI19" i="145" s="1"/>
  <c r="S69" i="130" s="1"/>
  <c r="AH17" i="145"/>
  <c r="AD17" i="145"/>
  <c r="AA17" i="145"/>
  <c r="X17" i="145"/>
  <c r="AR10" i="145" s="1"/>
  <c r="AH15" i="145"/>
  <c r="X15" i="145"/>
  <c r="AI15" i="145" s="1"/>
  <c r="S67" i="130" s="1"/>
  <c r="AH13" i="145"/>
  <c r="AA13" i="145"/>
  <c r="X13" i="145"/>
  <c r="AI13" i="145" s="1"/>
  <c r="S66" i="130" s="1"/>
  <c r="AH11" i="145"/>
  <c r="AD11" i="145"/>
  <c r="AF11" i="145" s="1"/>
  <c r="X11" i="145"/>
  <c r="AI11" i="145" s="1"/>
  <c r="S65" i="130" s="1"/>
  <c r="AH9" i="145"/>
  <c r="AD9" i="145"/>
  <c r="AF9" i="145" s="1"/>
  <c r="AA9" i="145"/>
  <c r="X9" i="145"/>
  <c r="AR6" i="145" s="1"/>
  <c r="AH7" i="145"/>
  <c r="AD7" i="145"/>
  <c r="AF7" i="145" s="1"/>
  <c r="X7" i="145"/>
  <c r="AR5" i="145" s="1"/>
  <c r="AH5" i="145"/>
  <c r="AD5" i="145"/>
  <c r="AF5" i="145" s="1"/>
  <c r="AA5" i="145"/>
  <c r="X5" i="145"/>
  <c r="AR4" i="145" s="1"/>
  <c r="AH3" i="145"/>
  <c r="AD3" i="145"/>
  <c r="X3" i="145"/>
  <c r="AI3" i="145" s="1"/>
  <c r="S61" i="130" s="1"/>
  <c r="AH29" i="144"/>
  <c r="X29" i="144"/>
  <c r="AR16" i="144" s="1"/>
  <c r="AH27" i="144"/>
  <c r="X27" i="144"/>
  <c r="AI27" i="144" s="1"/>
  <c r="R73" i="130" s="1"/>
  <c r="AH25" i="144"/>
  <c r="X25" i="144"/>
  <c r="AR14" i="144" s="1"/>
  <c r="AH23" i="144"/>
  <c r="AD23" i="144"/>
  <c r="S11" i="144" s="1"/>
  <c r="X23" i="144"/>
  <c r="AI23" i="144" s="1"/>
  <c r="R71" i="130" s="1"/>
  <c r="AH21" i="144"/>
  <c r="AD21" i="144"/>
  <c r="AF21" i="144" s="1"/>
  <c r="X21" i="144"/>
  <c r="AI21" i="144" s="1"/>
  <c r="AT12" i="144" s="1"/>
  <c r="AS12" i="144" s="1"/>
  <c r="AH19" i="144"/>
  <c r="AD19" i="144"/>
  <c r="T2" i="144" s="1"/>
  <c r="X19" i="144"/>
  <c r="AI19" i="144" s="1"/>
  <c r="AJ19" i="144" s="1"/>
  <c r="AH17" i="144"/>
  <c r="AD17" i="144"/>
  <c r="AF17" i="144" s="1"/>
  <c r="AA17" i="144"/>
  <c r="X17" i="144"/>
  <c r="AI17" i="144" s="1"/>
  <c r="R68" i="130" s="1"/>
  <c r="AH15" i="144"/>
  <c r="X15" i="144"/>
  <c r="AR9" i="144" s="1"/>
  <c r="AH13" i="144"/>
  <c r="AA13" i="144"/>
  <c r="X13" i="144"/>
  <c r="AR8" i="144" s="1"/>
  <c r="AH11" i="144"/>
  <c r="AD11" i="144"/>
  <c r="AF11" i="144" s="1"/>
  <c r="X11" i="144"/>
  <c r="AR7" i="144" s="1"/>
  <c r="AH9" i="144"/>
  <c r="AD9" i="144"/>
  <c r="AF9" i="144" s="1"/>
  <c r="AA9" i="144"/>
  <c r="X9" i="144"/>
  <c r="AR6" i="144" s="1"/>
  <c r="AH7" i="144"/>
  <c r="AD7" i="144"/>
  <c r="AF7" i="144" s="1"/>
  <c r="X7" i="144"/>
  <c r="AI7" i="144" s="1"/>
  <c r="R63" i="130" s="1"/>
  <c r="AH5" i="144"/>
  <c r="AD5" i="144"/>
  <c r="AF5" i="144" s="1"/>
  <c r="AA5" i="144"/>
  <c r="X5" i="144"/>
  <c r="AR4" i="144" s="1"/>
  <c r="AH3" i="144"/>
  <c r="AD3" i="144"/>
  <c r="X3" i="144"/>
  <c r="AR3" i="144" s="1"/>
  <c r="AH29" i="143"/>
  <c r="X29" i="143"/>
  <c r="AI29" i="143" s="1"/>
  <c r="AK29" i="143" s="1"/>
  <c r="AH27" i="143"/>
  <c r="X27" i="143"/>
  <c r="AI27" i="143" s="1"/>
  <c r="AJ27" i="143" s="1"/>
  <c r="AH25" i="143"/>
  <c r="X25" i="143"/>
  <c r="AR14" i="143" s="1"/>
  <c r="AH23" i="143"/>
  <c r="AD23" i="143"/>
  <c r="S23" i="143" s="1"/>
  <c r="X23" i="143"/>
  <c r="AR13" i="143" s="1"/>
  <c r="AH21" i="143"/>
  <c r="AD21" i="143"/>
  <c r="AF21" i="143" s="1"/>
  <c r="X21" i="143"/>
  <c r="AI21" i="143" s="1"/>
  <c r="Q70" i="130" s="1"/>
  <c r="AH19" i="143"/>
  <c r="AD19" i="143"/>
  <c r="X19" i="143"/>
  <c r="AI19" i="143" s="1"/>
  <c r="Q69" i="130" s="1"/>
  <c r="AH17" i="143"/>
  <c r="AD17" i="143"/>
  <c r="AA17" i="143"/>
  <c r="X17" i="143"/>
  <c r="AR10" i="143" s="1"/>
  <c r="AH15" i="143"/>
  <c r="X15" i="143"/>
  <c r="AR9" i="143" s="1"/>
  <c r="AH13" i="143"/>
  <c r="AA13" i="143"/>
  <c r="X13" i="143"/>
  <c r="AI13" i="143" s="1"/>
  <c r="Q66" i="130" s="1"/>
  <c r="AH11" i="143"/>
  <c r="AD11" i="143"/>
  <c r="AF11" i="143" s="1"/>
  <c r="X11" i="143"/>
  <c r="AR7" i="143" s="1"/>
  <c r="AH9" i="143"/>
  <c r="AD9" i="143"/>
  <c r="AF9" i="143" s="1"/>
  <c r="AA9" i="143"/>
  <c r="X9" i="143"/>
  <c r="AI9" i="143" s="1"/>
  <c r="AJ9" i="143" s="1"/>
  <c r="AH7" i="143"/>
  <c r="AD7" i="143"/>
  <c r="AF7" i="143" s="1"/>
  <c r="X7" i="143"/>
  <c r="AI7" i="143" s="1"/>
  <c r="Q63" i="130" s="1"/>
  <c r="AH5" i="143"/>
  <c r="AD5" i="143"/>
  <c r="AF5" i="143" s="1"/>
  <c r="AA5" i="143"/>
  <c r="X5" i="143"/>
  <c r="AR4" i="143" s="1"/>
  <c r="AH3" i="143"/>
  <c r="AD3" i="143"/>
  <c r="X3" i="143"/>
  <c r="AR3" i="143" s="1"/>
  <c r="AH29" i="142"/>
  <c r="X29" i="142"/>
  <c r="AI29" i="142" s="1"/>
  <c r="AT16" i="142" s="1"/>
  <c r="AS16" i="142" s="1"/>
  <c r="AH27" i="142"/>
  <c r="X27" i="142"/>
  <c r="AR15" i="142" s="1"/>
  <c r="AH25" i="142"/>
  <c r="X25" i="142"/>
  <c r="AI25" i="142" s="1"/>
  <c r="P72" i="130" s="1"/>
  <c r="AH23" i="142"/>
  <c r="AD23" i="142"/>
  <c r="S27" i="142" s="1"/>
  <c r="X23" i="142"/>
  <c r="AR13" i="142" s="1"/>
  <c r="AH21" i="142"/>
  <c r="AD21" i="142"/>
  <c r="AF21" i="142" s="1"/>
  <c r="X21" i="142"/>
  <c r="AR12" i="142" s="1"/>
  <c r="AH19" i="142"/>
  <c r="AD19" i="142"/>
  <c r="X19" i="142"/>
  <c r="AI19" i="142" s="1"/>
  <c r="P69" i="130" s="1"/>
  <c r="AH17" i="142"/>
  <c r="AD17" i="142"/>
  <c r="AA17" i="142"/>
  <c r="X17" i="142"/>
  <c r="AR10" i="142" s="1"/>
  <c r="AH15" i="142"/>
  <c r="X15" i="142"/>
  <c r="AR9" i="142" s="1"/>
  <c r="AH13" i="142"/>
  <c r="AA13" i="142"/>
  <c r="X13" i="142"/>
  <c r="AI13" i="142" s="1"/>
  <c r="P66" i="130" s="1"/>
  <c r="AH11" i="142"/>
  <c r="AD11" i="142"/>
  <c r="AF11" i="142" s="1"/>
  <c r="X11" i="142"/>
  <c r="AR7" i="142" s="1"/>
  <c r="AH9" i="142"/>
  <c r="AD9" i="142"/>
  <c r="AF9" i="142" s="1"/>
  <c r="AA9" i="142"/>
  <c r="X9" i="142"/>
  <c r="AR6" i="142" s="1"/>
  <c r="AH7" i="142"/>
  <c r="AD7" i="142"/>
  <c r="AF7" i="142" s="1"/>
  <c r="X7" i="142"/>
  <c r="AR5" i="142" s="1"/>
  <c r="AH5" i="142"/>
  <c r="AD5" i="142"/>
  <c r="AF5" i="142" s="1"/>
  <c r="AA5" i="142"/>
  <c r="X5" i="142"/>
  <c r="AI5" i="142" s="1"/>
  <c r="P62" i="130" s="1"/>
  <c r="AH3" i="142"/>
  <c r="AD3" i="142"/>
  <c r="X3" i="142"/>
  <c r="AR3" i="142" s="1"/>
  <c r="AH29" i="141"/>
  <c r="X29" i="141"/>
  <c r="AR16" i="141" s="1"/>
  <c r="AH27" i="141"/>
  <c r="X27" i="141"/>
  <c r="AR15" i="141" s="1"/>
  <c r="AH25" i="141"/>
  <c r="X25" i="141"/>
  <c r="AI25" i="141" s="1"/>
  <c r="O72" i="130" s="1"/>
  <c r="AH23" i="141"/>
  <c r="AD23" i="141"/>
  <c r="S25" i="141" s="1"/>
  <c r="X23" i="141"/>
  <c r="AR13" i="141" s="1"/>
  <c r="AH21" i="141"/>
  <c r="AD21" i="141"/>
  <c r="AF21" i="141" s="1"/>
  <c r="X21" i="141"/>
  <c r="AR12" i="141" s="1"/>
  <c r="AH19" i="141"/>
  <c r="AD19" i="141"/>
  <c r="X19" i="141"/>
  <c r="AI19" i="141" s="1"/>
  <c r="O69" i="130" s="1"/>
  <c r="AH17" i="141"/>
  <c r="AD17" i="141"/>
  <c r="AF17" i="141" s="1"/>
  <c r="AA17" i="141"/>
  <c r="X17" i="141"/>
  <c r="AI17" i="141" s="1"/>
  <c r="O68" i="130" s="1"/>
  <c r="AH15" i="141"/>
  <c r="X15" i="141"/>
  <c r="AR9" i="141" s="1"/>
  <c r="AH13" i="141"/>
  <c r="AA13" i="141"/>
  <c r="X13" i="141"/>
  <c r="AR8" i="141" s="1"/>
  <c r="AH11" i="141"/>
  <c r="AD11" i="141"/>
  <c r="AF11" i="141" s="1"/>
  <c r="X11" i="141"/>
  <c r="AR7" i="141" s="1"/>
  <c r="AH9" i="141"/>
  <c r="AD9" i="141"/>
  <c r="AF9" i="141" s="1"/>
  <c r="AA9" i="141"/>
  <c r="X9" i="141"/>
  <c r="AR6" i="141" s="1"/>
  <c r="AH7" i="141"/>
  <c r="AD7" i="141"/>
  <c r="AF7" i="141" s="1"/>
  <c r="X7" i="141"/>
  <c r="AR5" i="141" s="1"/>
  <c r="AH5" i="141"/>
  <c r="AD5" i="141"/>
  <c r="AF5" i="141" s="1"/>
  <c r="AA5" i="141"/>
  <c r="X5" i="141"/>
  <c r="AI5" i="141" s="1"/>
  <c r="AJ5" i="141" s="1"/>
  <c r="AH3" i="141"/>
  <c r="AD3" i="141"/>
  <c r="X3" i="141"/>
  <c r="AR3" i="141" s="1"/>
  <c r="AH29" i="140"/>
  <c r="X29" i="140"/>
  <c r="AI29" i="140" s="1"/>
  <c r="AJ29" i="140" s="1"/>
  <c r="AH27" i="140"/>
  <c r="X27" i="140"/>
  <c r="AR15" i="140" s="1"/>
  <c r="AH25" i="140"/>
  <c r="X25" i="140"/>
  <c r="AR14" i="140" s="1"/>
  <c r="AH23" i="140"/>
  <c r="AD23" i="140"/>
  <c r="S27" i="140" s="1"/>
  <c r="X23" i="140"/>
  <c r="AI23" i="140" s="1"/>
  <c r="N71" i="130" s="1"/>
  <c r="AH21" i="140"/>
  <c r="AD21" i="140"/>
  <c r="AF21" i="140" s="1"/>
  <c r="X21" i="140"/>
  <c r="AR12" i="140" s="1"/>
  <c r="AH19" i="140"/>
  <c r="AD19" i="140"/>
  <c r="T2" i="140" s="1"/>
  <c r="X19" i="140"/>
  <c r="AI19" i="140" s="1"/>
  <c r="AJ19" i="140" s="1"/>
  <c r="AH17" i="140"/>
  <c r="AD17" i="140"/>
  <c r="AA17" i="140"/>
  <c r="X17" i="140"/>
  <c r="AI17" i="140" s="1"/>
  <c r="N68" i="130" s="1"/>
  <c r="AH15" i="140"/>
  <c r="X15" i="140"/>
  <c r="AR9" i="140" s="1"/>
  <c r="AH13" i="140"/>
  <c r="AA13" i="140"/>
  <c r="X13" i="140"/>
  <c r="AR8" i="140" s="1"/>
  <c r="AH11" i="140"/>
  <c r="AD11" i="140"/>
  <c r="AF11" i="140" s="1"/>
  <c r="X11" i="140"/>
  <c r="AR7" i="140" s="1"/>
  <c r="AH9" i="140"/>
  <c r="AD9" i="140"/>
  <c r="AF9" i="140" s="1"/>
  <c r="AA9" i="140"/>
  <c r="X9" i="140"/>
  <c r="AI9" i="140" s="1"/>
  <c r="AJ9" i="140" s="1"/>
  <c r="AH7" i="140"/>
  <c r="AD7" i="140"/>
  <c r="AF7" i="140" s="1"/>
  <c r="X7" i="140"/>
  <c r="AI7" i="140" s="1"/>
  <c r="N63" i="130" s="1"/>
  <c r="AH5" i="140"/>
  <c r="AD5" i="140"/>
  <c r="AF5" i="140" s="1"/>
  <c r="AA5" i="140"/>
  <c r="X5" i="140"/>
  <c r="AR4" i="140" s="1"/>
  <c r="AH3" i="140"/>
  <c r="AD3" i="140"/>
  <c r="X3" i="140"/>
  <c r="AR3" i="140" s="1"/>
  <c r="AH29" i="139"/>
  <c r="X29" i="139"/>
  <c r="AR16" i="139" s="1"/>
  <c r="AH27" i="139"/>
  <c r="X27" i="139"/>
  <c r="AI27" i="139" s="1"/>
  <c r="AJ27" i="139" s="1"/>
  <c r="AH25" i="139"/>
  <c r="X25" i="139"/>
  <c r="AR14" i="139" s="1"/>
  <c r="AH23" i="139"/>
  <c r="AD23" i="139"/>
  <c r="S7" i="139" s="1"/>
  <c r="X23" i="139"/>
  <c r="AR13" i="139" s="1"/>
  <c r="AH21" i="139"/>
  <c r="AD21" i="139"/>
  <c r="AF21" i="139" s="1"/>
  <c r="X21" i="139"/>
  <c r="AI21" i="139" s="1"/>
  <c r="M70" i="130" s="1"/>
  <c r="AH19" i="139"/>
  <c r="AD19" i="139"/>
  <c r="T2" i="139" s="1"/>
  <c r="X19" i="139"/>
  <c r="AI19" i="139" s="1"/>
  <c r="AK19" i="139" s="1"/>
  <c r="AH17" i="139"/>
  <c r="AD17" i="139"/>
  <c r="AA17" i="139"/>
  <c r="X17" i="139"/>
  <c r="AR10" i="139" s="1"/>
  <c r="AH15" i="139"/>
  <c r="X15" i="139"/>
  <c r="AR9" i="139" s="1"/>
  <c r="AH13" i="139"/>
  <c r="AA13" i="139"/>
  <c r="X13" i="139"/>
  <c r="AI13" i="139" s="1"/>
  <c r="AJ13" i="139" s="1"/>
  <c r="AH11" i="139"/>
  <c r="AD11" i="139"/>
  <c r="AF11" i="139" s="1"/>
  <c r="X11" i="139"/>
  <c r="AR7" i="139" s="1"/>
  <c r="AH9" i="139"/>
  <c r="AD9" i="139"/>
  <c r="AF9" i="139" s="1"/>
  <c r="AA9" i="139"/>
  <c r="X9" i="139"/>
  <c r="AI9" i="139" s="1"/>
  <c r="AJ9" i="139" s="1"/>
  <c r="AH7" i="139"/>
  <c r="AD7" i="139"/>
  <c r="AF7" i="139" s="1"/>
  <c r="X7" i="139"/>
  <c r="AI7" i="139" s="1"/>
  <c r="M63" i="130" s="1"/>
  <c r="AH5" i="139"/>
  <c r="AD5" i="139"/>
  <c r="AF5" i="139" s="1"/>
  <c r="AA5" i="139"/>
  <c r="X5" i="139"/>
  <c r="AR4" i="139" s="1"/>
  <c r="AH3" i="139"/>
  <c r="AD3" i="139"/>
  <c r="X3" i="139"/>
  <c r="AR3" i="139" s="1"/>
  <c r="AH29" i="138"/>
  <c r="X29" i="138"/>
  <c r="AI29" i="138" s="1"/>
  <c r="AT16" i="138" s="1"/>
  <c r="AS16" i="138" s="1"/>
  <c r="AH27" i="138"/>
  <c r="X27" i="138"/>
  <c r="AR15" i="138" s="1"/>
  <c r="AH25" i="138"/>
  <c r="X25" i="138"/>
  <c r="AR14" i="138" s="1"/>
  <c r="AH23" i="138"/>
  <c r="AD23" i="138"/>
  <c r="S27" i="138" s="1"/>
  <c r="X23" i="138"/>
  <c r="AR13" i="138" s="1"/>
  <c r="AH21" i="138"/>
  <c r="AD21" i="138"/>
  <c r="AF21" i="138" s="1"/>
  <c r="X21" i="138"/>
  <c r="AR12" i="138" s="1"/>
  <c r="AH19" i="138"/>
  <c r="AD19" i="138"/>
  <c r="X19" i="138"/>
  <c r="AR11" i="138" s="1"/>
  <c r="AH17" i="138"/>
  <c r="AD17" i="138"/>
  <c r="AA17" i="138"/>
  <c r="X17" i="138"/>
  <c r="AR10" i="138" s="1"/>
  <c r="S17" i="138"/>
  <c r="AH15" i="138"/>
  <c r="X15" i="138"/>
  <c r="AR9" i="138" s="1"/>
  <c r="AH13" i="138"/>
  <c r="AA13" i="138"/>
  <c r="X13" i="138"/>
  <c r="AR8" i="138" s="1"/>
  <c r="AH11" i="138"/>
  <c r="AD11" i="138"/>
  <c r="AF11" i="138" s="1"/>
  <c r="X11" i="138"/>
  <c r="AI11" i="138" s="1"/>
  <c r="L65" i="130" s="1"/>
  <c r="AH9" i="138"/>
  <c r="AD9" i="138"/>
  <c r="AF9" i="138" s="1"/>
  <c r="AA9" i="138"/>
  <c r="X9" i="138"/>
  <c r="AR6" i="138" s="1"/>
  <c r="AH7" i="138"/>
  <c r="AD7" i="138"/>
  <c r="AF7" i="138" s="1"/>
  <c r="X7" i="138"/>
  <c r="AR5" i="138" s="1"/>
  <c r="AH5" i="138"/>
  <c r="AD5" i="138"/>
  <c r="AF5" i="138" s="1"/>
  <c r="AA5" i="138"/>
  <c r="X5" i="138"/>
  <c r="AI5" i="138" s="1"/>
  <c r="AJ5" i="138" s="1"/>
  <c r="AH3" i="138"/>
  <c r="AD3" i="138"/>
  <c r="X3" i="138"/>
  <c r="AR3" i="138" s="1"/>
  <c r="AH29" i="137"/>
  <c r="X29" i="137"/>
  <c r="AI29" i="137" s="1"/>
  <c r="AT16" i="137" s="1"/>
  <c r="AS16" i="137" s="1"/>
  <c r="AH27" i="137"/>
  <c r="X27" i="137"/>
  <c r="AI27" i="137" s="1"/>
  <c r="AT15" i="137" s="1"/>
  <c r="AS15" i="137" s="1"/>
  <c r="AH25" i="137"/>
  <c r="X25" i="137"/>
  <c r="AI25" i="137" s="1"/>
  <c r="K72" i="130" s="1"/>
  <c r="AH23" i="137"/>
  <c r="AD23" i="137"/>
  <c r="S47" i="137" s="1"/>
  <c r="X23" i="137"/>
  <c r="AR13" i="137" s="1"/>
  <c r="AH21" i="137"/>
  <c r="AD21" i="137"/>
  <c r="AF21" i="137" s="1"/>
  <c r="X21" i="137"/>
  <c r="AI21" i="137" s="1"/>
  <c r="K70" i="130" s="1"/>
  <c r="AH19" i="137"/>
  <c r="AD19" i="137"/>
  <c r="X19" i="137"/>
  <c r="AI19" i="137" s="1"/>
  <c r="AJ19" i="137" s="1"/>
  <c r="AH17" i="137"/>
  <c r="AD17" i="137"/>
  <c r="AA17" i="137"/>
  <c r="X17" i="137"/>
  <c r="AR10" i="137" s="1"/>
  <c r="AH15" i="137"/>
  <c r="X15" i="137"/>
  <c r="AR9" i="137" s="1"/>
  <c r="AH13" i="137"/>
  <c r="AA13" i="137"/>
  <c r="X13" i="137"/>
  <c r="AR8" i="137" s="1"/>
  <c r="AH11" i="137"/>
  <c r="AD11" i="137"/>
  <c r="AF11" i="137" s="1"/>
  <c r="X11" i="137"/>
  <c r="AR7" i="137" s="1"/>
  <c r="AH9" i="137"/>
  <c r="AD9" i="137"/>
  <c r="AF9" i="137" s="1"/>
  <c r="AA9" i="137"/>
  <c r="X9" i="137"/>
  <c r="AR6" i="137" s="1"/>
  <c r="AH7" i="137"/>
  <c r="AD7" i="137"/>
  <c r="AF7" i="137" s="1"/>
  <c r="X7" i="137"/>
  <c r="AR5" i="137" s="1"/>
  <c r="AH5" i="137"/>
  <c r="AD5" i="137"/>
  <c r="AF5" i="137" s="1"/>
  <c r="AA5" i="137"/>
  <c r="X5" i="137"/>
  <c r="AI5" i="137" s="1"/>
  <c r="AJ5" i="137" s="1"/>
  <c r="S5" i="137"/>
  <c r="AH3" i="137"/>
  <c r="AD3" i="137"/>
  <c r="AF3" i="137" s="1"/>
  <c r="X3" i="137"/>
  <c r="AR3" i="137" s="1"/>
  <c r="AH29" i="136"/>
  <c r="X29" i="136"/>
  <c r="AI29" i="136" s="1"/>
  <c r="J74" i="130" s="1"/>
  <c r="AH27" i="136"/>
  <c r="X27" i="136"/>
  <c r="AR15" i="136" s="1"/>
  <c r="AH25" i="136"/>
  <c r="X25" i="136"/>
  <c r="AR14" i="136" s="1"/>
  <c r="AH23" i="136"/>
  <c r="AD23" i="136"/>
  <c r="S33" i="136" s="1"/>
  <c r="X23" i="136"/>
  <c r="AR13" i="136" s="1"/>
  <c r="AH21" i="136"/>
  <c r="AD21" i="136"/>
  <c r="AF21" i="136" s="1"/>
  <c r="X21" i="136"/>
  <c r="AR12" i="136" s="1"/>
  <c r="AH19" i="136"/>
  <c r="AD19" i="136"/>
  <c r="X19" i="136"/>
  <c r="AI19" i="136" s="1"/>
  <c r="J69" i="130" s="1"/>
  <c r="AH17" i="136"/>
  <c r="AD17" i="136"/>
  <c r="U2" i="136" s="1"/>
  <c r="AA17" i="136"/>
  <c r="X17" i="136"/>
  <c r="AI17" i="136" s="1"/>
  <c r="J68" i="130" s="1"/>
  <c r="AH15" i="136"/>
  <c r="X15" i="136"/>
  <c r="AI15" i="136" s="1"/>
  <c r="J67" i="130" s="1"/>
  <c r="AH13" i="136"/>
  <c r="AA13" i="136"/>
  <c r="X13" i="136"/>
  <c r="AI13" i="136" s="1"/>
  <c r="J66" i="130" s="1"/>
  <c r="AH11" i="136"/>
  <c r="AD11" i="136"/>
  <c r="AF11" i="136" s="1"/>
  <c r="X11" i="136"/>
  <c r="AI11" i="136" s="1"/>
  <c r="AJ11" i="136" s="1"/>
  <c r="AH9" i="136"/>
  <c r="AD9" i="136"/>
  <c r="AF9" i="136" s="1"/>
  <c r="AA9" i="136"/>
  <c r="X9" i="136"/>
  <c r="AR6" i="136" s="1"/>
  <c r="AH7" i="136"/>
  <c r="AD7" i="136"/>
  <c r="AF7" i="136" s="1"/>
  <c r="X7" i="136"/>
  <c r="AI7" i="136" s="1"/>
  <c r="J63" i="130" s="1"/>
  <c r="AH5" i="136"/>
  <c r="AD5" i="136"/>
  <c r="AF5" i="136" s="1"/>
  <c r="AA5" i="136"/>
  <c r="X5" i="136"/>
  <c r="AI5" i="136" s="1"/>
  <c r="J62" i="130" s="1"/>
  <c r="AH3" i="136"/>
  <c r="AD3" i="136"/>
  <c r="AF3" i="136" s="1"/>
  <c r="X3" i="136"/>
  <c r="AI3" i="136" s="1"/>
  <c r="AT3" i="136" s="1"/>
  <c r="AS3" i="136" s="1"/>
  <c r="AH29" i="135"/>
  <c r="X29" i="135"/>
  <c r="AI29" i="135" s="1"/>
  <c r="I74" i="130" s="1"/>
  <c r="AH27" i="135"/>
  <c r="X27" i="135"/>
  <c r="AR15" i="135" s="1"/>
  <c r="AH25" i="135"/>
  <c r="X25" i="135"/>
  <c r="AR14" i="135" s="1"/>
  <c r="AH23" i="135"/>
  <c r="AD23" i="135"/>
  <c r="S45" i="135" s="1"/>
  <c r="X23" i="135"/>
  <c r="AR13" i="135" s="1"/>
  <c r="AH21" i="135"/>
  <c r="AD21" i="135"/>
  <c r="AF21" i="135" s="1"/>
  <c r="X21" i="135"/>
  <c r="AI21" i="135" s="1"/>
  <c r="I70" i="130" s="1"/>
  <c r="AH19" i="135"/>
  <c r="AD19" i="135"/>
  <c r="X19" i="135"/>
  <c r="AR11" i="135" s="1"/>
  <c r="AH17" i="135"/>
  <c r="AD17" i="135"/>
  <c r="AA17" i="135"/>
  <c r="X17" i="135"/>
  <c r="AI17" i="135" s="1"/>
  <c r="AT10" i="135" s="1"/>
  <c r="AS10" i="135" s="1"/>
  <c r="AH15" i="135"/>
  <c r="X15" i="135"/>
  <c r="AR9" i="135" s="1"/>
  <c r="AH13" i="135"/>
  <c r="AA13" i="135"/>
  <c r="X13" i="135"/>
  <c r="AR8" i="135" s="1"/>
  <c r="AH11" i="135"/>
  <c r="AD11" i="135"/>
  <c r="AF11" i="135" s="1"/>
  <c r="X11" i="135"/>
  <c r="AR7" i="135" s="1"/>
  <c r="AH9" i="135"/>
  <c r="AD9" i="135"/>
  <c r="AF9" i="135" s="1"/>
  <c r="AA9" i="135"/>
  <c r="X9" i="135"/>
  <c r="AR6" i="135" s="1"/>
  <c r="AH7" i="135"/>
  <c r="AD7" i="135"/>
  <c r="AF7" i="135" s="1"/>
  <c r="X7" i="135"/>
  <c r="AI7" i="135" s="1"/>
  <c r="I63" i="130" s="1"/>
  <c r="AH5" i="135"/>
  <c r="AD5" i="135"/>
  <c r="AF5" i="135" s="1"/>
  <c r="AA5" i="135"/>
  <c r="X5" i="135"/>
  <c r="AI5" i="135" s="1"/>
  <c r="AT4" i="135" s="1"/>
  <c r="AS4" i="135" s="1"/>
  <c r="AH3" i="135"/>
  <c r="AD3" i="135"/>
  <c r="AF3" i="135" s="1"/>
  <c r="X3" i="135"/>
  <c r="AI3" i="135" s="1"/>
  <c r="AJ3" i="135" s="1"/>
  <c r="AH29" i="134"/>
  <c r="X29" i="134"/>
  <c r="AR16" i="134" s="1"/>
  <c r="AH27" i="134"/>
  <c r="X27" i="134"/>
  <c r="AR15" i="134" s="1"/>
  <c r="AH25" i="134"/>
  <c r="X25" i="134"/>
  <c r="AR14" i="134" s="1"/>
  <c r="AH23" i="134"/>
  <c r="AD23" i="134"/>
  <c r="S39" i="134" s="1"/>
  <c r="X23" i="134"/>
  <c r="AI23" i="134" s="1"/>
  <c r="H71" i="130" s="1"/>
  <c r="AH21" i="134"/>
  <c r="AD21" i="134"/>
  <c r="AF21" i="134" s="1"/>
  <c r="X21" i="134"/>
  <c r="AR12" i="134" s="1"/>
  <c r="AH19" i="134"/>
  <c r="AD19" i="134"/>
  <c r="X19" i="134"/>
  <c r="AI19" i="134" s="1"/>
  <c r="H69" i="130" s="1"/>
  <c r="AH17" i="134"/>
  <c r="AD17" i="134"/>
  <c r="AF17" i="134" s="1"/>
  <c r="AA17" i="134"/>
  <c r="X17" i="134"/>
  <c r="AR10" i="134" s="1"/>
  <c r="AH15" i="134"/>
  <c r="X15" i="134"/>
  <c r="AI15" i="134" s="1"/>
  <c r="H67" i="130" s="1"/>
  <c r="AH13" i="134"/>
  <c r="AA13" i="134"/>
  <c r="X13" i="134"/>
  <c r="AI13" i="134" s="1"/>
  <c r="H66" i="130" s="1"/>
  <c r="AH11" i="134"/>
  <c r="AD11" i="134"/>
  <c r="AF11" i="134" s="1"/>
  <c r="X11" i="134"/>
  <c r="AR7" i="134" s="1"/>
  <c r="AH9" i="134"/>
  <c r="AD9" i="134"/>
  <c r="AF9" i="134" s="1"/>
  <c r="AA9" i="134"/>
  <c r="X9" i="134"/>
  <c r="AR6" i="134" s="1"/>
  <c r="AH7" i="134"/>
  <c r="AD7" i="134"/>
  <c r="AF7" i="134" s="1"/>
  <c r="X7" i="134"/>
  <c r="AI7" i="134" s="1"/>
  <c r="H63" i="130" s="1"/>
  <c r="AH5" i="134"/>
  <c r="AD5" i="134"/>
  <c r="AF5" i="134" s="1"/>
  <c r="AA5" i="134"/>
  <c r="X5" i="134"/>
  <c r="AR4" i="134" s="1"/>
  <c r="AH3" i="134"/>
  <c r="AD3" i="134"/>
  <c r="AF3" i="134" s="1"/>
  <c r="X3" i="134"/>
  <c r="AI3" i="134" s="1"/>
  <c r="AJ3" i="134" s="1"/>
  <c r="AH29" i="133"/>
  <c r="X29" i="133"/>
  <c r="AI29" i="133" s="1"/>
  <c r="G74" i="130" s="1"/>
  <c r="AH27" i="133"/>
  <c r="X27" i="133"/>
  <c r="AR15" i="133" s="1"/>
  <c r="AH25" i="133"/>
  <c r="X25" i="133"/>
  <c r="AI25" i="133" s="1"/>
  <c r="AJ25" i="133" s="1"/>
  <c r="AH23" i="133"/>
  <c r="AD23" i="133"/>
  <c r="S5" i="133" s="1"/>
  <c r="X23" i="133"/>
  <c r="AI23" i="133" s="1"/>
  <c r="G71" i="130" s="1"/>
  <c r="AH21" i="133"/>
  <c r="AD21" i="133"/>
  <c r="AF21" i="133" s="1"/>
  <c r="X21" i="133"/>
  <c r="AR12" i="133" s="1"/>
  <c r="AH19" i="133"/>
  <c r="AD19" i="133"/>
  <c r="AF19" i="133" s="1"/>
  <c r="X19" i="133"/>
  <c r="AR11" i="133" s="1"/>
  <c r="AH17" i="133"/>
  <c r="AD17" i="133"/>
  <c r="AA17" i="133"/>
  <c r="X17" i="133"/>
  <c r="AI17" i="133" s="1"/>
  <c r="G68" i="130" s="1"/>
  <c r="AH15" i="133"/>
  <c r="X15" i="133"/>
  <c r="AI15" i="133" s="1"/>
  <c r="AJ15" i="133" s="1"/>
  <c r="AH13" i="133"/>
  <c r="AA13" i="133"/>
  <c r="X13" i="133"/>
  <c r="AR8" i="133" s="1"/>
  <c r="AH11" i="133"/>
  <c r="AD11" i="133"/>
  <c r="AF11" i="133" s="1"/>
  <c r="X11" i="133"/>
  <c r="AR7" i="133" s="1"/>
  <c r="AH9" i="133"/>
  <c r="AD9" i="133"/>
  <c r="AF9" i="133" s="1"/>
  <c r="AA9" i="133"/>
  <c r="X9" i="133"/>
  <c r="AR6" i="133" s="1"/>
  <c r="AH7" i="133"/>
  <c r="AD7" i="133"/>
  <c r="AF7" i="133" s="1"/>
  <c r="X7" i="133"/>
  <c r="AI7" i="133" s="1"/>
  <c r="G63" i="130" s="1"/>
  <c r="AH5" i="133"/>
  <c r="AD5" i="133"/>
  <c r="AF5" i="133" s="1"/>
  <c r="AA5" i="133"/>
  <c r="X5" i="133"/>
  <c r="AR4" i="133" s="1"/>
  <c r="AH3" i="133"/>
  <c r="AD3" i="133"/>
  <c r="X3" i="133"/>
  <c r="AI3" i="133" s="1"/>
  <c r="G61" i="130" s="1"/>
  <c r="AH29" i="132"/>
  <c r="X29" i="132"/>
  <c r="AI29" i="132" s="1"/>
  <c r="F74" i="130" s="1"/>
  <c r="AH27" i="132"/>
  <c r="X27" i="132"/>
  <c r="AI27" i="132" s="1"/>
  <c r="F73" i="130" s="1"/>
  <c r="AH25" i="132"/>
  <c r="X25" i="132"/>
  <c r="AR14" i="132" s="1"/>
  <c r="AH23" i="132"/>
  <c r="AD23" i="132"/>
  <c r="S11" i="132" s="1"/>
  <c r="X23" i="132"/>
  <c r="AR13" i="132" s="1"/>
  <c r="AH21" i="132"/>
  <c r="AD21" i="132"/>
  <c r="AF21" i="132" s="1"/>
  <c r="X21" i="132"/>
  <c r="AI21" i="132" s="1"/>
  <c r="F70" i="130" s="1"/>
  <c r="AH19" i="132"/>
  <c r="AD19" i="132"/>
  <c r="T2" i="132" s="1"/>
  <c r="X19" i="132"/>
  <c r="AI19" i="132" s="1"/>
  <c r="AT11" i="132" s="1"/>
  <c r="AS11" i="132" s="1"/>
  <c r="AH17" i="132"/>
  <c r="AD17" i="132"/>
  <c r="AA17" i="132"/>
  <c r="X17" i="132"/>
  <c r="AI17" i="132" s="1"/>
  <c r="F68" i="130" s="1"/>
  <c r="AI15" i="132"/>
  <c r="AJ15" i="132" s="1"/>
  <c r="AH15" i="132"/>
  <c r="X15" i="132"/>
  <c r="AR9" i="132" s="1"/>
  <c r="AH13" i="132"/>
  <c r="AA13" i="132"/>
  <c r="X13" i="132"/>
  <c r="AI13" i="132" s="1"/>
  <c r="F66" i="130" s="1"/>
  <c r="AH11" i="132"/>
  <c r="AD11" i="132"/>
  <c r="AF11" i="132" s="1"/>
  <c r="X11" i="132"/>
  <c r="AR7" i="132" s="1"/>
  <c r="AH9" i="132"/>
  <c r="AD9" i="132"/>
  <c r="AF9" i="132" s="1"/>
  <c r="AA9" i="132"/>
  <c r="X9" i="132"/>
  <c r="AR6" i="132" s="1"/>
  <c r="AH7" i="132"/>
  <c r="AD7" i="132"/>
  <c r="AF7" i="132" s="1"/>
  <c r="X7" i="132"/>
  <c r="AI7" i="132" s="1"/>
  <c r="F63" i="130" s="1"/>
  <c r="AH5" i="132"/>
  <c r="AD5" i="132"/>
  <c r="AF5" i="132" s="1"/>
  <c r="AA5" i="132"/>
  <c r="X5" i="132"/>
  <c r="AR4" i="132" s="1"/>
  <c r="AH3" i="132"/>
  <c r="AD3" i="132"/>
  <c r="X3" i="132"/>
  <c r="AR3" i="132" s="1"/>
  <c r="AH29" i="131"/>
  <c r="X29" i="131"/>
  <c r="AI29" i="131" s="1"/>
  <c r="AT16" i="131" s="1"/>
  <c r="AS16" i="131" s="1"/>
  <c r="AH27" i="131"/>
  <c r="X27" i="131"/>
  <c r="AR15" i="131" s="1"/>
  <c r="AH25" i="131"/>
  <c r="X25" i="131"/>
  <c r="AR14" i="131" s="1"/>
  <c r="AH23" i="131"/>
  <c r="AD23" i="131"/>
  <c r="S5" i="131" s="1"/>
  <c r="X23" i="131"/>
  <c r="AR13" i="131" s="1"/>
  <c r="AH21" i="131"/>
  <c r="AD21" i="131"/>
  <c r="AF21" i="131" s="1"/>
  <c r="X21" i="131"/>
  <c r="AR12" i="131" s="1"/>
  <c r="AH19" i="131"/>
  <c r="AD19" i="131"/>
  <c r="T2" i="131" s="1"/>
  <c r="X19" i="131"/>
  <c r="AI19" i="131" s="1"/>
  <c r="E69" i="130" s="1"/>
  <c r="AH17" i="131"/>
  <c r="AD17" i="131"/>
  <c r="AA17" i="131"/>
  <c r="X17" i="131"/>
  <c r="AR10" i="131" s="1"/>
  <c r="AH15" i="131"/>
  <c r="X15" i="131"/>
  <c r="AI15" i="131" s="1"/>
  <c r="E67" i="130" s="1"/>
  <c r="AH13" i="131"/>
  <c r="AA13" i="131"/>
  <c r="X13" i="131"/>
  <c r="AR8" i="131" s="1"/>
  <c r="AH11" i="131"/>
  <c r="AD11" i="131"/>
  <c r="AF11" i="131" s="1"/>
  <c r="X11" i="131"/>
  <c r="AR7" i="131" s="1"/>
  <c r="AH9" i="131"/>
  <c r="AD9" i="131"/>
  <c r="AF9" i="131" s="1"/>
  <c r="AA9" i="131"/>
  <c r="X9" i="131"/>
  <c r="AR6" i="131" s="1"/>
  <c r="AH7" i="131"/>
  <c r="AD7" i="131"/>
  <c r="AF7" i="131" s="1"/>
  <c r="X7" i="131"/>
  <c r="AI7" i="131" s="1"/>
  <c r="AT5" i="131" s="1"/>
  <c r="AS5" i="131" s="1"/>
  <c r="AH5" i="131"/>
  <c r="AD5" i="131"/>
  <c r="AF5" i="131" s="1"/>
  <c r="AA5" i="131"/>
  <c r="X5" i="131"/>
  <c r="AR4" i="131" s="1"/>
  <c r="AH3" i="131"/>
  <c r="AD3" i="131"/>
  <c r="X3" i="131"/>
  <c r="AI3" i="131" s="1"/>
  <c r="E61" i="130" s="1"/>
  <c r="AD3" i="69"/>
  <c r="AD5" i="69"/>
  <c r="AF5" i="69" s="1"/>
  <c r="AD7" i="69"/>
  <c r="AD9" i="69"/>
  <c r="AD11" i="69"/>
  <c r="AF11" i="69" s="1"/>
  <c r="AD17" i="69"/>
  <c r="AD19" i="69"/>
  <c r="AD21" i="69"/>
  <c r="AD23" i="69"/>
  <c r="AF23" i="69" s="1"/>
  <c r="AH29" i="69"/>
  <c r="X29" i="69"/>
  <c r="AI29" i="69" s="1"/>
  <c r="AK29" i="69" s="1"/>
  <c r="AJ29" i="69" s="1"/>
  <c r="AH27" i="69"/>
  <c r="X27" i="69"/>
  <c r="AR15" i="69" s="1"/>
  <c r="AH25" i="69"/>
  <c r="X25" i="69"/>
  <c r="AR14" i="69" s="1"/>
  <c r="V2" i="154" l="1"/>
  <c r="V2" i="142"/>
  <c r="V3" i="69"/>
  <c r="V3" i="149"/>
  <c r="V3" i="137"/>
  <c r="V39" i="69"/>
  <c r="V15" i="69"/>
  <c r="V37" i="160"/>
  <c r="V13" i="160"/>
  <c r="V35" i="159"/>
  <c r="V11" i="159"/>
  <c r="V33" i="158"/>
  <c r="V9" i="158"/>
  <c r="V31" i="157"/>
  <c r="V7" i="157"/>
  <c r="V29" i="156"/>
  <c r="V5" i="156"/>
  <c r="V27" i="155"/>
  <c r="V49" i="154"/>
  <c r="V25" i="154"/>
  <c r="V47" i="153"/>
  <c r="V23" i="153"/>
  <c r="V45" i="152"/>
  <c r="V21" i="152"/>
  <c r="V43" i="151"/>
  <c r="V19" i="151"/>
  <c r="V41" i="150"/>
  <c r="V17" i="150"/>
  <c r="V39" i="149"/>
  <c r="V15" i="149"/>
  <c r="V37" i="148"/>
  <c r="V13" i="148"/>
  <c r="V35" i="147"/>
  <c r="V11" i="147"/>
  <c r="V33" i="146"/>
  <c r="V9" i="146"/>
  <c r="V31" i="145"/>
  <c r="V7" i="145"/>
  <c r="V29" i="144"/>
  <c r="V5" i="144"/>
  <c r="V27" i="143"/>
  <c r="V49" i="142"/>
  <c r="V25" i="142"/>
  <c r="V47" i="141"/>
  <c r="V23" i="141"/>
  <c r="V45" i="140"/>
  <c r="V21" i="140"/>
  <c r="V43" i="139"/>
  <c r="V19" i="139"/>
  <c r="V41" i="138"/>
  <c r="V17" i="138"/>
  <c r="V39" i="137"/>
  <c r="V15" i="137"/>
  <c r="V37" i="136"/>
  <c r="V13" i="136"/>
  <c r="V35" i="135"/>
  <c r="V11" i="135"/>
  <c r="V33" i="134"/>
  <c r="V9" i="134"/>
  <c r="V31" i="133"/>
  <c r="V7" i="133"/>
  <c r="V29" i="132"/>
  <c r="V5" i="132"/>
  <c r="V27" i="131"/>
  <c r="V2" i="153"/>
  <c r="V2" i="141"/>
  <c r="V3" i="160"/>
  <c r="V3" i="148"/>
  <c r="V3" i="136"/>
  <c r="V37" i="69"/>
  <c r="V13" i="69"/>
  <c r="V35" i="160"/>
  <c r="V11" i="160"/>
  <c r="V33" i="159"/>
  <c r="V9" i="159"/>
  <c r="V31" i="158"/>
  <c r="V7" i="158"/>
  <c r="V29" i="157"/>
  <c r="V5" i="157"/>
  <c r="V27" i="156"/>
  <c r="V49" i="155"/>
  <c r="V25" i="155"/>
  <c r="V47" i="154"/>
  <c r="V23" i="154"/>
  <c r="V45" i="153"/>
  <c r="V21" i="153"/>
  <c r="V43" i="152"/>
  <c r="V19" i="152"/>
  <c r="V41" i="151"/>
  <c r="V17" i="151"/>
  <c r="V39" i="150"/>
  <c r="V15" i="150"/>
  <c r="V37" i="149"/>
  <c r="V13" i="149"/>
  <c r="V35" i="148"/>
  <c r="V11" i="148"/>
  <c r="V33" i="147"/>
  <c r="V9" i="147"/>
  <c r="V31" i="146"/>
  <c r="V7" i="146"/>
  <c r="V29" i="145"/>
  <c r="V5" i="145"/>
  <c r="V27" i="144"/>
  <c r="V49" i="143"/>
  <c r="V25" i="143"/>
  <c r="V47" i="142"/>
  <c r="V23" i="142"/>
  <c r="V45" i="141"/>
  <c r="V21" i="141"/>
  <c r="V43" i="140"/>
  <c r="V19" i="140"/>
  <c r="V41" i="139"/>
  <c r="V17" i="139"/>
  <c r="V39" i="138"/>
  <c r="V15" i="138"/>
  <c r="V37" i="137"/>
  <c r="V13" i="137"/>
  <c r="V35" i="136"/>
  <c r="V11" i="136"/>
  <c r="V33" i="135"/>
  <c r="V9" i="135"/>
  <c r="V31" i="134"/>
  <c r="V7" i="134"/>
  <c r="V29" i="133"/>
  <c r="V5" i="133"/>
  <c r="V27" i="132"/>
  <c r="V49" i="131"/>
  <c r="V25" i="131"/>
  <c r="V2" i="152"/>
  <c r="V2" i="140"/>
  <c r="V3" i="159"/>
  <c r="V3" i="147"/>
  <c r="V3" i="135"/>
  <c r="V35" i="69"/>
  <c r="V11" i="69"/>
  <c r="V33" i="160"/>
  <c r="V9" i="160"/>
  <c r="V31" i="159"/>
  <c r="V7" i="159"/>
  <c r="V29" i="158"/>
  <c r="V5" i="158"/>
  <c r="V27" i="157"/>
  <c r="V49" i="156"/>
  <c r="V25" i="156"/>
  <c r="V47" i="155"/>
  <c r="V23" i="155"/>
  <c r="V45" i="154"/>
  <c r="V21" i="154"/>
  <c r="V43" i="153"/>
  <c r="V19" i="153"/>
  <c r="V41" i="152"/>
  <c r="V17" i="152"/>
  <c r="V39" i="151"/>
  <c r="V15" i="151"/>
  <c r="V37" i="150"/>
  <c r="V13" i="150"/>
  <c r="V35" i="149"/>
  <c r="V11" i="149"/>
  <c r="V33" i="148"/>
  <c r="V9" i="148"/>
  <c r="V31" i="147"/>
  <c r="V7" i="147"/>
  <c r="V29" i="146"/>
  <c r="V5" i="146"/>
  <c r="V27" i="145"/>
  <c r="V49" i="144"/>
  <c r="V25" i="144"/>
  <c r="V47" i="143"/>
  <c r="V23" i="143"/>
  <c r="V45" i="142"/>
  <c r="V21" i="142"/>
  <c r="V43" i="141"/>
  <c r="V19" i="141"/>
  <c r="V41" i="140"/>
  <c r="V17" i="140"/>
  <c r="V39" i="139"/>
  <c r="V15" i="139"/>
  <c r="V37" i="138"/>
  <c r="V13" i="138"/>
  <c r="V35" i="137"/>
  <c r="V11" i="137"/>
  <c r="V33" i="136"/>
  <c r="V9" i="136"/>
  <c r="V31" i="135"/>
  <c r="V7" i="135"/>
  <c r="V29" i="134"/>
  <c r="V5" i="134"/>
  <c r="V27" i="133"/>
  <c r="V49" i="132"/>
  <c r="V25" i="132"/>
  <c r="V47" i="131"/>
  <c r="V23" i="131"/>
  <c r="V2" i="151"/>
  <c r="V2" i="139"/>
  <c r="V3" i="158"/>
  <c r="V3" i="146"/>
  <c r="V3" i="134"/>
  <c r="V33" i="69"/>
  <c r="V9" i="69"/>
  <c r="V31" i="160"/>
  <c r="V7" i="160"/>
  <c r="V29" i="159"/>
  <c r="V5" i="159"/>
  <c r="V27" i="158"/>
  <c r="V49" i="157"/>
  <c r="V25" i="157"/>
  <c r="V47" i="156"/>
  <c r="V23" i="156"/>
  <c r="V45" i="155"/>
  <c r="V21" i="155"/>
  <c r="V43" i="154"/>
  <c r="V19" i="154"/>
  <c r="V41" i="153"/>
  <c r="V17" i="153"/>
  <c r="V39" i="152"/>
  <c r="V15" i="152"/>
  <c r="V37" i="151"/>
  <c r="V13" i="151"/>
  <c r="V35" i="150"/>
  <c r="V11" i="150"/>
  <c r="V33" i="149"/>
  <c r="V9" i="149"/>
  <c r="V31" i="148"/>
  <c r="V7" i="148"/>
  <c r="V29" i="147"/>
  <c r="V5" i="147"/>
  <c r="V27" i="146"/>
  <c r="V49" i="145"/>
  <c r="V25" i="145"/>
  <c r="V47" i="144"/>
  <c r="V23" i="144"/>
  <c r="V45" i="143"/>
  <c r="V21" i="143"/>
  <c r="V43" i="142"/>
  <c r="V19" i="142"/>
  <c r="V41" i="141"/>
  <c r="V17" i="141"/>
  <c r="V39" i="140"/>
  <c r="V15" i="140"/>
  <c r="V37" i="139"/>
  <c r="V13" i="139"/>
  <c r="V35" i="138"/>
  <c r="V11" i="138"/>
  <c r="V33" i="137"/>
  <c r="V9" i="137"/>
  <c r="V31" i="136"/>
  <c r="V7" i="136"/>
  <c r="V29" i="135"/>
  <c r="V5" i="135"/>
  <c r="V27" i="134"/>
  <c r="V49" i="133"/>
  <c r="V25" i="133"/>
  <c r="V47" i="132"/>
  <c r="V23" i="132"/>
  <c r="V45" i="131"/>
  <c r="V21" i="131"/>
  <c r="V2" i="150"/>
  <c r="V2" i="138"/>
  <c r="V3" i="157"/>
  <c r="V3" i="145"/>
  <c r="V3" i="133"/>
  <c r="V31" i="69"/>
  <c r="V7" i="69"/>
  <c r="V29" i="160"/>
  <c r="V5" i="160"/>
  <c r="V27" i="159"/>
  <c r="V49" i="158"/>
  <c r="V25" i="158"/>
  <c r="V47" i="157"/>
  <c r="V23" i="157"/>
  <c r="V45" i="156"/>
  <c r="V21" i="156"/>
  <c r="V43" i="155"/>
  <c r="V19" i="155"/>
  <c r="V41" i="154"/>
  <c r="V17" i="154"/>
  <c r="V39" i="153"/>
  <c r="V15" i="153"/>
  <c r="V37" i="152"/>
  <c r="V13" i="152"/>
  <c r="V35" i="151"/>
  <c r="V11" i="151"/>
  <c r="V33" i="150"/>
  <c r="V9" i="150"/>
  <c r="V31" i="149"/>
  <c r="V7" i="149"/>
  <c r="V29" i="148"/>
  <c r="V5" i="148"/>
  <c r="V27" i="147"/>
  <c r="V49" i="146"/>
  <c r="V25" i="146"/>
  <c r="V47" i="145"/>
  <c r="V23" i="145"/>
  <c r="V45" i="144"/>
  <c r="V21" i="144"/>
  <c r="V43" i="143"/>
  <c r="V19" i="143"/>
  <c r="V41" i="142"/>
  <c r="V17" i="142"/>
  <c r="V39" i="141"/>
  <c r="V15" i="141"/>
  <c r="V37" i="140"/>
  <c r="V13" i="140"/>
  <c r="V35" i="139"/>
  <c r="V11" i="139"/>
  <c r="V33" i="138"/>
  <c r="V9" i="138"/>
  <c r="V31" i="137"/>
  <c r="V7" i="137"/>
  <c r="V29" i="136"/>
  <c r="V5" i="136"/>
  <c r="V27" i="135"/>
  <c r="V49" i="134"/>
  <c r="V25" i="134"/>
  <c r="V47" i="133"/>
  <c r="V23" i="133"/>
  <c r="V45" i="132"/>
  <c r="V21" i="132"/>
  <c r="V43" i="131"/>
  <c r="V19" i="131"/>
  <c r="V2" i="69"/>
  <c r="V2" i="149"/>
  <c r="V2" i="137"/>
  <c r="V3" i="156"/>
  <c r="V3" i="144"/>
  <c r="V3" i="132"/>
  <c r="V29" i="69"/>
  <c r="V5" i="69"/>
  <c r="V27" i="160"/>
  <c r="V49" i="159"/>
  <c r="V25" i="159"/>
  <c r="V47" i="158"/>
  <c r="V23" i="158"/>
  <c r="V45" i="157"/>
  <c r="V21" i="157"/>
  <c r="V43" i="156"/>
  <c r="V19" i="156"/>
  <c r="V41" i="155"/>
  <c r="V17" i="155"/>
  <c r="V39" i="154"/>
  <c r="V15" i="154"/>
  <c r="V37" i="153"/>
  <c r="V13" i="153"/>
  <c r="V35" i="152"/>
  <c r="V11" i="152"/>
  <c r="V33" i="151"/>
  <c r="V9" i="151"/>
  <c r="V31" i="150"/>
  <c r="V7" i="150"/>
  <c r="V29" i="149"/>
  <c r="V5" i="149"/>
  <c r="V27" i="148"/>
  <c r="V49" i="147"/>
  <c r="V25" i="147"/>
  <c r="V47" i="146"/>
  <c r="V23" i="146"/>
  <c r="V45" i="145"/>
  <c r="V21" i="145"/>
  <c r="V43" i="144"/>
  <c r="V19" i="144"/>
  <c r="V41" i="143"/>
  <c r="V17" i="143"/>
  <c r="V39" i="142"/>
  <c r="V15" i="142"/>
  <c r="V37" i="141"/>
  <c r="V13" i="141"/>
  <c r="V35" i="140"/>
  <c r="V11" i="140"/>
  <c r="V33" i="139"/>
  <c r="V9" i="139"/>
  <c r="V31" i="138"/>
  <c r="V7" i="138"/>
  <c r="V29" i="137"/>
  <c r="V5" i="137"/>
  <c r="V27" i="136"/>
  <c r="V49" i="135"/>
  <c r="V25" i="135"/>
  <c r="V47" i="134"/>
  <c r="V23" i="134"/>
  <c r="V45" i="133"/>
  <c r="V21" i="133"/>
  <c r="V43" i="132"/>
  <c r="V19" i="132"/>
  <c r="V41" i="131"/>
  <c r="V17" i="131"/>
  <c r="V2" i="160"/>
  <c r="V2" i="148"/>
  <c r="V2" i="136"/>
  <c r="V3" i="155"/>
  <c r="V3" i="143"/>
  <c r="V3" i="131"/>
  <c r="V27" i="69"/>
  <c r="V49" i="160"/>
  <c r="V25" i="160"/>
  <c r="V47" i="159"/>
  <c r="V23" i="159"/>
  <c r="V45" i="158"/>
  <c r="V21" i="158"/>
  <c r="V43" i="157"/>
  <c r="V19" i="157"/>
  <c r="V41" i="156"/>
  <c r="V17" i="156"/>
  <c r="V39" i="155"/>
  <c r="V15" i="155"/>
  <c r="V37" i="154"/>
  <c r="V13" i="154"/>
  <c r="V35" i="153"/>
  <c r="V11" i="153"/>
  <c r="V33" i="152"/>
  <c r="V9" i="152"/>
  <c r="V31" i="151"/>
  <c r="V7" i="151"/>
  <c r="V29" i="150"/>
  <c r="V5" i="150"/>
  <c r="V27" i="149"/>
  <c r="V49" i="148"/>
  <c r="V25" i="148"/>
  <c r="V47" i="147"/>
  <c r="V23" i="147"/>
  <c r="V45" i="146"/>
  <c r="V21" i="146"/>
  <c r="V43" i="145"/>
  <c r="V19" i="145"/>
  <c r="V41" i="144"/>
  <c r="V17" i="144"/>
  <c r="V39" i="143"/>
  <c r="V15" i="143"/>
  <c r="V37" i="142"/>
  <c r="V13" i="142"/>
  <c r="V35" i="141"/>
  <c r="V11" i="141"/>
  <c r="V33" i="140"/>
  <c r="V9" i="140"/>
  <c r="V31" i="139"/>
  <c r="V7" i="139"/>
  <c r="V29" i="138"/>
  <c r="V5" i="138"/>
  <c r="V27" i="137"/>
  <c r="V49" i="136"/>
  <c r="V25" i="136"/>
  <c r="V47" i="135"/>
  <c r="V23" i="135"/>
  <c r="V45" i="134"/>
  <c r="V21" i="134"/>
  <c r="V43" i="133"/>
  <c r="V19" i="133"/>
  <c r="V41" i="132"/>
  <c r="V17" i="132"/>
  <c r="V39" i="131"/>
  <c r="V15" i="131"/>
  <c r="V2" i="159"/>
  <c r="V2" i="147"/>
  <c r="V2" i="135"/>
  <c r="V3" i="154"/>
  <c r="V3" i="142"/>
  <c r="V49" i="69"/>
  <c r="V25" i="69"/>
  <c r="V47" i="160"/>
  <c r="V23" i="160"/>
  <c r="V45" i="159"/>
  <c r="V21" i="159"/>
  <c r="V43" i="158"/>
  <c r="V19" i="158"/>
  <c r="V41" i="157"/>
  <c r="V17" i="157"/>
  <c r="V39" i="156"/>
  <c r="V15" i="156"/>
  <c r="V37" i="155"/>
  <c r="V13" i="155"/>
  <c r="V35" i="154"/>
  <c r="V11" i="154"/>
  <c r="V33" i="153"/>
  <c r="V9" i="153"/>
  <c r="V31" i="152"/>
  <c r="V7" i="152"/>
  <c r="V29" i="151"/>
  <c r="V5" i="151"/>
  <c r="V27" i="150"/>
  <c r="V49" i="149"/>
  <c r="V25" i="149"/>
  <c r="V47" i="148"/>
  <c r="V23" i="148"/>
  <c r="V45" i="147"/>
  <c r="V21" i="147"/>
  <c r="V43" i="146"/>
  <c r="V19" i="146"/>
  <c r="V41" i="145"/>
  <c r="V17" i="145"/>
  <c r="V39" i="144"/>
  <c r="V15" i="144"/>
  <c r="V37" i="143"/>
  <c r="V13" i="143"/>
  <c r="V35" i="142"/>
  <c r="V11" i="142"/>
  <c r="V33" i="141"/>
  <c r="V9" i="141"/>
  <c r="V31" i="140"/>
  <c r="V7" i="140"/>
  <c r="V29" i="139"/>
  <c r="V5" i="139"/>
  <c r="V27" i="138"/>
  <c r="V49" i="137"/>
  <c r="V25" i="137"/>
  <c r="V47" i="136"/>
  <c r="V23" i="136"/>
  <c r="V45" i="135"/>
  <c r="V21" i="135"/>
  <c r="V43" i="134"/>
  <c r="V19" i="134"/>
  <c r="V41" i="133"/>
  <c r="V17" i="133"/>
  <c r="V39" i="132"/>
  <c r="V15" i="132"/>
  <c r="V37" i="131"/>
  <c r="V13" i="131"/>
  <c r="V2" i="158"/>
  <c r="V2" i="146"/>
  <c r="V2" i="134"/>
  <c r="V3" i="153"/>
  <c r="V3" i="141"/>
  <c r="V47" i="69"/>
  <c r="V23" i="69"/>
  <c r="V45" i="160"/>
  <c r="V21" i="160"/>
  <c r="V43" i="159"/>
  <c r="V19" i="159"/>
  <c r="V41" i="158"/>
  <c r="V17" i="158"/>
  <c r="V39" i="157"/>
  <c r="V15" i="157"/>
  <c r="V37" i="156"/>
  <c r="V13" i="156"/>
  <c r="V35" i="155"/>
  <c r="V11" i="155"/>
  <c r="V33" i="154"/>
  <c r="V9" i="154"/>
  <c r="V31" i="153"/>
  <c r="V7" i="153"/>
  <c r="V29" i="152"/>
  <c r="V5" i="152"/>
  <c r="V27" i="151"/>
  <c r="V49" i="150"/>
  <c r="V25" i="150"/>
  <c r="V47" i="149"/>
  <c r="V23" i="149"/>
  <c r="V45" i="148"/>
  <c r="V21" i="148"/>
  <c r="V43" i="147"/>
  <c r="V19" i="147"/>
  <c r="V41" i="146"/>
  <c r="V17" i="146"/>
  <c r="V39" i="145"/>
  <c r="V15" i="145"/>
  <c r="V37" i="144"/>
  <c r="V13" i="144"/>
  <c r="V35" i="143"/>
  <c r="V11" i="143"/>
  <c r="V33" i="142"/>
  <c r="V9" i="142"/>
  <c r="V31" i="141"/>
  <c r="V7" i="141"/>
  <c r="V29" i="140"/>
  <c r="V5" i="140"/>
  <c r="V27" i="139"/>
  <c r="V49" i="138"/>
  <c r="V25" i="138"/>
  <c r="V47" i="137"/>
  <c r="V23" i="137"/>
  <c r="V45" i="136"/>
  <c r="V21" i="136"/>
  <c r="V43" i="135"/>
  <c r="V19" i="135"/>
  <c r="V41" i="134"/>
  <c r="V17" i="134"/>
  <c r="V39" i="133"/>
  <c r="V15" i="133"/>
  <c r="V37" i="132"/>
  <c r="V13" i="132"/>
  <c r="V35" i="131"/>
  <c r="V11" i="131"/>
  <c r="V2" i="157"/>
  <c r="V2" i="145"/>
  <c r="V2" i="133"/>
  <c r="V3" i="152"/>
  <c r="V3" i="140"/>
  <c r="V45" i="69"/>
  <c r="V21" i="69"/>
  <c r="V43" i="160"/>
  <c r="V19" i="160"/>
  <c r="V41" i="159"/>
  <c r="V17" i="159"/>
  <c r="V39" i="158"/>
  <c r="V15" i="158"/>
  <c r="V37" i="157"/>
  <c r="V13" i="157"/>
  <c r="V35" i="156"/>
  <c r="V11" i="156"/>
  <c r="V33" i="155"/>
  <c r="V9" i="155"/>
  <c r="V31" i="154"/>
  <c r="V7" i="154"/>
  <c r="V29" i="153"/>
  <c r="V5" i="153"/>
  <c r="V27" i="152"/>
  <c r="V49" i="151"/>
  <c r="V25" i="151"/>
  <c r="V47" i="150"/>
  <c r="V23" i="150"/>
  <c r="V45" i="149"/>
  <c r="V21" i="149"/>
  <c r="V43" i="148"/>
  <c r="V19" i="148"/>
  <c r="V41" i="147"/>
  <c r="V17" i="147"/>
  <c r="V39" i="146"/>
  <c r="V15" i="146"/>
  <c r="V37" i="145"/>
  <c r="V13" i="145"/>
  <c r="V35" i="144"/>
  <c r="V11" i="144"/>
  <c r="V33" i="143"/>
  <c r="V9" i="143"/>
  <c r="V31" i="142"/>
  <c r="V7" i="142"/>
  <c r="V29" i="141"/>
  <c r="V5" i="141"/>
  <c r="V27" i="140"/>
  <c r="V49" i="139"/>
  <c r="V25" i="139"/>
  <c r="V47" i="138"/>
  <c r="V23" i="138"/>
  <c r="V45" i="137"/>
  <c r="V21" i="137"/>
  <c r="V43" i="136"/>
  <c r="V19" i="136"/>
  <c r="V41" i="135"/>
  <c r="V17" i="135"/>
  <c r="V39" i="134"/>
  <c r="V15" i="134"/>
  <c r="V37" i="133"/>
  <c r="V13" i="133"/>
  <c r="V35" i="132"/>
  <c r="V11" i="132"/>
  <c r="V33" i="131"/>
  <c r="V9" i="131"/>
  <c r="V2" i="156"/>
  <c r="V2" i="144"/>
  <c r="V2" i="132"/>
  <c r="V3" i="151"/>
  <c r="V3" i="139"/>
  <c r="V43" i="69"/>
  <c r="V19" i="69"/>
  <c r="V41" i="160"/>
  <c r="V17" i="160"/>
  <c r="V39" i="159"/>
  <c r="V15" i="159"/>
  <c r="V37" i="158"/>
  <c r="V13" i="158"/>
  <c r="V35" i="157"/>
  <c r="V11" i="157"/>
  <c r="V33" i="156"/>
  <c r="V9" i="156"/>
  <c r="V31" i="155"/>
  <c r="V7" i="155"/>
  <c r="V29" i="154"/>
  <c r="V5" i="154"/>
  <c r="V27" i="153"/>
  <c r="V49" i="152"/>
  <c r="V25" i="152"/>
  <c r="V47" i="151"/>
  <c r="V23" i="151"/>
  <c r="V45" i="150"/>
  <c r="V21" i="150"/>
  <c r="V43" i="149"/>
  <c r="V19" i="149"/>
  <c r="V41" i="148"/>
  <c r="V17" i="148"/>
  <c r="V39" i="147"/>
  <c r="V15" i="147"/>
  <c r="V37" i="146"/>
  <c r="V13" i="146"/>
  <c r="V35" i="145"/>
  <c r="V11" i="145"/>
  <c r="V33" i="144"/>
  <c r="V9" i="144"/>
  <c r="V31" i="143"/>
  <c r="V7" i="143"/>
  <c r="V29" i="142"/>
  <c r="V5" i="142"/>
  <c r="V27" i="141"/>
  <c r="V49" i="140"/>
  <c r="V25" i="140"/>
  <c r="V47" i="139"/>
  <c r="V23" i="139"/>
  <c r="V45" i="138"/>
  <c r="V21" i="138"/>
  <c r="V43" i="137"/>
  <c r="V19" i="137"/>
  <c r="V41" i="136"/>
  <c r="V17" i="136"/>
  <c r="V39" i="135"/>
  <c r="V15" i="135"/>
  <c r="V37" i="134"/>
  <c r="V13" i="134"/>
  <c r="V35" i="133"/>
  <c r="V11" i="133"/>
  <c r="V33" i="132"/>
  <c r="V9" i="132"/>
  <c r="V31" i="131"/>
  <c r="V7" i="131"/>
  <c r="V2" i="155"/>
  <c r="V2" i="143"/>
  <c r="V2" i="131"/>
  <c r="V3" i="150"/>
  <c r="V3" i="138"/>
  <c r="V41" i="69"/>
  <c r="V17" i="69"/>
  <c r="V39" i="160"/>
  <c r="V15" i="160"/>
  <c r="V37" i="159"/>
  <c r="V13" i="159"/>
  <c r="V35" i="158"/>
  <c r="V11" i="158"/>
  <c r="V33" i="157"/>
  <c r="V9" i="157"/>
  <c r="V31" i="156"/>
  <c r="V7" i="156"/>
  <c r="V29" i="155"/>
  <c r="V5" i="155"/>
  <c r="V27" i="154"/>
  <c r="V49" i="153"/>
  <c r="V25" i="153"/>
  <c r="V47" i="152"/>
  <c r="V23" i="152"/>
  <c r="V45" i="151"/>
  <c r="V21" i="151"/>
  <c r="V43" i="150"/>
  <c r="V19" i="150"/>
  <c r="V41" i="149"/>
  <c r="V17" i="149"/>
  <c r="V39" i="148"/>
  <c r="V15" i="148"/>
  <c r="V37" i="147"/>
  <c r="V13" i="147"/>
  <c r="V35" i="146"/>
  <c r="V11" i="146"/>
  <c r="V33" i="145"/>
  <c r="V9" i="145"/>
  <c r="V31" i="144"/>
  <c r="V7" i="144"/>
  <c r="V29" i="143"/>
  <c r="V5" i="143"/>
  <c r="V27" i="142"/>
  <c r="V49" i="141"/>
  <c r="V25" i="141"/>
  <c r="V47" i="140"/>
  <c r="V23" i="140"/>
  <c r="V45" i="139"/>
  <c r="V21" i="139"/>
  <c r="V43" i="138"/>
  <c r="V19" i="138"/>
  <c r="V41" i="137"/>
  <c r="V17" i="137"/>
  <c r="V39" i="136"/>
  <c r="V15" i="136"/>
  <c r="V37" i="135"/>
  <c r="V13" i="135"/>
  <c r="V35" i="134"/>
  <c r="V11" i="134"/>
  <c r="V33" i="133"/>
  <c r="V9" i="133"/>
  <c r="V31" i="132"/>
  <c r="V7" i="132"/>
  <c r="V29" i="131"/>
  <c r="V5" i="131"/>
  <c r="AI19" i="133"/>
  <c r="AJ19" i="133" s="1"/>
  <c r="S2" i="136"/>
  <c r="AR3" i="153"/>
  <c r="S5" i="148"/>
  <c r="S7" i="138"/>
  <c r="AR9" i="134"/>
  <c r="C44" i="130"/>
  <c r="U15" i="137"/>
  <c r="T2" i="133"/>
  <c r="S5" i="140"/>
  <c r="AR11" i="144"/>
  <c r="U7" i="149"/>
  <c r="AR8" i="156"/>
  <c r="S37" i="159"/>
  <c r="U3" i="138"/>
  <c r="S15" i="143"/>
  <c r="AF23" i="149"/>
  <c r="T45" i="139"/>
  <c r="T2" i="146"/>
  <c r="T9" i="150"/>
  <c r="AI15" i="146"/>
  <c r="AT9" i="146" s="1"/>
  <c r="AS9" i="146" s="1"/>
  <c r="S49" i="135"/>
  <c r="T21" i="133"/>
  <c r="AI7" i="141"/>
  <c r="AK7" i="141" s="1"/>
  <c r="S2" i="142"/>
  <c r="S13" i="146"/>
  <c r="S17" i="142"/>
  <c r="U31" i="141"/>
  <c r="AR16" i="69"/>
  <c r="S15" i="148"/>
  <c r="AI5" i="134"/>
  <c r="AJ5" i="134" s="1"/>
  <c r="AI27" i="131"/>
  <c r="AJ27" i="131" s="1"/>
  <c r="AR16" i="150"/>
  <c r="S45" i="148"/>
  <c r="S9" i="151"/>
  <c r="S3" i="152"/>
  <c r="S7" i="142"/>
  <c r="S21" i="149"/>
  <c r="T31" i="137"/>
  <c r="AF23" i="142"/>
  <c r="S5" i="142"/>
  <c r="AR3" i="135"/>
  <c r="AR3" i="157"/>
  <c r="T9" i="139"/>
  <c r="T35" i="139"/>
  <c r="AR16" i="155"/>
  <c r="T45" i="160"/>
  <c r="AI13" i="138"/>
  <c r="AJ13" i="138" s="1"/>
  <c r="T47" i="148"/>
  <c r="T7" i="153"/>
  <c r="AI5" i="156"/>
  <c r="AT4" i="156" s="1"/>
  <c r="AS4" i="156" s="1"/>
  <c r="U15" i="157"/>
  <c r="AR11" i="146"/>
  <c r="AI21" i="153"/>
  <c r="AT12" i="153" s="1"/>
  <c r="AS12" i="153" s="1"/>
  <c r="T43" i="134"/>
  <c r="S11" i="135"/>
  <c r="AI25" i="138"/>
  <c r="AK25" i="138" s="1"/>
  <c r="T2" i="150"/>
  <c r="T2" i="147"/>
  <c r="AF23" i="138"/>
  <c r="AR12" i="137"/>
  <c r="S7" i="143"/>
  <c r="AI21" i="138"/>
  <c r="L70" i="130" s="1"/>
  <c r="AI15" i="150"/>
  <c r="AT9" i="150" s="1"/>
  <c r="AS9" i="150" s="1"/>
  <c r="AR8" i="151"/>
  <c r="S49" i="137"/>
  <c r="S39" i="136"/>
  <c r="S29" i="138"/>
  <c r="S37" i="140"/>
  <c r="AR13" i="144"/>
  <c r="AI15" i="149"/>
  <c r="AJ15" i="149" s="1"/>
  <c r="S45" i="136"/>
  <c r="S35" i="140"/>
  <c r="AI3" i="143"/>
  <c r="AJ3" i="143" s="1"/>
  <c r="T39" i="153"/>
  <c r="S47" i="152"/>
  <c r="S17" i="139"/>
  <c r="S9" i="138"/>
  <c r="S45" i="149"/>
  <c r="AR11" i="132"/>
  <c r="U49" i="131"/>
  <c r="S2" i="143"/>
  <c r="S25" i="138"/>
  <c r="S37" i="142"/>
  <c r="S43" i="149"/>
  <c r="S19" i="158"/>
  <c r="S5" i="135"/>
  <c r="AR5" i="140"/>
  <c r="U7" i="145"/>
  <c r="S39" i="149"/>
  <c r="AF23" i="160"/>
  <c r="U15" i="143"/>
  <c r="S37" i="149"/>
  <c r="S31" i="149"/>
  <c r="AI29" i="144"/>
  <c r="AJ29" i="144" s="1"/>
  <c r="S23" i="160"/>
  <c r="T31" i="135"/>
  <c r="U7" i="134"/>
  <c r="S31" i="135"/>
  <c r="AI29" i="139"/>
  <c r="AK29" i="139" s="1"/>
  <c r="AR5" i="144"/>
  <c r="T45" i="157"/>
  <c r="U17" i="134"/>
  <c r="U39" i="138"/>
  <c r="T5" i="142"/>
  <c r="U3" i="152"/>
  <c r="AR6" i="156"/>
  <c r="AF23" i="156"/>
  <c r="S11" i="158"/>
  <c r="AI15" i="140"/>
  <c r="AJ15" i="140" s="1"/>
  <c r="S2" i="149"/>
  <c r="AI23" i="153"/>
  <c r="AK23" i="153" s="1"/>
  <c r="AF17" i="154"/>
  <c r="T43" i="139"/>
  <c r="S21" i="156"/>
  <c r="AI25" i="158"/>
  <c r="AJ25" i="158" s="1"/>
  <c r="AI9" i="145"/>
  <c r="AJ9" i="145" s="1"/>
  <c r="AR16" i="147"/>
  <c r="U17" i="156"/>
  <c r="T5" i="151"/>
  <c r="S15" i="136"/>
  <c r="S45" i="138"/>
  <c r="AR16" i="142"/>
  <c r="AI5" i="143"/>
  <c r="AT4" i="143" s="1"/>
  <c r="AS4" i="143" s="1"/>
  <c r="S43" i="138"/>
  <c r="S2" i="156"/>
  <c r="S19" i="156"/>
  <c r="AF23" i="158"/>
  <c r="S49" i="136"/>
  <c r="S17" i="149"/>
  <c r="U31" i="143"/>
  <c r="AI5" i="149"/>
  <c r="AJ5" i="149" s="1"/>
  <c r="AR10" i="156"/>
  <c r="S29" i="156"/>
  <c r="U29" i="160"/>
  <c r="S17" i="146"/>
  <c r="AI19" i="155"/>
  <c r="AJ19" i="155" s="1"/>
  <c r="AI9" i="158"/>
  <c r="AK9" i="158" s="1"/>
  <c r="S9" i="160"/>
  <c r="AR7" i="136"/>
  <c r="AI23" i="138"/>
  <c r="AK23" i="138" s="1"/>
  <c r="T23" i="142"/>
  <c r="U9" i="143"/>
  <c r="T39" i="149"/>
  <c r="AI19" i="135"/>
  <c r="AJ19" i="135" s="1"/>
  <c r="AF23" i="147"/>
  <c r="AI25" i="154"/>
  <c r="AJ25" i="154" s="1"/>
  <c r="AI15" i="157"/>
  <c r="AJ15" i="157" s="1"/>
  <c r="U11" i="140"/>
  <c r="U41" i="142"/>
  <c r="S5" i="145"/>
  <c r="S13" i="148"/>
  <c r="AR5" i="152"/>
  <c r="S25" i="152"/>
  <c r="S39" i="132"/>
  <c r="U7" i="143"/>
  <c r="S47" i="148"/>
  <c r="AI5" i="152"/>
  <c r="AT4" i="152" s="1"/>
  <c r="AS4" i="152" s="1"/>
  <c r="S37" i="132"/>
  <c r="T31" i="133"/>
  <c r="U7" i="136"/>
  <c r="S45" i="141"/>
  <c r="U41" i="135"/>
  <c r="AR5" i="136"/>
  <c r="AR8" i="139"/>
  <c r="T5" i="145"/>
  <c r="T23" i="152"/>
  <c r="S21" i="143"/>
  <c r="T19" i="145"/>
  <c r="S29" i="148"/>
  <c r="AR9" i="153"/>
  <c r="AI19" i="150"/>
  <c r="AT11" i="150" s="1"/>
  <c r="AS11" i="150" s="1"/>
  <c r="T37" i="143"/>
  <c r="U31" i="145"/>
  <c r="S15" i="149"/>
  <c r="T3" i="152"/>
  <c r="S33" i="132"/>
  <c r="U15" i="133"/>
  <c r="S21" i="136"/>
  <c r="AR6" i="139"/>
  <c r="S15" i="142"/>
  <c r="AF17" i="131"/>
  <c r="AR5" i="134"/>
  <c r="AI13" i="135"/>
  <c r="AJ13" i="135" s="1"/>
  <c r="AR14" i="142"/>
  <c r="S5" i="143"/>
  <c r="S29" i="144"/>
  <c r="S27" i="148"/>
  <c r="S47" i="149"/>
  <c r="S11" i="151"/>
  <c r="T9" i="154"/>
  <c r="T37" i="158"/>
  <c r="U47" i="159"/>
  <c r="S25" i="132"/>
  <c r="AR4" i="141"/>
  <c r="T19" i="152"/>
  <c r="AR7" i="157"/>
  <c r="AF17" i="158"/>
  <c r="AF23" i="148"/>
  <c r="U29" i="156"/>
  <c r="AI27" i="157"/>
  <c r="AT15" i="157" s="1"/>
  <c r="AS15" i="157" s="1"/>
  <c r="S33" i="135"/>
  <c r="T19" i="139"/>
  <c r="AR16" i="143"/>
  <c r="AI5" i="148"/>
  <c r="AT4" i="148" s="1"/>
  <c r="AS4" i="148" s="1"/>
  <c r="S17" i="154"/>
  <c r="S17" i="158"/>
  <c r="S15" i="138"/>
  <c r="U49" i="138"/>
  <c r="U49" i="139"/>
  <c r="AR16" i="158"/>
  <c r="AR16" i="131"/>
  <c r="AF23" i="159"/>
  <c r="AF19" i="132"/>
  <c r="S37" i="138"/>
  <c r="T9" i="142"/>
  <c r="T47" i="144"/>
  <c r="U13" i="159"/>
  <c r="S13" i="160"/>
  <c r="S11" i="147"/>
  <c r="AR11" i="160"/>
  <c r="AI9" i="147"/>
  <c r="AK9" i="147" s="1"/>
  <c r="S19" i="148"/>
  <c r="T13" i="152"/>
  <c r="U3" i="159"/>
  <c r="S45" i="143"/>
  <c r="S2" i="148"/>
  <c r="T5" i="157"/>
  <c r="S13" i="158"/>
  <c r="S3" i="132"/>
  <c r="U33" i="132"/>
  <c r="AF23" i="135"/>
  <c r="S39" i="143"/>
  <c r="S7" i="149"/>
  <c r="AI19" i="151"/>
  <c r="AJ19" i="151" s="1"/>
  <c r="AI5" i="132"/>
  <c r="AJ5" i="132" s="1"/>
  <c r="AI9" i="135"/>
  <c r="AK9" i="135" s="1"/>
  <c r="U19" i="131"/>
  <c r="S35" i="141"/>
  <c r="T31" i="131"/>
  <c r="T19" i="131"/>
  <c r="T27" i="134"/>
  <c r="S25" i="136"/>
  <c r="S11" i="138"/>
  <c r="S13" i="140"/>
  <c r="S29" i="140"/>
  <c r="S13" i="141"/>
  <c r="AI29" i="141"/>
  <c r="AT16" i="141" s="1"/>
  <c r="AS16" i="141" s="1"/>
  <c r="S45" i="142"/>
  <c r="S37" i="143"/>
  <c r="S3" i="148"/>
  <c r="S3" i="149"/>
  <c r="T35" i="149"/>
  <c r="S23" i="152"/>
  <c r="S49" i="156"/>
  <c r="S21" i="159"/>
  <c r="S47" i="160"/>
  <c r="S9" i="136"/>
  <c r="AR11" i="140"/>
  <c r="AI27" i="140"/>
  <c r="AT15" i="140" s="1"/>
  <c r="AS15" i="140" s="1"/>
  <c r="S43" i="142"/>
  <c r="T35" i="143"/>
  <c r="U3" i="145"/>
  <c r="T2" i="148"/>
  <c r="T2" i="149"/>
  <c r="AR8" i="152"/>
  <c r="U33" i="155"/>
  <c r="S47" i="156"/>
  <c r="AI19" i="159"/>
  <c r="AJ19" i="159" s="1"/>
  <c r="S5" i="160"/>
  <c r="S45" i="160"/>
  <c r="U2" i="145"/>
  <c r="U15" i="145"/>
  <c r="AR7" i="152"/>
  <c r="S45" i="156"/>
  <c r="S43" i="160"/>
  <c r="S7" i="132"/>
  <c r="S3" i="133"/>
  <c r="AR3" i="134"/>
  <c r="S29" i="141"/>
  <c r="T31" i="143"/>
  <c r="S43" i="156"/>
  <c r="S17" i="160"/>
  <c r="S41" i="160"/>
  <c r="S11" i="141"/>
  <c r="S49" i="144"/>
  <c r="AI13" i="148"/>
  <c r="AT8" i="148" s="1"/>
  <c r="AS8" i="148" s="1"/>
  <c r="T29" i="149"/>
  <c r="S19" i="153"/>
  <c r="S5" i="156"/>
  <c r="S41" i="156"/>
  <c r="T43" i="159"/>
  <c r="S39" i="160"/>
  <c r="U7" i="137"/>
  <c r="S45" i="132"/>
  <c r="S11" i="140"/>
  <c r="AR10" i="141"/>
  <c r="S11" i="142"/>
  <c r="S29" i="142"/>
  <c r="S43" i="144"/>
  <c r="S37" i="148"/>
  <c r="AR12" i="149"/>
  <c r="S29" i="149"/>
  <c r="S17" i="156"/>
  <c r="S39" i="156"/>
  <c r="S15" i="157"/>
  <c r="S47" i="157"/>
  <c r="T5" i="159"/>
  <c r="S3" i="160"/>
  <c r="S37" i="160"/>
  <c r="S5" i="132"/>
  <c r="S47" i="132"/>
  <c r="U15" i="132"/>
  <c r="S17" i="132"/>
  <c r="S41" i="132"/>
  <c r="AR14" i="133"/>
  <c r="AR7" i="138"/>
  <c r="S25" i="140"/>
  <c r="S11" i="143"/>
  <c r="S29" i="143"/>
  <c r="S13" i="144"/>
  <c r="S33" i="144"/>
  <c r="S13" i="145"/>
  <c r="T9" i="146"/>
  <c r="AR11" i="149"/>
  <c r="AR6" i="152"/>
  <c r="T29" i="153"/>
  <c r="U15" i="153"/>
  <c r="AI5" i="154"/>
  <c r="AJ5" i="154" s="1"/>
  <c r="T11" i="156"/>
  <c r="S37" i="156"/>
  <c r="AR14" i="157"/>
  <c r="S5" i="159"/>
  <c r="S15" i="160"/>
  <c r="S35" i="160"/>
  <c r="S43" i="150"/>
  <c r="AI13" i="155"/>
  <c r="AJ13" i="155" s="1"/>
  <c r="S35" i="156"/>
  <c r="AI13" i="157"/>
  <c r="AT8" i="157" s="1"/>
  <c r="AS8" i="157" s="1"/>
  <c r="S45" i="157"/>
  <c r="S2" i="160"/>
  <c r="AI13" i="160"/>
  <c r="AT8" i="160" s="1"/>
  <c r="AS8" i="160" s="1"/>
  <c r="S33" i="160"/>
  <c r="AF23" i="140"/>
  <c r="S3" i="156"/>
  <c r="S15" i="156"/>
  <c r="S43" i="157"/>
  <c r="U21" i="159"/>
  <c r="U49" i="159"/>
  <c r="U5" i="137"/>
  <c r="U7" i="139"/>
  <c r="AF23" i="141"/>
  <c r="AR12" i="148"/>
  <c r="S19" i="152"/>
  <c r="U47" i="152"/>
  <c r="S37" i="157"/>
  <c r="S45" i="133"/>
  <c r="S35" i="157"/>
  <c r="U45" i="159"/>
  <c r="S31" i="132"/>
  <c r="AI3" i="137"/>
  <c r="AJ3" i="137" s="1"/>
  <c r="U21" i="138"/>
  <c r="AI5" i="139"/>
  <c r="AT4" i="139" s="1"/>
  <c r="AS4" i="139" s="1"/>
  <c r="S9" i="140"/>
  <c r="S23" i="140"/>
  <c r="S11" i="145"/>
  <c r="S29" i="145"/>
  <c r="AR16" i="146"/>
  <c r="AR16" i="151"/>
  <c r="T45" i="152"/>
  <c r="T33" i="155"/>
  <c r="S31" i="157"/>
  <c r="U2" i="159"/>
  <c r="AR16" i="159"/>
  <c r="S29" i="160"/>
  <c r="S43" i="133"/>
  <c r="S37" i="133"/>
  <c r="AR4" i="135"/>
  <c r="T43" i="135"/>
  <c r="U19" i="136"/>
  <c r="S23" i="141"/>
  <c r="AF23" i="143"/>
  <c r="S45" i="152"/>
  <c r="S15" i="153"/>
  <c r="S2" i="159"/>
  <c r="U35" i="159"/>
  <c r="S2" i="132"/>
  <c r="S15" i="132"/>
  <c r="S29" i="132"/>
  <c r="U5" i="136"/>
  <c r="T17" i="137"/>
  <c r="T31" i="138"/>
  <c r="S23" i="147"/>
  <c r="AI7" i="150"/>
  <c r="AT5" i="150" s="1"/>
  <c r="AS5" i="150" s="1"/>
  <c r="S5" i="152"/>
  <c r="S43" i="152"/>
  <c r="AI13" i="153"/>
  <c r="AT8" i="153" s="1"/>
  <c r="AS8" i="153" s="1"/>
  <c r="S13" i="156"/>
  <c r="S27" i="156"/>
  <c r="S45" i="158"/>
  <c r="U33" i="159"/>
  <c r="S41" i="133"/>
  <c r="AR13" i="134"/>
  <c r="T47" i="136"/>
  <c r="S13" i="133"/>
  <c r="T39" i="133"/>
  <c r="AR12" i="132"/>
  <c r="AR11" i="134"/>
  <c r="AR4" i="136"/>
  <c r="AR16" i="137"/>
  <c r="S23" i="142"/>
  <c r="S27" i="145"/>
  <c r="S25" i="148"/>
  <c r="S23" i="149"/>
  <c r="S17" i="152"/>
  <c r="S41" i="152"/>
  <c r="S43" i="153"/>
  <c r="AR10" i="155"/>
  <c r="T29" i="155"/>
  <c r="S29" i="157"/>
  <c r="S43" i="158"/>
  <c r="U15" i="159"/>
  <c r="S33" i="159"/>
  <c r="S27" i="160"/>
  <c r="AR3" i="136"/>
  <c r="AR6" i="140"/>
  <c r="S21" i="140"/>
  <c r="U31" i="152"/>
  <c r="U31" i="159"/>
  <c r="AI11" i="132"/>
  <c r="AJ11" i="132" s="1"/>
  <c r="S27" i="132"/>
  <c r="AI9" i="133"/>
  <c r="AJ9" i="133" s="1"/>
  <c r="T21" i="141"/>
  <c r="T31" i="152"/>
  <c r="S37" i="153"/>
  <c r="S25" i="156"/>
  <c r="T31" i="159"/>
  <c r="AI9" i="131"/>
  <c r="AT6" i="131" s="1"/>
  <c r="AS6" i="131" s="1"/>
  <c r="AI25" i="132"/>
  <c r="AT14" i="132" s="1"/>
  <c r="AS14" i="132" s="1"/>
  <c r="S17" i="136"/>
  <c r="S47" i="136"/>
  <c r="T15" i="137"/>
  <c r="AI3" i="138"/>
  <c r="AK3" i="138" s="1"/>
  <c r="AI23" i="145"/>
  <c r="AK23" i="145" s="1"/>
  <c r="AI19" i="147"/>
  <c r="AJ19" i="147" s="1"/>
  <c r="S15" i="152"/>
  <c r="S31" i="152"/>
  <c r="AR11" i="153"/>
  <c r="S35" i="153"/>
  <c r="AI23" i="156"/>
  <c r="AT13" i="156" s="1"/>
  <c r="AS13" i="156" s="1"/>
  <c r="S11" i="160"/>
  <c r="S25" i="160"/>
  <c r="AI13" i="137"/>
  <c r="AT8" i="137" s="1"/>
  <c r="AS8" i="137" s="1"/>
  <c r="S5" i="141"/>
  <c r="T3" i="141"/>
  <c r="S11" i="156"/>
  <c r="S29" i="158"/>
  <c r="S13" i="159"/>
  <c r="S41" i="136"/>
  <c r="U39" i="136"/>
  <c r="AR16" i="138"/>
  <c r="AF17" i="140"/>
  <c r="AF19" i="143"/>
  <c r="T7" i="149"/>
  <c r="S2" i="152"/>
  <c r="S29" i="152"/>
  <c r="S29" i="153"/>
  <c r="AI25" i="131"/>
  <c r="AK25" i="131" s="1"/>
  <c r="S23" i="156"/>
  <c r="AR13" i="133"/>
  <c r="S23" i="133"/>
  <c r="T45" i="135"/>
  <c r="U37" i="136"/>
  <c r="U13" i="137"/>
  <c r="S43" i="135"/>
  <c r="S37" i="136"/>
  <c r="S13" i="137"/>
  <c r="S33" i="137"/>
  <c r="U15" i="138"/>
  <c r="T2" i="141"/>
  <c r="T7" i="145"/>
  <c r="S21" i="148"/>
  <c r="T19" i="149"/>
  <c r="S13" i="152"/>
  <c r="S27" i="152"/>
  <c r="AR10" i="159"/>
  <c r="S23" i="132"/>
  <c r="S7" i="133"/>
  <c r="S35" i="135"/>
  <c r="S13" i="136"/>
  <c r="U33" i="136"/>
  <c r="S17" i="140"/>
  <c r="S41" i="140"/>
  <c r="S17" i="141"/>
  <c r="T5" i="143"/>
  <c r="U43" i="143"/>
  <c r="S19" i="149"/>
  <c r="U25" i="159"/>
  <c r="S31" i="136"/>
  <c r="S39" i="140"/>
  <c r="T2" i="142"/>
  <c r="S19" i="144"/>
  <c r="U2" i="150"/>
  <c r="U47" i="139"/>
  <c r="T39" i="148"/>
  <c r="U15" i="149"/>
  <c r="S21" i="160"/>
  <c r="T5" i="149"/>
  <c r="S7" i="160"/>
  <c r="S21" i="132"/>
  <c r="T11" i="135"/>
  <c r="S43" i="139"/>
  <c r="S33" i="140"/>
  <c r="S15" i="141"/>
  <c r="S43" i="141"/>
  <c r="T43" i="143"/>
  <c r="S49" i="143"/>
  <c r="S11" i="152"/>
  <c r="AF23" i="152"/>
  <c r="AF19" i="156"/>
  <c r="S9" i="159"/>
  <c r="AI5" i="160"/>
  <c r="AT4" i="160" s="1"/>
  <c r="AS4" i="160" s="1"/>
  <c r="U27" i="137"/>
  <c r="S31" i="140"/>
  <c r="S41" i="141"/>
  <c r="T27" i="149"/>
  <c r="S7" i="156"/>
  <c r="S19" i="157"/>
  <c r="AR3" i="131"/>
  <c r="T37" i="141"/>
  <c r="T2" i="143"/>
  <c r="U31" i="148"/>
  <c r="AR9" i="154"/>
  <c r="S19" i="160"/>
  <c r="T3" i="149"/>
  <c r="S2" i="157"/>
  <c r="AT16" i="150"/>
  <c r="AS16" i="150" s="1"/>
  <c r="AJ29" i="150"/>
  <c r="U41" i="138"/>
  <c r="U9" i="139"/>
  <c r="T47" i="139"/>
  <c r="T39" i="141"/>
  <c r="AI23" i="142"/>
  <c r="AT13" i="142" s="1"/>
  <c r="AS13" i="142" s="1"/>
  <c r="AI9" i="144"/>
  <c r="AK9" i="144" s="1"/>
  <c r="T5" i="148"/>
  <c r="U15" i="148"/>
  <c r="T27" i="148"/>
  <c r="AI23" i="149"/>
  <c r="AK23" i="149" s="1"/>
  <c r="S19" i="150"/>
  <c r="U41" i="151"/>
  <c r="S35" i="151"/>
  <c r="U43" i="153"/>
  <c r="AF23" i="155"/>
  <c r="T41" i="156"/>
  <c r="AI9" i="157"/>
  <c r="AJ9" i="157" s="1"/>
  <c r="T9" i="158"/>
  <c r="S11" i="134"/>
  <c r="U33" i="151"/>
  <c r="U7" i="153"/>
  <c r="AI21" i="157"/>
  <c r="AT12" i="157" s="1"/>
  <c r="AS12" i="157" s="1"/>
  <c r="S27" i="159"/>
  <c r="T23" i="160"/>
  <c r="U45" i="160"/>
  <c r="S43" i="134"/>
  <c r="AR5" i="131"/>
  <c r="S19" i="131"/>
  <c r="U3" i="132"/>
  <c r="S41" i="134"/>
  <c r="T29" i="138"/>
  <c r="S21" i="144"/>
  <c r="AI27" i="145"/>
  <c r="AT15" i="145" s="1"/>
  <c r="AS15" i="145" s="1"/>
  <c r="AI25" i="146"/>
  <c r="AJ25" i="146" s="1"/>
  <c r="T33" i="151"/>
  <c r="U3" i="156"/>
  <c r="U39" i="156"/>
  <c r="AI25" i="159"/>
  <c r="AT14" i="159" s="1"/>
  <c r="AS14" i="159" s="1"/>
  <c r="U3" i="160"/>
  <c r="S15" i="137"/>
  <c r="S27" i="137"/>
  <c r="AI5" i="131"/>
  <c r="AJ5" i="131" s="1"/>
  <c r="AI17" i="131"/>
  <c r="AK17" i="131" s="1"/>
  <c r="T3" i="132"/>
  <c r="S2" i="133"/>
  <c r="T17" i="134"/>
  <c r="S37" i="134"/>
  <c r="AR10" i="135"/>
  <c r="U15" i="136"/>
  <c r="S29" i="136"/>
  <c r="T5" i="137"/>
  <c r="S19" i="139"/>
  <c r="S45" i="139"/>
  <c r="AI15" i="141"/>
  <c r="AJ15" i="141" s="1"/>
  <c r="T31" i="141"/>
  <c r="AR6" i="143"/>
  <c r="S17" i="143"/>
  <c r="AR10" i="147"/>
  <c r="AR4" i="150"/>
  <c r="S17" i="151"/>
  <c r="AI5" i="153"/>
  <c r="AJ5" i="153" s="1"/>
  <c r="T37" i="153"/>
  <c r="S11" i="155"/>
  <c r="S23" i="155"/>
  <c r="T3" i="156"/>
  <c r="U21" i="156"/>
  <c r="T39" i="156"/>
  <c r="S15" i="159"/>
  <c r="T3" i="160"/>
  <c r="T43" i="160"/>
  <c r="T21" i="156"/>
  <c r="AI13" i="159"/>
  <c r="AJ13" i="159" s="1"/>
  <c r="T15" i="136"/>
  <c r="AI29" i="134"/>
  <c r="AT16" i="134" s="1"/>
  <c r="AS16" i="134" s="1"/>
  <c r="AR4" i="137"/>
  <c r="S25" i="137"/>
  <c r="T5" i="138"/>
  <c r="U43" i="139"/>
  <c r="U41" i="139"/>
  <c r="AI3" i="141"/>
  <c r="AK3" i="141" s="1"/>
  <c r="AR15" i="143"/>
  <c r="S47" i="144"/>
  <c r="AI23" i="148"/>
  <c r="AT13" i="148" s="1"/>
  <c r="AS13" i="148" s="1"/>
  <c r="S5" i="151"/>
  <c r="AI15" i="151"/>
  <c r="AT9" i="151" s="1"/>
  <c r="AS9" i="151" s="1"/>
  <c r="U23" i="152"/>
  <c r="U29" i="152"/>
  <c r="U17" i="153"/>
  <c r="T37" i="156"/>
  <c r="U9" i="157"/>
  <c r="AI19" i="157"/>
  <c r="AK19" i="157" s="1"/>
  <c r="AR4" i="158"/>
  <c r="T41" i="160"/>
  <c r="U2" i="132"/>
  <c r="S11" i="133"/>
  <c r="T5" i="136"/>
  <c r="U5" i="131"/>
  <c r="S43" i="132"/>
  <c r="AR10" i="133"/>
  <c r="S5" i="136"/>
  <c r="S27" i="136"/>
  <c r="S5" i="138"/>
  <c r="U27" i="138"/>
  <c r="T37" i="139"/>
  <c r="U15" i="141"/>
  <c r="S9" i="144"/>
  <c r="S45" i="144"/>
  <c r="AR9" i="145"/>
  <c r="AF23" i="146"/>
  <c r="U3" i="148"/>
  <c r="T13" i="148"/>
  <c r="U47" i="148"/>
  <c r="S11" i="149"/>
  <c r="S17" i="150"/>
  <c r="U29" i="151"/>
  <c r="T7" i="152"/>
  <c r="T29" i="152"/>
  <c r="S17" i="153"/>
  <c r="S31" i="153"/>
  <c r="AI9" i="154"/>
  <c r="AK9" i="154" s="1"/>
  <c r="AI19" i="156"/>
  <c r="AJ19" i="156" s="1"/>
  <c r="S3" i="159"/>
  <c r="S25" i="159"/>
  <c r="AR10" i="160"/>
  <c r="U21" i="160"/>
  <c r="AF23" i="137"/>
  <c r="AR4" i="138"/>
  <c r="S37" i="139"/>
  <c r="U29" i="141"/>
  <c r="AI9" i="146"/>
  <c r="AK9" i="146" s="1"/>
  <c r="T3" i="148"/>
  <c r="T29" i="151"/>
  <c r="T31" i="157"/>
  <c r="T21" i="160"/>
  <c r="U39" i="160"/>
  <c r="AI23" i="132"/>
  <c r="AT13" i="132" s="1"/>
  <c r="AS13" i="132" s="1"/>
  <c r="S41" i="144"/>
  <c r="U45" i="148"/>
  <c r="AI9" i="149"/>
  <c r="AK9" i="149" s="1"/>
  <c r="S29" i="151"/>
  <c r="U21" i="155"/>
  <c r="U47" i="155"/>
  <c r="U33" i="156"/>
  <c r="T39" i="160"/>
  <c r="U33" i="139"/>
  <c r="U3" i="141"/>
  <c r="S39" i="144"/>
  <c r="T45" i="148"/>
  <c r="S21" i="155"/>
  <c r="U45" i="155"/>
  <c r="T47" i="156"/>
  <c r="U31" i="156"/>
  <c r="T19" i="157"/>
  <c r="AR9" i="133"/>
  <c r="U37" i="132"/>
  <c r="AR11" i="136"/>
  <c r="U31" i="137"/>
  <c r="AR11" i="137"/>
  <c r="S23" i="137"/>
  <c r="T37" i="138"/>
  <c r="AR15" i="139"/>
  <c r="U31" i="139"/>
  <c r="S7" i="144"/>
  <c r="U47" i="144"/>
  <c r="S37" i="144"/>
  <c r="S9" i="147"/>
  <c r="T23" i="148"/>
  <c r="T45" i="149"/>
  <c r="U27" i="152"/>
  <c r="S9" i="155"/>
  <c r="T45" i="155"/>
  <c r="U9" i="156"/>
  <c r="T31" i="156"/>
  <c r="T7" i="157"/>
  <c r="T2" i="158"/>
  <c r="AI15" i="158"/>
  <c r="AT9" i="158" s="1"/>
  <c r="AS9" i="158" s="1"/>
  <c r="U37" i="160"/>
  <c r="S15" i="134"/>
  <c r="AF23" i="136"/>
  <c r="AI15" i="139"/>
  <c r="AT9" i="139" s="1"/>
  <c r="AS9" i="139" s="1"/>
  <c r="U2" i="141"/>
  <c r="U27" i="141"/>
  <c r="AF19" i="142"/>
  <c r="S35" i="144"/>
  <c r="AR8" i="147"/>
  <c r="U47" i="147"/>
  <c r="S23" i="148"/>
  <c r="S43" i="148"/>
  <c r="T21" i="149"/>
  <c r="AR14" i="150"/>
  <c r="U15" i="152"/>
  <c r="T27" i="152"/>
  <c r="AR14" i="153"/>
  <c r="AI7" i="154"/>
  <c r="AT5" i="154" s="1"/>
  <c r="AS5" i="154" s="1"/>
  <c r="S43" i="155"/>
  <c r="T9" i="156"/>
  <c r="T19" i="156"/>
  <c r="AI5" i="157"/>
  <c r="AJ5" i="157" s="1"/>
  <c r="S31" i="158"/>
  <c r="S23" i="159"/>
  <c r="T45" i="159"/>
  <c r="T9" i="160"/>
  <c r="T47" i="160"/>
  <c r="S17" i="134"/>
  <c r="S21" i="133"/>
  <c r="T43" i="147"/>
  <c r="U45" i="147"/>
  <c r="T41" i="148"/>
  <c r="U43" i="149"/>
  <c r="S13" i="151"/>
  <c r="U31" i="153"/>
  <c r="S41" i="155"/>
  <c r="S45" i="159"/>
  <c r="U2" i="133"/>
  <c r="S17" i="131"/>
  <c r="S43" i="131"/>
  <c r="T21" i="132"/>
  <c r="T15" i="131"/>
  <c r="T9" i="132"/>
  <c r="T3" i="138"/>
  <c r="S49" i="140"/>
  <c r="U13" i="143"/>
  <c r="T27" i="143"/>
  <c r="AI5" i="144"/>
  <c r="AT4" i="144" s="1"/>
  <c r="AS4" i="144" s="1"/>
  <c r="S17" i="144"/>
  <c r="S31" i="144"/>
  <c r="AR8" i="145"/>
  <c r="AI7" i="146"/>
  <c r="AT5" i="146" s="1"/>
  <c r="AS5" i="146" s="1"/>
  <c r="T45" i="147"/>
  <c r="S11" i="148"/>
  <c r="S41" i="148"/>
  <c r="U9" i="149"/>
  <c r="U25" i="151"/>
  <c r="U27" i="153"/>
  <c r="T43" i="155"/>
  <c r="U39" i="155"/>
  <c r="AR7" i="156"/>
  <c r="S11" i="159"/>
  <c r="S43" i="159"/>
  <c r="T19" i="160"/>
  <c r="U33" i="160"/>
  <c r="S27" i="134"/>
  <c r="T35" i="132"/>
  <c r="S15" i="131"/>
  <c r="T47" i="132"/>
  <c r="S35" i="132"/>
  <c r="S9" i="133"/>
  <c r="T2" i="134"/>
  <c r="T3" i="136"/>
  <c r="T23" i="136"/>
  <c r="U2" i="137"/>
  <c r="S11" i="137"/>
  <c r="T21" i="137"/>
  <c r="U2" i="138"/>
  <c r="T5" i="139"/>
  <c r="S15" i="139"/>
  <c r="T29" i="139"/>
  <c r="S47" i="140"/>
  <c r="T19" i="142"/>
  <c r="S13" i="143"/>
  <c r="AR7" i="145"/>
  <c r="S19" i="147"/>
  <c r="S45" i="147"/>
  <c r="AR10" i="148"/>
  <c r="U39" i="148"/>
  <c r="T9" i="149"/>
  <c r="S25" i="151"/>
  <c r="T5" i="152"/>
  <c r="T3" i="153"/>
  <c r="AI19" i="154"/>
  <c r="AT11" i="154" s="1"/>
  <c r="AS11" i="154" s="1"/>
  <c r="S39" i="155"/>
  <c r="U23" i="156"/>
  <c r="T29" i="156"/>
  <c r="U43" i="157"/>
  <c r="AR13" i="158"/>
  <c r="S41" i="159"/>
  <c r="AR7" i="160"/>
  <c r="S33" i="134"/>
  <c r="U9" i="132"/>
  <c r="U3" i="136"/>
  <c r="S25" i="134"/>
  <c r="S7" i="135"/>
  <c r="S19" i="140"/>
  <c r="S45" i="140"/>
  <c r="AI7" i="145"/>
  <c r="AT5" i="145" s="1"/>
  <c r="AS5" i="145" s="1"/>
  <c r="S19" i="155"/>
  <c r="S35" i="155"/>
  <c r="U17" i="157"/>
  <c r="U39" i="159"/>
  <c r="U31" i="160"/>
  <c r="U21" i="133"/>
  <c r="S29" i="134"/>
  <c r="S31" i="131"/>
  <c r="T37" i="132"/>
  <c r="U35" i="132"/>
  <c r="T39" i="134"/>
  <c r="S13" i="134"/>
  <c r="T3" i="137"/>
  <c r="S3" i="137"/>
  <c r="S9" i="132"/>
  <c r="AR8" i="132"/>
  <c r="S2" i="134"/>
  <c r="S3" i="136"/>
  <c r="S11" i="136"/>
  <c r="S23" i="136"/>
  <c r="T2" i="137"/>
  <c r="AI9" i="137"/>
  <c r="AJ9" i="137" s="1"/>
  <c r="S21" i="137"/>
  <c r="T2" i="138"/>
  <c r="S29" i="139"/>
  <c r="AR15" i="144"/>
  <c r="S43" i="147"/>
  <c r="AR7" i="149"/>
  <c r="T31" i="149"/>
  <c r="S19" i="132"/>
  <c r="T33" i="132"/>
  <c r="S47" i="133"/>
  <c r="AF23" i="134"/>
  <c r="S2" i="137"/>
  <c r="S2" i="138"/>
  <c r="S23" i="138"/>
  <c r="AI3" i="139"/>
  <c r="AK3" i="139" s="1"/>
  <c r="S7" i="140"/>
  <c r="S43" i="140"/>
  <c r="AF17" i="142"/>
  <c r="S3" i="143"/>
  <c r="S25" i="143"/>
  <c r="AI15" i="144"/>
  <c r="AJ15" i="144" s="1"/>
  <c r="T31" i="145"/>
  <c r="T23" i="146"/>
  <c r="S41" i="147"/>
  <c r="U21" i="148"/>
  <c r="S39" i="148"/>
  <c r="T37" i="149"/>
  <c r="AF23" i="151"/>
  <c r="AI23" i="152"/>
  <c r="AT13" i="152" s="1"/>
  <c r="AS13" i="152" s="1"/>
  <c r="S2" i="153"/>
  <c r="S25" i="153"/>
  <c r="AF19" i="154"/>
  <c r="AR6" i="155"/>
  <c r="S17" i="157"/>
  <c r="T37" i="157"/>
  <c r="S39" i="159"/>
  <c r="U23" i="160"/>
  <c r="U41" i="147"/>
  <c r="S35" i="147"/>
  <c r="T21" i="148"/>
  <c r="T37" i="148"/>
  <c r="U23" i="132"/>
  <c r="U31" i="132"/>
  <c r="S45" i="137"/>
  <c r="U23" i="141"/>
  <c r="S5" i="144"/>
  <c r="S19" i="146"/>
  <c r="U33" i="147"/>
  <c r="AR10" i="151"/>
  <c r="T47" i="152"/>
  <c r="U41" i="155"/>
  <c r="S33" i="155"/>
  <c r="T7" i="156"/>
  <c r="T17" i="156"/>
  <c r="U27" i="156"/>
  <c r="U47" i="135"/>
  <c r="S43" i="137"/>
  <c r="U13" i="139"/>
  <c r="AI5" i="140"/>
  <c r="AT4" i="140" s="1"/>
  <c r="AS4" i="140" s="1"/>
  <c r="AI3" i="142"/>
  <c r="AJ3" i="142" s="1"/>
  <c r="S15" i="144"/>
  <c r="AI5" i="146"/>
  <c r="AJ5" i="146" s="1"/>
  <c r="T33" i="147"/>
  <c r="S35" i="148"/>
  <c r="S35" i="149"/>
  <c r="AI9" i="150"/>
  <c r="AK9" i="150" s="1"/>
  <c r="S23" i="151"/>
  <c r="AR12" i="152"/>
  <c r="U45" i="152"/>
  <c r="S19" i="154"/>
  <c r="U31" i="155"/>
  <c r="T27" i="156"/>
  <c r="S35" i="159"/>
  <c r="T7" i="160"/>
  <c r="T17" i="160"/>
  <c r="AI9" i="134"/>
  <c r="AK9" i="134" s="1"/>
  <c r="S23" i="134"/>
  <c r="AI23" i="131"/>
  <c r="AK23" i="131" s="1"/>
  <c r="AR5" i="133"/>
  <c r="S17" i="133"/>
  <c r="U39" i="133"/>
  <c r="AI21" i="134"/>
  <c r="AJ21" i="134" s="1"/>
  <c r="S17" i="135"/>
  <c r="S47" i="135"/>
  <c r="T9" i="136"/>
  <c r="U21" i="136"/>
  <c r="S43" i="136"/>
  <c r="T9" i="137"/>
  <c r="U19" i="137"/>
  <c r="S41" i="137"/>
  <c r="AR11" i="139"/>
  <c r="S27" i="144"/>
  <c r="AF17" i="146"/>
  <c r="S17" i="147"/>
  <c r="AR7" i="148"/>
  <c r="U33" i="148"/>
  <c r="U31" i="149"/>
  <c r="AF23" i="150"/>
  <c r="U5" i="135"/>
  <c r="AI15" i="135"/>
  <c r="AJ15" i="135" s="1"/>
  <c r="T21" i="136"/>
  <c r="S9" i="137"/>
  <c r="S19" i="137"/>
  <c r="S39" i="137"/>
  <c r="S2" i="139"/>
  <c r="S25" i="139"/>
  <c r="T37" i="142"/>
  <c r="T49" i="148"/>
  <c r="S17" i="155"/>
  <c r="AR5" i="156"/>
  <c r="T33" i="159"/>
  <c r="AR6" i="160"/>
  <c r="AR16" i="160"/>
  <c r="AI5" i="133"/>
  <c r="AJ5" i="133" s="1"/>
  <c r="AR16" i="133"/>
  <c r="AF23" i="131"/>
  <c r="AR5" i="132"/>
  <c r="AR16" i="132"/>
  <c r="S39" i="133"/>
  <c r="AR8" i="136"/>
  <c r="S37" i="137"/>
  <c r="T9" i="138"/>
  <c r="AR16" i="140"/>
  <c r="U9" i="141"/>
  <c r="U31" i="142"/>
  <c r="AI5" i="145"/>
  <c r="AJ5" i="145" s="1"/>
  <c r="S5" i="147"/>
  <c r="AI15" i="147"/>
  <c r="AJ15" i="147" s="1"/>
  <c r="T31" i="148"/>
  <c r="AI9" i="153"/>
  <c r="AK9" i="153" s="1"/>
  <c r="T5" i="155"/>
  <c r="U15" i="156"/>
  <c r="T2" i="157"/>
  <c r="AR13" i="157"/>
  <c r="T29" i="157"/>
  <c r="U27" i="160"/>
  <c r="T39" i="136"/>
  <c r="S35" i="137"/>
  <c r="T21" i="138"/>
  <c r="T45" i="138"/>
  <c r="AF23" i="139"/>
  <c r="U2" i="142"/>
  <c r="S3" i="144"/>
  <c r="S25" i="144"/>
  <c r="AR16" i="145"/>
  <c r="U29" i="147"/>
  <c r="T19" i="148"/>
  <c r="S31" i="148"/>
  <c r="U17" i="149"/>
  <c r="T2" i="152"/>
  <c r="T41" i="152"/>
  <c r="AI3" i="154"/>
  <c r="AJ3" i="154" s="1"/>
  <c r="S5" i="155"/>
  <c r="AI15" i="155"/>
  <c r="AT9" i="155" s="1"/>
  <c r="AS9" i="155" s="1"/>
  <c r="U29" i="155"/>
  <c r="S19" i="159"/>
  <c r="T27" i="160"/>
  <c r="T29" i="147"/>
  <c r="S31" i="137"/>
  <c r="AF19" i="138"/>
  <c r="S11" i="139"/>
  <c r="S2" i="144"/>
  <c r="AR12" i="144"/>
  <c r="AF23" i="144"/>
  <c r="S29" i="147"/>
  <c r="AR6" i="148"/>
  <c r="U49" i="151"/>
  <c r="AR10" i="152"/>
  <c r="U39" i="152"/>
  <c r="T37" i="154"/>
  <c r="U47" i="156"/>
  <c r="T25" i="141"/>
  <c r="U47" i="141"/>
  <c r="AR5" i="148"/>
  <c r="U23" i="148"/>
  <c r="U29" i="148"/>
  <c r="U47" i="151"/>
  <c r="T39" i="152"/>
  <c r="T21" i="153"/>
  <c r="AR16" i="154"/>
  <c r="S7" i="159"/>
  <c r="U41" i="159"/>
  <c r="U27" i="132"/>
  <c r="S19" i="136"/>
  <c r="S35" i="136"/>
  <c r="S7" i="137"/>
  <c r="S17" i="137"/>
  <c r="T39" i="138"/>
  <c r="U47" i="140"/>
  <c r="S15" i="140"/>
  <c r="T47" i="141"/>
  <c r="T9" i="143"/>
  <c r="T47" i="143"/>
  <c r="U47" i="143"/>
  <c r="S15" i="145"/>
  <c r="S43" i="146"/>
  <c r="T29" i="148"/>
  <c r="T43" i="151"/>
  <c r="U45" i="151"/>
  <c r="U21" i="152"/>
  <c r="S39" i="152"/>
  <c r="U9" i="153"/>
  <c r="U3" i="155"/>
  <c r="T5" i="156"/>
  <c r="U45" i="156"/>
  <c r="T5" i="160"/>
  <c r="AR15" i="132"/>
  <c r="S19" i="134"/>
  <c r="U7" i="141"/>
  <c r="U45" i="141"/>
  <c r="AR8" i="143"/>
  <c r="U27" i="149"/>
  <c r="T45" i="151"/>
  <c r="T21" i="152"/>
  <c r="T37" i="152"/>
  <c r="AR7" i="153"/>
  <c r="T2" i="154"/>
  <c r="S3" i="155"/>
  <c r="T13" i="156"/>
  <c r="T45" i="156"/>
  <c r="U29" i="159"/>
  <c r="AI23" i="160"/>
  <c r="AT13" i="160" s="1"/>
  <c r="AS13" i="160" s="1"/>
  <c r="S9" i="134"/>
  <c r="U15" i="135"/>
  <c r="T19" i="138"/>
  <c r="AR13" i="140"/>
  <c r="S23" i="144"/>
  <c r="S41" i="146"/>
  <c r="U5" i="132"/>
  <c r="T5" i="133"/>
  <c r="S27" i="133"/>
  <c r="T7" i="134"/>
  <c r="S49" i="134"/>
  <c r="T29" i="135"/>
  <c r="S7" i="136"/>
  <c r="U23" i="136"/>
  <c r="AR15" i="137"/>
  <c r="S29" i="137"/>
  <c r="U7" i="138"/>
  <c r="S19" i="138"/>
  <c r="U31" i="138"/>
  <c r="S3" i="140"/>
  <c r="AR11" i="142"/>
  <c r="T19" i="143"/>
  <c r="S43" i="143"/>
  <c r="S13" i="147"/>
  <c r="S17" i="148"/>
  <c r="AI13" i="149"/>
  <c r="AT8" i="149" s="1"/>
  <c r="AS8" i="149" s="1"/>
  <c r="S19" i="151"/>
  <c r="S45" i="151"/>
  <c r="S21" i="152"/>
  <c r="S37" i="152"/>
  <c r="T31" i="153"/>
  <c r="S47" i="153"/>
  <c r="U2" i="155"/>
  <c r="U25" i="155"/>
  <c r="T23" i="156"/>
  <c r="AI7" i="158"/>
  <c r="AT5" i="158" s="1"/>
  <c r="AS5" i="158" s="1"/>
  <c r="AI19" i="158"/>
  <c r="AT11" i="158" s="1"/>
  <c r="AS11" i="158" s="1"/>
  <c r="S17" i="159"/>
  <c r="T29" i="159"/>
  <c r="T13" i="160"/>
  <c r="S29" i="133"/>
  <c r="U13" i="133"/>
  <c r="S7" i="134"/>
  <c r="S47" i="134"/>
  <c r="AI27" i="135"/>
  <c r="AK27" i="135" s="1"/>
  <c r="U31" i="136"/>
  <c r="AI15" i="137"/>
  <c r="AJ15" i="137" s="1"/>
  <c r="U25" i="141"/>
  <c r="S19" i="143"/>
  <c r="U41" i="143"/>
  <c r="U25" i="147"/>
  <c r="AI3" i="149"/>
  <c r="AK3" i="149" s="1"/>
  <c r="T43" i="150"/>
  <c r="AR6" i="151"/>
  <c r="S43" i="151"/>
  <c r="U9" i="152"/>
  <c r="S35" i="152"/>
  <c r="T45" i="153"/>
  <c r="S43" i="154"/>
  <c r="S13" i="155"/>
  <c r="S25" i="155"/>
  <c r="AR12" i="156"/>
  <c r="T43" i="156"/>
  <c r="S29" i="159"/>
  <c r="T27" i="132"/>
  <c r="T25" i="131"/>
  <c r="S13" i="132"/>
  <c r="U25" i="132"/>
  <c r="U3" i="133"/>
  <c r="T13" i="133"/>
  <c r="U37" i="134"/>
  <c r="S45" i="134"/>
  <c r="T31" i="136"/>
  <c r="AF17" i="138"/>
  <c r="AF19" i="139"/>
  <c r="S2" i="140"/>
  <c r="S25" i="142"/>
  <c r="S41" i="143"/>
  <c r="AR10" i="144"/>
  <c r="U5" i="145"/>
  <c r="U13" i="145"/>
  <c r="S25" i="147"/>
  <c r="U27" i="148"/>
  <c r="S25" i="149"/>
  <c r="AF17" i="151"/>
  <c r="S41" i="151"/>
  <c r="T9" i="152"/>
  <c r="U33" i="152"/>
  <c r="T19" i="153"/>
  <c r="S45" i="153"/>
  <c r="AF3" i="156"/>
  <c r="AF19" i="158"/>
  <c r="AI15" i="159"/>
  <c r="AT9" i="159" s="1"/>
  <c r="AS9" i="159" s="1"/>
  <c r="AF3" i="160"/>
  <c r="AR12" i="160"/>
  <c r="AJ7" i="141"/>
  <c r="Y7" i="141" s="1"/>
  <c r="W69" i="130"/>
  <c r="AD66" i="130"/>
  <c r="W67" i="130"/>
  <c r="T74" i="130"/>
  <c r="AA71" i="130"/>
  <c r="W62" i="130"/>
  <c r="Y66" i="130"/>
  <c r="AC74" i="130"/>
  <c r="AH69" i="130"/>
  <c r="AA69" i="130"/>
  <c r="T69" i="130"/>
  <c r="AA67" i="130"/>
  <c r="AC69" i="130"/>
  <c r="X74" i="130"/>
  <c r="X72" i="130"/>
  <c r="AG74" i="130"/>
  <c r="AA61" i="130"/>
  <c r="AE71" i="130"/>
  <c r="AB74" i="130"/>
  <c r="U74" i="130"/>
  <c r="AE61" i="130"/>
  <c r="X62" i="130"/>
  <c r="Z66" i="130"/>
  <c r="AB67" i="130"/>
  <c r="AD70" i="130"/>
  <c r="AF74" i="130"/>
  <c r="U66" i="130"/>
  <c r="W70" i="130"/>
  <c r="Y74" i="130"/>
  <c r="AJ29" i="154"/>
  <c r="AJ3" i="138"/>
  <c r="Y3" i="138" s="1"/>
  <c r="AJ19" i="139"/>
  <c r="Y19" i="139" s="1"/>
  <c r="AT9" i="153"/>
  <c r="AS9" i="153" s="1"/>
  <c r="AJ15" i="154"/>
  <c r="AT12" i="156"/>
  <c r="AS12" i="156" s="1"/>
  <c r="AK21" i="156"/>
  <c r="Y21" i="156" s="1"/>
  <c r="L62" i="130"/>
  <c r="AT5" i="141"/>
  <c r="AS5" i="141" s="1"/>
  <c r="AK19" i="146"/>
  <c r="G67" i="130"/>
  <c r="AJ19" i="146"/>
  <c r="K74" i="130"/>
  <c r="N64" i="130"/>
  <c r="K73" i="130"/>
  <c r="I68" i="130"/>
  <c r="R70" i="130"/>
  <c r="AT16" i="143"/>
  <c r="AS16" i="143" s="1"/>
  <c r="R69" i="130"/>
  <c r="AJ29" i="143"/>
  <c r="Y29" i="143" s="1"/>
  <c r="AJ3" i="153"/>
  <c r="Y3" i="153" s="1"/>
  <c r="AJ13" i="156"/>
  <c r="E74" i="130"/>
  <c r="K69" i="130"/>
  <c r="M73" i="130"/>
  <c r="I62" i="130"/>
  <c r="AJ13" i="152"/>
  <c r="I61" i="130"/>
  <c r="M69" i="130"/>
  <c r="F69" i="130"/>
  <c r="K62" i="130"/>
  <c r="M66" i="130"/>
  <c r="Q74" i="130"/>
  <c r="AK21" i="149"/>
  <c r="AT14" i="150"/>
  <c r="AS14" i="150" s="1"/>
  <c r="F67" i="130"/>
  <c r="Q73" i="130"/>
  <c r="AJ21" i="149"/>
  <c r="AK25" i="150"/>
  <c r="Y25" i="150" s="1"/>
  <c r="AJ29" i="158"/>
  <c r="M64" i="130"/>
  <c r="AJ13" i="148"/>
  <c r="AT9" i="149"/>
  <c r="AS9" i="149" s="1"/>
  <c r="E63" i="130"/>
  <c r="AJ9" i="149"/>
  <c r="Y9" i="149" s="1"/>
  <c r="L74" i="130"/>
  <c r="O63" i="130"/>
  <c r="O62" i="130"/>
  <c r="N74" i="130"/>
  <c r="Q64" i="130"/>
  <c r="H61" i="130"/>
  <c r="J65" i="130"/>
  <c r="G72" i="130"/>
  <c r="P74" i="130"/>
  <c r="J61" i="130"/>
  <c r="N69" i="130"/>
  <c r="AJ3" i="157"/>
  <c r="Y3" i="157" s="1"/>
  <c r="D74" i="130"/>
  <c r="AK21" i="151"/>
  <c r="AJ21" i="151"/>
  <c r="AT12" i="151"/>
  <c r="AS12" i="151" s="1"/>
  <c r="AJ13" i="154"/>
  <c r="AK13" i="154"/>
  <c r="AT8" i="154"/>
  <c r="AS8" i="154" s="1"/>
  <c r="AJ9" i="159"/>
  <c r="AT6" i="159"/>
  <c r="AS6" i="159" s="1"/>
  <c r="AK9" i="159"/>
  <c r="AT12" i="152"/>
  <c r="AS12" i="152" s="1"/>
  <c r="AK21" i="152"/>
  <c r="AJ21" i="152"/>
  <c r="AJ13" i="158"/>
  <c r="AK13" i="158"/>
  <c r="AT8" i="158"/>
  <c r="AS8" i="158" s="1"/>
  <c r="AJ15" i="160"/>
  <c r="AK15" i="160"/>
  <c r="AT9" i="160"/>
  <c r="AS9" i="160" s="1"/>
  <c r="AJ29" i="156"/>
  <c r="AK29" i="156"/>
  <c r="AT16" i="156"/>
  <c r="AS16" i="156" s="1"/>
  <c r="AJ13" i="150"/>
  <c r="AK13" i="150"/>
  <c r="AT8" i="150"/>
  <c r="AS8" i="150" s="1"/>
  <c r="AT6" i="151"/>
  <c r="AS6" i="151" s="1"/>
  <c r="AJ9" i="151"/>
  <c r="AK9" i="151"/>
  <c r="AJ13" i="146"/>
  <c r="AK13" i="146"/>
  <c r="AT8" i="146"/>
  <c r="AS8" i="146" s="1"/>
  <c r="AJ21" i="155"/>
  <c r="AK21" i="155"/>
  <c r="AT12" i="155"/>
  <c r="AS12" i="155" s="1"/>
  <c r="AJ3" i="146"/>
  <c r="AK3" i="146"/>
  <c r="AT3" i="146"/>
  <c r="AS3" i="146" s="1"/>
  <c r="AJ21" i="147"/>
  <c r="AK21" i="147"/>
  <c r="AT12" i="147"/>
  <c r="AS12" i="147" s="1"/>
  <c r="AJ9" i="156"/>
  <c r="AT6" i="156"/>
  <c r="AS6" i="156" s="1"/>
  <c r="AK9" i="156"/>
  <c r="AJ9" i="155"/>
  <c r="AT6" i="155"/>
  <c r="AS6" i="155" s="1"/>
  <c r="AK9" i="155"/>
  <c r="AJ9" i="152"/>
  <c r="AT6" i="152"/>
  <c r="AS6" i="152" s="1"/>
  <c r="AK9" i="152"/>
  <c r="AJ11" i="148"/>
  <c r="AT7" i="148"/>
  <c r="AS7" i="148" s="1"/>
  <c r="AK11" i="148"/>
  <c r="AT13" i="158"/>
  <c r="AS13" i="158" s="1"/>
  <c r="AJ23" i="158"/>
  <c r="AK23" i="158"/>
  <c r="AJ7" i="159"/>
  <c r="AK7" i="159"/>
  <c r="AT5" i="159"/>
  <c r="AS5" i="159" s="1"/>
  <c r="AJ7" i="151"/>
  <c r="AK7" i="151"/>
  <c r="AT5" i="151"/>
  <c r="AS5" i="151" s="1"/>
  <c r="AT12" i="148"/>
  <c r="AS12" i="148" s="1"/>
  <c r="AJ21" i="148"/>
  <c r="AK21" i="148"/>
  <c r="AJ19" i="152"/>
  <c r="AK19" i="152"/>
  <c r="AT11" i="152"/>
  <c r="AS11" i="152" s="1"/>
  <c r="AT10" i="156"/>
  <c r="AS10" i="156" s="1"/>
  <c r="AJ17" i="156"/>
  <c r="AK17" i="156"/>
  <c r="AT10" i="159"/>
  <c r="AS10" i="159" s="1"/>
  <c r="AJ17" i="159"/>
  <c r="AK17" i="159"/>
  <c r="AJ7" i="155"/>
  <c r="AK7" i="155"/>
  <c r="AT5" i="155"/>
  <c r="AS5" i="155" s="1"/>
  <c r="AT10" i="151"/>
  <c r="AS10" i="151" s="1"/>
  <c r="AJ17" i="151"/>
  <c r="AK17" i="151"/>
  <c r="AJ7" i="156"/>
  <c r="AK7" i="156"/>
  <c r="AT5" i="156"/>
  <c r="AS5" i="156" s="1"/>
  <c r="AJ29" i="152"/>
  <c r="AK29" i="152"/>
  <c r="AT16" i="152"/>
  <c r="AS16" i="152" s="1"/>
  <c r="AJ9" i="148"/>
  <c r="AT6" i="148"/>
  <c r="AS6" i="148" s="1"/>
  <c r="AK9" i="148"/>
  <c r="AK7" i="152"/>
  <c r="AJ7" i="152"/>
  <c r="AT5" i="152"/>
  <c r="AS5" i="152" s="1"/>
  <c r="AJ15" i="156"/>
  <c r="AK15" i="156"/>
  <c r="AT9" i="156"/>
  <c r="AS9" i="156" s="1"/>
  <c r="AJ27" i="159"/>
  <c r="AK27" i="159"/>
  <c r="AT15" i="159"/>
  <c r="AS15" i="159" s="1"/>
  <c r="AJ19" i="148"/>
  <c r="AK19" i="148"/>
  <c r="AT11" i="148"/>
  <c r="AS11" i="148" s="1"/>
  <c r="AT10" i="152"/>
  <c r="AS10" i="152" s="1"/>
  <c r="AJ17" i="152"/>
  <c r="AK17" i="152"/>
  <c r="AT10" i="147"/>
  <c r="AS10" i="147" s="1"/>
  <c r="AJ17" i="147"/>
  <c r="AK17" i="147"/>
  <c r="AT10" i="155"/>
  <c r="AS10" i="155" s="1"/>
  <c r="AJ17" i="155"/>
  <c r="AK17" i="155"/>
  <c r="AJ11" i="160"/>
  <c r="AT7" i="160"/>
  <c r="AS7" i="160" s="1"/>
  <c r="AK11" i="160"/>
  <c r="AT12" i="160"/>
  <c r="AS12" i="160" s="1"/>
  <c r="AJ21" i="160"/>
  <c r="AK21" i="160"/>
  <c r="AJ7" i="147"/>
  <c r="AK7" i="147"/>
  <c r="AT5" i="147"/>
  <c r="AS5" i="147" s="1"/>
  <c r="AK25" i="149"/>
  <c r="AJ25" i="149"/>
  <c r="AT14" i="149"/>
  <c r="AS14" i="149" s="1"/>
  <c r="AJ25" i="157"/>
  <c r="AK25" i="157"/>
  <c r="AT14" i="157"/>
  <c r="AS14" i="157" s="1"/>
  <c r="AJ29" i="148"/>
  <c r="AK29" i="148"/>
  <c r="AT16" i="148"/>
  <c r="AS16" i="148" s="1"/>
  <c r="AJ3" i="151"/>
  <c r="AK3" i="151"/>
  <c r="AT3" i="151"/>
  <c r="AS3" i="151" s="1"/>
  <c r="AJ15" i="152"/>
  <c r="AK15" i="152"/>
  <c r="AT9" i="152"/>
  <c r="AS9" i="152" s="1"/>
  <c r="AJ25" i="153"/>
  <c r="AK25" i="153"/>
  <c r="AT14" i="153"/>
  <c r="AS14" i="153" s="1"/>
  <c r="AJ3" i="159"/>
  <c r="AK3" i="159"/>
  <c r="AT3" i="159"/>
  <c r="AS3" i="159" s="1"/>
  <c r="AK7" i="148"/>
  <c r="AJ7" i="148"/>
  <c r="AT5" i="148"/>
  <c r="AS5" i="148" s="1"/>
  <c r="AJ27" i="151"/>
  <c r="AK27" i="151"/>
  <c r="AT15" i="151"/>
  <c r="AS15" i="151" s="1"/>
  <c r="AJ11" i="157"/>
  <c r="AT7" i="157"/>
  <c r="AS7" i="157" s="1"/>
  <c r="AK11" i="157"/>
  <c r="AT10" i="148"/>
  <c r="AS10" i="148" s="1"/>
  <c r="AK17" i="148"/>
  <c r="AJ17" i="148"/>
  <c r="AJ3" i="155"/>
  <c r="AK3" i="155"/>
  <c r="AT3" i="155"/>
  <c r="AS3" i="155" s="1"/>
  <c r="AJ27" i="155"/>
  <c r="AK27" i="155"/>
  <c r="AT15" i="155"/>
  <c r="AS15" i="155" s="1"/>
  <c r="AJ27" i="147"/>
  <c r="AK27" i="147"/>
  <c r="AT15" i="147"/>
  <c r="AS15" i="147" s="1"/>
  <c r="AJ9" i="160"/>
  <c r="AT6" i="160"/>
  <c r="AS6" i="160" s="1"/>
  <c r="AK9" i="160"/>
  <c r="AJ15" i="148"/>
  <c r="AK15" i="148"/>
  <c r="AT9" i="148"/>
  <c r="AS9" i="148" s="1"/>
  <c r="AJ11" i="153"/>
  <c r="AT7" i="153"/>
  <c r="AS7" i="153" s="1"/>
  <c r="AK11" i="153"/>
  <c r="AJ5" i="158"/>
  <c r="AK5" i="158"/>
  <c r="AT4" i="158"/>
  <c r="AS4" i="158" s="1"/>
  <c r="AJ11" i="149"/>
  <c r="AT7" i="149"/>
  <c r="AS7" i="149" s="1"/>
  <c r="AK11" i="149"/>
  <c r="AT3" i="150"/>
  <c r="AS3" i="150" s="1"/>
  <c r="AJ3" i="150"/>
  <c r="AK3" i="150"/>
  <c r="AJ3" i="147"/>
  <c r="AT3" i="147"/>
  <c r="AS3" i="147" s="1"/>
  <c r="AK3" i="147"/>
  <c r="AJ3" i="158"/>
  <c r="AK3" i="158"/>
  <c r="AT3" i="158"/>
  <c r="AS3" i="158" s="1"/>
  <c r="AJ21" i="159"/>
  <c r="AK21" i="159"/>
  <c r="AT12" i="159"/>
  <c r="AS12" i="159" s="1"/>
  <c r="AJ29" i="160"/>
  <c r="AK29" i="160"/>
  <c r="AT16" i="160"/>
  <c r="AS16" i="160" s="1"/>
  <c r="AJ11" i="156"/>
  <c r="AT7" i="156"/>
  <c r="AS7" i="156" s="1"/>
  <c r="AK11" i="156"/>
  <c r="AT10" i="160"/>
  <c r="AS10" i="160" s="1"/>
  <c r="AJ17" i="160"/>
  <c r="AK17" i="160"/>
  <c r="AJ7" i="160"/>
  <c r="AK7" i="160"/>
  <c r="AT5" i="160"/>
  <c r="AS5" i="160" s="1"/>
  <c r="AK11" i="152"/>
  <c r="AJ11" i="152"/>
  <c r="AT7" i="152"/>
  <c r="AS7" i="152" s="1"/>
  <c r="U35" i="146"/>
  <c r="T13" i="147"/>
  <c r="T41" i="147"/>
  <c r="AT4" i="149"/>
  <c r="AS4" i="149" s="1"/>
  <c r="T15" i="149"/>
  <c r="U19" i="149"/>
  <c r="S9" i="150"/>
  <c r="U35" i="150"/>
  <c r="T13" i="151"/>
  <c r="T41" i="151"/>
  <c r="AK13" i="152"/>
  <c r="T15" i="153"/>
  <c r="U19" i="153"/>
  <c r="S9" i="154"/>
  <c r="AK15" i="154"/>
  <c r="U35" i="154"/>
  <c r="T13" i="155"/>
  <c r="T41" i="155"/>
  <c r="AK13" i="156"/>
  <c r="T15" i="157"/>
  <c r="U19" i="157"/>
  <c r="AJ23" i="157"/>
  <c r="Y23" i="157" s="1"/>
  <c r="S9" i="158"/>
  <c r="U35" i="158"/>
  <c r="AR6" i="159"/>
  <c r="T13" i="159"/>
  <c r="T41" i="159"/>
  <c r="T35" i="154"/>
  <c r="T35" i="158"/>
  <c r="T35" i="146"/>
  <c r="U3" i="147"/>
  <c r="U21" i="147"/>
  <c r="S35" i="158"/>
  <c r="T29" i="160"/>
  <c r="AI29" i="149"/>
  <c r="W74" i="130" s="1"/>
  <c r="U49" i="149"/>
  <c r="AR8" i="150"/>
  <c r="U33" i="150"/>
  <c r="T3" i="151"/>
  <c r="AR5" i="151"/>
  <c r="T21" i="151"/>
  <c r="U27" i="151"/>
  <c r="T39" i="151"/>
  <c r="AI3" i="152"/>
  <c r="U7" i="152"/>
  <c r="AT3" i="153"/>
  <c r="AS3" i="153" s="1"/>
  <c r="AF23" i="153"/>
  <c r="AI29" i="153"/>
  <c r="AA74" i="130" s="1"/>
  <c r="U49" i="153"/>
  <c r="AR8" i="154"/>
  <c r="U33" i="154"/>
  <c r="T3" i="155"/>
  <c r="AR5" i="155"/>
  <c r="T21" i="155"/>
  <c r="U27" i="155"/>
  <c r="T39" i="155"/>
  <c r="AI3" i="156"/>
  <c r="U7" i="156"/>
  <c r="AT3" i="157"/>
  <c r="AS3" i="157" s="1"/>
  <c r="AF23" i="157"/>
  <c r="AI29" i="157"/>
  <c r="AE74" i="130" s="1"/>
  <c r="U49" i="157"/>
  <c r="AR8" i="158"/>
  <c r="U33" i="158"/>
  <c r="T3" i="159"/>
  <c r="AR5" i="159"/>
  <c r="T21" i="159"/>
  <c r="U27" i="159"/>
  <c r="T39" i="159"/>
  <c r="AI3" i="160"/>
  <c r="U7" i="160"/>
  <c r="AR9" i="148"/>
  <c r="T27" i="151"/>
  <c r="S39" i="151"/>
  <c r="U43" i="152"/>
  <c r="AI7" i="153"/>
  <c r="AA63" i="130" s="1"/>
  <c r="U11" i="153"/>
  <c r="U25" i="154"/>
  <c r="T33" i="154"/>
  <c r="AR12" i="155"/>
  <c r="AR15" i="155"/>
  <c r="T27" i="155"/>
  <c r="AR9" i="156"/>
  <c r="U43" i="156"/>
  <c r="AI7" i="157"/>
  <c r="AE63" i="130" s="1"/>
  <c r="U11" i="157"/>
  <c r="T49" i="157"/>
  <c r="U25" i="158"/>
  <c r="T33" i="158"/>
  <c r="AR12" i="159"/>
  <c r="AR15" i="159"/>
  <c r="T27" i="159"/>
  <c r="AR9" i="160"/>
  <c r="U17" i="160"/>
  <c r="U43" i="160"/>
  <c r="AJ13" i="147"/>
  <c r="U3" i="146"/>
  <c r="U21" i="146"/>
  <c r="U39" i="146"/>
  <c r="S9" i="146"/>
  <c r="S35" i="146"/>
  <c r="S35" i="150"/>
  <c r="U3" i="151"/>
  <c r="U21" i="151"/>
  <c r="U39" i="151"/>
  <c r="S35" i="154"/>
  <c r="AR8" i="146"/>
  <c r="U33" i="146"/>
  <c r="T3" i="147"/>
  <c r="AR5" i="147"/>
  <c r="T21" i="147"/>
  <c r="U27" i="147"/>
  <c r="T39" i="147"/>
  <c r="AI3" i="148"/>
  <c r="U7" i="148"/>
  <c r="U25" i="146"/>
  <c r="T33" i="146"/>
  <c r="S3" i="147"/>
  <c r="AR12" i="147"/>
  <c r="AR15" i="147"/>
  <c r="S21" i="147"/>
  <c r="T27" i="147"/>
  <c r="S39" i="147"/>
  <c r="T7" i="148"/>
  <c r="U17" i="148"/>
  <c r="U43" i="148"/>
  <c r="AI7" i="149"/>
  <c r="W63" i="130" s="1"/>
  <c r="U11" i="149"/>
  <c r="AR14" i="149"/>
  <c r="T49" i="149"/>
  <c r="U25" i="150"/>
  <c r="T33" i="150"/>
  <c r="S3" i="151"/>
  <c r="AR12" i="151"/>
  <c r="AR15" i="151"/>
  <c r="S21" i="151"/>
  <c r="AR9" i="152"/>
  <c r="U17" i="152"/>
  <c r="T49" i="153"/>
  <c r="U5" i="146"/>
  <c r="AI11" i="146"/>
  <c r="T65" i="130" s="1"/>
  <c r="T25" i="146"/>
  <c r="S33" i="146"/>
  <c r="U2" i="147"/>
  <c r="S27" i="147"/>
  <c r="U37" i="147"/>
  <c r="AF3" i="148"/>
  <c r="S7" i="148"/>
  <c r="T17" i="148"/>
  <c r="T43" i="148"/>
  <c r="T11" i="149"/>
  <c r="AI17" i="149"/>
  <c r="W68" i="130" s="1"/>
  <c r="S49" i="149"/>
  <c r="U5" i="150"/>
  <c r="AI11" i="150"/>
  <c r="X65" i="130" s="1"/>
  <c r="T25" i="150"/>
  <c r="S33" i="150"/>
  <c r="U2" i="151"/>
  <c r="S27" i="151"/>
  <c r="U37" i="151"/>
  <c r="AF3" i="152"/>
  <c r="S7" i="152"/>
  <c r="T17" i="152"/>
  <c r="T43" i="152"/>
  <c r="T11" i="153"/>
  <c r="AI17" i="153"/>
  <c r="AA68" i="130" s="1"/>
  <c r="S49" i="153"/>
  <c r="U5" i="154"/>
  <c r="AI11" i="154"/>
  <c r="AB65" i="130" s="1"/>
  <c r="T25" i="154"/>
  <c r="S33" i="154"/>
  <c r="AT11" i="155"/>
  <c r="AS11" i="155" s="1"/>
  <c r="S27" i="155"/>
  <c r="U37" i="155"/>
  <c r="T11" i="157"/>
  <c r="AT13" i="157"/>
  <c r="AS13" i="157" s="1"/>
  <c r="AI17" i="157"/>
  <c r="AE68" i="130" s="1"/>
  <c r="S49" i="157"/>
  <c r="U5" i="158"/>
  <c r="AI11" i="158"/>
  <c r="AF65" i="130" s="1"/>
  <c r="T25" i="158"/>
  <c r="S33" i="158"/>
  <c r="U37" i="159"/>
  <c r="U39" i="147"/>
  <c r="S25" i="146"/>
  <c r="AI5" i="147"/>
  <c r="U62" i="130" s="1"/>
  <c r="T37" i="147"/>
  <c r="U47" i="149"/>
  <c r="T5" i="150"/>
  <c r="S25" i="150"/>
  <c r="U31" i="150"/>
  <c r="T2" i="151"/>
  <c r="AI5" i="151"/>
  <c r="Y62" i="130" s="1"/>
  <c r="U9" i="151"/>
  <c r="T37" i="151"/>
  <c r="S11" i="153"/>
  <c r="U47" i="153"/>
  <c r="T5" i="154"/>
  <c r="S25" i="154"/>
  <c r="U31" i="154"/>
  <c r="T2" i="155"/>
  <c r="AI5" i="155"/>
  <c r="AC62" i="130" s="1"/>
  <c r="U9" i="155"/>
  <c r="T37" i="155"/>
  <c r="S11" i="157"/>
  <c r="U47" i="157"/>
  <c r="T5" i="158"/>
  <c r="S25" i="158"/>
  <c r="U31" i="158"/>
  <c r="T2" i="159"/>
  <c r="AI5" i="159"/>
  <c r="AG62" i="130" s="1"/>
  <c r="U9" i="159"/>
  <c r="T37" i="159"/>
  <c r="T5" i="146"/>
  <c r="U31" i="146"/>
  <c r="U9" i="147"/>
  <c r="S5" i="146"/>
  <c r="U15" i="146"/>
  <c r="T31" i="146"/>
  <c r="S2" i="147"/>
  <c r="T9" i="147"/>
  <c r="S37" i="147"/>
  <c r="U13" i="148"/>
  <c r="AI27" i="148"/>
  <c r="V73" i="130" s="1"/>
  <c r="U41" i="148"/>
  <c r="AF17" i="149"/>
  <c r="U23" i="149"/>
  <c r="T47" i="149"/>
  <c r="S5" i="150"/>
  <c r="U15" i="150"/>
  <c r="T31" i="150"/>
  <c r="S2" i="151"/>
  <c r="T9" i="151"/>
  <c r="S37" i="151"/>
  <c r="U13" i="152"/>
  <c r="AI27" i="152"/>
  <c r="Z73" i="130" s="1"/>
  <c r="U41" i="152"/>
  <c r="AF17" i="153"/>
  <c r="U23" i="153"/>
  <c r="T47" i="153"/>
  <c r="S5" i="154"/>
  <c r="U15" i="154"/>
  <c r="T31" i="154"/>
  <c r="S2" i="155"/>
  <c r="T9" i="155"/>
  <c r="S37" i="155"/>
  <c r="U13" i="156"/>
  <c r="AI27" i="156"/>
  <c r="AD73" i="130" s="1"/>
  <c r="U41" i="156"/>
  <c r="AF17" i="157"/>
  <c r="U23" i="157"/>
  <c r="T47" i="157"/>
  <c r="S5" i="158"/>
  <c r="U15" i="158"/>
  <c r="T31" i="158"/>
  <c r="T9" i="159"/>
  <c r="U13" i="160"/>
  <c r="AI27" i="160"/>
  <c r="AH73" i="130" s="1"/>
  <c r="U41" i="160"/>
  <c r="T35" i="150"/>
  <c r="AI25" i="147"/>
  <c r="U72" i="130" s="1"/>
  <c r="U35" i="147"/>
  <c r="T23" i="149"/>
  <c r="AT4" i="150"/>
  <c r="AS4" i="150" s="1"/>
  <c r="T15" i="150"/>
  <c r="U19" i="150"/>
  <c r="S31" i="150"/>
  <c r="AK15" i="151"/>
  <c r="AI25" i="151"/>
  <c r="Y72" i="130" s="1"/>
  <c r="U35" i="151"/>
  <c r="T23" i="153"/>
  <c r="AT4" i="154"/>
  <c r="AS4" i="154" s="1"/>
  <c r="T15" i="154"/>
  <c r="U19" i="154"/>
  <c r="S31" i="154"/>
  <c r="AK19" i="155"/>
  <c r="Y19" i="155" s="1"/>
  <c r="AI25" i="155"/>
  <c r="AC72" i="130" s="1"/>
  <c r="U35" i="155"/>
  <c r="T23" i="157"/>
  <c r="T15" i="158"/>
  <c r="U19" i="158"/>
  <c r="T15" i="146"/>
  <c r="U19" i="146"/>
  <c r="S31" i="146"/>
  <c r="S15" i="146"/>
  <c r="T19" i="146"/>
  <c r="AI23" i="146"/>
  <c r="T71" i="130" s="1"/>
  <c r="AK29" i="146"/>
  <c r="AT8" i="147"/>
  <c r="AS8" i="147" s="1"/>
  <c r="T35" i="147"/>
  <c r="AR16" i="148"/>
  <c r="U29" i="149"/>
  <c r="U45" i="149"/>
  <c r="S15" i="150"/>
  <c r="T19" i="150"/>
  <c r="AI23" i="150"/>
  <c r="X71" i="130" s="1"/>
  <c r="AK29" i="150"/>
  <c r="Y29" i="150" s="1"/>
  <c r="AT8" i="151"/>
  <c r="AS8" i="151" s="1"/>
  <c r="AJ15" i="151"/>
  <c r="T35" i="151"/>
  <c r="AR16" i="152"/>
  <c r="S23" i="153"/>
  <c r="U29" i="153"/>
  <c r="U45" i="153"/>
  <c r="S15" i="154"/>
  <c r="T19" i="154"/>
  <c r="AI23" i="154"/>
  <c r="AB71" i="130" s="1"/>
  <c r="AK29" i="154"/>
  <c r="T35" i="155"/>
  <c r="AR16" i="156"/>
  <c r="S23" i="157"/>
  <c r="U29" i="157"/>
  <c r="U45" i="157"/>
  <c r="S15" i="158"/>
  <c r="T19" i="158"/>
  <c r="AK29" i="158"/>
  <c r="T35" i="159"/>
  <c r="U49" i="150"/>
  <c r="AJ21" i="153"/>
  <c r="AJ7" i="154"/>
  <c r="AF23" i="154"/>
  <c r="U49" i="154"/>
  <c r="U7" i="157"/>
  <c r="U49" i="158"/>
  <c r="AR5" i="160"/>
  <c r="AJ29" i="146"/>
  <c r="U11" i="158"/>
  <c r="T49" i="158"/>
  <c r="T49" i="146"/>
  <c r="U11" i="154"/>
  <c r="T49" i="154"/>
  <c r="AR3" i="146"/>
  <c r="T11" i="146"/>
  <c r="AI17" i="146"/>
  <c r="T68" i="130" s="1"/>
  <c r="S49" i="146"/>
  <c r="U5" i="147"/>
  <c r="AI11" i="147"/>
  <c r="U65" i="130" s="1"/>
  <c r="T25" i="147"/>
  <c r="S33" i="147"/>
  <c r="U2" i="148"/>
  <c r="U37" i="148"/>
  <c r="AF3" i="149"/>
  <c r="T17" i="149"/>
  <c r="T43" i="149"/>
  <c r="AR3" i="150"/>
  <c r="T11" i="150"/>
  <c r="AI17" i="150"/>
  <c r="X68" i="130" s="1"/>
  <c r="S49" i="150"/>
  <c r="U5" i="151"/>
  <c r="AI11" i="151"/>
  <c r="Y65" i="130" s="1"/>
  <c r="T25" i="151"/>
  <c r="S33" i="151"/>
  <c r="U2" i="152"/>
  <c r="U37" i="152"/>
  <c r="AF3" i="153"/>
  <c r="S7" i="153"/>
  <c r="T17" i="153"/>
  <c r="T43" i="153"/>
  <c r="T11" i="154"/>
  <c r="AI17" i="154"/>
  <c r="AB68" i="130" s="1"/>
  <c r="S49" i="154"/>
  <c r="U5" i="155"/>
  <c r="AI11" i="155"/>
  <c r="AC65" i="130" s="1"/>
  <c r="T25" i="155"/>
  <c r="U37" i="156"/>
  <c r="AF3" i="157"/>
  <c r="S7" i="157"/>
  <c r="T17" i="157"/>
  <c r="T43" i="157"/>
  <c r="AR3" i="158"/>
  <c r="T11" i="158"/>
  <c r="AI17" i="158"/>
  <c r="AF68" i="130" s="1"/>
  <c r="S49" i="158"/>
  <c r="U5" i="159"/>
  <c r="AI11" i="159"/>
  <c r="AG65" i="130" s="1"/>
  <c r="T25" i="159"/>
  <c r="AT11" i="160"/>
  <c r="AS11" i="160" s="1"/>
  <c r="U11" i="150"/>
  <c r="U47" i="146"/>
  <c r="U31" i="151"/>
  <c r="U47" i="154"/>
  <c r="U47" i="158"/>
  <c r="U9" i="160"/>
  <c r="T37" i="160"/>
  <c r="U11" i="146"/>
  <c r="U13" i="157"/>
  <c r="U23" i="158"/>
  <c r="T47" i="158"/>
  <c r="U49" i="146"/>
  <c r="T49" i="150"/>
  <c r="S11" i="146"/>
  <c r="T5" i="147"/>
  <c r="U9" i="148"/>
  <c r="S11" i="150"/>
  <c r="U47" i="150"/>
  <c r="S11" i="154"/>
  <c r="U23" i="146"/>
  <c r="U15" i="147"/>
  <c r="T31" i="147"/>
  <c r="U13" i="149"/>
  <c r="AI27" i="149"/>
  <c r="W73" i="130" s="1"/>
  <c r="U41" i="149"/>
  <c r="U23" i="150"/>
  <c r="T47" i="150"/>
  <c r="U13" i="153"/>
  <c r="AI27" i="153"/>
  <c r="AA73" i="130" s="1"/>
  <c r="U41" i="153"/>
  <c r="U23" i="154"/>
  <c r="T47" i="154"/>
  <c r="U15" i="155"/>
  <c r="T31" i="155"/>
  <c r="U41" i="157"/>
  <c r="S47" i="146"/>
  <c r="T15" i="147"/>
  <c r="U19" i="147"/>
  <c r="S31" i="147"/>
  <c r="S9" i="148"/>
  <c r="AI25" i="148"/>
  <c r="V72" i="130" s="1"/>
  <c r="U35" i="148"/>
  <c r="T13" i="149"/>
  <c r="T41" i="149"/>
  <c r="T23" i="150"/>
  <c r="S47" i="150"/>
  <c r="T15" i="151"/>
  <c r="U19" i="151"/>
  <c r="S31" i="151"/>
  <c r="S9" i="152"/>
  <c r="AI25" i="152"/>
  <c r="Z72" i="130" s="1"/>
  <c r="U35" i="152"/>
  <c r="T13" i="153"/>
  <c r="T41" i="153"/>
  <c r="T23" i="154"/>
  <c r="S47" i="154"/>
  <c r="T15" i="155"/>
  <c r="U19" i="155"/>
  <c r="S31" i="155"/>
  <c r="S9" i="156"/>
  <c r="AI25" i="156"/>
  <c r="AD72" i="130" s="1"/>
  <c r="U35" i="156"/>
  <c r="T13" i="157"/>
  <c r="T41" i="157"/>
  <c r="T23" i="158"/>
  <c r="S47" i="158"/>
  <c r="T15" i="159"/>
  <c r="U19" i="159"/>
  <c r="S31" i="159"/>
  <c r="AK19" i="160"/>
  <c r="Y19" i="160" s="1"/>
  <c r="AI25" i="160"/>
  <c r="AH72" i="130" s="1"/>
  <c r="U35" i="160"/>
  <c r="T47" i="146"/>
  <c r="T9" i="148"/>
  <c r="AR11" i="148"/>
  <c r="U15" i="151"/>
  <c r="T31" i="151"/>
  <c r="AR11" i="152"/>
  <c r="S23" i="146"/>
  <c r="U29" i="146"/>
  <c r="U45" i="146"/>
  <c r="S15" i="147"/>
  <c r="T19" i="147"/>
  <c r="AI23" i="147"/>
  <c r="U71" i="130" s="1"/>
  <c r="AK29" i="147"/>
  <c r="T35" i="148"/>
  <c r="S13" i="149"/>
  <c r="S41" i="149"/>
  <c r="S23" i="150"/>
  <c r="U29" i="150"/>
  <c r="U45" i="150"/>
  <c r="S15" i="151"/>
  <c r="T19" i="151"/>
  <c r="AI23" i="151"/>
  <c r="Y71" i="130" s="1"/>
  <c r="AK29" i="151"/>
  <c r="T35" i="152"/>
  <c r="S13" i="153"/>
  <c r="S41" i="153"/>
  <c r="S23" i="154"/>
  <c r="U29" i="154"/>
  <c r="U45" i="154"/>
  <c r="S15" i="155"/>
  <c r="T19" i="155"/>
  <c r="AI23" i="155"/>
  <c r="AC71" i="130" s="1"/>
  <c r="AK29" i="155"/>
  <c r="T35" i="156"/>
  <c r="S13" i="157"/>
  <c r="S41" i="157"/>
  <c r="S23" i="158"/>
  <c r="U29" i="158"/>
  <c r="U45" i="158"/>
  <c r="T19" i="159"/>
  <c r="AI23" i="159"/>
  <c r="AG71" i="130" s="1"/>
  <c r="AK29" i="159"/>
  <c r="T35" i="160"/>
  <c r="U31" i="147"/>
  <c r="T29" i="146"/>
  <c r="T45" i="146"/>
  <c r="AJ29" i="147"/>
  <c r="U3" i="149"/>
  <c r="U21" i="149"/>
  <c r="U39" i="149"/>
  <c r="T29" i="150"/>
  <c r="T45" i="150"/>
  <c r="AJ29" i="151"/>
  <c r="U3" i="153"/>
  <c r="U21" i="153"/>
  <c r="U39" i="153"/>
  <c r="T29" i="154"/>
  <c r="T45" i="154"/>
  <c r="AJ29" i="155"/>
  <c r="U3" i="157"/>
  <c r="U21" i="157"/>
  <c r="U39" i="157"/>
  <c r="T29" i="158"/>
  <c r="T45" i="158"/>
  <c r="AJ29" i="159"/>
  <c r="U7" i="146"/>
  <c r="U7" i="154"/>
  <c r="S29" i="154"/>
  <c r="S45" i="154"/>
  <c r="U49" i="155"/>
  <c r="T3" i="157"/>
  <c r="T21" i="157"/>
  <c r="U27" i="157"/>
  <c r="T39" i="157"/>
  <c r="U7" i="158"/>
  <c r="S29" i="146"/>
  <c r="S45" i="146"/>
  <c r="U49" i="147"/>
  <c r="U7" i="150"/>
  <c r="S29" i="150"/>
  <c r="S45" i="150"/>
  <c r="U11" i="147"/>
  <c r="U25" i="148"/>
  <c r="T33" i="148"/>
  <c r="AK5" i="149"/>
  <c r="Y5" i="149" s="1"/>
  <c r="U17" i="150"/>
  <c r="AI21" i="150"/>
  <c r="X70" i="130" s="1"/>
  <c r="U43" i="150"/>
  <c r="U11" i="151"/>
  <c r="T49" i="151"/>
  <c r="U25" i="152"/>
  <c r="T33" i="152"/>
  <c r="S3" i="153"/>
  <c r="AK5" i="153"/>
  <c r="Y5" i="153" s="1"/>
  <c r="S21" i="153"/>
  <c r="T27" i="153"/>
  <c r="S39" i="153"/>
  <c r="T7" i="154"/>
  <c r="U17" i="154"/>
  <c r="AI21" i="154"/>
  <c r="AB70" i="130" s="1"/>
  <c r="U43" i="154"/>
  <c r="U11" i="155"/>
  <c r="T49" i="155"/>
  <c r="U25" i="156"/>
  <c r="T33" i="156"/>
  <c r="S3" i="157"/>
  <c r="S21" i="157"/>
  <c r="T27" i="157"/>
  <c r="S39" i="157"/>
  <c r="T7" i="158"/>
  <c r="U17" i="158"/>
  <c r="AI21" i="158"/>
  <c r="AF70" i="130" s="1"/>
  <c r="U43" i="158"/>
  <c r="U11" i="159"/>
  <c r="T49" i="159"/>
  <c r="AF19" i="160"/>
  <c r="U25" i="160"/>
  <c r="T33" i="160"/>
  <c r="T7" i="146"/>
  <c r="U17" i="146"/>
  <c r="AI21" i="146"/>
  <c r="T70" i="130" s="1"/>
  <c r="U43" i="146"/>
  <c r="T49" i="147"/>
  <c r="T7" i="150"/>
  <c r="AF3" i="146"/>
  <c r="S7" i="146"/>
  <c r="T17" i="146"/>
  <c r="T43" i="146"/>
  <c r="AR3" i="147"/>
  <c r="T11" i="147"/>
  <c r="S49" i="147"/>
  <c r="U5" i="148"/>
  <c r="T25" i="148"/>
  <c r="S33" i="148"/>
  <c r="U2" i="149"/>
  <c r="AT11" i="149"/>
  <c r="AS11" i="149" s="1"/>
  <c r="S27" i="149"/>
  <c r="U37" i="149"/>
  <c r="AF3" i="150"/>
  <c r="S7" i="150"/>
  <c r="T17" i="150"/>
  <c r="AR3" i="151"/>
  <c r="T11" i="151"/>
  <c r="S49" i="151"/>
  <c r="U5" i="152"/>
  <c r="T25" i="152"/>
  <c r="S33" i="152"/>
  <c r="U2" i="153"/>
  <c r="AT11" i="153"/>
  <c r="AS11" i="153" s="1"/>
  <c r="S27" i="153"/>
  <c r="U37" i="153"/>
  <c r="AF3" i="154"/>
  <c r="S7" i="154"/>
  <c r="T17" i="154"/>
  <c r="T43" i="154"/>
  <c r="AR3" i="155"/>
  <c r="T11" i="155"/>
  <c r="S49" i="155"/>
  <c r="U5" i="156"/>
  <c r="T25" i="156"/>
  <c r="S33" i="156"/>
  <c r="U2" i="157"/>
  <c r="S27" i="157"/>
  <c r="U37" i="157"/>
  <c r="AF3" i="158"/>
  <c r="S7" i="158"/>
  <c r="T17" i="158"/>
  <c r="T43" i="158"/>
  <c r="AR3" i="159"/>
  <c r="T11" i="159"/>
  <c r="S49" i="159"/>
  <c r="U5" i="160"/>
  <c r="T25" i="160"/>
  <c r="U13" i="146"/>
  <c r="AI27" i="146"/>
  <c r="T73" i="130" s="1"/>
  <c r="U41" i="146"/>
  <c r="U13" i="150"/>
  <c r="AI27" i="150"/>
  <c r="X73" i="130" s="1"/>
  <c r="U41" i="150"/>
  <c r="T9" i="153"/>
  <c r="U13" i="154"/>
  <c r="AI27" i="154"/>
  <c r="AB73" i="130" s="1"/>
  <c r="U41" i="154"/>
  <c r="U23" i="155"/>
  <c r="T47" i="155"/>
  <c r="AK23" i="156"/>
  <c r="T9" i="157"/>
  <c r="U13" i="158"/>
  <c r="AI27" i="158"/>
  <c r="AF73" i="130" s="1"/>
  <c r="U41" i="158"/>
  <c r="U23" i="159"/>
  <c r="T47" i="159"/>
  <c r="U15" i="160"/>
  <c r="T31" i="160"/>
  <c r="U23" i="147"/>
  <c r="T47" i="147"/>
  <c r="U23" i="151"/>
  <c r="T47" i="151"/>
  <c r="AK23" i="152"/>
  <c r="T13" i="146"/>
  <c r="T41" i="146"/>
  <c r="T23" i="147"/>
  <c r="S47" i="147"/>
  <c r="T15" i="148"/>
  <c r="U19" i="148"/>
  <c r="S9" i="149"/>
  <c r="AK15" i="149"/>
  <c r="Y15" i="149" s="1"/>
  <c r="AK19" i="149"/>
  <c r="U35" i="149"/>
  <c r="T13" i="150"/>
  <c r="T41" i="150"/>
  <c r="AK13" i="151"/>
  <c r="Y13" i="151" s="1"/>
  <c r="T23" i="151"/>
  <c r="S47" i="151"/>
  <c r="T15" i="152"/>
  <c r="U19" i="152"/>
  <c r="S9" i="153"/>
  <c r="AK15" i="153"/>
  <c r="Y15" i="153" s="1"/>
  <c r="AK19" i="153"/>
  <c r="Y19" i="153" s="1"/>
  <c r="U35" i="153"/>
  <c r="T13" i="154"/>
  <c r="T41" i="154"/>
  <c r="T23" i="155"/>
  <c r="S47" i="155"/>
  <c r="T15" i="156"/>
  <c r="U19" i="156"/>
  <c r="AJ23" i="156"/>
  <c r="S9" i="157"/>
  <c r="U35" i="157"/>
  <c r="T13" i="158"/>
  <c r="T41" i="158"/>
  <c r="T23" i="159"/>
  <c r="T15" i="160"/>
  <c r="U19" i="160"/>
  <c r="S31" i="160"/>
  <c r="S13" i="150"/>
  <c r="S41" i="150"/>
  <c r="T35" i="153"/>
  <c r="S13" i="154"/>
  <c r="S41" i="154"/>
  <c r="T35" i="157"/>
  <c r="S41" i="158"/>
  <c r="U3" i="154"/>
  <c r="U21" i="154"/>
  <c r="U39" i="154"/>
  <c r="U3" i="158"/>
  <c r="U21" i="158"/>
  <c r="U39" i="158"/>
  <c r="U3" i="150"/>
  <c r="U21" i="150"/>
  <c r="U39" i="150"/>
  <c r="U27" i="146"/>
  <c r="U33" i="149"/>
  <c r="U27" i="150"/>
  <c r="U7" i="151"/>
  <c r="U49" i="152"/>
  <c r="U33" i="153"/>
  <c r="T3" i="154"/>
  <c r="T21" i="154"/>
  <c r="U27" i="154"/>
  <c r="T39" i="154"/>
  <c r="U7" i="155"/>
  <c r="S29" i="155"/>
  <c r="S45" i="155"/>
  <c r="U49" i="156"/>
  <c r="U33" i="157"/>
  <c r="T3" i="158"/>
  <c r="T21" i="158"/>
  <c r="U27" i="158"/>
  <c r="T39" i="158"/>
  <c r="U7" i="159"/>
  <c r="U49" i="160"/>
  <c r="T3" i="146"/>
  <c r="T39" i="146"/>
  <c r="U49" i="148"/>
  <c r="T3" i="150"/>
  <c r="T21" i="150"/>
  <c r="T39" i="150"/>
  <c r="S3" i="146"/>
  <c r="S21" i="146"/>
  <c r="T27" i="146"/>
  <c r="S39" i="146"/>
  <c r="T7" i="147"/>
  <c r="U17" i="147"/>
  <c r="U43" i="147"/>
  <c r="U11" i="148"/>
  <c r="AF19" i="149"/>
  <c r="U25" i="149"/>
  <c r="T33" i="149"/>
  <c r="S3" i="150"/>
  <c r="AK5" i="150"/>
  <c r="Y5" i="150" s="1"/>
  <c r="S21" i="150"/>
  <c r="T27" i="150"/>
  <c r="S39" i="150"/>
  <c r="T7" i="151"/>
  <c r="U17" i="151"/>
  <c r="U43" i="151"/>
  <c r="U11" i="152"/>
  <c r="T49" i="152"/>
  <c r="AF19" i="153"/>
  <c r="U25" i="153"/>
  <c r="T33" i="153"/>
  <c r="S3" i="154"/>
  <c r="AK5" i="154"/>
  <c r="Y5" i="154" s="1"/>
  <c r="S21" i="154"/>
  <c r="T27" i="154"/>
  <c r="S39" i="154"/>
  <c r="T7" i="155"/>
  <c r="U17" i="155"/>
  <c r="U43" i="155"/>
  <c r="U11" i="156"/>
  <c r="T49" i="156"/>
  <c r="AF19" i="157"/>
  <c r="U25" i="157"/>
  <c r="T33" i="157"/>
  <c r="S3" i="158"/>
  <c r="S21" i="158"/>
  <c r="T27" i="158"/>
  <c r="S39" i="158"/>
  <c r="T7" i="159"/>
  <c r="U17" i="159"/>
  <c r="U43" i="159"/>
  <c r="U11" i="160"/>
  <c r="T49" i="160"/>
  <c r="T21" i="146"/>
  <c r="U7" i="147"/>
  <c r="S27" i="146"/>
  <c r="U37" i="146"/>
  <c r="T17" i="147"/>
  <c r="T11" i="148"/>
  <c r="U5" i="149"/>
  <c r="T25" i="149"/>
  <c r="S33" i="149"/>
  <c r="S27" i="150"/>
  <c r="U37" i="150"/>
  <c r="T17" i="151"/>
  <c r="T11" i="152"/>
  <c r="U5" i="153"/>
  <c r="T25" i="153"/>
  <c r="S33" i="153"/>
  <c r="S27" i="154"/>
  <c r="U37" i="154"/>
  <c r="T17" i="155"/>
  <c r="U5" i="157"/>
  <c r="T25" i="157"/>
  <c r="S33" i="157"/>
  <c r="S27" i="158"/>
  <c r="U37" i="158"/>
  <c r="AF3" i="159"/>
  <c r="T17" i="159"/>
  <c r="T11" i="160"/>
  <c r="U9" i="146"/>
  <c r="T5" i="153"/>
  <c r="U9" i="154"/>
  <c r="S25" i="157"/>
  <c r="U31" i="157"/>
  <c r="U9" i="158"/>
  <c r="U47" i="160"/>
  <c r="T37" i="146"/>
  <c r="U9" i="150"/>
  <c r="T37" i="150"/>
  <c r="S2" i="146"/>
  <c r="U13" i="147"/>
  <c r="AF17" i="148"/>
  <c r="S2" i="150"/>
  <c r="U13" i="151"/>
  <c r="AF17" i="152"/>
  <c r="S2" i="154"/>
  <c r="U13" i="155"/>
  <c r="AF17" i="156"/>
  <c r="S2" i="158"/>
  <c r="AF17" i="160"/>
  <c r="AJ19" i="141"/>
  <c r="AK19" i="141"/>
  <c r="AT11" i="141"/>
  <c r="AS11" i="141" s="1"/>
  <c r="AJ19" i="143"/>
  <c r="AK19" i="143"/>
  <c r="AT11" i="143"/>
  <c r="AS11" i="143" s="1"/>
  <c r="AT16" i="145"/>
  <c r="AS16" i="145" s="1"/>
  <c r="AJ29" i="145"/>
  <c r="AK29" i="145"/>
  <c r="AJ3" i="145"/>
  <c r="AK3" i="145"/>
  <c r="AT3" i="145"/>
  <c r="AS3" i="145" s="1"/>
  <c r="AK25" i="142"/>
  <c r="AT14" i="142"/>
  <c r="AS14" i="142" s="1"/>
  <c r="AJ25" i="142"/>
  <c r="AJ21" i="139"/>
  <c r="AK21" i="139"/>
  <c r="AT12" i="139"/>
  <c r="AS12" i="139" s="1"/>
  <c r="AJ13" i="142"/>
  <c r="AK13" i="142"/>
  <c r="AT8" i="142"/>
  <c r="AS8" i="142" s="1"/>
  <c r="AT10" i="141"/>
  <c r="AS10" i="141" s="1"/>
  <c r="AJ17" i="141"/>
  <c r="AK17" i="141"/>
  <c r="AJ7" i="143"/>
  <c r="AK7" i="143"/>
  <c r="AT5" i="143"/>
  <c r="AS5" i="143" s="1"/>
  <c r="AJ11" i="145"/>
  <c r="AT7" i="145"/>
  <c r="AS7" i="145" s="1"/>
  <c r="AK11" i="145"/>
  <c r="AJ25" i="145"/>
  <c r="AK25" i="145"/>
  <c r="AT14" i="145"/>
  <c r="AS14" i="145" s="1"/>
  <c r="AJ7" i="144"/>
  <c r="AK7" i="144"/>
  <c r="AT5" i="144"/>
  <c r="AS5" i="144" s="1"/>
  <c r="AT13" i="140"/>
  <c r="AS13" i="140" s="1"/>
  <c r="AJ23" i="140"/>
  <c r="AK23" i="140"/>
  <c r="AT10" i="144"/>
  <c r="AS10" i="144" s="1"/>
  <c r="AJ17" i="144"/>
  <c r="AK17" i="144"/>
  <c r="AK25" i="141"/>
  <c r="AJ25" i="141"/>
  <c r="AT14" i="141"/>
  <c r="AS14" i="141" s="1"/>
  <c r="AK7" i="139"/>
  <c r="AJ7" i="139"/>
  <c r="AT5" i="139"/>
  <c r="AS5" i="139" s="1"/>
  <c r="AJ13" i="143"/>
  <c r="AK13" i="143"/>
  <c r="AT8" i="143"/>
  <c r="AS8" i="143" s="1"/>
  <c r="AJ19" i="145"/>
  <c r="AK19" i="145"/>
  <c r="AT11" i="145"/>
  <c r="AS11" i="145" s="1"/>
  <c r="AT15" i="144"/>
  <c r="AS15" i="144" s="1"/>
  <c r="AJ27" i="144"/>
  <c r="AK27" i="144"/>
  <c r="AJ5" i="142"/>
  <c r="AK5" i="142"/>
  <c r="AT4" i="142"/>
  <c r="AS4" i="142" s="1"/>
  <c r="AJ7" i="140"/>
  <c r="AK7" i="140"/>
  <c r="AT5" i="140"/>
  <c r="AS5" i="140" s="1"/>
  <c r="AT11" i="142"/>
  <c r="AS11" i="142" s="1"/>
  <c r="AJ19" i="142"/>
  <c r="AK19" i="142"/>
  <c r="AJ15" i="145"/>
  <c r="AK15" i="145"/>
  <c r="AT9" i="145"/>
  <c r="AS9" i="145" s="1"/>
  <c r="AJ21" i="143"/>
  <c r="AK21" i="143"/>
  <c r="AT12" i="143"/>
  <c r="AS12" i="143" s="1"/>
  <c r="AJ17" i="140"/>
  <c r="AK17" i="140"/>
  <c r="AT10" i="140"/>
  <c r="AS10" i="140" s="1"/>
  <c r="AT13" i="144"/>
  <c r="AS13" i="144" s="1"/>
  <c r="AJ23" i="144"/>
  <c r="AK23" i="144"/>
  <c r="AJ11" i="138"/>
  <c r="AT7" i="138"/>
  <c r="AS7" i="138" s="1"/>
  <c r="AK11" i="138"/>
  <c r="AT8" i="145"/>
  <c r="AS8" i="145" s="1"/>
  <c r="AJ13" i="145"/>
  <c r="AK13" i="145"/>
  <c r="U35" i="138"/>
  <c r="T13" i="139"/>
  <c r="T41" i="139"/>
  <c r="T23" i="140"/>
  <c r="AT4" i="141"/>
  <c r="AS4" i="141" s="1"/>
  <c r="T15" i="141"/>
  <c r="U19" i="141"/>
  <c r="S31" i="141"/>
  <c r="S9" i="142"/>
  <c r="U35" i="142"/>
  <c r="T13" i="143"/>
  <c r="T41" i="143"/>
  <c r="T23" i="144"/>
  <c r="T15" i="145"/>
  <c r="U19" i="145"/>
  <c r="S31" i="145"/>
  <c r="T35" i="138"/>
  <c r="U29" i="140"/>
  <c r="T35" i="142"/>
  <c r="S13" i="139"/>
  <c r="S41" i="139"/>
  <c r="AR10" i="140"/>
  <c r="U45" i="140"/>
  <c r="T19" i="141"/>
  <c r="AI23" i="141"/>
  <c r="O71" i="130" s="1"/>
  <c r="AK29" i="141"/>
  <c r="U29" i="144"/>
  <c r="U45" i="144"/>
  <c r="AI15" i="138"/>
  <c r="L67" i="130" s="1"/>
  <c r="AI19" i="138"/>
  <c r="L69" i="130" s="1"/>
  <c r="S35" i="138"/>
  <c r="U3" i="139"/>
  <c r="AT15" i="139"/>
  <c r="AS15" i="139" s="1"/>
  <c r="U21" i="139"/>
  <c r="U39" i="139"/>
  <c r="AI13" i="140"/>
  <c r="N66" i="130" s="1"/>
  <c r="T29" i="140"/>
  <c r="T45" i="140"/>
  <c r="S19" i="141"/>
  <c r="AI15" i="142"/>
  <c r="P67" i="130" s="1"/>
  <c r="S35" i="142"/>
  <c r="U3" i="143"/>
  <c r="AT15" i="143"/>
  <c r="AS15" i="143" s="1"/>
  <c r="U21" i="143"/>
  <c r="U39" i="143"/>
  <c r="AI13" i="144"/>
  <c r="R66" i="130" s="1"/>
  <c r="AK21" i="144"/>
  <c r="T29" i="144"/>
  <c r="T45" i="144"/>
  <c r="S19" i="145"/>
  <c r="AR5" i="139"/>
  <c r="U49" i="141"/>
  <c r="AR8" i="142"/>
  <c r="U33" i="142"/>
  <c r="T3" i="143"/>
  <c r="AR5" i="143"/>
  <c r="T21" i="143"/>
  <c r="U27" i="143"/>
  <c r="T39" i="143"/>
  <c r="AI3" i="144"/>
  <c r="R61" i="130" s="1"/>
  <c r="U7" i="144"/>
  <c r="AJ21" i="144"/>
  <c r="AF23" i="145"/>
  <c r="U49" i="145"/>
  <c r="U25" i="138"/>
  <c r="S39" i="139"/>
  <c r="T49" i="141"/>
  <c r="T33" i="142"/>
  <c r="U11" i="145"/>
  <c r="AR14" i="145"/>
  <c r="T49" i="145"/>
  <c r="U23" i="140"/>
  <c r="T47" i="140"/>
  <c r="U33" i="138"/>
  <c r="T3" i="139"/>
  <c r="T21" i="139"/>
  <c r="U27" i="139"/>
  <c r="T39" i="139"/>
  <c r="AI3" i="140"/>
  <c r="N61" i="130" s="1"/>
  <c r="U7" i="140"/>
  <c r="AT3" i="141"/>
  <c r="AS3" i="141" s="1"/>
  <c r="T33" i="138"/>
  <c r="S3" i="139"/>
  <c r="AR12" i="139"/>
  <c r="S21" i="139"/>
  <c r="T27" i="139"/>
  <c r="T7" i="140"/>
  <c r="U17" i="140"/>
  <c r="AI21" i="140"/>
  <c r="N70" i="130" s="1"/>
  <c r="U43" i="140"/>
  <c r="U11" i="141"/>
  <c r="AR14" i="141"/>
  <c r="U25" i="142"/>
  <c r="AR12" i="143"/>
  <c r="T7" i="144"/>
  <c r="U17" i="144"/>
  <c r="U43" i="144"/>
  <c r="U5" i="138"/>
  <c r="T25" i="138"/>
  <c r="S33" i="138"/>
  <c r="U2" i="139"/>
  <c r="AT11" i="139"/>
  <c r="AS11" i="139" s="1"/>
  <c r="S27" i="139"/>
  <c r="U37" i="139"/>
  <c r="AF3" i="140"/>
  <c r="AK9" i="140"/>
  <c r="Y9" i="140" s="1"/>
  <c r="T17" i="140"/>
  <c r="T43" i="140"/>
  <c r="T11" i="141"/>
  <c r="S49" i="141"/>
  <c r="U5" i="142"/>
  <c r="AI11" i="142"/>
  <c r="P65" i="130" s="1"/>
  <c r="T25" i="142"/>
  <c r="S33" i="142"/>
  <c r="U2" i="143"/>
  <c r="AJ5" i="143"/>
  <c r="S27" i="143"/>
  <c r="U37" i="143"/>
  <c r="AF3" i="144"/>
  <c r="T17" i="144"/>
  <c r="T43" i="144"/>
  <c r="AR3" i="145"/>
  <c r="T11" i="145"/>
  <c r="AI17" i="145"/>
  <c r="S68" i="130" s="1"/>
  <c r="S49" i="145"/>
  <c r="AT6" i="140"/>
  <c r="AS6" i="140" s="1"/>
  <c r="U47" i="145"/>
  <c r="U13" i="140"/>
  <c r="AT16" i="140"/>
  <c r="AS16" i="140" s="1"/>
  <c r="U15" i="142"/>
  <c r="T31" i="142"/>
  <c r="AR11" i="143"/>
  <c r="U13" i="144"/>
  <c r="U41" i="144"/>
  <c r="AF17" i="145"/>
  <c r="U23" i="145"/>
  <c r="T47" i="145"/>
  <c r="U41" i="140"/>
  <c r="AT4" i="138"/>
  <c r="AS4" i="138" s="1"/>
  <c r="T15" i="138"/>
  <c r="U19" i="138"/>
  <c r="S31" i="138"/>
  <c r="S9" i="139"/>
  <c r="AI25" i="139"/>
  <c r="M72" i="130" s="1"/>
  <c r="U35" i="139"/>
  <c r="T13" i="140"/>
  <c r="T41" i="140"/>
  <c r="T23" i="141"/>
  <c r="S47" i="141"/>
  <c r="T15" i="142"/>
  <c r="U19" i="142"/>
  <c r="S31" i="142"/>
  <c r="S9" i="143"/>
  <c r="AI25" i="143"/>
  <c r="Q72" i="130" s="1"/>
  <c r="U35" i="143"/>
  <c r="T13" i="144"/>
  <c r="T41" i="144"/>
  <c r="T23" i="145"/>
  <c r="S47" i="145"/>
  <c r="AK29" i="142"/>
  <c r="S23" i="145"/>
  <c r="U29" i="145"/>
  <c r="U45" i="145"/>
  <c r="S35" i="139"/>
  <c r="U3" i="140"/>
  <c r="U21" i="140"/>
  <c r="U39" i="140"/>
  <c r="AJ3" i="141"/>
  <c r="AI13" i="141"/>
  <c r="O66" i="130" s="1"/>
  <c r="T29" i="141"/>
  <c r="T45" i="141"/>
  <c r="AR4" i="142"/>
  <c r="S19" i="142"/>
  <c r="AJ29" i="142"/>
  <c r="AI15" i="143"/>
  <c r="Q67" i="130" s="1"/>
  <c r="S35" i="143"/>
  <c r="U3" i="144"/>
  <c r="U21" i="144"/>
  <c r="U39" i="144"/>
  <c r="T29" i="145"/>
  <c r="T45" i="145"/>
  <c r="U49" i="142"/>
  <c r="U33" i="143"/>
  <c r="T3" i="144"/>
  <c r="T21" i="144"/>
  <c r="U27" i="144"/>
  <c r="T39" i="144"/>
  <c r="S45" i="145"/>
  <c r="AT3" i="142"/>
  <c r="AS3" i="142" s="1"/>
  <c r="T49" i="138"/>
  <c r="U17" i="141"/>
  <c r="T49" i="142"/>
  <c r="U25" i="143"/>
  <c r="T33" i="143"/>
  <c r="AK5" i="144"/>
  <c r="T27" i="144"/>
  <c r="U17" i="145"/>
  <c r="AI21" i="145"/>
  <c r="S70" i="130" s="1"/>
  <c r="U43" i="145"/>
  <c r="AI7" i="138"/>
  <c r="L63" i="130" s="1"/>
  <c r="U11" i="138"/>
  <c r="U25" i="139"/>
  <c r="T33" i="139"/>
  <c r="T27" i="140"/>
  <c r="T7" i="141"/>
  <c r="AI21" i="141"/>
  <c r="O70" i="130" s="1"/>
  <c r="U43" i="141"/>
  <c r="AI7" i="142"/>
  <c r="P63" i="130" s="1"/>
  <c r="U11" i="142"/>
  <c r="T11" i="138"/>
  <c r="AI17" i="138"/>
  <c r="L68" i="130" s="1"/>
  <c r="S49" i="138"/>
  <c r="U5" i="139"/>
  <c r="AI11" i="139"/>
  <c r="M65" i="130" s="1"/>
  <c r="T25" i="139"/>
  <c r="S33" i="139"/>
  <c r="U2" i="140"/>
  <c r="AT11" i="140"/>
  <c r="AS11" i="140" s="1"/>
  <c r="U37" i="140"/>
  <c r="AF3" i="141"/>
  <c r="S7" i="141"/>
  <c r="T17" i="141"/>
  <c r="T43" i="141"/>
  <c r="T11" i="142"/>
  <c r="AI17" i="142"/>
  <c r="P68" i="130" s="1"/>
  <c r="S49" i="142"/>
  <c r="U5" i="143"/>
  <c r="AI11" i="143"/>
  <c r="Q65" i="130" s="1"/>
  <c r="T25" i="143"/>
  <c r="S33" i="143"/>
  <c r="U2" i="144"/>
  <c r="AJ5" i="144"/>
  <c r="AT11" i="144"/>
  <c r="AS11" i="144" s="1"/>
  <c r="U37" i="144"/>
  <c r="AF3" i="145"/>
  <c r="S7" i="145"/>
  <c r="T17" i="145"/>
  <c r="T43" i="145"/>
  <c r="T39" i="140"/>
  <c r="U47" i="142"/>
  <c r="U9" i="144"/>
  <c r="T37" i="144"/>
  <c r="S17" i="145"/>
  <c r="S43" i="145"/>
  <c r="T9" i="144"/>
  <c r="U41" i="145"/>
  <c r="AK29" i="138"/>
  <c r="AT8" i="139"/>
  <c r="AS8" i="139" s="1"/>
  <c r="AJ29" i="138"/>
  <c r="AT3" i="138"/>
  <c r="AS3" i="138" s="1"/>
  <c r="T3" i="140"/>
  <c r="T21" i="140"/>
  <c r="U27" i="140"/>
  <c r="U47" i="138"/>
  <c r="U9" i="140"/>
  <c r="T37" i="140"/>
  <c r="U23" i="138"/>
  <c r="T47" i="138"/>
  <c r="S5" i="139"/>
  <c r="U15" i="139"/>
  <c r="T31" i="139"/>
  <c r="T9" i="140"/>
  <c r="AI9" i="141"/>
  <c r="O64" i="130" s="1"/>
  <c r="U13" i="141"/>
  <c r="AI27" i="141"/>
  <c r="O73" i="130" s="1"/>
  <c r="U41" i="141"/>
  <c r="U23" i="142"/>
  <c r="T47" i="142"/>
  <c r="T23" i="138"/>
  <c r="S47" i="138"/>
  <c r="T15" i="139"/>
  <c r="U19" i="139"/>
  <c r="S31" i="139"/>
  <c r="AK19" i="140"/>
  <c r="Y19" i="140" s="1"/>
  <c r="AI25" i="140"/>
  <c r="N72" i="130" s="1"/>
  <c r="U35" i="140"/>
  <c r="T13" i="141"/>
  <c r="T41" i="141"/>
  <c r="S47" i="142"/>
  <c r="T15" i="143"/>
  <c r="U19" i="143"/>
  <c r="S31" i="143"/>
  <c r="AK19" i="144"/>
  <c r="AI25" i="144"/>
  <c r="R72" i="130" s="1"/>
  <c r="U35" i="144"/>
  <c r="T13" i="145"/>
  <c r="T41" i="145"/>
  <c r="U29" i="138"/>
  <c r="U45" i="138"/>
  <c r="AI23" i="139"/>
  <c r="M71" i="130" s="1"/>
  <c r="T35" i="140"/>
  <c r="AK3" i="142"/>
  <c r="AM27" i="142" s="1"/>
  <c r="S53" i="142" s="1"/>
  <c r="T53" i="142" s="1"/>
  <c r="U53" i="142" s="1"/>
  <c r="U29" i="142"/>
  <c r="U45" i="142"/>
  <c r="AI23" i="143"/>
  <c r="Q71" i="130" s="1"/>
  <c r="T35" i="144"/>
  <c r="S41" i="145"/>
  <c r="U21" i="141"/>
  <c r="U39" i="141"/>
  <c r="T29" i="142"/>
  <c r="T45" i="142"/>
  <c r="U21" i="145"/>
  <c r="U39" i="145"/>
  <c r="U7" i="142"/>
  <c r="AT3" i="143"/>
  <c r="AS3" i="143" s="1"/>
  <c r="U49" i="143"/>
  <c r="U33" i="144"/>
  <c r="T3" i="145"/>
  <c r="T21" i="145"/>
  <c r="U27" i="145"/>
  <c r="T39" i="145"/>
  <c r="U43" i="138"/>
  <c r="U11" i="139"/>
  <c r="T49" i="139"/>
  <c r="AF19" i="140"/>
  <c r="U25" i="140"/>
  <c r="T33" i="140"/>
  <c r="S3" i="141"/>
  <c r="AK5" i="141"/>
  <c r="Y5" i="141" s="1"/>
  <c r="S21" i="141"/>
  <c r="T27" i="141"/>
  <c r="S39" i="141"/>
  <c r="T7" i="142"/>
  <c r="U17" i="142"/>
  <c r="AI21" i="142"/>
  <c r="P70" i="130" s="1"/>
  <c r="U43" i="142"/>
  <c r="U11" i="143"/>
  <c r="T49" i="143"/>
  <c r="AF19" i="144"/>
  <c r="U25" i="144"/>
  <c r="T33" i="144"/>
  <c r="S3" i="145"/>
  <c r="S21" i="145"/>
  <c r="T27" i="145"/>
  <c r="S39" i="145"/>
  <c r="T7" i="138"/>
  <c r="U17" i="138"/>
  <c r="AF3" i="138"/>
  <c r="T17" i="138"/>
  <c r="T43" i="138"/>
  <c r="T11" i="139"/>
  <c r="AI17" i="139"/>
  <c r="M68" i="130" s="1"/>
  <c r="S49" i="139"/>
  <c r="U5" i="140"/>
  <c r="AI11" i="140"/>
  <c r="N65" i="130" s="1"/>
  <c r="T25" i="140"/>
  <c r="S27" i="141"/>
  <c r="U37" i="141"/>
  <c r="AF3" i="142"/>
  <c r="T17" i="142"/>
  <c r="T43" i="142"/>
  <c r="T11" i="143"/>
  <c r="AI17" i="143"/>
  <c r="Q68" i="130" s="1"/>
  <c r="U5" i="144"/>
  <c r="AI11" i="144"/>
  <c r="R65" i="130" s="1"/>
  <c r="T25" i="144"/>
  <c r="U37" i="145"/>
  <c r="U9" i="145"/>
  <c r="T37" i="145"/>
  <c r="U33" i="140"/>
  <c r="T5" i="144"/>
  <c r="U31" i="144"/>
  <c r="AI9" i="138"/>
  <c r="L64" i="130" s="1"/>
  <c r="U13" i="138"/>
  <c r="AI27" i="138"/>
  <c r="L73" i="130" s="1"/>
  <c r="AF17" i="139"/>
  <c r="U23" i="139"/>
  <c r="U15" i="140"/>
  <c r="T31" i="140"/>
  <c r="S2" i="141"/>
  <c r="T9" i="141"/>
  <c r="AR11" i="141"/>
  <c r="S37" i="141"/>
  <c r="AI9" i="142"/>
  <c r="P64" i="130" s="1"/>
  <c r="U13" i="142"/>
  <c r="AI27" i="142"/>
  <c r="P73" i="130" s="1"/>
  <c r="AF17" i="143"/>
  <c r="U23" i="143"/>
  <c r="U15" i="144"/>
  <c r="T31" i="144"/>
  <c r="S2" i="145"/>
  <c r="T9" i="145"/>
  <c r="AR11" i="145"/>
  <c r="S37" i="145"/>
  <c r="T5" i="140"/>
  <c r="U31" i="140"/>
  <c r="T13" i="138"/>
  <c r="T41" i="138"/>
  <c r="AK13" i="139"/>
  <c r="Y13" i="139" s="1"/>
  <c r="T23" i="139"/>
  <c r="S47" i="139"/>
  <c r="T15" i="140"/>
  <c r="U19" i="140"/>
  <c r="S9" i="141"/>
  <c r="U35" i="141"/>
  <c r="T13" i="142"/>
  <c r="T41" i="142"/>
  <c r="T23" i="143"/>
  <c r="S47" i="143"/>
  <c r="T15" i="144"/>
  <c r="U19" i="144"/>
  <c r="S9" i="145"/>
  <c r="U35" i="145"/>
  <c r="S13" i="138"/>
  <c r="S41" i="138"/>
  <c r="S23" i="139"/>
  <c r="U29" i="139"/>
  <c r="U45" i="139"/>
  <c r="T19" i="140"/>
  <c r="AK29" i="140"/>
  <c r="Y29" i="140" s="1"/>
  <c r="T35" i="141"/>
  <c r="S13" i="142"/>
  <c r="S41" i="142"/>
  <c r="U29" i="143"/>
  <c r="U45" i="143"/>
  <c r="T19" i="144"/>
  <c r="AK29" i="144"/>
  <c r="Y29" i="144" s="1"/>
  <c r="T35" i="145"/>
  <c r="U3" i="142"/>
  <c r="U21" i="142"/>
  <c r="U39" i="142"/>
  <c r="T29" i="143"/>
  <c r="T45" i="143"/>
  <c r="S35" i="145"/>
  <c r="U49" i="144"/>
  <c r="U33" i="145"/>
  <c r="U49" i="140"/>
  <c r="U33" i="141"/>
  <c r="T3" i="142"/>
  <c r="T21" i="142"/>
  <c r="U27" i="142"/>
  <c r="T39" i="142"/>
  <c r="S3" i="138"/>
  <c r="AK5" i="138"/>
  <c r="Y5" i="138" s="1"/>
  <c r="S21" i="138"/>
  <c r="T27" i="138"/>
  <c r="S39" i="138"/>
  <c r="T7" i="139"/>
  <c r="U17" i="139"/>
  <c r="T49" i="140"/>
  <c r="AF19" i="141"/>
  <c r="T33" i="141"/>
  <c r="S3" i="142"/>
  <c r="S21" i="142"/>
  <c r="T27" i="142"/>
  <c r="S39" i="142"/>
  <c r="T7" i="143"/>
  <c r="U17" i="143"/>
  <c r="U11" i="144"/>
  <c r="T49" i="144"/>
  <c r="AF19" i="145"/>
  <c r="U25" i="145"/>
  <c r="T33" i="145"/>
  <c r="U37" i="138"/>
  <c r="AF3" i="139"/>
  <c r="AK9" i="139"/>
  <c r="Y9" i="139" s="1"/>
  <c r="T17" i="139"/>
  <c r="AK27" i="139"/>
  <c r="Y27" i="139" s="1"/>
  <c r="T11" i="140"/>
  <c r="U5" i="141"/>
  <c r="AI11" i="141"/>
  <c r="O65" i="130" s="1"/>
  <c r="S33" i="141"/>
  <c r="U37" i="142"/>
  <c r="AF3" i="143"/>
  <c r="AK9" i="143"/>
  <c r="Y9" i="143" s="1"/>
  <c r="T17" i="143"/>
  <c r="AK27" i="143"/>
  <c r="Y27" i="143" s="1"/>
  <c r="T11" i="144"/>
  <c r="T25" i="145"/>
  <c r="S33" i="145"/>
  <c r="U9" i="138"/>
  <c r="AT6" i="139"/>
  <c r="AS6" i="139" s="1"/>
  <c r="T5" i="141"/>
  <c r="U9" i="142"/>
  <c r="AT6" i="143"/>
  <c r="AS6" i="143" s="1"/>
  <c r="U23" i="144"/>
  <c r="AJ21" i="135"/>
  <c r="AK21" i="135"/>
  <c r="AT12" i="135"/>
  <c r="AS12" i="135" s="1"/>
  <c r="AJ13" i="134"/>
  <c r="AK13" i="134"/>
  <c r="AT8" i="134"/>
  <c r="AS8" i="134" s="1"/>
  <c r="AT13" i="134"/>
  <c r="AS13" i="134" s="1"/>
  <c r="AJ23" i="134"/>
  <c r="AK23" i="134"/>
  <c r="AJ19" i="136"/>
  <c r="AK19" i="136"/>
  <c r="AT11" i="136"/>
  <c r="AS11" i="136" s="1"/>
  <c r="AJ7" i="136"/>
  <c r="AT5" i="136"/>
  <c r="AS5" i="136" s="1"/>
  <c r="AK7" i="136"/>
  <c r="AJ29" i="135"/>
  <c r="AK29" i="135"/>
  <c r="AT16" i="135"/>
  <c r="AS16" i="135" s="1"/>
  <c r="AT11" i="134"/>
  <c r="AS11" i="134" s="1"/>
  <c r="AJ19" i="134"/>
  <c r="AK19" i="134"/>
  <c r="AT10" i="136"/>
  <c r="AS10" i="136" s="1"/>
  <c r="AJ17" i="136"/>
  <c r="AK17" i="136"/>
  <c r="AT5" i="134"/>
  <c r="AS5" i="134" s="1"/>
  <c r="AJ7" i="134"/>
  <c r="AK7" i="134"/>
  <c r="AJ15" i="136"/>
  <c r="AK15" i="136"/>
  <c r="AT9" i="136"/>
  <c r="AS9" i="136" s="1"/>
  <c r="AJ29" i="136"/>
  <c r="AK29" i="136"/>
  <c r="AT16" i="136"/>
  <c r="AS16" i="136" s="1"/>
  <c r="AT9" i="134"/>
  <c r="AS9" i="134" s="1"/>
  <c r="AK15" i="134"/>
  <c r="AJ15" i="134"/>
  <c r="AT8" i="136"/>
  <c r="AS8" i="136" s="1"/>
  <c r="AJ13" i="136"/>
  <c r="AK13" i="136"/>
  <c r="AT4" i="136"/>
  <c r="AS4" i="136" s="1"/>
  <c r="AJ5" i="136"/>
  <c r="AK5" i="136"/>
  <c r="AJ25" i="137"/>
  <c r="AK25" i="137"/>
  <c r="AT14" i="137"/>
  <c r="AS14" i="137" s="1"/>
  <c r="AT12" i="137"/>
  <c r="AS12" i="137" s="1"/>
  <c r="AJ21" i="137"/>
  <c r="AK21" i="137"/>
  <c r="AJ7" i="135"/>
  <c r="AK7" i="135"/>
  <c r="AT5" i="135"/>
  <c r="AS5" i="135" s="1"/>
  <c r="AT4" i="137"/>
  <c r="AS4" i="137" s="1"/>
  <c r="U13" i="135"/>
  <c r="T35" i="134"/>
  <c r="S41" i="135"/>
  <c r="AK3" i="136"/>
  <c r="AR10" i="136"/>
  <c r="U29" i="136"/>
  <c r="U45" i="136"/>
  <c r="T19" i="137"/>
  <c r="AI23" i="137"/>
  <c r="K71" i="130" s="1"/>
  <c r="AK29" i="137"/>
  <c r="T37" i="134"/>
  <c r="T9" i="134"/>
  <c r="AI25" i="134"/>
  <c r="H72" i="130" s="1"/>
  <c r="U35" i="134"/>
  <c r="T13" i="135"/>
  <c r="T41" i="135"/>
  <c r="S13" i="135"/>
  <c r="AR16" i="135"/>
  <c r="S35" i="134"/>
  <c r="U3" i="135"/>
  <c r="U21" i="135"/>
  <c r="U39" i="135"/>
  <c r="AJ3" i="136"/>
  <c r="T29" i="136"/>
  <c r="T45" i="136"/>
  <c r="AJ29" i="137"/>
  <c r="U49" i="137"/>
  <c r="AF19" i="134"/>
  <c r="U25" i="134"/>
  <c r="T33" i="134"/>
  <c r="S3" i="135"/>
  <c r="AK5" i="135"/>
  <c r="AR12" i="135"/>
  <c r="S21" i="135"/>
  <c r="T27" i="135"/>
  <c r="S39" i="135"/>
  <c r="T7" i="136"/>
  <c r="AR9" i="136"/>
  <c r="U17" i="136"/>
  <c r="AI21" i="136"/>
  <c r="J70" i="130" s="1"/>
  <c r="U43" i="136"/>
  <c r="AI7" i="137"/>
  <c r="K63" i="130" s="1"/>
  <c r="U11" i="137"/>
  <c r="AR14" i="137"/>
  <c r="T49" i="137"/>
  <c r="U5" i="134"/>
  <c r="AI11" i="134"/>
  <c r="H65" i="130" s="1"/>
  <c r="T25" i="134"/>
  <c r="U2" i="135"/>
  <c r="AJ5" i="135"/>
  <c r="S27" i="135"/>
  <c r="U37" i="135"/>
  <c r="T17" i="136"/>
  <c r="T43" i="136"/>
  <c r="T11" i="137"/>
  <c r="AI17" i="137"/>
  <c r="K68" i="130" s="1"/>
  <c r="U31" i="134"/>
  <c r="T2" i="135"/>
  <c r="U47" i="137"/>
  <c r="U21" i="134"/>
  <c r="U9" i="134"/>
  <c r="AR8" i="134"/>
  <c r="U33" i="134"/>
  <c r="T3" i="135"/>
  <c r="AR5" i="135"/>
  <c r="T21" i="135"/>
  <c r="U27" i="135"/>
  <c r="T39" i="135"/>
  <c r="U9" i="135"/>
  <c r="T37" i="135"/>
  <c r="S5" i="134"/>
  <c r="U15" i="134"/>
  <c r="T31" i="134"/>
  <c r="S2" i="135"/>
  <c r="T9" i="135"/>
  <c r="S37" i="135"/>
  <c r="AI9" i="136"/>
  <c r="J64" i="130" s="1"/>
  <c r="U13" i="136"/>
  <c r="AI27" i="136"/>
  <c r="J73" i="130" s="1"/>
  <c r="U41" i="136"/>
  <c r="AF17" i="137"/>
  <c r="U23" i="137"/>
  <c r="T47" i="137"/>
  <c r="T15" i="134"/>
  <c r="U19" i="134"/>
  <c r="S31" i="134"/>
  <c r="S9" i="135"/>
  <c r="AI25" i="135"/>
  <c r="I72" i="130" s="1"/>
  <c r="U35" i="135"/>
  <c r="T13" i="136"/>
  <c r="T41" i="136"/>
  <c r="T23" i="137"/>
  <c r="U3" i="134"/>
  <c r="T5" i="134"/>
  <c r="T19" i="134"/>
  <c r="T35" i="135"/>
  <c r="AR16" i="136"/>
  <c r="U29" i="137"/>
  <c r="U45" i="137"/>
  <c r="T29" i="137"/>
  <c r="T45" i="137"/>
  <c r="U49" i="134"/>
  <c r="U33" i="135"/>
  <c r="U27" i="136"/>
  <c r="U11" i="134"/>
  <c r="T49" i="134"/>
  <c r="AF19" i="135"/>
  <c r="U25" i="135"/>
  <c r="T33" i="135"/>
  <c r="T27" i="136"/>
  <c r="T7" i="137"/>
  <c r="U17" i="137"/>
  <c r="U43" i="137"/>
  <c r="AT3" i="134"/>
  <c r="AS3" i="134" s="1"/>
  <c r="T11" i="134"/>
  <c r="AK9" i="137"/>
  <c r="Y9" i="137" s="1"/>
  <c r="AK27" i="137"/>
  <c r="T43" i="137"/>
  <c r="AI17" i="134"/>
  <c r="H68" i="130" s="1"/>
  <c r="AI11" i="135"/>
  <c r="I65" i="130" s="1"/>
  <c r="T25" i="135"/>
  <c r="U47" i="134"/>
  <c r="T5" i="135"/>
  <c r="S25" i="135"/>
  <c r="U31" i="135"/>
  <c r="T2" i="136"/>
  <c r="U9" i="136"/>
  <c r="T37" i="136"/>
  <c r="AT6" i="137"/>
  <c r="AS6" i="137" s="1"/>
  <c r="AJ27" i="137"/>
  <c r="U41" i="137"/>
  <c r="U23" i="134"/>
  <c r="AI25" i="136"/>
  <c r="J72" i="130" s="1"/>
  <c r="U35" i="136"/>
  <c r="T13" i="137"/>
  <c r="T41" i="137"/>
  <c r="T47" i="134"/>
  <c r="T23" i="134"/>
  <c r="T15" i="135"/>
  <c r="U19" i="135"/>
  <c r="AK3" i="134"/>
  <c r="AM27" i="134" s="1"/>
  <c r="S53" i="134" s="1"/>
  <c r="T53" i="134" s="1"/>
  <c r="U53" i="134" s="1"/>
  <c r="U29" i="134"/>
  <c r="U45" i="134"/>
  <c r="S15" i="135"/>
  <c r="T19" i="135"/>
  <c r="AI23" i="135"/>
  <c r="I71" i="130" s="1"/>
  <c r="T35" i="136"/>
  <c r="T29" i="134"/>
  <c r="T45" i="134"/>
  <c r="S19" i="135"/>
  <c r="U3" i="137"/>
  <c r="U21" i="137"/>
  <c r="U39" i="137"/>
  <c r="AT3" i="135"/>
  <c r="AS3" i="135" s="1"/>
  <c r="AK17" i="135"/>
  <c r="U49" i="135"/>
  <c r="AK11" i="136"/>
  <c r="Y11" i="136" s="1"/>
  <c r="T39" i="137"/>
  <c r="U43" i="134"/>
  <c r="U11" i="135"/>
  <c r="AJ17" i="135"/>
  <c r="T49" i="135"/>
  <c r="AT7" i="136"/>
  <c r="AS7" i="136" s="1"/>
  <c r="AF19" i="136"/>
  <c r="U25" i="136"/>
  <c r="T33" i="136"/>
  <c r="AK5" i="137"/>
  <c r="Y5" i="137" s="1"/>
  <c r="T27" i="137"/>
  <c r="T25" i="136"/>
  <c r="AT11" i="137"/>
  <c r="AS11" i="137" s="1"/>
  <c r="U37" i="137"/>
  <c r="U9" i="137"/>
  <c r="T37" i="137"/>
  <c r="U13" i="134"/>
  <c r="AI27" i="134"/>
  <c r="H73" i="130" s="1"/>
  <c r="U41" i="134"/>
  <c r="AF17" i="135"/>
  <c r="U23" i="135"/>
  <c r="T47" i="135"/>
  <c r="T13" i="134"/>
  <c r="T41" i="134"/>
  <c r="T23" i="135"/>
  <c r="AK15" i="137"/>
  <c r="Y15" i="137" s="1"/>
  <c r="AK19" i="137"/>
  <c r="Y19" i="137" s="1"/>
  <c r="U35" i="137"/>
  <c r="AK3" i="135"/>
  <c r="Y3" i="135" s="1"/>
  <c r="S23" i="135"/>
  <c r="U29" i="135"/>
  <c r="U45" i="135"/>
  <c r="T19" i="136"/>
  <c r="AI23" i="136"/>
  <c r="J71" i="130" s="1"/>
  <c r="T35" i="137"/>
  <c r="U39" i="134"/>
  <c r="T3" i="134"/>
  <c r="T21" i="134"/>
  <c r="U27" i="134"/>
  <c r="U49" i="136"/>
  <c r="U33" i="137"/>
  <c r="U7" i="135"/>
  <c r="S29" i="135"/>
  <c r="S3" i="134"/>
  <c r="S21" i="134"/>
  <c r="T7" i="135"/>
  <c r="U17" i="135"/>
  <c r="U43" i="135"/>
  <c r="U11" i="136"/>
  <c r="T49" i="136"/>
  <c r="AF19" i="137"/>
  <c r="U25" i="137"/>
  <c r="T33" i="137"/>
  <c r="U2" i="134"/>
  <c r="T17" i="135"/>
  <c r="T11" i="136"/>
  <c r="AI11" i="137"/>
  <c r="K65" i="130" s="1"/>
  <c r="T25" i="137"/>
  <c r="U47" i="136"/>
  <c r="AF17" i="136"/>
  <c r="AT5" i="133"/>
  <c r="AS5" i="133" s="1"/>
  <c r="AJ7" i="133"/>
  <c r="AK7" i="133"/>
  <c r="AT10" i="133"/>
  <c r="AS10" i="133" s="1"/>
  <c r="AJ17" i="133"/>
  <c r="AK17" i="133"/>
  <c r="AT16" i="133"/>
  <c r="AS16" i="133" s="1"/>
  <c r="AJ29" i="133"/>
  <c r="AK29" i="133"/>
  <c r="AT10" i="132"/>
  <c r="AS10" i="132" s="1"/>
  <c r="AJ17" i="132"/>
  <c r="AK17" i="132"/>
  <c r="AT15" i="132"/>
  <c r="AS15" i="132" s="1"/>
  <c r="AJ27" i="132"/>
  <c r="AK27" i="132"/>
  <c r="AJ29" i="132"/>
  <c r="AT16" i="132"/>
  <c r="AS16" i="132" s="1"/>
  <c r="AK29" i="132"/>
  <c r="AJ3" i="133"/>
  <c r="AK3" i="133"/>
  <c r="AT3" i="133"/>
  <c r="AS3" i="133" s="1"/>
  <c r="AK7" i="132"/>
  <c r="AJ7" i="132"/>
  <c r="AT5" i="132"/>
  <c r="AS5" i="132" s="1"/>
  <c r="AT8" i="132"/>
  <c r="AS8" i="132" s="1"/>
  <c r="AJ13" i="132"/>
  <c r="AK13" i="132"/>
  <c r="AK23" i="133"/>
  <c r="AT13" i="133"/>
  <c r="AS13" i="133" s="1"/>
  <c r="AJ23" i="133"/>
  <c r="AT12" i="132"/>
  <c r="AS12" i="132" s="1"/>
  <c r="AJ21" i="132"/>
  <c r="AK21" i="132"/>
  <c r="T5" i="132"/>
  <c r="T31" i="132"/>
  <c r="T15" i="132"/>
  <c r="AK15" i="133"/>
  <c r="Y15" i="133" s="1"/>
  <c r="T23" i="132"/>
  <c r="T15" i="133"/>
  <c r="U19" i="133"/>
  <c r="S31" i="133"/>
  <c r="AJ19" i="132"/>
  <c r="T27" i="133"/>
  <c r="U35" i="133"/>
  <c r="AR10" i="132"/>
  <c r="U29" i="132"/>
  <c r="U45" i="132"/>
  <c r="S15" i="133"/>
  <c r="T19" i="133"/>
  <c r="AT9" i="132"/>
  <c r="AS9" i="132" s="1"/>
  <c r="T29" i="132"/>
  <c r="T45" i="132"/>
  <c r="AT14" i="133"/>
  <c r="AS14" i="133" s="1"/>
  <c r="S19" i="133"/>
  <c r="AI3" i="132"/>
  <c r="F61" i="130" s="1"/>
  <c r="U7" i="132"/>
  <c r="AF23" i="133"/>
  <c r="U49" i="133"/>
  <c r="T9" i="133"/>
  <c r="T7" i="132"/>
  <c r="U17" i="132"/>
  <c r="U43" i="132"/>
  <c r="U11" i="133"/>
  <c r="T49" i="133"/>
  <c r="AK25" i="133"/>
  <c r="Y25" i="133" s="1"/>
  <c r="AF3" i="132"/>
  <c r="T17" i="132"/>
  <c r="T43" i="132"/>
  <c r="AR3" i="133"/>
  <c r="T11" i="133"/>
  <c r="S49" i="133"/>
  <c r="U47" i="133"/>
  <c r="AI9" i="132"/>
  <c r="F64" i="130" s="1"/>
  <c r="U13" i="132"/>
  <c r="U41" i="132"/>
  <c r="AF17" i="133"/>
  <c r="U23" i="133"/>
  <c r="T47" i="133"/>
  <c r="AK15" i="132"/>
  <c r="Y15" i="132" s="1"/>
  <c r="T13" i="132"/>
  <c r="T41" i="132"/>
  <c r="T23" i="133"/>
  <c r="AK19" i="132"/>
  <c r="U29" i="133"/>
  <c r="U45" i="133"/>
  <c r="U21" i="132"/>
  <c r="U39" i="132"/>
  <c r="AT9" i="133"/>
  <c r="AS9" i="133" s="1"/>
  <c r="AI13" i="133"/>
  <c r="G66" i="130" s="1"/>
  <c r="T29" i="133"/>
  <c r="T45" i="133"/>
  <c r="T39" i="132"/>
  <c r="U7" i="133"/>
  <c r="T7" i="133"/>
  <c r="U17" i="133"/>
  <c r="AI21" i="133"/>
  <c r="G70" i="130" s="1"/>
  <c r="U43" i="133"/>
  <c r="AF3" i="133"/>
  <c r="T17" i="133"/>
  <c r="T43" i="133"/>
  <c r="AI27" i="133"/>
  <c r="G73" i="130" s="1"/>
  <c r="U41" i="133"/>
  <c r="T41" i="133"/>
  <c r="U27" i="133"/>
  <c r="T25" i="132"/>
  <c r="U37" i="133"/>
  <c r="S35" i="133"/>
  <c r="AF23" i="132"/>
  <c r="U49" i="132"/>
  <c r="U33" i="133"/>
  <c r="U19" i="132"/>
  <c r="U25" i="133"/>
  <c r="T33" i="133"/>
  <c r="U11" i="132"/>
  <c r="T49" i="132"/>
  <c r="T11" i="132"/>
  <c r="S49" i="132"/>
  <c r="U5" i="133"/>
  <c r="AI11" i="133"/>
  <c r="G65" i="130" s="1"/>
  <c r="T25" i="133"/>
  <c r="S33" i="133"/>
  <c r="T19" i="132"/>
  <c r="U47" i="132"/>
  <c r="U31" i="133"/>
  <c r="T3" i="133"/>
  <c r="U9" i="133"/>
  <c r="T37" i="133"/>
  <c r="T35" i="133"/>
  <c r="S25" i="133"/>
  <c r="AF17" i="132"/>
  <c r="AJ15" i="131"/>
  <c r="AK15" i="131"/>
  <c r="AT9" i="131"/>
  <c r="AS9" i="131" s="1"/>
  <c r="AT3" i="131"/>
  <c r="AS3" i="131" s="1"/>
  <c r="AJ3" i="131"/>
  <c r="AK3" i="131"/>
  <c r="AJ19" i="131"/>
  <c r="AK19" i="131"/>
  <c r="AT11" i="131"/>
  <c r="AS11" i="131" s="1"/>
  <c r="AK29" i="131"/>
  <c r="AK7" i="131"/>
  <c r="AJ29" i="131"/>
  <c r="U11" i="131"/>
  <c r="AJ17" i="131"/>
  <c r="Y17" i="131" s="1"/>
  <c r="T49" i="131"/>
  <c r="T11" i="131"/>
  <c r="U23" i="131"/>
  <c r="T47" i="131"/>
  <c r="T23" i="131"/>
  <c r="S47" i="131"/>
  <c r="S23" i="131"/>
  <c r="U29" i="131"/>
  <c r="U45" i="131"/>
  <c r="AI13" i="131"/>
  <c r="E66" i="130" s="1"/>
  <c r="T29" i="131"/>
  <c r="T45" i="131"/>
  <c r="S49" i="131"/>
  <c r="S11" i="131"/>
  <c r="U7" i="131"/>
  <c r="T7" i="131"/>
  <c r="AR9" i="131"/>
  <c r="U17" i="131"/>
  <c r="AI21" i="131"/>
  <c r="E70" i="130" s="1"/>
  <c r="U43" i="131"/>
  <c r="U47" i="131"/>
  <c r="S29" i="131"/>
  <c r="S45" i="131"/>
  <c r="AF3" i="131"/>
  <c r="S7" i="131"/>
  <c r="AK9" i="131"/>
  <c r="T17" i="131"/>
  <c r="T43" i="131"/>
  <c r="AJ7" i="131"/>
  <c r="S41" i="131"/>
  <c r="T21" i="131"/>
  <c r="U27" i="131"/>
  <c r="T27" i="131"/>
  <c r="S39" i="131"/>
  <c r="U41" i="131"/>
  <c r="U3" i="131"/>
  <c r="U21" i="131"/>
  <c r="U39" i="131"/>
  <c r="T3" i="131"/>
  <c r="T39" i="131"/>
  <c r="S3" i="131"/>
  <c r="S21" i="131"/>
  <c r="U2" i="131"/>
  <c r="S27" i="131"/>
  <c r="U37" i="131"/>
  <c r="T41" i="131"/>
  <c r="S13" i="131"/>
  <c r="U9" i="131"/>
  <c r="T9" i="131"/>
  <c r="AR11" i="131"/>
  <c r="S37" i="131"/>
  <c r="U35" i="131"/>
  <c r="T13" i="131"/>
  <c r="S2" i="131"/>
  <c r="T35" i="131"/>
  <c r="U33" i="131"/>
  <c r="T37" i="131"/>
  <c r="S35" i="131"/>
  <c r="AF19" i="131"/>
  <c r="U25" i="131"/>
  <c r="T33" i="131"/>
  <c r="S9" i="131"/>
  <c r="AI11" i="131"/>
  <c r="E65" i="130" s="1"/>
  <c r="S33" i="131"/>
  <c r="U13" i="131"/>
  <c r="T5" i="131"/>
  <c r="S25" i="131"/>
  <c r="U31" i="131"/>
  <c r="U15" i="131"/>
  <c r="AF3" i="69"/>
  <c r="AH23" i="69"/>
  <c r="X23" i="69"/>
  <c r="AI23" i="69" s="1"/>
  <c r="AH21" i="69"/>
  <c r="AF21" i="69"/>
  <c r="X21" i="69"/>
  <c r="AI21" i="69" s="1"/>
  <c r="AK5" i="143" l="1"/>
  <c r="AT9" i="140"/>
  <c r="AS9" i="140" s="1"/>
  <c r="AT16" i="139"/>
  <c r="AS16" i="139" s="1"/>
  <c r="AT9" i="141"/>
  <c r="AS9" i="141" s="1"/>
  <c r="AK13" i="135"/>
  <c r="Y13" i="135" s="1"/>
  <c r="AT12" i="134"/>
  <c r="AS12" i="134" s="1"/>
  <c r="AK5" i="131"/>
  <c r="Y5" i="131" s="1"/>
  <c r="AK5" i="139"/>
  <c r="AD29" i="134"/>
  <c r="AB26" i="134" s="1"/>
  <c r="AD29" i="142"/>
  <c r="AB26" i="142" s="1"/>
  <c r="AK3" i="143"/>
  <c r="Y3" i="143" s="1"/>
  <c r="AK3" i="137"/>
  <c r="AM27" i="137" s="1"/>
  <c r="S53" i="137" s="1"/>
  <c r="T53" i="137" s="1"/>
  <c r="U53" i="137" s="1"/>
  <c r="AK15" i="140"/>
  <c r="Y15" i="140" s="1"/>
  <c r="AK19" i="135"/>
  <c r="Y19" i="135" s="1"/>
  <c r="G69" i="130"/>
  <c r="X67" i="130"/>
  <c r="AK15" i="144"/>
  <c r="Y15" i="144" s="1"/>
  <c r="I69" i="130"/>
  <c r="AK15" i="141"/>
  <c r="Y15" i="141" s="1"/>
  <c r="AJ15" i="150"/>
  <c r="AT11" i="135"/>
  <c r="AS11" i="135" s="1"/>
  <c r="AK19" i="133"/>
  <c r="Y19" i="133" s="1"/>
  <c r="AJ5" i="139"/>
  <c r="Y5" i="139" s="1"/>
  <c r="AJ5" i="152"/>
  <c r="AT3" i="137"/>
  <c r="AS3" i="137" s="1"/>
  <c r="AT9" i="144"/>
  <c r="AS9" i="144" s="1"/>
  <c r="AK15" i="150"/>
  <c r="AT11" i="133"/>
  <c r="AS11" i="133" s="1"/>
  <c r="AT12" i="138"/>
  <c r="AS12" i="138" s="1"/>
  <c r="AJ21" i="138"/>
  <c r="AT8" i="138"/>
  <c r="AS8" i="138" s="1"/>
  <c r="AK21" i="138"/>
  <c r="L61" i="130"/>
  <c r="AK13" i="138"/>
  <c r="Y13" i="138" s="1"/>
  <c r="L66" i="130"/>
  <c r="AJ9" i="131"/>
  <c r="Y9" i="131" s="1"/>
  <c r="AJ23" i="131"/>
  <c r="Y23" i="131" s="1"/>
  <c r="AT10" i="131"/>
  <c r="AS10" i="131" s="1"/>
  <c r="AT4" i="131"/>
  <c r="AS4" i="131" s="1"/>
  <c r="AJ25" i="131"/>
  <c r="Y25" i="131" s="1"/>
  <c r="K61" i="130"/>
  <c r="AT8" i="135"/>
  <c r="AS8" i="135" s="1"/>
  <c r="AT6" i="133"/>
  <c r="AS6" i="133" s="1"/>
  <c r="E72" i="130"/>
  <c r="AT15" i="131"/>
  <c r="AS15" i="131" s="1"/>
  <c r="AM27" i="159"/>
  <c r="S53" i="159" s="1"/>
  <c r="T53" i="159" s="1"/>
  <c r="AT4" i="134"/>
  <c r="AS4" i="134" s="1"/>
  <c r="AK27" i="145"/>
  <c r="H62" i="130"/>
  <c r="AJ25" i="132"/>
  <c r="AK5" i="134"/>
  <c r="Y5" i="134" s="1"/>
  <c r="E64" i="130"/>
  <c r="AK21" i="134"/>
  <c r="Y21" i="134" s="1"/>
  <c r="AJ29" i="134"/>
  <c r="E71" i="130"/>
  <c r="AK11" i="132"/>
  <c r="Y11" i="132" s="1"/>
  <c r="AT13" i="131"/>
  <c r="AS13" i="131" s="1"/>
  <c r="H74" i="130"/>
  <c r="AK29" i="134"/>
  <c r="AT14" i="131"/>
  <c r="AS14" i="131" s="1"/>
  <c r="AT6" i="134"/>
  <c r="AS6" i="134" s="1"/>
  <c r="AK9" i="133"/>
  <c r="Y9" i="133" s="1"/>
  <c r="AT4" i="133"/>
  <c r="AS4" i="133" s="1"/>
  <c r="AK25" i="132"/>
  <c r="E62" i="130"/>
  <c r="AJ23" i="132"/>
  <c r="F72" i="130"/>
  <c r="AJ27" i="140"/>
  <c r="F62" i="130"/>
  <c r="AT6" i="135"/>
  <c r="AS6" i="135" s="1"/>
  <c r="AJ15" i="139"/>
  <c r="AJ5" i="140"/>
  <c r="AJ29" i="141"/>
  <c r="AT15" i="135"/>
  <c r="AS15" i="135" s="1"/>
  <c r="AK15" i="135"/>
  <c r="Y15" i="135" s="1"/>
  <c r="AJ9" i="135"/>
  <c r="Y9" i="135" s="1"/>
  <c r="AJ25" i="138"/>
  <c r="Y25" i="138" s="1"/>
  <c r="AT8" i="159"/>
  <c r="AS8" i="159" s="1"/>
  <c r="AJ9" i="154"/>
  <c r="Y9" i="154" s="1"/>
  <c r="E73" i="130"/>
  <c r="T67" i="130"/>
  <c r="AK15" i="146"/>
  <c r="AK5" i="132"/>
  <c r="Y5" i="132" s="1"/>
  <c r="AT7" i="132"/>
  <c r="AS7" i="132" s="1"/>
  <c r="I64" i="130"/>
  <c r="AJ23" i="138"/>
  <c r="Y23" i="138" s="1"/>
  <c r="L72" i="130"/>
  <c r="AK27" i="140"/>
  <c r="AT6" i="145"/>
  <c r="AS6" i="145" s="1"/>
  <c r="AT13" i="138"/>
  <c r="AS13" i="138" s="1"/>
  <c r="AJ23" i="152"/>
  <c r="Y23" i="152" s="1"/>
  <c r="AT14" i="138"/>
  <c r="AS14" i="138" s="1"/>
  <c r="AJ9" i="134"/>
  <c r="Y9" i="134" s="1"/>
  <c r="AK15" i="139"/>
  <c r="AT4" i="132"/>
  <c r="AS4" i="132" s="1"/>
  <c r="AK27" i="131"/>
  <c r="Y27" i="131" s="1"/>
  <c r="AK13" i="137"/>
  <c r="AT9" i="135"/>
  <c r="AS9" i="135" s="1"/>
  <c r="AM27" i="138"/>
  <c r="S53" i="138" s="1"/>
  <c r="T53" i="138" s="1"/>
  <c r="U53" i="138" s="1"/>
  <c r="K66" i="130"/>
  <c r="I66" i="130"/>
  <c r="AJ13" i="137"/>
  <c r="AT9" i="137"/>
  <c r="AS9" i="137" s="1"/>
  <c r="AT3" i="139"/>
  <c r="AS3" i="139" s="1"/>
  <c r="AK9" i="145"/>
  <c r="Y9" i="145" s="1"/>
  <c r="AK5" i="140"/>
  <c r="AK13" i="159"/>
  <c r="Y13" i="159" s="1"/>
  <c r="O74" i="130"/>
  <c r="AJ15" i="146"/>
  <c r="AK19" i="154"/>
  <c r="AG72" i="130"/>
  <c r="G64" i="130"/>
  <c r="AK23" i="132"/>
  <c r="F71" i="130"/>
  <c r="M62" i="130"/>
  <c r="L71" i="130"/>
  <c r="F65" i="130"/>
  <c r="AK13" i="160"/>
  <c r="AH66" i="130"/>
  <c r="AK23" i="160"/>
  <c r="AJ13" i="160"/>
  <c r="AJ23" i="160"/>
  <c r="AH71" i="130"/>
  <c r="AJ5" i="160"/>
  <c r="AH62" i="130"/>
  <c r="AK5" i="160"/>
  <c r="AK25" i="159"/>
  <c r="AT11" i="159"/>
  <c r="AS11" i="159" s="1"/>
  <c r="AK19" i="159"/>
  <c r="Y19" i="159" s="1"/>
  <c r="AJ25" i="159"/>
  <c r="AG69" i="130"/>
  <c r="AG66" i="130"/>
  <c r="Y29" i="158"/>
  <c r="AJ7" i="158"/>
  <c r="AK7" i="158"/>
  <c r="AJ15" i="158"/>
  <c r="AF67" i="130"/>
  <c r="AF72" i="130"/>
  <c r="AJ9" i="158"/>
  <c r="Y9" i="158" s="1"/>
  <c r="AK25" i="158"/>
  <c r="Y25" i="158" s="1"/>
  <c r="AT14" i="158"/>
  <c r="AS14" i="158" s="1"/>
  <c r="AF64" i="130"/>
  <c r="AK15" i="158"/>
  <c r="AT6" i="158"/>
  <c r="AS6" i="158" s="1"/>
  <c r="AJ21" i="157"/>
  <c r="AK5" i="157"/>
  <c r="Y5" i="157" s="1"/>
  <c r="AK21" i="157"/>
  <c r="AT11" i="157"/>
  <c r="AS11" i="157" s="1"/>
  <c r="AK15" i="157"/>
  <c r="Y15" i="157" s="1"/>
  <c r="AK13" i="157"/>
  <c r="AK27" i="157"/>
  <c r="AJ13" i="157"/>
  <c r="AE67" i="130"/>
  <c r="AE66" i="130"/>
  <c r="AE64" i="130"/>
  <c r="AJ19" i="157"/>
  <c r="Y19" i="157" s="1"/>
  <c r="AT6" i="157"/>
  <c r="AS6" i="157" s="1"/>
  <c r="AJ27" i="157"/>
  <c r="AE73" i="130"/>
  <c r="AT9" i="157"/>
  <c r="AS9" i="157" s="1"/>
  <c r="AE70" i="130"/>
  <c r="AK9" i="157"/>
  <c r="Y9" i="157" s="1"/>
  <c r="AE69" i="130"/>
  <c r="AD62" i="130"/>
  <c r="AD71" i="130"/>
  <c r="AK19" i="156"/>
  <c r="Y19" i="156" s="1"/>
  <c r="AD69" i="130"/>
  <c r="AK5" i="156"/>
  <c r="AJ5" i="156"/>
  <c r="AT11" i="156"/>
  <c r="AS11" i="156" s="1"/>
  <c r="AK13" i="155"/>
  <c r="Y13" i="155" s="1"/>
  <c r="AT8" i="155"/>
  <c r="AS8" i="155" s="1"/>
  <c r="AJ15" i="155"/>
  <c r="AC66" i="130"/>
  <c r="AK15" i="155"/>
  <c r="AB63" i="130"/>
  <c r="AB62" i="130"/>
  <c r="AB72" i="130"/>
  <c r="AJ19" i="154"/>
  <c r="Y19" i="154" s="1"/>
  <c r="AK25" i="154"/>
  <c r="Y25" i="154" s="1"/>
  <c r="AB69" i="130"/>
  <c r="AB64" i="130"/>
  <c r="AT3" i="154"/>
  <c r="AS3" i="154" s="1"/>
  <c r="AT14" i="154"/>
  <c r="AS14" i="154" s="1"/>
  <c r="AJ23" i="153"/>
  <c r="Y23" i="153" s="1"/>
  <c r="AT6" i="153"/>
  <c r="AS6" i="153" s="1"/>
  <c r="AJ9" i="153"/>
  <c r="Y9" i="153" s="1"/>
  <c r="AK13" i="153"/>
  <c r="AJ13" i="153"/>
  <c r="AA70" i="130"/>
  <c r="AK21" i="153"/>
  <c r="Y21" i="153" s="1"/>
  <c r="AA66" i="130"/>
  <c r="AA64" i="130"/>
  <c r="AT13" i="153"/>
  <c r="AS13" i="153" s="1"/>
  <c r="AT4" i="153"/>
  <c r="AS4" i="153" s="1"/>
  <c r="AA62" i="130"/>
  <c r="Z62" i="130"/>
  <c r="AK5" i="152"/>
  <c r="T72" i="130"/>
  <c r="AK25" i="146"/>
  <c r="Y25" i="146" s="1"/>
  <c r="AT6" i="146"/>
  <c r="AS6" i="146" s="1"/>
  <c r="Y69" i="130"/>
  <c r="Y67" i="130"/>
  <c r="AK19" i="151"/>
  <c r="Y19" i="151" s="1"/>
  <c r="AT11" i="151"/>
  <c r="AS11" i="151" s="1"/>
  <c r="AK19" i="150"/>
  <c r="AJ9" i="150"/>
  <c r="Y9" i="150" s="1"/>
  <c r="AT6" i="150"/>
  <c r="AS6" i="150" s="1"/>
  <c r="W64" i="130"/>
  <c r="AT13" i="149"/>
  <c r="AS13" i="149" s="1"/>
  <c r="AT6" i="149"/>
  <c r="AS6" i="149" s="1"/>
  <c r="W71" i="130"/>
  <c r="AK13" i="148"/>
  <c r="Y13" i="148" s="1"/>
  <c r="V66" i="130"/>
  <c r="AK5" i="148"/>
  <c r="AK23" i="148"/>
  <c r="V62" i="130"/>
  <c r="AJ5" i="148"/>
  <c r="AJ23" i="148"/>
  <c r="V71" i="130"/>
  <c r="AJ9" i="147"/>
  <c r="Y9" i="147" s="1"/>
  <c r="U64" i="130"/>
  <c r="AT6" i="147"/>
  <c r="AS6" i="147" s="1"/>
  <c r="AK19" i="147"/>
  <c r="Y19" i="147" s="1"/>
  <c r="U69" i="130"/>
  <c r="AT11" i="147"/>
  <c r="AS11" i="147" s="1"/>
  <c r="T64" i="130"/>
  <c r="T62" i="130"/>
  <c r="AJ7" i="146"/>
  <c r="AT14" i="146"/>
  <c r="AS14" i="146" s="1"/>
  <c r="AK5" i="146"/>
  <c r="Y5" i="146" s="1"/>
  <c r="AT4" i="146"/>
  <c r="AS4" i="146" s="1"/>
  <c r="AK7" i="146"/>
  <c r="S64" i="130"/>
  <c r="AK7" i="145"/>
  <c r="S73" i="130"/>
  <c r="AJ7" i="145"/>
  <c r="AT13" i="145"/>
  <c r="AS13" i="145" s="1"/>
  <c r="S71" i="130"/>
  <c r="AK5" i="145"/>
  <c r="Y5" i="145" s="1"/>
  <c r="AJ27" i="145"/>
  <c r="AT4" i="145"/>
  <c r="AS4" i="145" s="1"/>
  <c r="AJ23" i="145"/>
  <c r="Y23" i="145" s="1"/>
  <c r="R74" i="130"/>
  <c r="AT16" i="144"/>
  <c r="AS16" i="144" s="1"/>
  <c r="R62" i="130"/>
  <c r="R64" i="130"/>
  <c r="AT6" i="144"/>
  <c r="AS6" i="144" s="1"/>
  <c r="AJ9" i="144"/>
  <c r="Y9" i="144" s="1"/>
  <c r="R67" i="130"/>
  <c r="AK23" i="142"/>
  <c r="AJ23" i="142"/>
  <c r="P71" i="130"/>
  <c r="AK7" i="150"/>
  <c r="AJ7" i="150"/>
  <c r="X69" i="130"/>
  <c r="AJ19" i="150"/>
  <c r="X63" i="130"/>
  <c r="Q62" i="130"/>
  <c r="Q61" i="130"/>
  <c r="O67" i="130"/>
  <c r="O61" i="130"/>
  <c r="N67" i="130"/>
  <c r="N62" i="130"/>
  <c r="N73" i="130"/>
  <c r="M67" i="130"/>
  <c r="AJ29" i="139"/>
  <c r="Y29" i="139" s="1"/>
  <c r="AJ3" i="139"/>
  <c r="Y3" i="139" s="1"/>
  <c r="M74" i="130"/>
  <c r="AT4" i="157"/>
  <c r="AS4" i="157" s="1"/>
  <c r="AT6" i="154"/>
  <c r="AS6" i="154" s="1"/>
  <c r="AE62" i="130"/>
  <c r="AK7" i="154"/>
  <c r="Y7" i="154" s="1"/>
  <c r="AK15" i="147"/>
  <c r="Y15" i="147" s="1"/>
  <c r="I73" i="130"/>
  <c r="I67" i="130"/>
  <c r="Y29" i="154"/>
  <c r="M61" i="130"/>
  <c r="AJ9" i="146"/>
  <c r="Y9" i="146" s="1"/>
  <c r="K64" i="130"/>
  <c r="H64" i="130"/>
  <c r="S63" i="130"/>
  <c r="AG67" i="130"/>
  <c r="AK15" i="159"/>
  <c r="AT9" i="147"/>
  <c r="AS9" i="147" s="1"/>
  <c r="AJ15" i="159"/>
  <c r="U67" i="130"/>
  <c r="P61" i="130"/>
  <c r="AJ23" i="149"/>
  <c r="Y23" i="149" s="1"/>
  <c r="X64" i="130"/>
  <c r="AK3" i="154"/>
  <c r="AM27" i="154" s="1"/>
  <c r="S53" i="154" s="1"/>
  <c r="T53" i="154" s="1"/>
  <c r="U53" i="154" s="1"/>
  <c r="AM27" i="153"/>
  <c r="S53" i="153" s="1"/>
  <c r="T53" i="153" s="1"/>
  <c r="U53" i="153" s="1"/>
  <c r="E68" i="130"/>
  <c r="AC67" i="130"/>
  <c r="AC75" i="130" s="1"/>
  <c r="AC76" i="130" s="1"/>
  <c r="AC95" i="130" s="1"/>
  <c r="AF69" i="130"/>
  <c r="Y7" i="140"/>
  <c r="T63" i="130"/>
  <c r="AF29" i="156"/>
  <c r="S62" i="130"/>
  <c r="AJ13" i="149"/>
  <c r="Z71" i="130"/>
  <c r="AF63" i="130"/>
  <c r="Y11" i="149"/>
  <c r="AF29" i="148"/>
  <c r="G62" i="130"/>
  <c r="Y7" i="151"/>
  <c r="AF29" i="141"/>
  <c r="AJ3" i="149"/>
  <c r="Y21" i="155"/>
  <c r="Y11" i="156"/>
  <c r="W61" i="130"/>
  <c r="K67" i="130"/>
  <c r="AK13" i="149"/>
  <c r="AJ19" i="158"/>
  <c r="AJ27" i="135"/>
  <c r="Y27" i="135" s="1"/>
  <c r="AT3" i="149"/>
  <c r="AS3" i="149" s="1"/>
  <c r="AK19" i="158"/>
  <c r="H70" i="130"/>
  <c r="Y15" i="160"/>
  <c r="AB61" i="130"/>
  <c r="W66" i="130"/>
  <c r="AK5" i="133"/>
  <c r="Y5" i="133" s="1"/>
  <c r="AF29" i="147"/>
  <c r="Y17" i="133"/>
  <c r="Y27" i="137"/>
  <c r="Y17" i="147"/>
  <c r="Y29" i="145"/>
  <c r="AF29" i="159"/>
  <c r="AF29" i="138"/>
  <c r="AF29" i="153"/>
  <c r="AF29" i="145"/>
  <c r="AF29" i="151"/>
  <c r="AF29" i="137"/>
  <c r="AF29" i="136"/>
  <c r="AF29" i="152"/>
  <c r="Y21" i="135"/>
  <c r="Y29" i="142"/>
  <c r="AF29" i="155"/>
  <c r="AF29" i="142"/>
  <c r="AF29" i="149"/>
  <c r="AF29" i="132"/>
  <c r="AF29" i="144"/>
  <c r="Y29" i="132"/>
  <c r="Y23" i="158"/>
  <c r="Y7" i="133"/>
  <c r="Y9" i="159"/>
  <c r="Y29" i="152"/>
  <c r="Y13" i="156"/>
  <c r="AH61" i="130"/>
  <c r="Y29" i="136"/>
  <c r="Z61" i="130"/>
  <c r="Y13" i="152"/>
  <c r="V61" i="130"/>
  <c r="Y5" i="158"/>
  <c r="Y9" i="155"/>
  <c r="Y17" i="132"/>
  <c r="AD61" i="130"/>
  <c r="Y21" i="137"/>
  <c r="Y29" i="135"/>
  <c r="Y7" i="159"/>
  <c r="Y15" i="154"/>
  <c r="Y29" i="159"/>
  <c r="Y17" i="156"/>
  <c r="Y21" i="147"/>
  <c r="Y7" i="160"/>
  <c r="Y11" i="153"/>
  <c r="Y11" i="160"/>
  <c r="Y11" i="148"/>
  <c r="Y11" i="157"/>
  <c r="AN7" i="151"/>
  <c r="AO7" i="151" s="1"/>
  <c r="Y7" i="152"/>
  <c r="Y21" i="159"/>
  <c r="Y27" i="155"/>
  <c r="Y29" i="160"/>
  <c r="Y5" i="142"/>
  <c r="Y15" i="145"/>
  <c r="J75" i="130"/>
  <c r="J76" i="130" s="1"/>
  <c r="J95" i="130" s="1"/>
  <c r="Y23" i="140"/>
  <c r="Y17" i="151"/>
  <c r="Y7" i="156"/>
  <c r="Y29" i="156"/>
  <c r="Y29" i="137"/>
  <c r="Y15" i="150"/>
  <c r="Y29" i="146"/>
  <c r="Y29" i="148"/>
  <c r="Y7" i="132"/>
  <c r="Y15" i="136"/>
  <c r="Y17" i="159"/>
  <c r="Y7" i="155"/>
  <c r="Y15" i="134"/>
  <c r="Y17" i="155"/>
  <c r="Y23" i="133"/>
  <c r="Y7" i="131"/>
  <c r="Y23" i="134"/>
  <c r="Y7" i="144"/>
  <c r="Y21" i="149"/>
  <c r="Y19" i="146"/>
  <c r="Y17" i="135"/>
  <c r="Y5" i="135"/>
  <c r="Y21" i="160"/>
  <c r="Y29" i="133"/>
  <c r="Y7" i="136"/>
  <c r="Y7" i="147"/>
  <c r="Y9" i="148"/>
  <c r="Y9" i="151"/>
  <c r="Y27" i="132"/>
  <c r="Y29" i="138"/>
  <c r="Y7" i="139"/>
  <c r="AN7" i="152"/>
  <c r="AP7" i="152" s="1"/>
  <c r="Y17" i="136"/>
  <c r="Y27" i="147"/>
  <c r="AN11" i="144"/>
  <c r="AP11" i="144" s="1"/>
  <c r="Y7" i="134"/>
  <c r="AM27" i="157"/>
  <c r="S53" i="157" s="1"/>
  <c r="T53" i="157" s="1"/>
  <c r="U53" i="157" s="1"/>
  <c r="Y17" i="141"/>
  <c r="Y5" i="144"/>
  <c r="Y27" i="144"/>
  <c r="Y7" i="143"/>
  <c r="Y9" i="156"/>
  <c r="AK23" i="69"/>
  <c r="AJ23" i="69" s="1"/>
  <c r="Y23" i="69" s="1"/>
  <c r="D71" i="130"/>
  <c r="AK21" i="69"/>
  <c r="AJ21" i="69" s="1"/>
  <c r="Y21" i="69" s="1"/>
  <c r="D70" i="130"/>
  <c r="AT14" i="160"/>
  <c r="AS14" i="160" s="1"/>
  <c r="AJ25" i="160"/>
  <c r="AK25" i="160"/>
  <c r="Y19" i="148"/>
  <c r="AT12" i="150"/>
  <c r="AS12" i="150" s="1"/>
  <c r="AJ21" i="150"/>
  <c r="AK21" i="150"/>
  <c r="AT14" i="148"/>
  <c r="AS14" i="148" s="1"/>
  <c r="AJ25" i="148"/>
  <c r="AK25" i="148"/>
  <c r="AT14" i="155"/>
  <c r="AS14" i="155" s="1"/>
  <c r="AJ25" i="155"/>
  <c r="AK25" i="155"/>
  <c r="AT15" i="148"/>
  <c r="AS15" i="148" s="1"/>
  <c r="AJ27" i="148"/>
  <c r="AK27" i="148"/>
  <c r="AT3" i="156"/>
  <c r="AS3" i="156" s="1"/>
  <c r="AJ3" i="156"/>
  <c r="AK3" i="156"/>
  <c r="AM27" i="151"/>
  <c r="S53" i="151" s="1"/>
  <c r="T53" i="151" s="1"/>
  <c r="U53" i="151" s="1"/>
  <c r="Y3" i="151"/>
  <c r="Y13" i="150"/>
  <c r="Y29" i="155"/>
  <c r="Y17" i="148"/>
  <c r="Y21" i="151"/>
  <c r="AJ11" i="154"/>
  <c r="AT7" i="154"/>
  <c r="AS7" i="154" s="1"/>
  <c r="AK11" i="154"/>
  <c r="AT3" i="148"/>
  <c r="AS3" i="148" s="1"/>
  <c r="AJ3" i="148"/>
  <c r="AK3" i="148"/>
  <c r="AT5" i="157"/>
  <c r="AS5" i="157" s="1"/>
  <c r="AJ7" i="157"/>
  <c r="AK7" i="157"/>
  <c r="Y13" i="154"/>
  <c r="AT13" i="155"/>
  <c r="AS13" i="155" s="1"/>
  <c r="AJ23" i="155"/>
  <c r="AK23" i="155"/>
  <c r="AT15" i="160"/>
  <c r="AS15" i="160" s="1"/>
  <c r="AJ27" i="160"/>
  <c r="AK27" i="160"/>
  <c r="Y17" i="160"/>
  <c r="Y17" i="152"/>
  <c r="AT16" i="157"/>
  <c r="AS16" i="157" s="1"/>
  <c r="AJ29" i="157"/>
  <c r="AK29" i="157"/>
  <c r="AT10" i="158"/>
  <c r="AS10" i="158" s="1"/>
  <c r="AJ17" i="158"/>
  <c r="AK17" i="158"/>
  <c r="AM27" i="155"/>
  <c r="S53" i="155" s="1"/>
  <c r="T53" i="155" s="1"/>
  <c r="U53" i="155" s="1"/>
  <c r="Y3" i="155"/>
  <c r="Y23" i="156"/>
  <c r="Y15" i="152"/>
  <c r="Y13" i="146"/>
  <c r="AT10" i="150"/>
  <c r="AS10" i="150" s="1"/>
  <c r="AK17" i="150"/>
  <c r="AJ17" i="150"/>
  <c r="AT13" i="154"/>
  <c r="AS13" i="154" s="1"/>
  <c r="AJ23" i="154"/>
  <c r="AK23" i="154"/>
  <c r="AT4" i="155"/>
  <c r="AS4" i="155" s="1"/>
  <c r="AJ5" i="155"/>
  <c r="AK5" i="155"/>
  <c r="AK27" i="146"/>
  <c r="AT15" i="146"/>
  <c r="AS15" i="146" s="1"/>
  <c r="AJ27" i="146"/>
  <c r="AJ21" i="146"/>
  <c r="AK21" i="146"/>
  <c r="AT12" i="146"/>
  <c r="AS12" i="146" s="1"/>
  <c r="AJ11" i="159"/>
  <c r="AT7" i="159"/>
  <c r="AS7" i="159" s="1"/>
  <c r="AK11" i="159"/>
  <c r="Y25" i="153"/>
  <c r="AT10" i="157"/>
  <c r="AS10" i="157" s="1"/>
  <c r="AJ17" i="157"/>
  <c r="AK17" i="157"/>
  <c r="AT14" i="152"/>
  <c r="AS14" i="152" s="1"/>
  <c r="AJ25" i="152"/>
  <c r="AK25" i="152"/>
  <c r="AJ11" i="151"/>
  <c r="AT7" i="151"/>
  <c r="AS7" i="151" s="1"/>
  <c r="AK11" i="151"/>
  <c r="AT14" i="147"/>
  <c r="AS14" i="147" s="1"/>
  <c r="AJ25" i="147"/>
  <c r="AK25" i="147"/>
  <c r="AT16" i="149"/>
  <c r="AS16" i="149" s="1"/>
  <c r="AJ29" i="149"/>
  <c r="AK29" i="149"/>
  <c r="Y3" i="150"/>
  <c r="AM27" i="150"/>
  <c r="S53" i="150" s="1"/>
  <c r="T53" i="150" s="1"/>
  <c r="U53" i="150" s="1"/>
  <c r="AF29" i="154"/>
  <c r="AT15" i="150"/>
  <c r="AS15" i="150" s="1"/>
  <c r="AJ27" i="150"/>
  <c r="AK27" i="150"/>
  <c r="AT10" i="149"/>
  <c r="AS10" i="149" s="1"/>
  <c r="AJ17" i="149"/>
  <c r="AK17" i="149"/>
  <c r="Y3" i="159"/>
  <c r="Y19" i="149"/>
  <c r="AT13" i="159"/>
  <c r="AS13" i="159" s="1"/>
  <c r="AJ23" i="159"/>
  <c r="AK23" i="159"/>
  <c r="AT15" i="152"/>
  <c r="AS15" i="152" s="1"/>
  <c r="AJ27" i="152"/>
  <c r="AK27" i="152"/>
  <c r="AJ11" i="158"/>
  <c r="AT7" i="158"/>
  <c r="AS7" i="158" s="1"/>
  <c r="AK11" i="158"/>
  <c r="Y3" i="146"/>
  <c r="AM27" i="146"/>
  <c r="S53" i="146" s="1"/>
  <c r="T53" i="146" s="1"/>
  <c r="U53" i="146" s="1"/>
  <c r="AT3" i="160"/>
  <c r="AS3" i="160" s="1"/>
  <c r="AJ3" i="160"/>
  <c r="AK3" i="160"/>
  <c r="AT13" i="147"/>
  <c r="AS13" i="147" s="1"/>
  <c r="AK23" i="147"/>
  <c r="AJ23" i="147"/>
  <c r="AT15" i="154"/>
  <c r="AS15" i="154" s="1"/>
  <c r="AJ27" i="154"/>
  <c r="AK27" i="154"/>
  <c r="AF29" i="157"/>
  <c r="AT15" i="149"/>
  <c r="AS15" i="149" s="1"/>
  <c r="AJ27" i="149"/>
  <c r="AK27" i="149"/>
  <c r="AJ11" i="150"/>
  <c r="AT7" i="150"/>
  <c r="AS7" i="150" s="1"/>
  <c r="AK11" i="150"/>
  <c r="AT4" i="159"/>
  <c r="AS4" i="159" s="1"/>
  <c r="AJ5" i="159"/>
  <c r="AK5" i="159"/>
  <c r="AT5" i="149"/>
  <c r="AS5" i="149" s="1"/>
  <c r="AJ7" i="149"/>
  <c r="AK7" i="149"/>
  <c r="Y13" i="147"/>
  <c r="Y9" i="160"/>
  <c r="AT12" i="154"/>
  <c r="AS12" i="154" s="1"/>
  <c r="AJ21" i="154"/>
  <c r="AK21" i="154"/>
  <c r="AT13" i="146"/>
  <c r="AS13" i="146" s="1"/>
  <c r="AJ23" i="146"/>
  <c r="AK23" i="146"/>
  <c r="AF29" i="160"/>
  <c r="Y11" i="152"/>
  <c r="Y21" i="148"/>
  <c r="Y21" i="152"/>
  <c r="AM27" i="147"/>
  <c r="S53" i="147" s="1"/>
  <c r="T53" i="147" s="1"/>
  <c r="U53" i="147" s="1"/>
  <c r="Y3" i="147"/>
  <c r="AT3" i="152"/>
  <c r="AS3" i="152" s="1"/>
  <c r="AJ3" i="152"/>
  <c r="AK3" i="152"/>
  <c r="AF29" i="158"/>
  <c r="AT15" i="153"/>
  <c r="AS15" i="153" s="1"/>
  <c r="AJ27" i="153"/>
  <c r="AK27" i="153"/>
  <c r="Y15" i="148"/>
  <c r="Y19" i="152"/>
  <c r="Y29" i="147"/>
  <c r="Y7" i="148"/>
  <c r="AT14" i="156"/>
  <c r="AS14" i="156" s="1"/>
  <c r="AJ25" i="156"/>
  <c r="AK25" i="156"/>
  <c r="AT10" i="154"/>
  <c r="AS10" i="154" s="1"/>
  <c r="AJ17" i="154"/>
  <c r="AK17" i="154"/>
  <c r="AT14" i="151"/>
  <c r="AS14" i="151" s="1"/>
  <c r="AJ25" i="151"/>
  <c r="AK25" i="151"/>
  <c r="Y3" i="158"/>
  <c r="AM27" i="158"/>
  <c r="S53" i="158" s="1"/>
  <c r="T53" i="158" s="1"/>
  <c r="U53" i="158" s="1"/>
  <c r="AT15" i="158"/>
  <c r="AS15" i="158" s="1"/>
  <c r="AJ27" i="158"/>
  <c r="AK27" i="158"/>
  <c r="Y27" i="151"/>
  <c r="AT4" i="147"/>
  <c r="AS4" i="147" s="1"/>
  <c r="AJ5" i="147"/>
  <c r="AK5" i="147"/>
  <c r="AT16" i="153"/>
  <c r="AS16" i="153" s="1"/>
  <c r="AJ29" i="153"/>
  <c r="AK29" i="153"/>
  <c r="Y13" i="158"/>
  <c r="AT13" i="151"/>
  <c r="AS13" i="151" s="1"/>
  <c r="AJ23" i="151"/>
  <c r="AK23" i="151"/>
  <c r="AJ11" i="155"/>
  <c r="AT7" i="155"/>
  <c r="AS7" i="155" s="1"/>
  <c r="AK11" i="155"/>
  <c r="AT15" i="156"/>
  <c r="AS15" i="156" s="1"/>
  <c r="AJ27" i="156"/>
  <c r="AK27" i="156"/>
  <c r="Y25" i="149"/>
  <c r="AT10" i="146"/>
  <c r="AS10" i="146" s="1"/>
  <c r="AJ17" i="146"/>
  <c r="AK17" i="146"/>
  <c r="AT5" i="153"/>
  <c r="AS5" i="153" s="1"/>
  <c r="AK7" i="153"/>
  <c r="AJ7" i="153"/>
  <c r="AN7" i="156"/>
  <c r="Y15" i="156"/>
  <c r="AT12" i="158"/>
  <c r="AS12" i="158" s="1"/>
  <c r="AJ21" i="158"/>
  <c r="AK21" i="158"/>
  <c r="Y25" i="157"/>
  <c r="Y29" i="151"/>
  <c r="AT13" i="150"/>
  <c r="AS13" i="150" s="1"/>
  <c r="AJ23" i="150"/>
  <c r="AK23" i="150"/>
  <c r="AF29" i="146"/>
  <c r="AJ11" i="147"/>
  <c r="AT7" i="147"/>
  <c r="AS7" i="147" s="1"/>
  <c r="AK11" i="147"/>
  <c r="Y27" i="159"/>
  <c r="AT10" i="153"/>
  <c r="AS10" i="153" s="1"/>
  <c r="AJ17" i="153"/>
  <c r="AK17" i="153"/>
  <c r="Y9" i="152"/>
  <c r="AF29" i="150"/>
  <c r="AT4" i="151"/>
  <c r="AS4" i="151" s="1"/>
  <c r="AJ5" i="151"/>
  <c r="AK5" i="151"/>
  <c r="AJ11" i="146"/>
  <c r="AT7" i="146"/>
  <c r="AS7" i="146" s="1"/>
  <c r="AK11" i="146"/>
  <c r="Y15" i="151"/>
  <c r="AT8" i="140"/>
  <c r="AS8" i="140" s="1"/>
  <c r="AJ13" i="140"/>
  <c r="AK13" i="140"/>
  <c r="Y19" i="141"/>
  <c r="AT6" i="141"/>
  <c r="AS6" i="141" s="1"/>
  <c r="AJ9" i="141"/>
  <c r="AK9" i="141"/>
  <c r="AT5" i="142"/>
  <c r="AS5" i="142" s="1"/>
  <c r="AJ7" i="142"/>
  <c r="AK7" i="142"/>
  <c r="AT13" i="139"/>
  <c r="AS13" i="139" s="1"/>
  <c r="AJ23" i="139"/>
  <c r="AK23" i="139"/>
  <c r="AJ11" i="144"/>
  <c r="AT7" i="144"/>
  <c r="AS7" i="144" s="1"/>
  <c r="AK11" i="144"/>
  <c r="AT15" i="141"/>
  <c r="AS15" i="141" s="1"/>
  <c r="AJ27" i="141"/>
  <c r="AK27" i="141"/>
  <c r="Y13" i="143"/>
  <c r="Y19" i="143"/>
  <c r="AT10" i="145"/>
  <c r="AS10" i="145" s="1"/>
  <c r="AJ17" i="145"/>
  <c r="AK17" i="145"/>
  <c r="Y29" i="141"/>
  <c r="AT10" i="143"/>
  <c r="AS10" i="143" s="1"/>
  <c r="AJ17" i="143"/>
  <c r="AK17" i="143"/>
  <c r="AT12" i="142"/>
  <c r="AS12" i="142" s="1"/>
  <c r="AJ21" i="142"/>
  <c r="AK21" i="142"/>
  <c r="AT13" i="143"/>
  <c r="AS13" i="143" s="1"/>
  <c r="AJ23" i="143"/>
  <c r="AK23" i="143"/>
  <c r="AT10" i="138"/>
  <c r="AS10" i="138" s="1"/>
  <c r="AJ17" i="138"/>
  <c r="AK17" i="138"/>
  <c r="AT9" i="142"/>
  <c r="AS9" i="142" s="1"/>
  <c r="AJ15" i="142"/>
  <c r="AK15" i="142"/>
  <c r="Y21" i="143"/>
  <c r="Y19" i="145"/>
  <c r="Y25" i="145"/>
  <c r="AK11" i="139"/>
  <c r="AJ11" i="139"/>
  <c r="AT7" i="139"/>
  <c r="AS7" i="139" s="1"/>
  <c r="AT14" i="143"/>
  <c r="AS14" i="143" s="1"/>
  <c r="AJ25" i="143"/>
  <c r="AK25" i="143"/>
  <c r="Y3" i="145"/>
  <c r="AM27" i="145"/>
  <c r="S53" i="145" s="1"/>
  <c r="T53" i="145" s="1"/>
  <c r="U53" i="145" s="1"/>
  <c r="Y17" i="140"/>
  <c r="AT8" i="144"/>
  <c r="AS8" i="144" s="1"/>
  <c r="AJ13" i="144"/>
  <c r="AK13" i="144"/>
  <c r="AJ9" i="142"/>
  <c r="AT6" i="142"/>
  <c r="AS6" i="142" s="1"/>
  <c r="AK9" i="142"/>
  <c r="AF29" i="139"/>
  <c r="Y23" i="144"/>
  <c r="Y25" i="142"/>
  <c r="AJ9" i="138"/>
  <c r="AT6" i="138"/>
  <c r="AS6" i="138" s="1"/>
  <c r="AK9" i="138"/>
  <c r="AJ27" i="138"/>
  <c r="AK27" i="138"/>
  <c r="AT15" i="138"/>
  <c r="AS15" i="138" s="1"/>
  <c r="AJ11" i="141"/>
  <c r="AT7" i="141"/>
  <c r="AS7" i="141" s="1"/>
  <c r="AK11" i="141"/>
  <c r="AT14" i="140"/>
  <c r="AS14" i="140" s="1"/>
  <c r="AJ25" i="140"/>
  <c r="AK25" i="140"/>
  <c r="Y11" i="138"/>
  <c r="Y21" i="139"/>
  <c r="AT3" i="140"/>
  <c r="AS3" i="140" s="1"/>
  <c r="AJ3" i="140"/>
  <c r="AK3" i="140"/>
  <c r="Y17" i="144"/>
  <c r="Y19" i="144"/>
  <c r="AT10" i="142"/>
  <c r="AS10" i="142" s="1"/>
  <c r="AJ17" i="142"/>
  <c r="AK17" i="142"/>
  <c r="AT13" i="141"/>
  <c r="AS13" i="141" s="1"/>
  <c r="AK23" i="141"/>
  <c r="AJ23" i="141"/>
  <c r="Y13" i="145"/>
  <c r="Y13" i="142"/>
  <c r="AT10" i="139"/>
  <c r="AS10" i="139" s="1"/>
  <c r="AK17" i="139"/>
  <c r="AJ17" i="139"/>
  <c r="AT12" i="145"/>
  <c r="AS12" i="145" s="1"/>
  <c r="AJ21" i="145"/>
  <c r="AK21" i="145"/>
  <c r="Y3" i="142"/>
  <c r="Y3" i="141"/>
  <c r="AM27" i="141"/>
  <c r="S53" i="141" s="1"/>
  <c r="T53" i="141" s="1"/>
  <c r="U53" i="141" s="1"/>
  <c r="AT7" i="142"/>
  <c r="AS7" i="142" s="1"/>
  <c r="AJ11" i="142"/>
  <c r="AK11" i="142"/>
  <c r="AF29" i="143"/>
  <c r="AJ11" i="143"/>
  <c r="AT7" i="143"/>
  <c r="AS7" i="143" s="1"/>
  <c r="AK11" i="143"/>
  <c r="AT5" i="138"/>
  <c r="AS5" i="138" s="1"/>
  <c r="AJ7" i="138"/>
  <c r="AK7" i="138"/>
  <c r="AJ15" i="138"/>
  <c r="AK15" i="138"/>
  <c r="AT9" i="138"/>
  <c r="AS9" i="138" s="1"/>
  <c r="Y25" i="141"/>
  <c r="AT8" i="141"/>
  <c r="AS8" i="141" s="1"/>
  <c r="AJ13" i="141"/>
  <c r="AK13" i="141"/>
  <c r="AT11" i="138"/>
  <c r="AS11" i="138" s="1"/>
  <c r="AK19" i="138"/>
  <c r="AJ19" i="138"/>
  <c r="AF29" i="140"/>
  <c r="AK11" i="140"/>
  <c r="AJ11" i="140"/>
  <c r="AT7" i="140"/>
  <c r="AS7" i="140" s="1"/>
  <c r="AT14" i="144"/>
  <c r="AS14" i="144" s="1"/>
  <c r="AJ25" i="144"/>
  <c r="AK25" i="144"/>
  <c r="AT15" i="142"/>
  <c r="AS15" i="142" s="1"/>
  <c r="AJ27" i="142"/>
  <c r="AK27" i="142"/>
  <c r="Y5" i="143"/>
  <c r="AT12" i="140"/>
  <c r="AS12" i="140" s="1"/>
  <c r="AJ21" i="140"/>
  <c r="AK21" i="140"/>
  <c r="AT3" i="144"/>
  <c r="AS3" i="144" s="1"/>
  <c r="AJ3" i="144"/>
  <c r="AK3" i="144"/>
  <c r="Y19" i="142"/>
  <c r="AT14" i="139"/>
  <c r="AS14" i="139" s="1"/>
  <c r="AJ25" i="139"/>
  <c r="AK25" i="139"/>
  <c r="Y21" i="144"/>
  <c r="Y11" i="145"/>
  <c r="AT12" i="141"/>
  <c r="AS12" i="141" s="1"/>
  <c r="AJ21" i="141"/>
  <c r="AK21" i="141"/>
  <c r="AT9" i="143"/>
  <c r="AS9" i="143" s="1"/>
  <c r="AJ15" i="143"/>
  <c r="AK15" i="143"/>
  <c r="AK11" i="134"/>
  <c r="AJ11" i="134"/>
  <c r="AT7" i="134"/>
  <c r="AS7" i="134" s="1"/>
  <c r="AT13" i="136"/>
  <c r="AS13" i="136" s="1"/>
  <c r="AJ23" i="136"/>
  <c r="AK23" i="136"/>
  <c r="AJ9" i="136"/>
  <c r="AT6" i="136"/>
  <c r="AS6" i="136" s="1"/>
  <c r="AK9" i="136"/>
  <c r="AT15" i="136"/>
  <c r="AS15" i="136" s="1"/>
  <c r="AJ27" i="136"/>
  <c r="AK27" i="136"/>
  <c r="AF29" i="134"/>
  <c r="AJ25" i="136"/>
  <c r="AK25" i="136"/>
  <c r="AT14" i="136"/>
  <c r="AS14" i="136" s="1"/>
  <c r="Y7" i="135"/>
  <c r="Y13" i="134"/>
  <c r="Y3" i="136"/>
  <c r="AM27" i="136"/>
  <c r="S53" i="136" s="1"/>
  <c r="T53" i="136" s="1"/>
  <c r="U53" i="136" s="1"/>
  <c r="AT10" i="137"/>
  <c r="AS10" i="137" s="1"/>
  <c r="AJ17" i="137"/>
  <c r="AK17" i="137"/>
  <c r="AT15" i="134"/>
  <c r="AS15" i="134" s="1"/>
  <c r="AK27" i="134"/>
  <c r="AJ27" i="134"/>
  <c r="Y19" i="136"/>
  <c r="AJ23" i="135"/>
  <c r="AK23" i="135"/>
  <c r="AT13" i="135"/>
  <c r="AS13" i="135" s="1"/>
  <c r="AT14" i="135"/>
  <c r="AS14" i="135" s="1"/>
  <c r="AJ25" i="135"/>
  <c r="AK25" i="135"/>
  <c r="Y3" i="137"/>
  <c r="AM27" i="135"/>
  <c r="S53" i="135" s="1"/>
  <c r="T53" i="135" s="1"/>
  <c r="U53" i="135" s="1"/>
  <c r="AK23" i="137"/>
  <c r="AT13" i="137"/>
  <c r="AS13" i="137" s="1"/>
  <c r="AJ23" i="137"/>
  <c r="AT10" i="134"/>
  <c r="AS10" i="134" s="1"/>
  <c r="AJ17" i="134"/>
  <c r="AK17" i="134"/>
  <c r="AN7" i="136"/>
  <c r="Y13" i="136"/>
  <c r="AN7" i="135"/>
  <c r="AJ11" i="135"/>
  <c r="AT7" i="135"/>
  <c r="AS7" i="135" s="1"/>
  <c r="AK11" i="135"/>
  <c r="AT12" i="136"/>
  <c r="AS12" i="136" s="1"/>
  <c r="AJ21" i="136"/>
  <c r="AK21" i="136"/>
  <c r="Y5" i="136"/>
  <c r="AJ11" i="137"/>
  <c r="AT7" i="137"/>
  <c r="AS7" i="137" s="1"/>
  <c r="AK11" i="137"/>
  <c r="AT5" i="137"/>
  <c r="AS5" i="137" s="1"/>
  <c r="AJ7" i="137"/>
  <c r="AK7" i="137"/>
  <c r="Y25" i="137"/>
  <c r="AN15" i="137"/>
  <c r="AT14" i="134"/>
  <c r="AS14" i="134" s="1"/>
  <c r="AK25" i="134"/>
  <c r="AJ25" i="134"/>
  <c r="AF29" i="135"/>
  <c r="Y3" i="134"/>
  <c r="Y19" i="134"/>
  <c r="AT3" i="132"/>
  <c r="AS3" i="132" s="1"/>
  <c r="AJ3" i="132"/>
  <c r="AK3" i="132"/>
  <c r="Y21" i="132"/>
  <c r="AJ11" i="133"/>
  <c r="AT7" i="133"/>
  <c r="AS7" i="133" s="1"/>
  <c r="AK11" i="133"/>
  <c r="AJ21" i="133"/>
  <c r="AK21" i="133"/>
  <c r="AT12" i="133"/>
  <c r="AS12" i="133" s="1"/>
  <c r="AT8" i="133"/>
  <c r="AS8" i="133" s="1"/>
  <c r="AJ13" i="133"/>
  <c r="AK13" i="133"/>
  <c r="Y19" i="132"/>
  <c r="AJ9" i="132"/>
  <c r="AT6" i="132"/>
  <c r="AS6" i="132" s="1"/>
  <c r="AK9" i="132"/>
  <c r="AM27" i="133"/>
  <c r="S53" i="133" s="1"/>
  <c r="T53" i="133" s="1"/>
  <c r="U53" i="133" s="1"/>
  <c r="Y3" i="133"/>
  <c r="AF29" i="133"/>
  <c r="AJ27" i="133"/>
  <c r="AK27" i="133"/>
  <c r="AT15" i="133"/>
  <c r="AS15" i="133" s="1"/>
  <c r="Y25" i="132"/>
  <c r="AN7" i="132"/>
  <c r="Y13" i="132"/>
  <c r="Y15" i="131"/>
  <c r="AT12" i="131"/>
  <c r="AS12" i="131" s="1"/>
  <c r="AJ21" i="131"/>
  <c r="AK21" i="131"/>
  <c r="Y3" i="131"/>
  <c r="AM27" i="131"/>
  <c r="S53" i="131" s="1"/>
  <c r="T53" i="131" s="1"/>
  <c r="U53" i="131" s="1"/>
  <c r="Y19" i="131"/>
  <c r="Y29" i="131"/>
  <c r="AJ11" i="131"/>
  <c r="AT7" i="131"/>
  <c r="AS7" i="131" s="1"/>
  <c r="AK11" i="131"/>
  <c r="AF29" i="131"/>
  <c r="AT8" i="131"/>
  <c r="AS8" i="131" s="1"/>
  <c r="AJ13" i="131"/>
  <c r="AK13" i="131"/>
  <c r="S39" i="69"/>
  <c r="S41" i="69"/>
  <c r="S43" i="69"/>
  <c r="S47" i="69"/>
  <c r="S33" i="69"/>
  <c r="S35" i="69"/>
  <c r="S37" i="69"/>
  <c r="S45" i="69"/>
  <c r="S49" i="69"/>
  <c r="S25" i="69"/>
  <c r="S27" i="69"/>
  <c r="S29" i="69"/>
  <c r="S31" i="69"/>
  <c r="S23" i="69"/>
  <c r="S21" i="69"/>
  <c r="AH19" i="69"/>
  <c r="X19" i="69"/>
  <c r="AR11" i="69" s="1"/>
  <c r="S19" i="69"/>
  <c r="AH17" i="69"/>
  <c r="AA17" i="69"/>
  <c r="X17" i="69"/>
  <c r="AI17" i="69" s="1"/>
  <c r="S17" i="69"/>
  <c r="AT16" i="69"/>
  <c r="AS16" i="69" s="1"/>
  <c r="AH15" i="69"/>
  <c r="X15" i="69"/>
  <c r="AI15" i="69" s="1"/>
  <c r="S15" i="69"/>
  <c r="AT13" i="69"/>
  <c r="AS13" i="69" s="1"/>
  <c r="AR13" i="69" s="1"/>
  <c r="AH13" i="69"/>
  <c r="AA13" i="69"/>
  <c r="X13" i="69"/>
  <c r="AI13" i="69" s="1"/>
  <c r="AT12" i="69"/>
  <c r="AS12" i="69" s="1"/>
  <c r="AR12" i="69"/>
  <c r="AD29" i="136" l="1"/>
  <c r="AB26" i="136" s="1"/>
  <c r="AD29" i="150"/>
  <c r="AB26" i="150" s="1"/>
  <c r="AD29" i="135"/>
  <c r="AB26" i="135" s="1"/>
  <c r="AD29" i="151"/>
  <c r="AB26" i="151" s="1"/>
  <c r="AD29" i="133"/>
  <c r="AB26" i="133" s="1"/>
  <c r="AD29" i="141"/>
  <c r="AB26" i="141" s="1"/>
  <c r="AD29" i="137"/>
  <c r="K58" i="130" s="1"/>
  <c r="K59" i="130" s="1"/>
  <c r="K60" i="130" s="1"/>
  <c r="AD29" i="145"/>
  <c r="AB26" i="145" s="1"/>
  <c r="AD29" i="131"/>
  <c r="AB26" i="131" s="1"/>
  <c r="AD29" i="154"/>
  <c r="AB26" i="154" s="1"/>
  <c r="AD29" i="138"/>
  <c r="AB26" i="138" s="1"/>
  <c r="AN11" i="152"/>
  <c r="AD29" i="158"/>
  <c r="AB26" i="158" s="1"/>
  <c r="AD29" i="147"/>
  <c r="AB26" i="147" s="1"/>
  <c r="AD29" i="153"/>
  <c r="AA58" i="130" s="1"/>
  <c r="AA59" i="130" s="1"/>
  <c r="AA60" i="130" s="1"/>
  <c r="AD29" i="146"/>
  <c r="AB26" i="146" s="1"/>
  <c r="AD29" i="155"/>
  <c r="AB26" i="155" s="1"/>
  <c r="AB26" i="157"/>
  <c r="AD29" i="157"/>
  <c r="AE58" i="130" s="1"/>
  <c r="AE59" i="130" s="1"/>
  <c r="AE60" i="130" s="1"/>
  <c r="AM27" i="143"/>
  <c r="S53" i="143" s="1"/>
  <c r="T53" i="143" s="1"/>
  <c r="U53" i="143" s="1"/>
  <c r="Y5" i="152"/>
  <c r="Y21" i="138"/>
  <c r="Y7" i="150"/>
  <c r="Y15" i="155"/>
  <c r="AN15" i="145"/>
  <c r="Y27" i="145"/>
  <c r="Y15" i="159"/>
  <c r="Y15" i="139"/>
  <c r="AN15" i="131"/>
  <c r="AP15" i="131" s="1"/>
  <c r="Y13" i="137"/>
  <c r="Y7" i="158"/>
  <c r="AN15" i="132"/>
  <c r="AO15" i="132" s="1"/>
  <c r="AN7" i="155"/>
  <c r="AO7" i="155" s="1"/>
  <c r="Y29" i="134"/>
  <c r="L75" i="130"/>
  <c r="L76" i="130" s="1"/>
  <c r="L95" i="130" s="1"/>
  <c r="Y27" i="140"/>
  <c r="Y3" i="154"/>
  <c r="Y75" i="130"/>
  <c r="Y76" i="130" s="1"/>
  <c r="Y95" i="130" s="1"/>
  <c r="Y5" i="140"/>
  <c r="Y15" i="146"/>
  <c r="U53" i="159"/>
  <c r="AN7" i="159"/>
  <c r="AP7" i="159" s="1"/>
  <c r="H58" i="130"/>
  <c r="H59" i="130" s="1"/>
  <c r="H60" i="130" s="1"/>
  <c r="AN11" i="132"/>
  <c r="AO11" i="132" s="1"/>
  <c r="AN11" i="134"/>
  <c r="AP11" i="134" s="1"/>
  <c r="AC81" i="130"/>
  <c r="Z75" i="130"/>
  <c r="Z76" i="130" s="1"/>
  <c r="Z95" i="130" s="1"/>
  <c r="Y15" i="158"/>
  <c r="E75" i="130"/>
  <c r="E76" i="130" s="1"/>
  <c r="E95" i="130" s="1"/>
  <c r="Y21" i="157"/>
  <c r="I75" i="130"/>
  <c r="I76" i="130" s="1"/>
  <c r="I95" i="130" s="1"/>
  <c r="L58" i="130"/>
  <c r="L59" i="130" s="1"/>
  <c r="L60" i="130" s="1"/>
  <c r="Y23" i="148"/>
  <c r="Y13" i="153"/>
  <c r="P58" i="130"/>
  <c r="P59" i="130" s="1"/>
  <c r="P60" i="130" s="1"/>
  <c r="Y13" i="149"/>
  <c r="AB58" i="130"/>
  <c r="AB59" i="130" s="1"/>
  <c r="AB60" i="130" s="1"/>
  <c r="Y7" i="145"/>
  <c r="AB75" i="130"/>
  <c r="AB76" i="130" s="1"/>
  <c r="AB95" i="130" s="1"/>
  <c r="AA75" i="130"/>
  <c r="AA76" i="130" s="1"/>
  <c r="AA95" i="130" s="1"/>
  <c r="U75" i="130"/>
  <c r="U76" i="130" s="1"/>
  <c r="U95" i="130" s="1"/>
  <c r="Q75" i="130"/>
  <c r="Q76" i="130" s="1"/>
  <c r="Q95" i="130" s="1"/>
  <c r="G75" i="130"/>
  <c r="G76" i="130" s="1"/>
  <c r="G95" i="130" s="1"/>
  <c r="Y23" i="132"/>
  <c r="F75" i="130"/>
  <c r="F76" i="130" s="1"/>
  <c r="F95" i="130" s="1"/>
  <c r="AN11" i="153"/>
  <c r="AP11" i="153" s="1"/>
  <c r="Y23" i="142"/>
  <c r="Y27" i="142"/>
  <c r="M75" i="130"/>
  <c r="M76" i="130" s="1"/>
  <c r="M95" i="130" s="1"/>
  <c r="K75" i="130"/>
  <c r="K76" i="130" s="1"/>
  <c r="K95" i="130" s="1"/>
  <c r="AN7" i="160"/>
  <c r="AP7" i="160" s="1"/>
  <c r="AN11" i="160"/>
  <c r="AP11" i="160" s="1"/>
  <c r="Y23" i="160"/>
  <c r="Y13" i="160"/>
  <c r="Y5" i="160"/>
  <c r="AH75" i="130"/>
  <c r="AH76" i="130" s="1"/>
  <c r="AH95" i="130" s="1"/>
  <c r="AN15" i="159"/>
  <c r="AP15" i="159" s="1"/>
  <c r="Y25" i="159"/>
  <c r="AG75" i="130"/>
  <c r="AG76" i="130" s="1"/>
  <c r="AG95" i="130" s="1"/>
  <c r="Y13" i="157"/>
  <c r="Y27" i="157"/>
  <c r="AN11" i="157"/>
  <c r="AO11" i="157" s="1"/>
  <c r="AE75" i="130"/>
  <c r="AE76" i="130" s="1"/>
  <c r="AE95" i="130" s="1"/>
  <c r="Y5" i="156"/>
  <c r="AD75" i="130"/>
  <c r="AD76" i="130" s="1"/>
  <c r="AD95" i="130" s="1"/>
  <c r="AN11" i="156"/>
  <c r="AP11" i="156" s="1"/>
  <c r="Y5" i="148"/>
  <c r="AN11" i="148"/>
  <c r="AP11" i="148" s="1"/>
  <c r="T75" i="130"/>
  <c r="T76" i="130" s="1"/>
  <c r="T95" i="130" s="1"/>
  <c r="Y7" i="146"/>
  <c r="Y19" i="150"/>
  <c r="AN11" i="149"/>
  <c r="V75" i="130"/>
  <c r="V76" i="130" s="1"/>
  <c r="V95" i="130" s="1"/>
  <c r="AN7" i="148"/>
  <c r="AO7" i="148" s="1"/>
  <c r="AN3" i="145"/>
  <c r="AP3" i="145" s="1"/>
  <c r="R75" i="130"/>
  <c r="R76" i="130" s="1"/>
  <c r="R95" i="130" s="1"/>
  <c r="P75" i="130"/>
  <c r="P76" i="130" s="1"/>
  <c r="P95" i="130" s="1"/>
  <c r="X75" i="130"/>
  <c r="X76" i="130" s="1"/>
  <c r="X95" i="130" s="1"/>
  <c r="O75" i="130"/>
  <c r="O76" i="130" s="1"/>
  <c r="O95" i="130" s="1"/>
  <c r="N75" i="130"/>
  <c r="N76" i="130" s="1"/>
  <c r="N95" i="130" s="1"/>
  <c r="AM27" i="139"/>
  <c r="S53" i="139" s="1"/>
  <c r="T53" i="139" s="1"/>
  <c r="U53" i="139" s="1"/>
  <c r="S75" i="130"/>
  <c r="S76" i="130" s="1"/>
  <c r="S95" i="130" s="1"/>
  <c r="AN7" i="147"/>
  <c r="AP7" i="147" s="1"/>
  <c r="AF75" i="130"/>
  <c r="AF76" i="130" s="1"/>
  <c r="AF95" i="130" s="1"/>
  <c r="H75" i="130"/>
  <c r="H76" i="130" s="1"/>
  <c r="H95" i="130" s="1"/>
  <c r="Y19" i="158"/>
  <c r="W75" i="130"/>
  <c r="W76" i="130" s="1"/>
  <c r="W95" i="130" s="1"/>
  <c r="Y3" i="149"/>
  <c r="AM27" i="149"/>
  <c r="S53" i="149" s="1"/>
  <c r="T53" i="149" s="1"/>
  <c r="U53" i="149" s="1"/>
  <c r="Y27" i="156"/>
  <c r="Y17" i="143"/>
  <c r="Y11" i="159"/>
  <c r="AO7" i="152"/>
  <c r="AB7" i="152" s="1"/>
  <c r="AP7" i="151"/>
  <c r="AB7" i="151" s="1"/>
  <c r="Y7" i="142"/>
  <c r="Y17" i="146"/>
  <c r="Y11" i="135"/>
  <c r="Y23" i="150"/>
  <c r="Y5" i="155"/>
  <c r="AC97" i="130"/>
  <c r="Y17" i="145"/>
  <c r="AC94" i="130"/>
  <c r="AC93" i="130"/>
  <c r="AC92" i="130"/>
  <c r="AC91" i="130"/>
  <c r="Y29" i="157"/>
  <c r="AC90" i="130"/>
  <c r="AC89" i="130"/>
  <c r="AC88" i="130"/>
  <c r="AC87" i="130"/>
  <c r="AC86" i="130"/>
  <c r="AC85" i="130"/>
  <c r="Y23" i="143"/>
  <c r="AC84" i="130"/>
  <c r="AC83" i="130"/>
  <c r="AC82" i="130"/>
  <c r="Y11" i="131"/>
  <c r="Y17" i="134"/>
  <c r="AN11" i="142"/>
  <c r="AP11" i="142" s="1"/>
  <c r="Y9" i="138"/>
  <c r="Y29" i="149"/>
  <c r="AN7" i="150"/>
  <c r="AO7" i="150" s="1"/>
  <c r="AN3" i="131"/>
  <c r="J81" i="130"/>
  <c r="J97" i="130"/>
  <c r="J94" i="130"/>
  <c r="J93" i="130"/>
  <c r="J92" i="130"/>
  <c r="J91" i="130"/>
  <c r="J90" i="130"/>
  <c r="J89" i="130"/>
  <c r="J88" i="130"/>
  <c r="J87" i="130"/>
  <c r="J86" i="130"/>
  <c r="J85" i="130"/>
  <c r="J84" i="130"/>
  <c r="J83" i="130"/>
  <c r="J82" i="130"/>
  <c r="Y11" i="133"/>
  <c r="Y9" i="132"/>
  <c r="Y11" i="154"/>
  <c r="Y11" i="150"/>
  <c r="AN3" i="151"/>
  <c r="AP3" i="151" s="1"/>
  <c r="Y15" i="143"/>
  <c r="AN3" i="134"/>
  <c r="AP3" i="134" s="1"/>
  <c r="AO11" i="144"/>
  <c r="AB11" i="144" s="1"/>
  <c r="AN7" i="158"/>
  <c r="AO7" i="158" s="1"/>
  <c r="AN7" i="139"/>
  <c r="AO7" i="139" s="1"/>
  <c r="Y11" i="137"/>
  <c r="Y17" i="153"/>
  <c r="Y23" i="151"/>
  <c r="Y11" i="155"/>
  <c r="Y17" i="142"/>
  <c r="Y11" i="158"/>
  <c r="Y21" i="154"/>
  <c r="Y11" i="151"/>
  <c r="AN11" i="137"/>
  <c r="AP11" i="137" s="1"/>
  <c r="Y17" i="138"/>
  <c r="AN3" i="141"/>
  <c r="AP3" i="141" s="1"/>
  <c r="Y11" i="142"/>
  <c r="AN15" i="138"/>
  <c r="AP15" i="138" s="1"/>
  <c r="Y11" i="143"/>
  <c r="AN11" i="136"/>
  <c r="AP11" i="136" s="1"/>
  <c r="Y11" i="144"/>
  <c r="Y27" i="153"/>
  <c r="Y27" i="149"/>
  <c r="Y27" i="136"/>
  <c r="Y27" i="148"/>
  <c r="Y27" i="141"/>
  <c r="Y27" i="152"/>
  <c r="Y17" i="157"/>
  <c r="Y11" i="139"/>
  <c r="Y5" i="151"/>
  <c r="AN15" i="149"/>
  <c r="AO15" i="149" s="1"/>
  <c r="AN7" i="157"/>
  <c r="AO7" i="157" s="1"/>
  <c r="AN7" i="137"/>
  <c r="AP7" i="137" s="1"/>
  <c r="AN3" i="158"/>
  <c r="AP3" i="158" s="1"/>
  <c r="Y17" i="150"/>
  <c r="AN3" i="139"/>
  <c r="AO3" i="139" s="1"/>
  <c r="AN15" i="141"/>
  <c r="AP15" i="141" s="1"/>
  <c r="Y23" i="147"/>
  <c r="Y27" i="134"/>
  <c r="AN11" i="141"/>
  <c r="AO11" i="141" s="1"/>
  <c r="Y11" i="140"/>
  <c r="AN3" i="150"/>
  <c r="AP3" i="150" s="1"/>
  <c r="AN15" i="157"/>
  <c r="AP15" i="157" s="1"/>
  <c r="AN11" i="147"/>
  <c r="AO11" i="147" s="1"/>
  <c r="AN11" i="131"/>
  <c r="AO11" i="131" s="1"/>
  <c r="Y21" i="145"/>
  <c r="Y9" i="141"/>
  <c r="AN3" i="135"/>
  <c r="AO3" i="135" s="1"/>
  <c r="Y9" i="136"/>
  <c r="Y27" i="138"/>
  <c r="Y5" i="147"/>
  <c r="AK15" i="69"/>
  <c r="AJ15" i="69" s="1"/>
  <c r="Y15" i="69" s="1"/>
  <c r="D67" i="130"/>
  <c r="AK13" i="69"/>
  <c r="AJ13" i="69" s="1"/>
  <c r="Y13" i="69" s="1"/>
  <c r="D66" i="130"/>
  <c r="AK17" i="69"/>
  <c r="AJ17" i="69" s="1"/>
  <c r="Y17" i="69" s="1"/>
  <c r="D68" i="130"/>
  <c r="Y23" i="155"/>
  <c r="AN11" i="155"/>
  <c r="Y7" i="149"/>
  <c r="AN3" i="149"/>
  <c r="Y23" i="154"/>
  <c r="Y3" i="156"/>
  <c r="AM27" i="156"/>
  <c r="S53" i="156" s="1"/>
  <c r="T53" i="156" s="1"/>
  <c r="U53" i="156" s="1"/>
  <c r="AD29" i="156" s="1"/>
  <c r="AN3" i="156"/>
  <c r="Y27" i="160"/>
  <c r="Y29" i="153"/>
  <c r="Y21" i="146"/>
  <c r="AN11" i="146"/>
  <c r="Y11" i="147"/>
  <c r="Y27" i="150"/>
  <c r="AN15" i="150"/>
  <c r="Y23" i="146"/>
  <c r="Y17" i="149"/>
  <c r="Y25" i="156"/>
  <c r="AN15" i="156"/>
  <c r="Y3" i="160"/>
  <c r="AM27" i="160"/>
  <c r="S53" i="160" s="1"/>
  <c r="T53" i="160" s="1"/>
  <c r="AN3" i="160"/>
  <c r="Y27" i="146"/>
  <c r="AN15" i="146"/>
  <c r="AO3" i="151"/>
  <c r="Y17" i="154"/>
  <c r="AN11" i="151"/>
  <c r="AN3" i="159"/>
  <c r="AN15" i="153"/>
  <c r="Y17" i="158"/>
  <c r="AN7" i="153"/>
  <c r="Y25" i="160"/>
  <c r="AN15" i="160"/>
  <c r="Y27" i="154"/>
  <c r="AN15" i="154"/>
  <c r="Y25" i="151"/>
  <c r="AN15" i="151"/>
  <c r="AN3" i="155"/>
  <c r="Y23" i="159"/>
  <c r="AN11" i="159"/>
  <c r="Y21" i="150"/>
  <c r="AN11" i="150"/>
  <c r="AN3" i="147"/>
  <c r="Y3" i="148"/>
  <c r="AM27" i="148"/>
  <c r="S53" i="148" s="1"/>
  <c r="T53" i="148" s="1"/>
  <c r="U53" i="148" s="1"/>
  <c r="AN3" i="148"/>
  <c r="Y25" i="152"/>
  <c r="AN15" i="152"/>
  <c r="Y25" i="148"/>
  <c r="AN15" i="148"/>
  <c r="Y7" i="153"/>
  <c r="AN3" i="153"/>
  <c r="Y27" i="158"/>
  <c r="AN15" i="158"/>
  <c r="Y3" i="152"/>
  <c r="AM27" i="152"/>
  <c r="S53" i="152" s="1"/>
  <c r="T53" i="152" s="1"/>
  <c r="U53" i="152" s="1"/>
  <c r="AN3" i="152"/>
  <c r="Y11" i="146"/>
  <c r="AN7" i="146"/>
  <c r="AO11" i="152"/>
  <c r="AP11" i="152"/>
  <c r="AO7" i="156"/>
  <c r="AP7" i="156"/>
  <c r="Y7" i="157"/>
  <c r="AN3" i="157"/>
  <c r="AN3" i="154"/>
  <c r="AN7" i="149"/>
  <c r="Y21" i="158"/>
  <c r="AN11" i="158"/>
  <c r="AN11" i="154"/>
  <c r="Y5" i="159"/>
  <c r="AN3" i="146"/>
  <c r="AN7" i="154"/>
  <c r="Y25" i="147"/>
  <c r="AN15" i="147"/>
  <c r="Y25" i="155"/>
  <c r="AN15" i="155"/>
  <c r="AN3" i="143"/>
  <c r="AN7" i="140"/>
  <c r="Y13" i="140"/>
  <c r="Y9" i="142"/>
  <c r="Y21" i="142"/>
  <c r="Y7" i="138"/>
  <c r="AN3" i="138"/>
  <c r="Y23" i="141"/>
  <c r="Y3" i="140"/>
  <c r="AM27" i="140"/>
  <c r="S53" i="140" s="1"/>
  <c r="T53" i="140" s="1"/>
  <c r="U53" i="140" s="1"/>
  <c r="AN3" i="140"/>
  <c r="AN15" i="139"/>
  <c r="Y25" i="139"/>
  <c r="Y15" i="138"/>
  <c r="AN7" i="138"/>
  <c r="Y21" i="141"/>
  <c r="AN3" i="142"/>
  <c r="AN7" i="145"/>
  <c r="AN15" i="142"/>
  <c r="Y15" i="142"/>
  <c r="AN7" i="142"/>
  <c r="Y23" i="139"/>
  <c r="AN11" i="139"/>
  <c r="Y3" i="144"/>
  <c r="AM27" i="144"/>
  <c r="S53" i="144" s="1"/>
  <c r="T53" i="144" s="1"/>
  <c r="U53" i="144" s="1"/>
  <c r="AN3" i="144"/>
  <c r="AN11" i="145"/>
  <c r="Y13" i="141"/>
  <c r="AN7" i="141"/>
  <c r="Y19" i="138"/>
  <c r="AN11" i="138"/>
  <c r="AO15" i="145"/>
  <c r="AP15" i="145"/>
  <c r="Y17" i="139"/>
  <c r="AN7" i="144"/>
  <c r="Y13" i="144"/>
  <c r="Y11" i="141"/>
  <c r="Y21" i="140"/>
  <c r="AN11" i="140"/>
  <c r="Y25" i="144"/>
  <c r="AN15" i="144"/>
  <c r="Y25" i="140"/>
  <c r="AN15" i="140"/>
  <c r="Y25" i="143"/>
  <c r="AN15" i="143"/>
  <c r="AN7" i="143"/>
  <c r="AN11" i="143"/>
  <c r="Y11" i="134"/>
  <c r="Y7" i="137"/>
  <c r="AN3" i="137"/>
  <c r="Y25" i="136"/>
  <c r="AN15" i="136"/>
  <c r="Y23" i="135"/>
  <c r="AN11" i="135"/>
  <c r="Y25" i="135"/>
  <c r="AN15" i="135"/>
  <c r="Y23" i="136"/>
  <c r="AN7" i="134"/>
  <c r="AO7" i="135"/>
  <c r="AP7" i="135"/>
  <c r="AO15" i="137"/>
  <c r="AP15" i="137"/>
  <c r="AN3" i="136"/>
  <c r="Y25" i="134"/>
  <c r="AN15" i="134"/>
  <c r="Y23" i="137"/>
  <c r="Y21" i="136"/>
  <c r="AO7" i="136"/>
  <c r="AP7" i="136"/>
  <c r="Y17" i="137"/>
  <c r="Y21" i="133"/>
  <c r="AN11" i="133"/>
  <c r="Y27" i="133"/>
  <c r="AN15" i="133"/>
  <c r="Y3" i="132"/>
  <c r="AM27" i="132"/>
  <c r="S53" i="132" s="1"/>
  <c r="T53" i="132" s="1"/>
  <c r="U53" i="132" s="1"/>
  <c r="AN3" i="132"/>
  <c r="Y13" i="133"/>
  <c r="AN7" i="133"/>
  <c r="AP7" i="132"/>
  <c r="AO7" i="132"/>
  <c r="AN3" i="133"/>
  <c r="AN7" i="131"/>
  <c r="Y13" i="131"/>
  <c r="Y21" i="131"/>
  <c r="AI19" i="69"/>
  <c r="AF19" i="69"/>
  <c r="AF17" i="69"/>
  <c r="AB26" i="137" l="1"/>
  <c r="AB26" i="153"/>
  <c r="L82" i="130"/>
  <c r="L86" i="130"/>
  <c r="L85" i="130"/>
  <c r="L84" i="130"/>
  <c r="L81" i="130"/>
  <c r="L88" i="130"/>
  <c r="AD29" i="152"/>
  <c r="AB26" i="152" s="1"/>
  <c r="AD29" i="132"/>
  <c r="AB26" i="132" s="1"/>
  <c r="AD29" i="148"/>
  <c r="AB26" i="148" s="1"/>
  <c r="AD29" i="149"/>
  <c r="AB26" i="149" s="1"/>
  <c r="AD29" i="140"/>
  <c r="AB26" i="140" s="1"/>
  <c r="AD29" i="159"/>
  <c r="AB26" i="159" s="1"/>
  <c r="AO7" i="147"/>
  <c r="AB7" i="147" s="1"/>
  <c r="AD29" i="144"/>
  <c r="AB26" i="144" s="1"/>
  <c r="AD29" i="139"/>
  <c r="AB26" i="139" s="1"/>
  <c r="AD29" i="143"/>
  <c r="AB26" i="143" s="1"/>
  <c r="AP7" i="155"/>
  <c r="AB7" i="155" s="1"/>
  <c r="Y90" i="130"/>
  <c r="Y89" i="130"/>
  <c r="Y88" i="130"/>
  <c r="Y97" i="130"/>
  <c r="Y94" i="130"/>
  <c r="Y84" i="130"/>
  <c r="Y93" i="130"/>
  <c r="Y87" i="130"/>
  <c r="Y83" i="130"/>
  <c r="Y92" i="130"/>
  <c r="Y86" i="130"/>
  <c r="Y85" i="130"/>
  <c r="Y91" i="130"/>
  <c r="Y82" i="130"/>
  <c r="Y81" i="130"/>
  <c r="L94" i="130"/>
  <c r="L87" i="130"/>
  <c r="L83" i="130"/>
  <c r="L97" i="130"/>
  <c r="L93" i="130"/>
  <c r="L92" i="130"/>
  <c r="L91" i="130"/>
  <c r="L90" i="130"/>
  <c r="L89" i="130"/>
  <c r="AO7" i="137"/>
  <c r="AB7" i="137" s="1"/>
  <c r="AO15" i="131"/>
  <c r="AB15" i="131" s="1"/>
  <c r="AP15" i="132"/>
  <c r="AB15" i="132" s="1"/>
  <c r="AP7" i="139"/>
  <c r="AB7" i="139" s="1"/>
  <c r="L96" i="130"/>
  <c r="L77" i="130" s="1"/>
  <c r="U53" i="160"/>
  <c r="AO7" i="159"/>
  <c r="AB7" i="159" s="1"/>
  <c r="AP11" i="132"/>
  <c r="AB11" i="132" s="1"/>
  <c r="AO11" i="134"/>
  <c r="AB11" i="134" s="1"/>
  <c r="S94" i="130"/>
  <c r="K83" i="130"/>
  <c r="K96" i="130"/>
  <c r="K77" i="130" s="1"/>
  <c r="AF87" i="130"/>
  <c r="H82" i="130"/>
  <c r="H96" i="130"/>
  <c r="H77" i="130" s="1"/>
  <c r="W82" i="130"/>
  <c r="AH85" i="130"/>
  <c r="Z93" i="130"/>
  <c r="AG81" i="130"/>
  <c r="I81" i="130"/>
  <c r="AE81" i="130"/>
  <c r="AE96" i="130"/>
  <c r="AE77" i="130" s="1"/>
  <c r="AD88" i="130"/>
  <c r="T83" i="130"/>
  <c r="AB92" i="130"/>
  <c r="AB96" i="130"/>
  <c r="AB77" i="130" s="1"/>
  <c r="AA82" i="130"/>
  <c r="AA96" i="130"/>
  <c r="AA77" i="130" s="1"/>
  <c r="V83" i="130"/>
  <c r="U82" i="130"/>
  <c r="Q84" i="130"/>
  <c r="R89" i="130"/>
  <c r="P82" i="130"/>
  <c r="P96" i="130"/>
  <c r="P77" i="130" s="1"/>
  <c r="O94" i="130"/>
  <c r="N91" i="130"/>
  <c r="M97" i="130"/>
  <c r="E90" i="130"/>
  <c r="Z87" i="130"/>
  <c r="Z83" i="130"/>
  <c r="Z90" i="130"/>
  <c r="AB87" i="130"/>
  <c r="Z92" i="130"/>
  <c r="Z86" i="130"/>
  <c r="Z94" i="130"/>
  <c r="Z89" i="130"/>
  <c r="Z91" i="130"/>
  <c r="Z88" i="130"/>
  <c r="Z85" i="130"/>
  <c r="Z84" i="130"/>
  <c r="Z82" i="130"/>
  <c r="Z97" i="130"/>
  <c r="Z81" i="130"/>
  <c r="E89" i="130"/>
  <c r="E88" i="130"/>
  <c r="E86" i="130"/>
  <c r="E87" i="130"/>
  <c r="E85" i="130"/>
  <c r="E81" i="130"/>
  <c r="E84" i="130"/>
  <c r="E97" i="130"/>
  <c r="E83" i="130"/>
  <c r="E82" i="130"/>
  <c r="E94" i="130"/>
  <c r="E93" i="130"/>
  <c r="E92" i="130"/>
  <c r="E91" i="130"/>
  <c r="I87" i="130"/>
  <c r="I86" i="130"/>
  <c r="I84" i="130"/>
  <c r="AB86" i="130"/>
  <c r="I83" i="130"/>
  <c r="I97" i="130"/>
  <c r="I94" i="130"/>
  <c r="I85" i="130"/>
  <c r="AA84" i="130"/>
  <c r="AG58" i="130"/>
  <c r="AG59" i="130" s="1"/>
  <c r="AG60" i="130" s="1"/>
  <c r="I82" i="130"/>
  <c r="J58" i="130"/>
  <c r="Y58" i="130"/>
  <c r="I58" i="130"/>
  <c r="I59" i="130" s="1"/>
  <c r="I60" i="130" s="1"/>
  <c r="S58" i="130"/>
  <c r="S59" i="130" s="1"/>
  <c r="S60" i="130" s="1"/>
  <c r="U58" i="130"/>
  <c r="U59" i="130" s="1"/>
  <c r="U60" i="130" s="1"/>
  <c r="AC58" i="130"/>
  <c r="X58" i="130"/>
  <c r="X59" i="130" s="1"/>
  <c r="X60" i="130" s="1"/>
  <c r="E58" i="130"/>
  <c r="E59" i="130" s="1"/>
  <c r="E60" i="130" s="1"/>
  <c r="G58" i="130"/>
  <c r="G59" i="130" s="1"/>
  <c r="G60" i="130" s="1"/>
  <c r="I93" i="130"/>
  <c r="I92" i="130"/>
  <c r="I91" i="130"/>
  <c r="M58" i="130"/>
  <c r="M59" i="130" s="1"/>
  <c r="M60" i="130" s="1"/>
  <c r="I90" i="130"/>
  <c r="T58" i="130"/>
  <c r="T59" i="130" s="1"/>
  <c r="T60" i="130" s="1"/>
  <c r="AF58" i="130"/>
  <c r="AF59" i="130" s="1"/>
  <c r="AF60" i="130" s="1"/>
  <c r="I89" i="130"/>
  <c r="I88" i="130"/>
  <c r="O58" i="130"/>
  <c r="O59" i="130" s="1"/>
  <c r="O60" i="130" s="1"/>
  <c r="U97" i="130"/>
  <c r="AB85" i="130"/>
  <c r="U81" i="130"/>
  <c r="AA91" i="130"/>
  <c r="U94" i="130"/>
  <c r="U93" i="130"/>
  <c r="U92" i="130"/>
  <c r="U91" i="130"/>
  <c r="U90" i="130"/>
  <c r="AB81" i="130"/>
  <c r="AB83" i="130"/>
  <c r="AB82" i="130"/>
  <c r="AB97" i="130"/>
  <c r="U89" i="130"/>
  <c r="U88" i="130"/>
  <c r="U86" i="130"/>
  <c r="AB91" i="130"/>
  <c r="U85" i="130"/>
  <c r="AA97" i="130"/>
  <c r="AB94" i="130"/>
  <c r="U84" i="130"/>
  <c r="AA94" i="130"/>
  <c r="AA90" i="130"/>
  <c r="AB93" i="130"/>
  <c r="U83" i="130"/>
  <c r="AA93" i="130"/>
  <c r="AA89" i="130"/>
  <c r="AA92" i="130"/>
  <c r="AA88" i="130"/>
  <c r="AB84" i="130"/>
  <c r="AA86" i="130"/>
  <c r="AB90" i="130"/>
  <c r="U87" i="130"/>
  <c r="AA85" i="130"/>
  <c r="AA81" i="130"/>
  <c r="AA83" i="130"/>
  <c r="AB89" i="130"/>
  <c r="AB88" i="130"/>
  <c r="AA87" i="130"/>
  <c r="Q93" i="130"/>
  <c r="Q89" i="130"/>
  <c r="Q97" i="130"/>
  <c r="Q88" i="130"/>
  <c r="Q87" i="130"/>
  <c r="Q86" i="130"/>
  <c r="Q92" i="130"/>
  <c r="Q82" i="130"/>
  <c r="Q94" i="130"/>
  <c r="Q81" i="130"/>
  <c r="Q91" i="130"/>
  <c r="Q83" i="130"/>
  <c r="Q90" i="130"/>
  <c r="Q85" i="130"/>
  <c r="F93" i="130"/>
  <c r="F92" i="130"/>
  <c r="F91" i="130"/>
  <c r="F81" i="130"/>
  <c r="F90" i="130"/>
  <c r="F89" i="130"/>
  <c r="F88" i="130"/>
  <c r="F87" i="130"/>
  <c r="F86" i="130"/>
  <c r="F85" i="130"/>
  <c r="F84" i="130"/>
  <c r="F83" i="130"/>
  <c r="F82" i="130"/>
  <c r="F97" i="130"/>
  <c r="F94" i="130"/>
  <c r="AO11" i="153"/>
  <c r="AB11" i="153" s="1"/>
  <c r="M85" i="130"/>
  <c r="M83" i="130"/>
  <c r="M87" i="130"/>
  <c r="M82" i="130"/>
  <c r="M81" i="130"/>
  <c r="M88" i="130"/>
  <c r="M94" i="130"/>
  <c r="M93" i="130"/>
  <c r="M86" i="130"/>
  <c r="M92" i="130"/>
  <c r="M91" i="130"/>
  <c r="M90" i="130"/>
  <c r="M89" i="130"/>
  <c r="M84" i="130"/>
  <c r="K97" i="130"/>
  <c r="K93" i="130"/>
  <c r="K82" i="130"/>
  <c r="K91" i="130"/>
  <c r="K90" i="130"/>
  <c r="K89" i="130"/>
  <c r="K88" i="130"/>
  <c r="K87" i="130"/>
  <c r="K86" i="130"/>
  <c r="K85" i="130"/>
  <c r="K92" i="130"/>
  <c r="K84" i="130"/>
  <c r="K81" i="130"/>
  <c r="K94" i="130"/>
  <c r="AO7" i="160"/>
  <c r="AB7" i="160" s="1"/>
  <c r="AO11" i="160"/>
  <c r="AB11" i="160" s="1"/>
  <c r="AH83" i="130"/>
  <c r="AH84" i="130"/>
  <c r="AH82" i="130"/>
  <c r="AH97" i="130"/>
  <c r="AH94" i="130"/>
  <c r="AH93" i="130"/>
  <c r="AH92" i="130"/>
  <c r="AH91" i="130"/>
  <c r="AH90" i="130"/>
  <c r="AH89" i="130"/>
  <c r="AH88" i="130"/>
  <c r="AH87" i="130"/>
  <c r="AH86" i="130"/>
  <c r="AH81" i="130"/>
  <c r="AO15" i="159"/>
  <c r="AB15" i="159" s="1"/>
  <c r="AG91" i="130"/>
  <c r="AG89" i="130"/>
  <c r="AG87" i="130"/>
  <c r="AG86" i="130"/>
  <c r="AG97" i="130"/>
  <c r="AG94" i="130"/>
  <c r="AG85" i="130"/>
  <c r="AG93" i="130"/>
  <c r="AG88" i="130"/>
  <c r="AG84" i="130"/>
  <c r="AG90" i="130"/>
  <c r="AG83" i="130"/>
  <c r="AG92" i="130"/>
  <c r="AG82" i="130"/>
  <c r="AP11" i="157"/>
  <c r="AB11" i="157" s="1"/>
  <c r="AE94" i="130"/>
  <c r="AE91" i="130"/>
  <c r="AE90" i="130"/>
  <c r="AE89" i="130"/>
  <c r="AE97" i="130"/>
  <c r="AE88" i="130"/>
  <c r="AE87" i="130"/>
  <c r="AE86" i="130"/>
  <c r="AE93" i="130"/>
  <c r="AE85" i="130"/>
  <c r="AE84" i="130"/>
  <c r="AE92" i="130"/>
  <c r="AE83" i="130"/>
  <c r="AE82" i="130"/>
  <c r="AD89" i="130"/>
  <c r="AD90" i="130"/>
  <c r="AD91" i="130"/>
  <c r="AD92" i="130"/>
  <c r="AD93" i="130"/>
  <c r="AD81" i="130"/>
  <c r="AD94" i="130"/>
  <c r="AD97" i="130"/>
  <c r="AD82" i="130"/>
  <c r="AD83" i="130"/>
  <c r="AD84" i="130"/>
  <c r="AD85" i="130"/>
  <c r="AD86" i="130"/>
  <c r="AD87" i="130"/>
  <c r="AO11" i="156"/>
  <c r="AB11" i="156" s="1"/>
  <c r="AP7" i="150"/>
  <c r="AB7" i="150" s="1"/>
  <c r="AO11" i="148"/>
  <c r="AB11" i="148" s="1"/>
  <c r="T89" i="130"/>
  <c r="T88" i="130"/>
  <c r="T87" i="130"/>
  <c r="T97" i="130"/>
  <c r="T86" i="130"/>
  <c r="T93" i="130"/>
  <c r="T91" i="130"/>
  <c r="T90" i="130"/>
  <c r="T81" i="130"/>
  <c r="T84" i="130"/>
  <c r="T94" i="130"/>
  <c r="T82" i="130"/>
  <c r="T85" i="130"/>
  <c r="T92" i="130"/>
  <c r="AO11" i="149"/>
  <c r="AP11" i="149"/>
  <c r="AP7" i="148"/>
  <c r="AB7" i="148" s="1"/>
  <c r="V97" i="130"/>
  <c r="V94" i="130"/>
  <c r="V93" i="130"/>
  <c r="V92" i="130"/>
  <c r="V82" i="130"/>
  <c r="V91" i="130"/>
  <c r="V81" i="130"/>
  <c r="V90" i="130"/>
  <c r="V89" i="130"/>
  <c r="V88" i="130"/>
  <c r="V87" i="130"/>
  <c r="V86" i="130"/>
  <c r="V85" i="130"/>
  <c r="V84" i="130"/>
  <c r="AO3" i="145"/>
  <c r="AB3" i="145" s="1"/>
  <c r="R87" i="130"/>
  <c r="R84" i="130"/>
  <c r="R88" i="130"/>
  <c r="R83" i="130"/>
  <c r="R82" i="130"/>
  <c r="R81" i="130"/>
  <c r="R97" i="130"/>
  <c r="R86" i="130"/>
  <c r="R94" i="130"/>
  <c r="R93" i="130"/>
  <c r="R92" i="130"/>
  <c r="R91" i="130"/>
  <c r="R90" i="130"/>
  <c r="R85" i="130"/>
  <c r="AF84" i="130"/>
  <c r="X97" i="130"/>
  <c r="S81" i="130"/>
  <c r="O93" i="130"/>
  <c r="O92" i="130"/>
  <c r="X88" i="130"/>
  <c r="P97" i="130"/>
  <c r="P94" i="130"/>
  <c r="P93" i="130"/>
  <c r="P92" i="130"/>
  <c r="P91" i="130"/>
  <c r="P90" i="130"/>
  <c r="P81" i="130"/>
  <c r="P89" i="130"/>
  <c r="P88" i="130"/>
  <c r="P87" i="130"/>
  <c r="P86" i="130"/>
  <c r="P85" i="130"/>
  <c r="P84" i="130"/>
  <c r="P83" i="130"/>
  <c r="X87" i="130"/>
  <c r="X86" i="130"/>
  <c r="X94" i="130"/>
  <c r="X93" i="130"/>
  <c r="X85" i="130"/>
  <c r="X84" i="130"/>
  <c r="X92" i="130"/>
  <c r="X83" i="130"/>
  <c r="X91" i="130"/>
  <c r="X90" i="130"/>
  <c r="X82" i="130"/>
  <c r="X89" i="130"/>
  <c r="X81" i="130"/>
  <c r="O88" i="130"/>
  <c r="O91" i="130"/>
  <c r="O87" i="130"/>
  <c r="O86" i="130"/>
  <c r="O85" i="130"/>
  <c r="O84" i="130"/>
  <c r="O83" i="130"/>
  <c r="O82" i="130"/>
  <c r="O81" i="130"/>
  <c r="O90" i="130"/>
  <c r="O97" i="130"/>
  <c r="O89" i="130"/>
  <c r="N94" i="130"/>
  <c r="N81" i="130"/>
  <c r="N93" i="130"/>
  <c r="N90" i="130"/>
  <c r="N92" i="130"/>
  <c r="N89" i="130"/>
  <c r="N88" i="130"/>
  <c r="N87" i="130"/>
  <c r="N97" i="130"/>
  <c r="N86" i="130"/>
  <c r="N85" i="130"/>
  <c r="N84" i="130"/>
  <c r="N83" i="130"/>
  <c r="N82" i="130"/>
  <c r="S97" i="130"/>
  <c r="S93" i="130"/>
  <c r="S84" i="130"/>
  <c r="S91" i="130"/>
  <c r="S92" i="130"/>
  <c r="S90" i="130"/>
  <c r="S89" i="130"/>
  <c r="S88" i="130"/>
  <c r="S87" i="130"/>
  <c r="S86" i="130"/>
  <c r="AF94" i="130"/>
  <c r="S85" i="130"/>
  <c r="AF83" i="130"/>
  <c r="AF92" i="130"/>
  <c r="AF91" i="130"/>
  <c r="AF97" i="130"/>
  <c r="AF90" i="130"/>
  <c r="S83" i="130"/>
  <c r="AF81" i="130"/>
  <c r="S82" i="130"/>
  <c r="AF89" i="130"/>
  <c r="AF86" i="130"/>
  <c r="AF85" i="130"/>
  <c r="AF82" i="130"/>
  <c r="AF88" i="130"/>
  <c r="AF93" i="130"/>
  <c r="H87" i="130"/>
  <c r="H97" i="130"/>
  <c r="H93" i="130"/>
  <c r="H92" i="130"/>
  <c r="H91" i="130"/>
  <c r="H90" i="130"/>
  <c r="H89" i="130"/>
  <c r="AB11" i="152"/>
  <c r="H94" i="130"/>
  <c r="H81" i="130"/>
  <c r="H88" i="130"/>
  <c r="H86" i="130"/>
  <c r="H85" i="130"/>
  <c r="H84" i="130"/>
  <c r="H83" i="130"/>
  <c r="W83" i="130"/>
  <c r="AO3" i="141"/>
  <c r="AB3" i="141" s="1"/>
  <c r="W89" i="130"/>
  <c r="W94" i="130"/>
  <c r="W88" i="130"/>
  <c r="W93" i="130"/>
  <c r="W87" i="130"/>
  <c r="W92" i="130"/>
  <c r="W86" i="130"/>
  <c r="W81" i="130"/>
  <c r="W85" i="130"/>
  <c r="W91" i="130"/>
  <c r="W97" i="130"/>
  <c r="W84" i="130"/>
  <c r="W90" i="130"/>
  <c r="AO11" i="142"/>
  <c r="AB11" i="142" s="1"/>
  <c r="AO15" i="138"/>
  <c r="AB15" i="138" s="1"/>
  <c r="AO11" i="136"/>
  <c r="AB11" i="136" s="1"/>
  <c r="AP7" i="158"/>
  <c r="AB7" i="158" s="1"/>
  <c r="AP3" i="135"/>
  <c r="AB3" i="135" s="1"/>
  <c r="AO15" i="141"/>
  <c r="AB15" i="141" s="1"/>
  <c r="AN19" i="135"/>
  <c r="AB7" i="136"/>
  <c r="AN19" i="131"/>
  <c r="AB7" i="156"/>
  <c r="AN19" i="145"/>
  <c r="AO3" i="131"/>
  <c r="AP3" i="131"/>
  <c r="AP11" i="131"/>
  <c r="AB11" i="131" s="1"/>
  <c r="AO3" i="134"/>
  <c r="AB3" i="134" s="1"/>
  <c r="G97" i="130"/>
  <c r="G94" i="130"/>
  <c r="G93" i="130"/>
  <c r="G92" i="130"/>
  <c r="G91" i="130"/>
  <c r="G90" i="130"/>
  <c r="G81" i="130"/>
  <c r="G89" i="130"/>
  <c r="G88" i="130"/>
  <c r="G87" i="130"/>
  <c r="G86" i="130"/>
  <c r="G85" i="130"/>
  <c r="G84" i="130"/>
  <c r="G83" i="130"/>
  <c r="G82" i="130"/>
  <c r="AP11" i="147"/>
  <c r="AB11" i="147" s="1"/>
  <c r="AP15" i="149"/>
  <c r="AB15" i="149" s="1"/>
  <c r="AN19" i="134"/>
  <c r="AP11" i="141"/>
  <c r="AB11" i="141" s="1"/>
  <c r="AN19" i="139"/>
  <c r="AN19" i="141"/>
  <c r="AO15" i="157"/>
  <c r="AB15" i="157" s="1"/>
  <c r="AO11" i="137"/>
  <c r="AB11" i="137" s="1"/>
  <c r="AO3" i="158"/>
  <c r="AB3" i="158" s="1"/>
  <c r="AB15" i="145"/>
  <c r="AP7" i="157"/>
  <c r="AB7" i="157" s="1"/>
  <c r="AN19" i="150"/>
  <c r="AB7" i="135"/>
  <c r="AB15" i="137"/>
  <c r="AO3" i="150"/>
  <c r="AB3" i="150" s="1"/>
  <c r="AB7" i="132"/>
  <c r="AP3" i="139"/>
  <c r="AB3" i="139" s="1"/>
  <c r="AK19" i="69"/>
  <c r="AJ19" i="69" s="1"/>
  <c r="Y19" i="69" s="1"/>
  <c r="D69" i="130"/>
  <c r="AO15" i="152"/>
  <c r="AP15" i="152"/>
  <c r="AO15" i="160"/>
  <c r="AP15" i="160"/>
  <c r="AO15" i="150"/>
  <c r="AP15" i="150"/>
  <c r="AN19" i="153"/>
  <c r="AO3" i="153"/>
  <c r="AP3" i="153"/>
  <c r="AO11" i="158"/>
  <c r="AP11" i="158"/>
  <c r="AO11" i="146"/>
  <c r="AP11" i="146"/>
  <c r="AN19" i="149"/>
  <c r="AO3" i="149"/>
  <c r="AP3" i="149"/>
  <c r="AO11" i="159"/>
  <c r="AP11" i="159"/>
  <c r="AO15" i="146"/>
  <c r="AP15" i="146"/>
  <c r="AO15" i="151"/>
  <c r="AP15" i="151"/>
  <c r="AO7" i="146"/>
  <c r="AP7" i="146"/>
  <c r="AO15" i="158"/>
  <c r="AP15" i="158"/>
  <c r="AO3" i="152"/>
  <c r="AP3" i="152"/>
  <c r="AN19" i="152"/>
  <c r="AN19" i="151"/>
  <c r="AO11" i="154"/>
  <c r="AP11" i="154"/>
  <c r="AB26" i="156"/>
  <c r="AO3" i="156"/>
  <c r="AP3" i="156"/>
  <c r="AN19" i="156"/>
  <c r="AO7" i="154"/>
  <c r="AP7" i="154"/>
  <c r="AO15" i="155"/>
  <c r="AP15" i="155"/>
  <c r="AP3" i="147"/>
  <c r="AO3" i="147"/>
  <c r="AN19" i="147"/>
  <c r="AN19" i="158"/>
  <c r="AN19" i="157"/>
  <c r="AO3" i="157"/>
  <c r="AP3" i="157"/>
  <c r="AO11" i="151"/>
  <c r="AP11" i="151"/>
  <c r="AO11" i="155"/>
  <c r="AP11" i="155"/>
  <c r="AO11" i="150"/>
  <c r="AP11" i="150"/>
  <c r="AN19" i="154"/>
  <c r="AO3" i="154"/>
  <c r="AP3" i="154"/>
  <c r="AO3" i="159"/>
  <c r="AP3" i="159"/>
  <c r="AN19" i="159"/>
  <c r="AO15" i="154"/>
  <c r="AP15" i="154"/>
  <c r="AB3" i="151"/>
  <c r="AO3" i="148"/>
  <c r="AP3" i="148"/>
  <c r="AN19" i="148"/>
  <c r="AO15" i="153"/>
  <c r="AP15" i="153"/>
  <c r="AO15" i="156"/>
  <c r="AP15" i="156"/>
  <c r="AO3" i="160"/>
  <c r="AP3" i="160"/>
  <c r="AN19" i="160"/>
  <c r="AO15" i="148"/>
  <c r="AP15" i="148"/>
  <c r="AP7" i="149"/>
  <c r="AO7" i="149"/>
  <c r="AP7" i="153"/>
  <c r="AO7" i="153"/>
  <c r="AN19" i="146"/>
  <c r="AO3" i="146"/>
  <c r="AP3" i="146"/>
  <c r="AO15" i="147"/>
  <c r="AP15" i="147"/>
  <c r="AO3" i="155"/>
  <c r="AP3" i="155"/>
  <c r="AN19" i="155"/>
  <c r="AO15" i="144"/>
  <c r="AP15" i="144"/>
  <c r="AO7" i="142"/>
  <c r="AP7" i="142"/>
  <c r="AO11" i="139"/>
  <c r="AP11" i="139"/>
  <c r="AO11" i="140"/>
  <c r="AP11" i="140"/>
  <c r="AO3" i="142"/>
  <c r="AP3" i="142"/>
  <c r="AN19" i="142"/>
  <c r="AO15" i="143"/>
  <c r="AP15" i="143"/>
  <c r="AO15" i="142"/>
  <c r="AP15" i="142"/>
  <c r="AP7" i="138"/>
  <c r="AO7" i="138"/>
  <c r="AO3" i="138"/>
  <c r="AP3" i="138"/>
  <c r="AN19" i="138"/>
  <c r="AP7" i="141"/>
  <c r="AO7" i="141"/>
  <c r="AO15" i="140"/>
  <c r="AP15" i="140"/>
  <c r="AP3" i="143"/>
  <c r="AO3" i="143"/>
  <c r="AN19" i="143"/>
  <c r="AO11" i="138"/>
  <c r="AP11" i="138"/>
  <c r="AO7" i="143"/>
  <c r="AP7" i="143"/>
  <c r="AO11" i="145"/>
  <c r="AP11" i="145"/>
  <c r="AP3" i="140"/>
  <c r="AN19" i="140"/>
  <c r="AO3" i="140"/>
  <c r="AP7" i="145"/>
  <c r="AO7" i="145"/>
  <c r="AO3" i="144"/>
  <c r="AP3" i="144"/>
  <c r="AN19" i="144"/>
  <c r="AO7" i="144"/>
  <c r="AP7" i="144"/>
  <c r="AO11" i="143"/>
  <c r="AP11" i="143"/>
  <c r="AO7" i="140"/>
  <c r="AP7" i="140"/>
  <c r="AO15" i="139"/>
  <c r="AP15" i="139"/>
  <c r="AN19" i="137"/>
  <c r="AP3" i="137"/>
  <c r="AP19" i="137" s="1"/>
  <c r="AO3" i="137"/>
  <c r="AO7" i="134"/>
  <c r="AP7" i="134"/>
  <c r="AO15" i="135"/>
  <c r="AP15" i="135"/>
  <c r="AO3" i="136"/>
  <c r="AN19" i="136"/>
  <c r="AP3" i="136"/>
  <c r="AP15" i="134"/>
  <c r="AO15" i="134"/>
  <c r="AO15" i="136"/>
  <c r="AP15" i="136"/>
  <c r="AO11" i="135"/>
  <c r="AP11" i="135"/>
  <c r="AO11" i="133"/>
  <c r="AP11" i="133"/>
  <c r="AO3" i="132"/>
  <c r="AP3" i="132"/>
  <c r="AN19" i="132"/>
  <c r="AP7" i="133"/>
  <c r="AO7" i="133"/>
  <c r="AO15" i="133"/>
  <c r="AP15" i="133"/>
  <c r="AO3" i="133"/>
  <c r="AP3" i="133"/>
  <c r="AN19" i="133"/>
  <c r="AP7" i="131"/>
  <c r="AO7" i="131"/>
  <c r="AT11" i="69"/>
  <c r="AS11" i="69" s="1"/>
  <c r="AH11" i="69"/>
  <c r="X11" i="69"/>
  <c r="AR7" i="69" s="1"/>
  <c r="S11" i="69"/>
  <c r="AT10" i="69"/>
  <c r="AS10" i="69" s="1"/>
  <c r="AR10" i="69"/>
  <c r="AT9" i="69"/>
  <c r="AS9" i="69" s="1"/>
  <c r="AR9" i="69"/>
  <c r="AH9" i="69"/>
  <c r="AA9" i="69"/>
  <c r="X9" i="69"/>
  <c r="AR6" i="69" s="1"/>
  <c r="S9" i="69"/>
  <c r="AT8" i="69"/>
  <c r="AS8" i="69" s="1"/>
  <c r="AR8" i="69"/>
  <c r="AN7" i="69"/>
  <c r="AO7" i="69" s="1"/>
  <c r="AH7" i="69"/>
  <c r="X7" i="69"/>
  <c r="AR5" i="69" s="1"/>
  <c r="S7" i="69"/>
  <c r="AH5" i="69"/>
  <c r="AA5" i="69"/>
  <c r="X5" i="69"/>
  <c r="AR4" i="69" s="1"/>
  <c r="S5" i="69"/>
  <c r="AH3" i="69"/>
  <c r="X3" i="69"/>
  <c r="AI3" i="69" s="1"/>
  <c r="D61" i="130" s="1"/>
  <c r="S3" i="69"/>
  <c r="U2" i="69"/>
  <c r="T2" i="69"/>
  <c r="S2" i="69"/>
  <c r="W58" i="130" l="1"/>
  <c r="W59" i="130" s="1"/>
  <c r="W60" i="130" s="1"/>
  <c r="AD29" i="160"/>
  <c r="AB26" i="160" s="1"/>
  <c r="Q58" i="130"/>
  <c r="Q59" i="130" s="1"/>
  <c r="Q60" i="130" s="1"/>
  <c r="S96" i="130"/>
  <c r="S77" i="130" s="1"/>
  <c r="W96" i="130"/>
  <c r="W77" i="130" s="1"/>
  <c r="O96" i="130"/>
  <c r="O77" i="130" s="1"/>
  <c r="AF96" i="130"/>
  <c r="AF77" i="130" s="1"/>
  <c r="I96" i="130"/>
  <c r="I77" i="130" s="1"/>
  <c r="U96" i="130"/>
  <c r="U77" i="130" s="1"/>
  <c r="AG96" i="130"/>
  <c r="AG77" i="130" s="1"/>
  <c r="AP19" i="132"/>
  <c r="AC59" i="130"/>
  <c r="AC60" i="130" s="1"/>
  <c r="AC96" i="130"/>
  <c r="AC77" i="130" s="1"/>
  <c r="G96" i="130"/>
  <c r="G77" i="130" s="1"/>
  <c r="X96" i="130"/>
  <c r="X77" i="130" s="1"/>
  <c r="E96" i="130"/>
  <c r="E77" i="130" s="1"/>
  <c r="M96" i="130"/>
  <c r="M77" i="130" s="1"/>
  <c r="T96" i="130"/>
  <c r="T77" i="130" s="1"/>
  <c r="J59" i="130"/>
  <c r="J60" i="130" s="1"/>
  <c r="J96" i="130"/>
  <c r="J77" i="130" s="1"/>
  <c r="Y59" i="130"/>
  <c r="Y60" i="130" s="1"/>
  <c r="Y96" i="130"/>
  <c r="Y77" i="130" s="1"/>
  <c r="AB7" i="154"/>
  <c r="AB15" i="144"/>
  <c r="AB11" i="149"/>
  <c r="Z58" i="130"/>
  <c r="AB15" i="158"/>
  <c r="V58" i="130"/>
  <c r="AD58" i="130"/>
  <c r="F58" i="130"/>
  <c r="R58" i="130"/>
  <c r="N58" i="130"/>
  <c r="AB15" i="156"/>
  <c r="AI9" i="69"/>
  <c r="AT6" i="69" s="1"/>
  <c r="AS6" i="69" s="1"/>
  <c r="AB15" i="153"/>
  <c r="AP19" i="156"/>
  <c r="AB7" i="140"/>
  <c r="AB7" i="143"/>
  <c r="AB11" i="145"/>
  <c r="AB7" i="146"/>
  <c r="AB11" i="158"/>
  <c r="AP19" i="134"/>
  <c r="AP19" i="151"/>
  <c r="AI7" i="69"/>
  <c r="D63" i="130" s="1"/>
  <c r="AB11" i="150"/>
  <c r="AB3" i="131"/>
  <c r="AB11" i="146"/>
  <c r="AB7" i="144"/>
  <c r="AB15" i="146"/>
  <c r="AB15" i="151"/>
  <c r="AB15" i="136"/>
  <c r="AB15" i="160"/>
  <c r="AB15" i="155"/>
  <c r="AB15" i="133"/>
  <c r="AB15" i="140"/>
  <c r="AB15" i="147"/>
  <c r="AB11" i="138"/>
  <c r="AO19" i="135"/>
  <c r="AB11" i="140"/>
  <c r="AO19" i="145"/>
  <c r="AO19" i="131"/>
  <c r="AP19" i="131"/>
  <c r="AO19" i="134"/>
  <c r="AB11" i="143"/>
  <c r="AP19" i="149"/>
  <c r="AB11" i="151"/>
  <c r="AB11" i="155"/>
  <c r="AP19" i="154"/>
  <c r="AP19" i="136"/>
  <c r="AB15" i="154"/>
  <c r="AB7" i="142"/>
  <c r="AB15" i="152"/>
  <c r="AB7" i="133"/>
  <c r="AB15" i="142"/>
  <c r="AP19" i="158"/>
  <c r="AP19" i="141"/>
  <c r="AB7" i="149"/>
  <c r="AP19" i="148"/>
  <c r="AB15" i="139"/>
  <c r="AB7" i="138"/>
  <c r="AP19" i="159"/>
  <c r="AB7" i="134"/>
  <c r="AP19" i="135"/>
  <c r="AB11" i="135"/>
  <c r="AP19" i="155"/>
  <c r="AB11" i="154"/>
  <c r="AP19" i="150"/>
  <c r="AP19" i="139"/>
  <c r="AP19" i="146"/>
  <c r="AO19" i="139"/>
  <c r="AO19" i="151"/>
  <c r="AP19" i="153"/>
  <c r="AP19" i="145"/>
  <c r="AB15" i="148"/>
  <c r="AB7" i="153"/>
  <c r="AB7" i="141"/>
  <c r="AP19" i="143"/>
  <c r="AB15" i="143"/>
  <c r="AP19" i="157"/>
  <c r="AN11" i="69"/>
  <c r="AP11" i="69" s="1"/>
  <c r="AO11" i="69" s="1"/>
  <c r="AB11" i="69" s="1"/>
  <c r="AO19" i="154"/>
  <c r="AB3" i="154"/>
  <c r="AB3" i="159"/>
  <c r="AO19" i="159"/>
  <c r="AO19" i="153"/>
  <c r="AB3" i="153"/>
  <c r="AO19" i="152"/>
  <c r="AB3" i="152"/>
  <c r="AB15" i="150"/>
  <c r="AO19" i="150"/>
  <c r="AB11" i="159"/>
  <c r="AP19" i="147"/>
  <c r="AB3" i="147"/>
  <c r="AO19" i="147"/>
  <c r="AO19" i="158"/>
  <c r="AO19" i="160"/>
  <c r="AB3" i="160"/>
  <c r="AO19" i="157"/>
  <c r="AB3" i="157"/>
  <c r="AO19" i="156"/>
  <c r="AB3" i="156"/>
  <c r="AP19" i="152"/>
  <c r="AO19" i="148"/>
  <c r="AB3" i="148"/>
  <c r="AB3" i="149"/>
  <c r="AO19" i="149"/>
  <c r="AB3" i="155"/>
  <c r="AO19" i="155"/>
  <c r="AP19" i="160"/>
  <c r="AO19" i="146"/>
  <c r="AB3" i="146"/>
  <c r="AO19" i="141"/>
  <c r="AP19" i="140"/>
  <c r="AO19" i="143"/>
  <c r="AB3" i="143"/>
  <c r="AB7" i="145"/>
  <c r="AO19" i="142"/>
  <c r="AB3" i="142"/>
  <c r="AO19" i="138"/>
  <c r="AB3" i="138"/>
  <c r="AB11" i="139"/>
  <c r="AP19" i="142"/>
  <c r="AP19" i="144"/>
  <c r="AP19" i="138"/>
  <c r="AO19" i="144"/>
  <c r="AB3" i="144"/>
  <c r="AO19" i="140"/>
  <c r="AB3" i="140"/>
  <c r="AO19" i="136"/>
  <c r="AB3" i="136"/>
  <c r="AO19" i="137"/>
  <c r="AB3" i="137"/>
  <c r="AB15" i="135"/>
  <c r="AB15" i="134"/>
  <c r="AO19" i="133"/>
  <c r="AB3" i="133"/>
  <c r="AB11" i="133"/>
  <c r="AP19" i="133"/>
  <c r="AO19" i="132"/>
  <c r="AB3" i="132"/>
  <c r="AB7" i="131"/>
  <c r="AI11" i="69"/>
  <c r="U15" i="69"/>
  <c r="U43" i="69"/>
  <c r="T21" i="69"/>
  <c r="T31" i="69"/>
  <c r="T33" i="69"/>
  <c r="T35" i="69"/>
  <c r="T43" i="69"/>
  <c r="T49" i="69"/>
  <c r="U25" i="69"/>
  <c r="T15" i="69"/>
  <c r="T5" i="69"/>
  <c r="U49" i="69"/>
  <c r="U27" i="69"/>
  <c r="U41" i="69"/>
  <c r="U11" i="69"/>
  <c r="T39" i="69"/>
  <c r="T3" i="69"/>
  <c r="U31" i="69"/>
  <c r="U45" i="69"/>
  <c r="U17" i="69"/>
  <c r="T45" i="69"/>
  <c r="T27" i="69"/>
  <c r="T17" i="69"/>
  <c r="T13" i="69"/>
  <c r="U21" i="69"/>
  <c r="U3" i="69"/>
  <c r="T29" i="69"/>
  <c r="T23" i="69"/>
  <c r="T25" i="69"/>
  <c r="T37" i="69"/>
  <c r="U7" i="69"/>
  <c r="U37" i="69"/>
  <c r="U9" i="69"/>
  <c r="U13" i="69"/>
  <c r="U19" i="69"/>
  <c r="T9" i="69"/>
  <c r="U29" i="69"/>
  <c r="T41" i="69"/>
  <c r="U35" i="69"/>
  <c r="T7" i="69"/>
  <c r="T11" i="69"/>
  <c r="T19" i="69"/>
  <c r="U23" i="69"/>
  <c r="U47" i="69"/>
  <c r="U5" i="69"/>
  <c r="T47" i="69"/>
  <c r="U33" i="69"/>
  <c r="U39" i="69"/>
  <c r="AP7" i="69"/>
  <c r="AB7" i="69" s="1"/>
  <c r="AI5" i="69"/>
  <c r="AF7" i="69"/>
  <c r="AK3" i="69"/>
  <c r="AJ3" i="69" s="1"/>
  <c r="AM27" i="69" s="1"/>
  <c r="S53" i="69" s="1"/>
  <c r="T53" i="69" s="1"/>
  <c r="U53" i="69" s="1"/>
  <c r="AT3" i="69"/>
  <c r="AS3" i="69" s="1"/>
  <c r="S13" i="69"/>
  <c r="AR3" i="69"/>
  <c r="AF9" i="69"/>
  <c r="AH58" i="130" l="1"/>
  <c r="AH59" i="130" s="1"/>
  <c r="AH60" i="130" s="1"/>
  <c r="AD29" i="69"/>
  <c r="AB26" i="69" s="1"/>
  <c r="Q96" i="130"/>
  <c r="Q77" i="130" s="1"/>
  <c r="Z59" i="130"/>
  <c r="Z60" i="130" s="1"/>
  <c r="Z96" i="130"/>
  <c r="Z77" i="130" s="1"/>
  <c r="V59" i="130"/>
  <c r="V60" i="130" s="1"/>
  <c r="V96" i="130"/>
  <c r="V77" i="130" s="1"/>
  <c r="R59" i="130"/>
  <c r="R60" i="130" s="1"/>
  <c r="R96" i="130"/>
  <c r="R77" i="130" s="1"/>
  <c r="N59" i="130"/>
  <c r="N60" i="130" s="1"/>
  <c r="N96" i="130"/>
  <c r="N77" i="130" s="1"/>
  <c r="F59" i="130"/>
  <c r="F60" i="130" s="1"/>
  <c r="F96" i="130"/>
  <c r="F77" i="130" s="1"/>
  <c r="AD59" i="130"/>
  <c r="AD60" i="130" s="1"/>
  <c r="AD96" i="130"/>
  <c r="AD77" i="130" s="1"/>
  <c r="AJ9" i="69"/>
  <c r="D64" i="130"/>
  <c r="AK9" i="69"/>
  <c r="AT5" i="69"/>
  <c r="AS5" i="69" s="1"/>
  <c r="AJ7" i="69"/>
  <c r="AK7" i="69"/>
  <c r="AK5" i="69"/>
  <c r="AJ5" i="69" s="1"/>
  <c r="Y5" i="69" s="1"/>
  <c r="D62" i="130"/>
  <c r="AT7" i="69"/>
  <c r="AS7" i="69" s="1"/>
  <c r="D65" i="130"/>
  <c r="AF29" i="69"/>
  <c r="AK11" i="69"/>
  <c r="AJ11" i="69"/>
  <c r="AT4" i="69"/>
  <c r="AS4" i="69" s="1"/>
  <c r="Y3" i="69"/>
  <c r="Y29" i="69"/>
  <c r="AH96" i="130" l="1"/>
  <c r="AH77" i="130" s="1"/>
  <c r="Y9" i="69"/>
  <c r="Y7" i="69"/>
  <c r="D58" i="130"/>
  <c r="D59" i="130" s="1"/>
  <c r="D60" i="130" s="1"/>
  <c r="AN3" i="69"/>
  <c r="AP3" i="69" s="1"/>
  <c r="Y11" i="69"/>
  <c r="E44" i="130" l="1"/>
  <c r="E43" i="130"/>
  <c r="E42" i="130"/>
  <c r="E41" i="130"/>
  <c r="E40" i="130"/>
  <c r="E39" i="130"/>
  <c r="E38" i="130"/>
  <c r="AO3" i="69"/>
  <c r="AB3" i="69" s="1"/>
  <c r="AI25" i="69"/>
  <c r="AI27" i="69"/>
  <c r="AT14" i="69" l="1"/>
  <c r="AS14" i="69" s="1"/>
  <c r="D72" i="130"/>
  <c r="AT15" i="69"/>
  <c r="AS15" i="69" s="1"/>
  <c r="D73" i="130"/>
  <c r="AJ27" i="69"/>
  <c r="AJ25" i="69"/>
  <c r="AK25" i="69"/>
  <c r="AK27" i="69"/>
  <c r="Y27" i="69" l="1"/>
  <c r="D75" i="130"/>
  <c r="D76" i="130" s="1"/>
  <c r="Y25" i="69"/>
  <c r="AN15" i="69"/>
  <c r="D96" i="130" l="1"/>
  <c r="D77" i="130" s="1"/>
  <c r="D95" i="130"/>
  <c r="C58" i="130" s="1"/>
  <c r="D97" i="130"/>
  <c r="AO15" i="69"/>
  <c r="AN19" i="69"/>
  <c r="AP15" i="69"/>
  <c r="AP19" i="69" s="1"/>
  <c r="D94" i="130" l="1"/>
  <c r="C94" i="130" s="1"/>
  <c r="D93" i="130"/>
  <c r="C93" i="130" s="1"/>
  <c r="D92" i="130"/>
  <c r="C92" i="130" s="1"/>
  <c r="D81" i="130"/>
  <c r="C81" i="130" s="1"/>
  <c r="D91" i="130"/>
  <c r="C91" i="130" s="1"/>
  <c r="D90" i="130"/>
  <c r="C90" i="130" s="1"/>
  <c r="D89" i="130"/>
  <c r="C89" i="130" s="1"/>
  <c r="D88" i="130"/>
  <c r="C88" i="130" s="1"/>
  <c r="D87" i="130"/>
  <c r="C87" i="130" s="1"/>
  <c r="D86" i="130"/>
  <c r="C86" i="130" s="1"/>
  <c r="D85" i="130"/>
  <c r="C85" i="130" s="1"/>
  <c r="D84" i="130"/>
  <c r="C84" i="130" s="1"/>
  <c r="D83" i="130"/>
  <c r="C83" i="130" s="1"/>
  <c r="D82" i="130"/>
  <c r="C82" i="130" s="1"/>
  <c r="C97" i="130"/>
  <c r="AB15" i="69"/>
  <c r="AO19" i="69"/>
  <c r="B30" i="130" l="1"/>
</calcChain>
</file>

<file path=xl/sharedStrings.xml><?xml version="1.0" encoding="utf-8"?>
<sst xmlns="http://schemas.openxmlformats.org/spreadsheetml/2006/main" count="1221" uniqueCount="115">
  <si>
    <t>정비</t>
    <phoneticPr fontId="5" type="noConversion"/>
  </si>
  <si>
    <t>강의</t>
    <phoneticPr fontId="5" type="noConversion"/>
  </si>
  <si>
    <t>업무</t>
    <phoneticPr fontId="5" type="noConversion"/>
  </si>
  <si>
    <t>운전</t>
    <phoneticPr fontId="5" type="noConversion"/>
  </si>
  <si>
    <t>독서</t>
    <phoneticPr fontId="5" type="noConversion"/>
  </si>
  <si>
    <t>식사</t>
    <phoneticPr fontId="5" type="noConversion"/>
  </si>
  <si>
    <t>항목</t>
    <phoneticPr fontId="5" type="noConversion"/>
  </si>
  <si>
    <t>할애시간</t>
    <phoneticPr fontId="5" type="noConversion"/>
  </si>
  <si>
    <t>수면</t>
    <phoneticPr fontId="5" type="noConversion"/>
  </si>
  <si>
    <t>결과보고</t>
    <phoneticPr fontId="5" type="noConversion"/>
  </si>
  <si>
    <t>운동</t>
    <phoneticPr fontId="5" type="noConversion"/>
  </si>
  <si>
    <t>휴식</t>
    <phoneticPr fontId="5" type="noConversion"/>
  </si>
  <si>
    <t>공부</t>
    <phoneticPr fontId="5" type="noConversion"/>
  </si>
  <si>
    <t>여가</t>
    <phoneticPr fontId="5" type="noConversion"/>
  </si>
  <si>
    <t>★★</t>
    <phoneticPr fontId="5" type="noConversion"/>
  </si>
  <si>
    <t>★★★</t>
    <phoneticPr fontId="5" type="noConversion"/>
  </si>
  <si>
    <t>몰입도</t>
    <phoneticPr fontId="5" type="noConversion"/>
  </si>
  <si>
    <t>평가(질)</t>
    <phoneticPr fontId="5" type="noConversion"/>
  </si>
  <si>
    <t>간식</t>
    <phoneticPr fontId="5" type="noConversion"/>
  </si>
  <si>
    <t>기타</t>
    <phoneticPr fontId="5" type="noConversion"/>
  </si>
  <si>
    <t>Perfect Day Data</t>
    <phoneticPr fontId="5" type="noConversion"/>
  </si>
  <si>
    <t>Perfect Green Day</t>
    <phoneticPr fontId="5" type="noConversion"/>
  </si>
  <si>
    <t>종합의견</t>
    <phoneticPr fontId="5" type="noConversion"/>
  </si>
  <si>
    <t>분</t>
    <phoneticPr fontId="5" type="noConversion"/>
  </si>
  <si>
    <t>시간</t>
    <phoneticPr fontId="5" type="noConversion"/>
  </si>
  <si>
    <t>휴식</t>
    <phoneticPr fontId="5" type="noConversion"/>
  </si>
  <si>
    <t>업무</t>
    <phoneticPr fontId="5" type="noConversion"/>
  </si>
  <si>
    <t>자기
계발</t>
    <phoneticPr fontId="5" type="noConversion"/>
  </si>
  <si>
    <t>기타</t>
    <phoneticPr fontId="5" type="noConversion"/>
  </si>
  <si>
    <t>분(합계)</t>
    <phoneticPr fontId="5" type="noConversion"/>
  </si>
  <si>
    <t>구분</t>
    <phoneticPr fontId="5" type="noConversion"/>
  </si>
  <si>
    <t>분(합계)</t>
    <phoneticPr fontId="5" type="noConversion"/>
  </si>
  <si>
    <t>종합의견 데이터</t>
    <phoneticPr fontId="5" type="noConversion"/>
  </si>
  <si>
    <t>결과보고 데이터</t>
    <phoneticPr fontId="5" type="noConversion"/>
  </si>
  <si>
    <t>그래프 데이터</t>
    <phoneticPr fontId="5" type="noConversion"/>
  </si>
  <si>
    <t>합계</t>
    <phoneticPr fontId="5" type="noConversion"/>
  </si>
  <si>
    <t>휴식</t>
    <phoneticPr fontId="5" type="noConversion"/>
  </si>
  <si>
    <t>업무</t>
    <phoneticPr fontId="5" type="noConversion"/>
  </si>
  <si>
    <t>자기계발</t>
    <phoneticPr fontId="5" type="noConversion"/>
  </si>
  <si>
    <t>기타</t>
    <phoneticPr fontId="5" type="noConversion"/>
  </si>
  <si>
    <t>폰질</t>
    <phoneticPr fontId="5" type="noConversion"/>
  </si>
  <si>
    <t>S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</si>
  <si>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</si>
  <si>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</si>
  <si>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</si>
  <si>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★★★★★</t>
    <phoneticPr fontId="5" type="noConversion"/>
  </si>
  <si>
    <t>★★★★</t>
    <phoneticPr fontId="5" type="noConversion"/>
  </si>
  <si>
    <t>★</t>
    <phoneticPr fontId="5" type="noConversion"/>
  </si>
  <si>
    <t>순번</t>
    <phoneticPr fontId="5" type="noConversion"/>
  </si>
  <si>
    <t>수면시간</t>
    <phoneticPr fontId="5" type="noConversion"/>
  </si>
  <si>
    <t>수면시간 데이터</t>
    <phoneticPr fontId="5" type="noConversion"/>
  </si>
  <si>
    <t>완성도</t>
    <phoneticPr fontId="5" type="noConversion"/>
  </si>
  <si>
    <t>1일</t>
    <phoneticPr fontId="5" type="noConversion"/>
  </si>
  <si>
    <t>2일</t>
    <phoneticPr fontId="5" type="noConversion"/>
  </si>
  <si>
    <t>3일</t>
    <phoneticPr fontId="5" type="noConversion"/>
  </si>
  <si>
    <t>4일</t>
    <phoneticPr fontId="5" type="noConversion"/>
  </si>
  <si>
    <t>5일</t>
    <phoneticPr fontId="5" type="noConversion"/>
  </si>
  <si>
    <t>6일</t>
    <phoneticPr fontId="5" type="noConversion"/>
  </si>
  <si>
    <t>7일</t>
    <phoneticPr fontId="5" type="noConversion"/>
  </si>
  <si>
    <t>8일</t>
    <phoneticPr fontId="5" type="noConversion"/>
  </si>
  <si>
    <t>9일</t>
    <phoneticPr fontId="5" type="noConversion"/>
  </si>
  <si>
    <t>10일</t>
    <phoneticPr fontId="5" type="noConversion"/>
  </si>
  <si>
    <t>11일</t>
    <phoneticPr fontId="5" type="noConversion"/>
  </si>
  <si>
    <t>12일</t>
    <phoneticPr fontId="5" type="noConversion"/>
  </si>
  <si>
    <t>13일</t>
    <phoneticPr fontId="5" type="noConversion"/>
  </si>
  <si>
    <t>14일</t>
    <phoneticPr fontId="5" type="noConversion"/>
  </si>
  <si>
    <t>15일</t>
    <phoneticPr fontId="5" type="noConversion"/>
  </si>
  <si>
    <t>16일</t>
    <phoneticPr fontId="5" type="noConversion"/>
  </si>
  <si>
    <t>17일</t>
    <phoneticPr fontId="5" type="noConversion"/>
  </si>
  <si>
    <t>18일</t>
    <phoneticPr fontId="5" type="noConversion"/>
  </si>
  <si>
    <t>19일</t>
    <phoneticPr fontId="5" type="noConversion"/>
  </si>
  <si>
    <t>20일</t>
    <phoneticPr fontId="5" type="noConversion"/>
  </si>
  <si>
    <t>21일</t>
    <phoneticPr fontId="5" type="noConversion"/>
  </si>
  <si>
    <t>22일</t>
    <phoneticPr fontId="5" type="noConversion"/>
  </si>
  <si>
    <t>23일</t>
    <phoneticPr fontId="5" type="noConversion"/>
  </si>
  <si>
    <t>24일</t>
    <phoneticPr fontId="5" type="noConversion"/>
  </si>
  <si>
    <t>25일</t>
    <phoneticPr fontId="5" type="noConversion"/>
  </si>
  <si>
    <t>26일</t>
    <phoneticPr fontId="5" type="noConversion"/>
  </si>
  <si>
    <t>27일</t>
    <phoneticPr fontId="5" type="noConversion"/>
  </si>
  <si>
    <t>28일</t>
    <phoneticPr fontId="5" type="noConversion"/>
  </si>
  <si>
    <t>29일</t>
    <phoneticPr fontId="5" type="noConversion"/>
  </si>
  <si>
    <t>30일</t>
    <phoneticPr fontId="5" type="noConversion"/>
  </si>
  <si>
    <t>31일</t>
    <phoneticPr fontId="5" type="noConversion"/>
  </si>
  <si>
    <t>입력</t>
    <phoneticPr fontId="5" type="noConversion"/>
  </si>
  <si>
    <t>월간결산(단위 : 분)</t>
    <phoneticPr fontId="5" type="noConversion"/>
  </si>
  <si>
    <t>시간
검산</t>
    <phoneticPr fontId="5" type="noConversion"/>
  </si>
  <si>
    <t>시간
검산</t>
    <phoneticPr fontId="5" type="noConversion"/>
  </si>
  <si>
    <t>시간
검산</t>
    <phoneticPr fontId="5" type="noConversion"/>
  </si>
  <si>
    <t>시간
검산</t>
    <phoneticPr fontId="5" type="noConversion"/>
  </si>
  <si>
    <t>점 이상</t>
    <phoneticPr fontId="5" type="noConversion"/>
  </si>
  <si>
    <t>D</t>
    <phoneticPr fontId="5" type="noConversion"/>
  </si>
  <si>
    <t>E</t>
    <phoneticPr fontId="5" type="noConversion"/>
  </si>
  <si>
    <t>점</t>
    <phoneticPr fontId="5" type="noConversion"/>
  </si>
  <si>
    <t>점</t>
    <phoneticPr fontId="5" type="noConversion"/>
  </si>
  <si>
    <t>오늘의 점수</t>
    <phoneticPr fontId="5" type="noConversion"/>
  </si>
  <si>
    <t>오늘의 점수</t>
    <phoneticPr fontId="5" type="noConversion"/>
  </si>
  <si>
    <t>F</t>
    <phoneticPr fontId="5" type="noConversion"/>
  </si>
  <si>
    <t>점수</t>
    <phoneticPr fontId="5" type="noConversion"/>
  </si>
  <si>
    <t>점 미만</t>
    <phoneticPr fontId="5" type="noConversion"/>
  </si>
  <si>
    <t>★매뉴얼 링크★</t>
    <phoneticPr fontId="5" type="noConversion"/>
  </si>
  <si>
    <t>평균</t>
    <phoneticPr fontId="5" type="noConversion"/>
  </si>
  <si>
    <t>월간 점수</t>
    <phoneticPr fontId="5" type="noConversion"/>
  </si>
  <si>
    <t>점수</t>
    <phoneticPr fontId="5" type="noConversion"/>
  </si>
  <si>
    <t>접수(0빼기)</t>
    <phoneticPr fontId="5" type="noConversion"/>
  </si>
  <si>
    <t>순위</t>
    <phoneticPr fontId="5" type="noConversion"/>
  </si>
  <si>
    <t>평가</t>
    <phoneticPr fontId="5" type="noConversion"/>
  </si>
  <si>
    <t>S(100점 이상)</t>
    <phoneticPr fontId="5" type="noConversion"/>
  </si>
  <si>
    <t>합계</t>
    <phoneticPr fontId="5" type="noConversion"/>
  </si>
  <si>
    <t>테스트</t>
    <phoneticPr fontId="5" type="noConversion"/>
  </si>
  <si>
    <t>-</t>
    <phoneticPr fontId="5" type="noConversion"/>
  </si>
  <si>
    <t>테스트(시간)</t>
    <phoneticPr fontId="5" type="noConversion"/>
  </si>
  <si>
    <t>일일 점수</t>
    <phoneticPr fontId="5" type="noConversion"/>
  </si>
  <si>
    <t>https://brunch.co.kr/@magicatlhs/47</t>
    <phoneticPr fontId="5" type="noConversion"/>
  </si>
  <si>
    <t>월    간
피드백</t>
    <phoneticPr fontId="5" type="noConversion"/>
  </si>
  <si>
    <t>★ 피드백을 입력해 주세요.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</si>
</sst>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#,##0.0_ "/>
    <numFmt numFmtId="178" formatCode="#,##0_ "/>
    <numFmt numFmtId="179" formatCode="0_ "/>
  </numFmts>
  <fonts count="4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9"/>
      <color rgb="FFFFFFFF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0"/>
      <name val="나눔고딕"/>
      <family val="3"/>
      <charset val="129"/>
    </font>
    <font>
      <sz val="9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9"/>
      <color rgb="FF00A82D"/>
      <name val="나눔고딕"/>
      <family val="3"/>
      <charset val="129"/>
    </font>
    <font>
      <sz val="9"/>
      <color rgb="FF00A82D"/>
      <name val="나눔고딕"/>
      <family val="3"/>
      <charset val="129"/>
    </font>
    <font>
      <sz val="7.5"/>
      <name val="나눔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9"/>
      <color rgb="FFFF0000"/>
      <name val="나눔고딕"/>
      <family val="3"/>
      <charset val="129"/>
    </font>
    <font>
      <sz val="9"/>
      <color rgb="FF0070C0"/>
      <name val="나눔고딕"/>
      <family val="3"/>
      <charset val="129"/>
    </font>
    <font>
      <sz val="9"/>
      <color rgb="FF00B050"/>
      <name val="나눔고딕"/>
      <family val="3"/>
      <charset val="129"/>
    </font>
    <font>
      <sz val="9"/>
      <color rgb="FFFFC000"/>
      <name val="나눔고딕"/>
      <family val="3"/>
      <charset val="129"/>
    </font>
    <font>
      <sz val="11"/>
      <color rgb="FFFFC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A82D"/>
      <name val="맑은 고딕"/>
      <family val="2"/>
      <charset val="129"/>
      <scheme val="minor"/>
    </font>
    <font>
      <b/>
      <sz val="9"/>
      <name val="나눔고딕"/>
      <family val="3"/>
      <charset val="129"/>
    </font>
    <font>
      <b/>
      <sz val="11"/>
      <name val="맑은 고딕"/>
      <family val="2"/>
      <charset val="129"/>
      <scheme val="minor"/>
    </font>
    <font>
      <b/>
      <sz val="9"/>
      <color rgb="FF0070C0"/>
      <name val="나눔고딕"/>
      <family val="3"/>
      <charset val="129"/>
    </font>
    <font>
      <b/>
      <sz val="9"/>
      <color rgb="FFFFC000"/>
      <name val="나눔고딕"/>
      <family val="3"/>
      <charset val="129"/>
    </font>
    <font>
      <b/>
      <sz val="11"/>
      <color rgb="FF00A82D"/>
      <name val="맑은 고딕"/>
      <family val="2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b/>
      <sz val="11"/>
      <color rgb="FFFFC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9"/>
      <color indexed="8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11"/>
      <color rgb="FFFF0000"/>
      <name val="나눔고딕"/>
      <family val="3"/>
      <charset val="129"/>
    </font>
    <font>
      <b/>
      <sz val="11"/>
      <color indexed="10"/>
      <name val="나눔고딕"/>
      <family val="3"/>
      <charset val="129"/>
    </font>
    <font>
      <b/>
      <sz val="28"/>
      <color rgb="FFFF0000"/>
      <name val="나눔고딕"/>
      <family val="3"/>
      <charset val="129"/>
    </font>
    <font>
      <b/>
      <sz val="28"/>
      <color indexed="10"/>
      <name val="나눔고딕"/>
      <family val="3"/>
      <charset val="129"/>
    </font>
    <font>
      <u/>
      <sz val="11"/>
      <color theme="10"/>
      <name val="맑은 고딕"/>
      <family val="3"/>
      <charset val="129"/>
    </font>
    <font>
      <b/>
      <sz val="11"/>
      <color theme="1"/>
      <name val="나눔고딕"/>
      <family val="3"/>
      <charset val="129"/>
    </font>
    <font>
      <sz val="72"/>
      <color rgb="FFFF0000"/>
      <name val="나눔고딕"/>
      <family val="3"/>
      <charset val="129"/>
    </font>
    <font>
      <sz val="72"/>
      <color rgb="FFFF0000"/>
      <name val="맑은 고딕"/>
      <family val="2"/>
      <charset val="129"/>
      <scheme val="minor"/>
    </font>
    <font>
      <b/>
      <sz val="14"/>
      <color rgb="FFFF0000"/>
      <name val="나눔고딕"/>
      <family val="3"/>
      <charset val="129"/>
    </font>
    <font>
      <b/>
      <sz val="14"/>
      <color rgb="FFFF0000"/>
      <name val="맑은 고딕"/>
      <family val="2"/>
      <charset val="129"/>
      <scheme val="minor"/>
    </font>
    <font>
      <b/>
      <sz val="12"/>
      <name val="나눔고딕"/>
      <family val="3"/>
      <charset val="129"/>
    </font>
    <font>
      <sz val="12"/>
      <name val="맑은 고딕"/>
      <family val="2"/>
      <charset val="129"/>
      <scheme val="minor"/>
    </font>
    <font>
      <b/>
      <u/>
      <sz val="11"/>
      <color theme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A82D"/>
        <bgColor indexed="64"/>
      </patternFill>
    </fill>
    <fill>
      <patternFill patternType="solid">
        <fgColor rgb="FFCDED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5">
    <border>
      <left/>
      <right/>
      <top/>
      <bottom/>
      <diagonal/>
    </border>
    <border>
      <left style="medium">
        <color rgb="FF008624"/>
      </left>
      <right style="medium">
        <color rgb="FF008624"/>
      </right>
      <top style="medium">
        <color rgb="FF008624"/>
      </top>
      <bottom style="medium">
        <color rgb="FF008624"/>
      </bottom>
      <diagonal/>
    </border>
    <border>
      <left style="medium">
        <color rgb="FF008624"/>
      </left>
      <right/>
      <top style="medium">
        <color rgb="FF008624"/>
      </top>
      <bottom style="medium">
        <color rgb="FF008624"/>
      </bottom>
      <diagonal/>
    </border>
    <border>
      <left/>
      <right/>
      <top style="medium">
        <color rgb="FF008624"/>
      </top>
      <bottom style="medium">
        <color rgb="FF008624"/>
      </bottom>
      <diagonal/>
    </border>
    <border>
      <left/>
      <right style="medium">
        <color rgb="FF008624"/>
      </right>
      <top style="medium">
        <color rgb="FF008624"/>
      </top>
      <bottom style="medium">
        <color rgb="FF00862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8CD6A5"/>
      </left>
      <right style="medium">
        <color rgb="FF8CD6A5"/>
      </right>
      <top style="medium">
        <color rgb="FF8CD6A5"/>
      </top>
      <bottom style="medium">
        <color rgb="FF8CD6A5"/>
      </bottom>
      <diagonal/>
    </border>
    <border>
      <left style="medium">
        <color rgb="FF008624"/>
      </left>
      <right style="medium">
        <color rgb="FF008624"/>
      </right>
      <top style="medium">
        <color rgb="FF008624"/>
      </top>
      <bottom/>
      <diagonal/>
    </border>
    <border>
      <left style="medium">
        <color rgb="FF008624"/>
      </left>
      <right style="medium">
        <color rgb="FF008624"/>
      </right>
      <top/>
      <bottom style="medium">
        <color rgb="FF008624"/>
      </bottom>
      <diagonal/>
    </border>
    <border>
      <left style="medium">
        <color rgb="FF8CD6A5"/>
      </left>
      <right style="medium">
        <color rgb="FF8CD6A5"/>
      </right>
      <top style="medium">
        <color rgb="FF8CD6A5"/>
      </top>
      <bottom/>
      <diagonal/>
    </border>
    <border>
      <left style="medium">
        <color rgb="FF8CD6A5"/>
      </left>
      <right style="medium">
        <color rgb="FF8CD6A5"/>
      </right>
      <top/>
      <bottom style="medium">
        <color rgb="FF8CD6A5"/>
      </bottom>
      <diagonal/>
    </border>
    <border>
      <left style="medium">
        <color rgb="FF008624"/>
      </left>
      <right style="medium">
        <color rgb="FF008624"/>
      </right>
      <top/>
      <bottom/>
      <diagonal/>
    </border>
    <border>
      <left style="medium">
        <color rgb="FF008624"/>
      </left>
      <right/>
      <top style="medium">
        <color rgb="FF008624"/>
      </top>
      <bottom/>
      <diagonal/>
    </border>
    <border>
      <left/>
      <right/>
      <top style="medium">
        <color rgb="FF008624"/>
      </top>
      <bottom/>
      <diagonal/>
    </border>
    <border>
      <left/>
      <right style="medium">
        <color rgb="FF008624"/>
      </right>
      <top style="medium">
        <color rgb="FF008624"/>
      </top>
      <bottom/>
      <diagonal/>
    </border>
    <border>
      <left style="medium">
        <color rgb="FF008624"/>
      </left>
      <right/>
      <top/>
      <bottom/>
      <diagonal/>
    </border>
    <border>
      <left/>
      <right style="medium">
        <color rgb="FF008624"/>
      </right>
      <top/>
      <bottom/>
      <diagonal/>
    </border>
    <border>
      <left style="medium">
        <color rgb="FF008624"/>
      </left>
      <right/>
      <top/>
      <bottom style="medium">
        <color rgb="FF008624"/>
      </bottom>
      <diagonal/>
    </border>
    <border>
      <left/>
      <right/>
      <top/>
      <bottom style="medium">
        <color rgb="FF008624"/>
      </bottom>
      <diagonal/>
    </border>
    <border>
      <left/>
      <right style="medium">
        <color rgb="FF008624"/>
      </right>
      <top/>
      <bottom style="medium">
        <color rgb="FF008624"/>
      </bottom>
      <diagonal/>
    </border>
    <border>
      <left/>
      <right style="medium">
        <color rgb="FF8CD6A5"/>
      </right>
      <top style="medium">
        <color rgb="FF008624"/>
      </top>
      <bottom/>
      <diagonal/>
    </border>
    <border>
      <left style="medium">
        <color rgb="FF008624"/>
      </left>
      <right style="medium">
        <color rgb="FF8CD6A5"/>
      </right>
      <top style="medium">
        <color rgb="FF8CD6A5"/>
      </top>
      <bottom/>
      <diagonal/>
    </border>
    <border>
      <left style="medium">
        <color rgb="FF008624"/>
      </left>
      <right style="medium">
        <color rgb="FF8CD6A5"/>
      </right>
      <top/>
      <bottom style="medium">
        <color rgb="FF8CD6A5"/>
      </bottom>
      <diagonal/>
    </border>
    <border>
      <left style="medium">
        <color rgb="FF8CD6A5"/>
      </left>
      <right style="medium">
        <color rgb="FFCCCCCC"/>
      </right>
      <top style="medium">
        <color rgb="FFCCCCCC"/>
      </top>
      <bottom/>
      <diagonal/>
    </border>
    <border>
      <left style="medium">
        <color rgb="FF8CD6A5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8CD6A5"/>
      </right>
      <top style="medium">
        <color rgb="FFCCCCCC"/>
      </top>
      <bottom/>
      <diagonal/>
    </border>
    <border>
      <left style="medium">
        <color rgb="FFCCCCCC"/>
      </left>
      <right style="medium">
        <color rgb="FF8CD6A5"/>
      </right>
      <top/>
      <bottom style="medium">
        <color rgb="FFCCCCCC"/>
      </bottom>
      <diagonal/>
    </border>
    <border>
      <left style="medium">
        <color rgb="FF008624"/>
      </left>
      <right style="medium">
        <color rgb="FF8CD6A5"/>
      </right>
      <top/>
      <bottom style="medium">
        <color rgb="FF008624"/>
      </bottom>
      <diagonal/>
    </border>
    <border>
      <left style="medium">
        <color rgb="FF8CD6A5"/>
      </left>
      <right style="medium">
        <color rgb="FFCCCCCC"/>
      </right>
      <top/>
      <bottom style="medium">
        <color rgb="FF008624"/>
      </bottom>
      <diagonal/>
    </border>
    <border>
      <left style="medium">
        <color rgb="FFCCCCCC"/>
      </left>
      <right style="medium">
        <color rgb="FF8CD6A5"/>
      </right>
      <top/>
      <bottom style="medium">
        <color rgb="FF008624"/>
      </bottom>
      <diagonal/>
    </border>
    <border>
      <left style="medium">
        <color rgb="FF8CD6A5"/>
      </left>
      <right style="medium">
        <color rgb="FF8CD6A5"/>
      </right>
      <top/>
      <bottom style="medium">
        <color rgb="FF00862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A82D"/>
      </left>
      <right style="thin">
        <color rgb="FF2DE39E"/>
      </right>
      <top style="medium">
        <color rgb="FF00A82D"/>
      </top>
      <bottom/>
      <diagonal/>
    </border>
    <border>
      <left style="thin">
        <color rgb="FF2DE39E"/>
      </left>
      <right style="thin">
        <color rgb="FF2DE39E"/>
      </right>
      <top style="medium">
        <color rgb="FF00A82D"/>
      </top>
      <bottom/>
      <diagonal/>
    </border>
    <border>
      <left style="thin">
        <color rgb="FF2DE39E"/>
      </left>
      <right style="medium">
        <color rgb="FF00A82D"/>
      </right>
      <top style="medium">
        <color rgb="FF00A82D"/>
      </top>
      <bottom/>
      <diagonal/>
    </border>
    <border>
      <left style="medium">
        <color rgb="FF00A82D"/>
      </left>
      <right style="thin">
        <color rgb="FF2DE39E"/>
      </right>
      <top/>
      <bottom style="medium">
        <color rgb="FF00A82D"/>
      </bottom>
      <diagonal/>
    </border>
    <border>
      <left style="thin">
        <color rgb="FF2DE39E"/>
      </left>
      <right style="thin">
        <color rgb="FF2DE39E"/>
      </right>
      <top/>
      <bottom style="medium">
        <color rgb="FF00A82D"/>
      </bottom>
      <diagonal/>
    </border>
    <border>
      <left style="thin">
        <color rgb="FF2DE39E"/>
      </left>
      <right style="medium">
        <color rgb="FF00A82D"/>
      </right>
      <top/>
      <bottom style="medium">
        <color rgb="FF00A82D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rgb="FF8CD6A5"/>
      </left>
      <right style="medium">
        <color rgb="FF8CD6A5"/>
      </right>
      <top style="medium">
        <color rgb="FFCCCCCC"/>
      </top>
      <bottom/>
      <diagonal/>
    </border>
    <border>
      <left style="medium">
        <color rgb="FF8CD6A5"/>
      </left>
      <right style="medium">
        <color rgb="FF8CD6A5"/>
      </right>
      <top/>
      <bottom style="medium">
        <color rgb="FFCCCCCC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rgb="FF00A82D"/>
      </left>
      <right style="thin">
        <color rgb="FF00A82D"/>
      </right>
      <top style="medium">
        <color rgb="FF00A82D"/>
      </top>
      <bottom style="thin">
        <color rgb="FF00A82D"/>
      </bottom>
      <diagonal/>
    </border>
    <border>
      <left style="thin">
        <color rgb="FF00A82D"/>
      </left>
      <right style="thin">
        <color rgb="FF00A82D"/>
      </right>
      <top style="medium">
        <color rgb="FF00A82D"/>
      </top>
      <bottom style="thin">
        <color rgb="FF00A82D"/>
      </bottom>
      <diagonal/>
    </border>
    <border>
      <left style="thin">
        <color rgb="FF00A82D"/>
      </left>
      <right style="medium">
        <color rgb="FF00A82D"/>
      </right>
      <top style="medium">
        <color rgb="FF00A82D"/>
      </top>
      <bottom style="thin">
        <color rgb="FF00A82D"/>
      </bottom>
      <diagonal/>
    </border>
    <border>
      <left style="medium">
        <color rgb="FF00A82D"/>
      </left>
      <right style="thin">
        <color rgb="FF00A82D"/>
      </right>
      <top style="thin">
        <color rgb="FF00A82D"/>
      </top>
      <bottom style="thin">
        <color rgb="FF00A82D"/>
      </bottom>
      <diagonal/>
    </border>
    <border>
      <left style="thin">
        <color rgb="FF00A82D"/>
      </left>
      <right style="thin">
        <color rgb="FF00A82D"/>
      </right>
      <top style="thin">
        <color rgb="FF00A82D"/>
      </top>
      <bottom style="thin">
        <color rgb="FF00A82D"/>
      </bottom>
      <diagonal/>
    </border>
    <border>
      <left style="thin">
        <color rgb="FF00A82D"/>
      </left>
      <right style="medium">
        <color rgb="FF00A82D"/>
      </right>
      <top style="thin">
        <color rgb="FF00A82D"/>
      </top>
      <bottom style="thin">
        <color rgb="FF00A82D"/>
      </bottom>
      <diagonal/>
    </border>
    <border>
      <left style="medium">
        <color rgb="FF00A82D"/>
      </left>
      <right style="thin">
        <color rgb="FF00A82D"/>
      </right>
      <top style="thin">
        <color rgb="FF00A82D"/>
      </top>
      <bottom style="medium">
        <color rgb="FF00A82D"/>
      </bottom>
      <diagonal/>
    </border>
    <border>
      <left style="thin">
        <color rgb="FF00A82D"/>
      </left>
      <right style="thin">
        <color rgb="FF00A82D"/>
      </right>
      <top style="thin">
        <color rgb="FF00A82D"/>
      </top>
      <bottom style="medium">
        <color rgb="FF00A82D"/>
      </bottom>
      <diagonal/>
    </border>
    <border>
      <left style="thin">
        <color rgb="FF00A82D"/>
      </left>
      <right style="medium">
        <color rgb="FF00A82D"/>
      </right>
      <top style="thin">
        <color rgb="FF00A82D"/>
      </top>
      <bottom style="medium">
        <color rgb="FF00A82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theme="0" tint="-0.34998626667073579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theme="0" tint="-0.34998626667073579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</borders>
  <cellStyleXfs count="2"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</cellStyleXfs>
  <cellXfs count="28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1" fillId="0" borderId="31" xfId="0" applyFont="1" applyBorder="1" applyAlignment="1">
      <alignment horizontal="center" vertical="center"/>
    </xf>
    <xf numFmtId="176" fontId="11" fillId="0" borderId="31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6" fillId="2" borderId="3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/>
    </xf>
    <xf numFmtId="0" fontId="0" fillId="0" borderId="0" xfId="0" applyProtection="1">
      <alignment vertical="center"/>
    </xf>
    <xf numFmtId="0" fontId="4" fillId="0" borderId="61" xfId="0" applyFont="1" applyBorder="1" applyAlignment="1">
      <alignment horizontal="center" vertical="center" wrapText="1"/>
    </xf>
    <xf numFmtId="0" fontId="35" fillId="0" borderId="0" xfId="0" applyFont="1" applyAlignment="1" applyProtection="1">
      <alignment vertical="center"/>
    </xf>
    <xf numFmtId="0" fontId="35" fillId="0" borderId="0" xfId="0" applyFont="1" applyProtection="1">
      <alignment vertical="center"/>
    </xf>
    <xf numFmtId="0" fontId="20" fillId="0" borderId="31" xfId="0" applyFont="1" applyBorder="1" applyAlignment="1">
      <alignment horizontal="center" vertical="center"/>
    </xf>
    <xf numFmtId="178" fontId="3" fillId="0" borderId="51" xfId="0" applyNumberFormat="1" applyFont="1" applyBorder="1" applyAlignment="1">
      <alignment horizontal="center" vertical="center"/>
    </xf>
    <xf numFmtId="178" fontId="20" fillId="0" borderId="51" xfId="0" applyNumberFormat="1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3" borderId="70" xfId="0" applyFont="1" applyFill="1" applyBorder="1" applyAlignment="1">
      <alignment horizontal="center" vertical="center" wrapText="1"/>
    </xf>
    <xf numFmtId="0" fontId="3" fillId="3" borderId="71" xfId="0" applyFont="1" applyFill="1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81" xfId="0" applyFont="1" applyFill="1" applyBorder="1" applyAlignment="1">
      <alignment horizontal="center" vertical="center"/>
    </xf>
    <xf numFmtId="0" fontId="3" fillId="3" borderId="82" xfId="0" applyFont="1" applyFill="1" applyBorder="1" applyAlignment="1">
      <alignment horizontal="center" vertical="center"/>
    </xf>
    <xf numFmtId="0" fontId="4" fillId="3" borderId="82" xfId="0" applyFont="1" applyFill="1" applyBorder="1" applyAlignment="1">
      <alignment horizontal="center" vertical="center"/>
    </xf>
    <xf numFmtId="0" fontId="4" fillId="3" borderId="83" xfId="0" applyFont="1" applyFill="1" applyBorder="1" applyAlignment="1">
      <alignment horizontal="center" vertical="center"/>
    </xf>
    <xf numFmtId="178" fontId="3" fillId="0" borderId="82" xfId="0" applyNumberFormat="1" applyFont="1" applyBorder="1" applyAlignment="1">
      <alignment horizontal="center" vertical="center"/>
    </xf>
    <xf numFmtId="0" fontId="4" fillId="0" borderId="82" xfId="0" applyNumberFormat="1" applyFont="1" applyBorder="1" applyAlignment="1">
      <alignment horizontal="center" vertical="center"/>
    </xf>
    <xf numFmtId="0" fontId="4" fillId="0" borderId="83" xfId="0" applyNumberFormat="1" applyFont="1" applyBorder="1" applyAlignment="1">
      <alignment horizontal="center" vertical="center"/>
    </xf>
    <xf numFmtId="178" fontId="4" fillId="0" borderId="82" xfId="0" applyNumberFormat="1" applyFont="1" applyBorder="1" applyAlignment="1">
      <alignment horizontal="right" vertical="center"/>
    </xf>
    <xf numFmtId="178" fontId="4" fillId="0" borderId="83" xfId="0" applyNumberFormat="1" applyFont="1" applyBorder="1" applyAlignment="1">
      <alignment horizontal="right" vertical="center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178" fontId="20" fillId="0" borderId="82" xfId="0" applyNumberFormat="1" applyFont="1" applyBorder="1" applyAlignment="1">
      <alignment horizontal="center" vertical="center"/>
    </xf>
    <xf numFmtId="178" fontId="20" fillId="0" borderId="83" xfId="0" applyNumberFormat="1" applyFont="1" applyBorder="1" applyAlignment="1">
      <alignment horizontal="center" vertical="center"/>
    </xf>
    <xf numFmtId="0" fontId="4" fillId="3" borderId="84" xfId="0" applyFont="1" applyFill="1" applyBorder="1" applyAlignment="1">
      <alignment horizontal="center" vertical="center"/>
    </xf>
    <xf numFmtId="178" fontId="4" fillId="0" borderId="84" xfId="0" applyNumberFormat="1" applyFont="1" applyBorder="1" applyAlignment="1">
      <alignment horizontal="right" vertical="center"/>
    </xf>
    <xf numFmtId="178" fontId="4" fillId="0" borderId="84" xfId="0" applyNumberFormat="1" applyFont="1" applyBorder="1" applyAlignment="1">
      <alignment horizontal="center" vertical="center"/>
    </xf>
    <xf numFmtId="179" fontId="4" fillId="5" borderId="33" xfId="0" applyNumberFormat="1" applyFont="1" applyFill="1" applyBorder="1" applyAlignment="1" applyProtection="1">
      <alignment horizontal="right" vertical="center" wrapText="1"/>
      <protection locked="0"/>
    </xf>
    <xf numFmtId="0" fontId="4" fillId="3" borderId="31" xfId="0" applyFont="1" applyFill="1" applyBorder="1" applyAlignment="1" applyProtection="1">
      <alignment horizontal="center" vertical="center" wrapText="1"/>
    </xf>
    <xf numFmtId="0" fontId="4" fillId="5" borderId="34" xfId="0" applyFont="1" applyFill="1" applyBorder="1" applyAlignment="1" applyProtection="1">
      <alignment horizontal="left" vertical="center" wrapText="1"/>
    </xf>
    <xf numFmtId="0" fontId="6" fillId="2" borderId="3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5" borderId="31" xfId="0" applyFont="1" applyFill="1" applyBorder="1" applyAlignment="1" applyProtection="1">
      <alignment horizontal="center" vertical="center" wrapText="1"/>
      <protection locked="0"/>
    </xf>
    <xf numFmtId="0" fontId="9" fillId="0" borderId="31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6" fillId="2" borderId="36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 wrapText="1"/>
    </xf>
    <xf numFmtId="0" fontId="6" fillId="2" borderId="37" xfId="0" applyFont="1" applyFill="1" applyBorder="1" applyAlignment="1" applyProtection="1">
      <alignment horizontal="center" vertical="center" wrapText="1"/>
    </xf>
    <xf numFmtId="0" fontId="8" fillId="0" borderId="31" xfId="0" applyFont="1" applyFill="1" applyBorder="1" applyAlignment="1" applyProtection="1">
      <alignment horizontal="center" vertical="center" wrapText="1"/>
      <protection locked="0"/>
    </xf>
    <xf numFmtId="0" fontId="23" fillId="0" borderId="31" xfId="0" applyFont="1" applyFill="1" applyBorder="1" applyAlignment="1" applyProtection="1">
      <alignment horizontal="center" vertical="center" wrapText="1"/>
      <protection locked="0"/>
    </xf>
    <xf numFmtId="0" fontId="22" fillId="0" borderId="31" xfId="0" applyFont="1" applyFill="1" applyBorder="1" applyAlignment="1" applyProtection="1">
      <alignment horizontal="center" vertical="center" wrapText="1"/>
      <protection locked="0"/>
    </xf>
    <xf numFmtId="179" fontId="4" fillId="5" borderId="33" xfId="0" applyNumberFormat="1" applyFont="1" applyFill="1" applyBorder="1" applyAlignment="1" applyProtection="1">
      <alignment horizontal="right" vertical="center" wrapText="1"/>
    </xf>
    <xf numFmtId="0" fontId="30" fillId="0" borderId="0" xfId="0" applyFont="1" applyAlignment="1" applyProtection="1">
      <alignment vertical="center"/>
    </xf>
    <xf numFmtId="0" fontId="42" fillId="0" borderId="0" xfId="1" applyFont="1" applyAlignment="1" applyProtection="1">
      <alignment vertical="center"/>
    </xf>
    <xf numFmtId="0" fontId="35" fillId="0" borderId="0" xfId="0" applyFont="1" applyAlignment="1" applyProtection="1">
      <alignment vertical="center"/>
    </xf>
    <xf numFmtId="0" fontId="6" fillId="2" borderId="78" xfId="0" applyFont="1" applyFill="1" applyBorder="1" applyAlignment="1">
      <alignment horizontal="center" vertical="center" wrapText="1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4" fillId="0" borderId="76" xfId="0" applyFont="1" applyBorder="1" applyAlignment="1" applyProtection="1">
      <alignment horizontal="left" vertical="center" wrapText="1" indent="1"/>
      <protection locked="0"/>
    </xf>
    <xf numFmtId="0" fontId="0" fillId="0" borderId="77" xfId="0" applyBorder="1" applyAlignment="1" applyProtection="1">
      <alignment horizontal="left" vertical="center" indent="1"/>
      <protection locked="0"/>
    </xf>
    <xf numFmtId="0" fontId="3" fillId="3" borderId="65" xfId="0" applyFont="1" applyFill="1" applyBorder="1" applyAlignment="1">
      <alignment horizontal="center" vertical="center"/>
    </xf>
    <xf numFmtId="0" fontId="0" fillId="0" borderId="66" xfId="0" applyBorder="1">
      <alignment vertical="center"/>
    </xf>
    <xf numFmtId="0" fontId="4" fillId="3" borderId="81" xfId="0" applyFont="1" applyFill="1" applyBorder="1" applyAlignment="1">
      <alignment horizontal="center" vertical="center"/>
    </xf>
    <xf numFmtId="0" fontId="0" fillId="0" borderId="82" xfId="0" applyBorder="1" applyAlignment="1">
      <alignment vertical="center"/>
    </xf>
    <xf numFmtId="0" fontId="6" fillId="2" borderId="81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83" xfId="0" applyFont="1" applyFill="1" applyBorder="1" applyAlignment="1">
      <alignment horizontal="center" vertical="center"/>
    </xf>
    <xf numFmtId="0" fontId="3" fillId="3" borderId="81" xfId="0" applyFont="1" applyFill="1" applyBorder="1" applyAlignment="1">
      <alignment horizontal="center" vertical="center"/>
    </xf>
    <xf numFmtId="0" fontId="0" fillId="0" borderId="82" xfId="0" applyBorder="1">
      <alignment vertical="center"/>
    </xf>
    <xf numFmtId="0" fontId="38" fillId="4" borderId="62" xfId="0" applyFont="1" applyFill="1" applyBorder="1" applyAlignment="1">
      <alignment horizontal="center" vertical="center"/>
    </xf>
    <xf numFmtId="0" fontId="38" fillId="4" borderId="63" xfId="0" applyFont="1" applyFill="1" applyBorder="1" applyAlignment="1">
      <alignment horizontal="center" vertical="center"/>
    </xf>
    <xf numFmtId="0" fontId="39" fillId="4" borderId="64" xfId="0" applyFont="1" applyFill="1" applyBorder="1" applyAlignment="1">
      <alignment vertical="center"/>
    </xf>
    <xf numFmtId="0" fontId="36" fillId="4" borderId="62" xfId="0" applyFont="1" applyFill="1" applyBorder="1" applyAlignment="1">
      <alignment horizontal="center" vertical="center"/>
    </xf>
    <xf numFmtId="0" fontId="37" fillId="4" borderId="63" xfId="0" applyFont="1" applyFill="1" applyBorder="1" applyAlignment="1">
      <alignment vertical="center"/>
    </xf>
    <xf numFmtId="0" fontId="37" fillId="4" borderId="64" xfId="0" applyFont="1" applyFill="1" applyBorder="1" applyAlignment="1">
      <alignment vertical="center"/>
    </xf>
    <xf numFmtId="0" fontId="37" fillId="4" borderId="62" xfId="0" applyFont="1" applyFill="1" applyBorder="1" applyAlignment="1">
      <alignment vertical="center"/>
    </xf>
    <xf numFmtId="0" fontId="7" fillId="3" borderId="31" xfId="0" applyFont="1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6" fillId="2" borderId="31" xfId="0" applyFont="1" applyFill="1" applyBorder="1" applyAlignment="1">
      <alignment horizontal="center" vertical="center"/>
    </xf>
    <xf numFmtId="0" fontId="0" fillId="0" borderId="83" xfId="0" applyBorder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wrapText="1"/>
    </xf>
    <xf numFmtId="0" fontId="9" fillId="0" borderId="38" xfId="0" applyFont="1" applyFill="1" applyBorder="1" applyAlignment="1">
      <alignment horizontal="center" wrapText="1"/>
    </xf>
    <xf numFmtId="0" fontId="22" fillId="0" borderId="36" xfId="0" applyFont="1" applyFill="1" applyBorder="1" applyAlignment="1">
      <alignment horizontal="center" wrapText="1"/>
    </xf>
    <xf numFmtId="0" fontId="22" fillId="0" borderId="38" xfId="0" applyFont="1" applyFill="1" applyBorder="1" applyAlignment="1">
      <alignment horizont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3" borderId="70" xfId="0" applyFont="1" applyFill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40" fillId="6" borderId="52" xfId="0" applyFont="1" applyFill="1" applyBorder="1" applyAlignment="1">
      <alignment horizontal="center" vertical="center"/>
    </xf>
    <xf numFmtId="0" fontId="40" fillId="6" borderId="53" xfId="0" applyFont="1" applyFill="1" applyBorder="1" applyAlignment="1">
      <alignment horizontal="center" vertical="center"/>
    </xf>
    <xf numFmtId="0" fontId="40" fillId="6" borderId="54" xfId="0" applyFont="1" applyFill="1" applyBorder="1" applyAlignment="1">
      <alignment horizontal="center" vertical="center"/>
    </xf>
    <xf numFmtId="0" fontId="40" fillId="6" borderId="55" xfId="0" applyFont="1" applyFill="1" applyBorder="1" applyAlignment="1">
      <alignment horizontal="center" vertical="center"/>
    </xf>
    <xf numFmtId="0" fontId="41" fillId="6" borderId="54" xfId="0" applyFont="1" applyFill="1" applyBorder="1" applyAlignment="1">
      <alignment vertical="center"/>
    </xf>
    <xf numFmtId="0" fontId="41" fillId="6" borderId="55" xfId="0" applyFont="1" applyFill="1" applyBorder="1" applyAlignment="1">
      <alignment vertical="center"/>
    </xf>
    <xf numFmtId="0" fontId="41" fillId="6" borderId="49" xfId="0" applyFont="1" applyFill="1" applyBorder="1" applyAlignment="1">
      <alignment vertical="center"/>
    </xf>
    <xf numFmtId="0" fontId="41" fillId="6" borderId="50" xfId="0" applyFont="1" applyFill="1" applyBorder="1" applyAlignment="1">
      <alignment vertical="center"/>
    </xf>
    <xf numFmtId="0" fontId="6" fillId="2" borderId="31" xfId="0" applyFont="1" applyFill="1" applyBorder="1" applyAlignment="1">
      <alignment horizontal="center" vertical="center" wrapText="1"/>
    </xf>
    <xf numFmtId="177" fontId="4" fillId="0" borderId="39" xfId="0" applyNumberFormat="1" applyFont="1" applyBorder="1" applyAlignment="1">
      <alignment horizontal="center" vertical="center" wrapText="1"/>
    </xf>
    <xf numFmtId="177" fontId="0" fillId="0" borderId="40" xfId="0" applyNumberFormat="1" applyBorder="1" applyAlignment="1">
      <alignment horizontal="center" vertical="center" wrapText="1"/>
    </xf>
    <xf numFmtId="177" fontId="0" fillId="0" borderId="41" xfId="0" applyNumberFormat="1" applyBorder="1" applyAlignment="1">
      <alignment horizontal="center" vertical="center" wrapText="1"/>
    </xf>
    <xf numFmtId="177" fontId="0" fillId="0" borderId="42" xfId="0" applyNumberFormat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4" fillId="3" borderId="71" xfId="0" applyFont="1" applyFill="1" applyBorder="1" applyAlignment="1">
      <alignment horizontal="center" vertical="center" wrapText="1"/>
    </xf>
    <xf numFmtId="0" fontId="4" fillId="3" borderId="73" xfId="0" applyFont="1" applyFill="1" applyBorder="1" applyAlignment="1">
      <alignment horizontal="center" vertical="center" wrapText="1"/>
    </xf>
    <xf numFmtId="0" fontId="4" fillId="3" borderId="7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179" fontId="8" fillId="3" borderId="39" xfId="0" applyNumberFormat="1" applyFont="1" applyFill="1" applyBorder="1" applyAlignment="1">
      <alignment horizontal="right" vertical="center" wrapText="1"/>
    </xf>
    <xf numFmtId="179" fontId="8" fillId="3" borderId="41" xfId="0" applyNumberFormat="1" applyFont="1" applyFill="1" applyBorder="1" applyAlignment="1">
      <alignment horizontal="right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3" borderId="30" xfId="0" applyFont="1" applyFill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4" fillId="3" borderId="72" xfId="0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7" fillId="0" borderId="31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9" fillId="0" borderId="31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26" fillId="0" borderId="31" xfId="0" applyFont="1" applyBorder="1" applyAlignment="1">
      <alignment vertical="center"/>
    </xf>
    <xf numFmtId="0" fontId="24" fillId="0" borderId="31" xfId="0" applyFont="1" applyBorder="1" applyAlignment="1">
      <alignment vertical="center"/>
    </xf>
    <xf numFmtId="0" fontId="25" fillId="0" borderId="31" xfId="0" applyFont="1" applyBorder="1" applyAlignment="1">
      <alignment vertical="center"/>
    </xf>
    <xf numFmtId="0" fontId="15" fillId="0" borderId="31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9" fillId="0" borderId="31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top" wrapText="1"/>
    </xf>
    <xf numFmtId="0" fontId="9" fillId="0" borderId="37" xfId="0" applyFont="1" applyFill="1" applyBorder="1" applyAlignment="1">
      <alignment horizontal="center" vertical="top" wrapText="1"/>
    </xf>
    <xf numFmtId="0" fontId="4" fillId="3" borderId="39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vertical="center"/>
    </xf>
    <xf numFmtId="0" fontId="20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vertical="center"/>
    </xf>
    <xf numFmtId="0" fontId="14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vertical="center"/>
    </xf>
    <xf numFmtId="0" fontId="16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vertical="center"/>
    </xf>
    <xf numFmtId="0" fontId="13" fillId="0" borderId="31" xfId="0" applyFont="1" applyBorder="1" applyAlignment="1">
      <alignment horizontal="center" vertical="center" wrapText="1"/>
    </xf>
    <xf numFmtId="0" fontId="12" fillId="0" borderId="31" xfId="0" applyFont="1" applyBorder="1" applyAlignment="1">
      <alignment vertical="center"/>
    </xf>
    <xf numFmtId="0" fontId="7" fillId="0" borderId="33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179" fontId="8" fillId="3" borderId="40" xfId="0" applyNumberFormat="1" applyFont="1" applyFill="1" applyBorder="1" applyAlignment="1">
      <alignment horizontal="left" vertical="center" wrapText="1"/>
    </xf>
    <xf numFmtId="179" fontId="8" fillId="3" borderId="42" xfId="0" applyNumberFormat="1" applyFont="1" applyFill="1" applyBorder="1" applyAlignment="1">
      <alignment horizontal="left" vertical="center" wrapText="1"/>
    </xf>
    <xf numFmtId="0" fontId="30" fillId="4" borderId="58" xfId="0" applyFont="1" applyFill="1" applyBorder="1" applyAlignment="1">
      <alignment horizontal="center" vertical="center"/>
    </xf>
    <xf numFmtId="0" fontId="30" fillId="4" borderId="59" xfId="0" applyFont="1" applyFill="1" applyBorder="1" applyAlignment="1">
      <alignment horizontal="center" vertical="center"/>
    </xf>
    <xf numFmtId="0" fontId="30" fillId="4" borderId="60" xfId="0" applyFont="1" applyFill="1" applyBorder="1" applyAlignment="1">
      <alignment horizontal="center" vertical="center"/>
    </xf>
    <xf numFmtId="0" fontId="32" fillId="4" borderId="58" xfId="0" applyFont="1" applyFill="1" applyBorder="1" applyAlignment="1">
      <alignment horizontal="center" vertical="center"/>
    </xf>
    <xf numFmtId="0" fontId="32" fillId="4" borderId="59" xfId="0" applyFont="1" applyFill="1" applyBorder="1" applyAlignment="1">
      <alignment horizontal="center" vertical="center"/>
    </xf>
    <xf numFmtId="0" fontId="32" fillId="4" borderId="60" xfId="0" applyFont="1" applyFill="1" applyBorder="1" applyAlignment="1">
      <alignment horizontal="center" vertical="center"/>
    </xf>
    <xf numFmtId="0" fontId="22" fillId="0" borderId="38" xfId="0" applyFont="1" applyFill="1" applyBorder="1" applyAlignment="1">
      <alignment horizontal="center" vertical="top" wrapText="1"/>
    </xf>
    <xf numFmtId="0" fontId="22" fillId="0" borderId="37" xfId="0" applyFont="1" applyFill="1" applyBorder="1" applyAlignment="1">
      <alignment horizontal="center" vertical="top" wrapText="1"/>
    </xf>
    <xf numFmtId="0" fontId="23" fillId="0" borderId="36" xfId="0" applyFont="1" applyFill="1" applyBorder="1" applyAlignment="1">
      <alignment horizontal="center" wrapText="1"/>
    </xf>
    <xf numFmtId="0" fontId="23" fillId="0" borderId="38" xfId="0" applyFont="1" applyFill="1" applyBorder="1" applyAlignment="1">
      <alignment horizontal="center" wrapText="1"/>
    </xf>
    <xf numFmtId="0" fontId="23" fillId="0" borderId="38" xfId="0" applyFont="1" applyFill="1" applyBorder="1" applyAlignment="1">
      <alignment horizontal="center" vertical="top" wrapText="1"/>
    </xf>
    <xf numFmtId="0" fontId="23" fillId="0" borderId="37" xfId="0" applyFont="1" applyFill="1" applyBorder="1" applyAlignment="1">
      <alignment horizontal="center" vertical="top" wrapText="1"/>
    </xf>
    <xf numFmtId="0" fontId="8" fillId="0" borderId="36" xfId="0" applyFont="1" applyFill="1" applyBorder="1" applyAlignment="1">
      <alignment horizontal="center" wrapText="1"/>
    </xf>
    <xf numFmtId="0" fontId="8" fillId="0" borderId="38" xfId="0" applyFont="1" applyFill="1" applyBorder="1" applyAlignment="1">
      <alignment horizontal="center" wrapText="1"/>
    </xf>
    <xf numFmtId="0" fontId="8" fillId="0" borderId="38" xfId="0" applyFont="1" applyFill="1" applyBorder="1" applyAlignment="1">
      <alignment horizontal="center" vertical="top" wrapText="1"/>
    </xf>
    <xf numFmtId="0" fontId="4" fillId="3" borderId="75" xfId="0" applyFont="1" applyFill="1" applyBorder="1" applyAlignment="1">
      <alignment horizontal="center" vertical="center" wrapText="1"/>
    </xf>
    <xf numFmtId="0" fontId="6" fillId="2" borderId="67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28" fillId="0" borderId="23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31" fillId="4" borderId="58" xfId="0" applyFont="1" applyFill="1" applyBorder="1" applyAlignment="1">
      <alignment horizontal="center" vertical="center"/>
    </xf>
    <xf numFmtId="0" fontId="31" fillId="4" borderId="59" xfId="0" applyFont="1" applyFill="1" applyBorder="1" applyAlignment="1">
      <alignment horizontal="center" vertical="center"/>
    </xf>
    <xf numFmtId="0" fontId="31" fillId="4" borderId="60" xfId="0" applyFont="1" applyFill="1" applyBorder="1" applyAlignment="1">
      <alignment horizontal="center" vertical="center"/>
    </xf>
    <xf numFmtId="0" fontId="33" fillId="4" borderId="58" xfId="0" applyFont="1" applyFill="1" applyBorder="1" applyAlignment="1">
      <alignment horizontal="center" vertical="center"/>
    </xf>
    <xf numFmtId="0" fontId="33" fillId="4" borderId="59" xfId="0" applyFont="1" applyFill="1" applyBorder="1" applyAlignment="1">
      <alignment horizontal="center" vertical="center"/>
    </xf>
    <xf numFmtId="0" fontId="33" fillId="4" borderId="6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57" xfId="0" applyFont="1" applyBorder="1" applyAlignment="1">
      <alignment vertical="center" wrapText="1"/>
    </xf>
    <xf numFmtId="0" fontId="29" fillId="3" borderId="21" xfId="0" applyFont="1" applyFill="1" applyBorder="1" applyAlignment="1">
      <alignment horizontal="center" vertical="center" wrapText="1"/>
    </xf>
    <xf numFmtId="0" fontId="29" fillId="3" borderId="22" xfId="0" applyFont="1" applyFill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98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2DE39E"/>
      <color rgb="FFCDEDD8"/>
      <color rgb="FF00A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월간 결산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월간결산!$B$58</c:f>
              <c:strCache>
                <c:ptCount val="1"/>
                <c:pt idx="0">
                  <c:v>완성도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accent1">
                        <a:lumMod val="75000"/>
                      </a:schemeClr>
                    </a:solidFill>
                    <a:latin typeface="나눔고딕" pitchFamily="50" charset="-127"/>
                    <a:ea typeface="나눔고딕" pitchFamily="50" charset="-127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월간결산!$D$57:$AH$57</c:f>
              <c:strCache>
                <c:ptCount val="31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</c:strCache>
            </c:strRef>
          </c:cat>
          <c:val>
            <c:numRef>
              <c:f>월간결산!$D$58:$AH$58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46-49C9-90C8-72C86F923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65312"/>
        <c:axId val="106366848"/>
      </c:lineChart>
      <c:catAx>
        <c:axId val="106365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6366848"/>
        <c:crosses val="autoZero"/>
        <c:auto val="1"/>
        <c:lblAlgn val="ctr"/>
        <c:lblOffset val="100"/>
        <c:noMultiLvlLbl val="0"/>
      </c:catAx>
      <c:valAx>
        <c:axId val="10636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365312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월간 결산</a:t>
            </a:r>
            <a:r>
              <a:rPr lang="en-US" altLang="ko-KR"/>
              <a:t>(</a:t>
            </a:r>
            <a:r>
              <a:rPr lang="ko-KR" altLang="en-US"/>
              <a:t>백분율</a:t>
            </a:r>
            <a:r>
              <a:rPr lang="en-US" altLang="ko-KR"/>
              <a:t>)</a:t>
            </a:r>
            <a:endParaRPr lang="ko-KR" altLang="en-US"/>
          </a:p>
        </c:rich>
      </c:tx>
      <c:overlay val="0"/>
    </c:title>
    <c:autoTitleDeleted val="0"/>
    <c:view3D>
      <c:rotX val="3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월간결산!$C$80</c:f>
              <c:strCache>
                <c:ptCount val="1"/>
                <c:pt idx="0">
                  <c:v>합계</c:v>
                </c:pt>
              </c:strCache>
            </c:strRef>
          </c:tx>
          <c:dLbls>
            <c:dLbl>
              <c:idx val="0"/>
              <c:layout>
                <c:manualLayout>
                  <c:x val="2.4961793289352351E-2"/>
                  <c:y val="-2.954860372183206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35-4D68-8D81-0CDA7A4F9D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 baseline="0">
                    <a:latin typeface="나눔고딕" pitchFamily="50" charset="-127"/>
                    <a:ea typeface="나눔고딕" pitchFamily="50" charset="-127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월간결산!$B$81:$B$94</c:f>
              <c:strCache>
                <c:ptCount val="14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  <c:pt idx="13">
                  <c:v>기타</c:v>
                </c:pt>
              </c:strCache>
            </c:strRef>
          </c:cat>
          <c:val>
            <c:numRef>
              <c:f>월간결산!$C$81:$C$94</c:f>
              <c:numCache>
                <c:formatCode>#,##0_ 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5-4D68-8D81-0CDA7A4F9D9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3-4D71-B4DE-A969DD87F6D9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1-47BB-8D77-584B8545ADA5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'3일'!$AR$3:$AR$15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'3일'!$AS$3:$AS$15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6-47A6-8D3B-192A1F48F354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'4일'!$AR$3:$AR$15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'4일'!$AS$3:$AS$15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4-47AA-A731-1AB6EF257144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'5일'!$AR$3:$AR$15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'5일'!$AS$3:$AS$15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9-48A4-A3AE-0F45B78CD76E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'6일'!$AR$3:$AR$15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'6일'!$AS$3:$AS$15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8-45B1-8286-EEEA166CE09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'7일'!$AR$3:$AR$15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'7일'!$AS$3:$AS$15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22-403A-B2CB-4B5A86AA1381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'8일'!$AR$3:$AR$15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'8일'!$AS$3:$AS$15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B-49BE-91C2-623289FA4D1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'9일'!$AR$3:$AR$15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'9일'!$AS$3:$AS$15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0-4FA0-B881-434E5AE0F331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'10일'!$AR$3:$AR$15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'10일'!$AS$3:$AS$15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B-46A0-9C7E-1D6403E2B8A7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'11일'!$AR$3:$AR$15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'11일'!$AS$3:$AS$15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C-4E84-9EAB-CF986E1D63E8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'12일'!$AR$3:$AR$15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'12일'!$AS$3:$AS$15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8-4C3C-8E55-EBBD5E19A59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'13일'!$AR$3:$AR$15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'13일'!$AS$3:$AS$15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4-4E92-943D-1FACEF6383D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'14일'!$AR$3:$AR$15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'14일'!$AS$3:$AS$15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A-43D4-A656-86AE2F08C076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'15일'!$AR$3:$AR$15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'15일'!$AS$3:$AS$15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7-48EF-AAA8-EC705BE71E98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'16일'!$AR$3:$AR$15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'16일'!$AS$3:$AS$15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8-4A79-ADCB-F07768863A0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'17일'!$AR$3:$AR$15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'17일'!$AS$3:$AS$15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B-46D1-90DE-01C9C70EC36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'18일'!$AR$3:$AR$15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'18일'!$AS$3:$AS$15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B-4D7A-AE20-20E84957737B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'19일'!$AR$3:$AR$15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'19일'!$AS$3:$AS$15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2-44F1-B51C-6B95740B1F20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'20일'!$AS$3:$AS$15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9-433E-B9F9-FF6DFB5C80CE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'21일'!$AR$3:$AR$15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'21일'!$AS$3:$AS$15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1-47C6-B500-D5368FFA0EF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'22일'!$AR$3:$AR$15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'22일'!$AS$3:$AS$15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E-4CCF-B71A-0058DEDA6D88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'23일'!$AR$3:$AR$15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'23일'!$AS$3:$AS$15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8-4F92-9F8B-33DF8D80DB17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'24일'!$AR$3:$AR$15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'24일'!$AS$3:$AS$15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B-45E4-BBFB-D001C576A9F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'25일'!$AR$3:$AR$15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'25일'!$AS$3:$AS$15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8-4075-A444-1A3E9CCC57E6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'26일'!$AR$3:$AR$15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'26일'!$AS$3:$AS$15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A-4C57-9043-A6BC9DF9096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'27일'!$AR$3:$AR$15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'27일'!$AS$3:$AS$15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B-4D10-AD63-ECE780DD470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'28일'!$AR$3:$AR$15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'28일'!$AS$3:$AS$15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E-4448-BB07-8D57891BF3BC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'29일'!$AR$3:$AR$15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'29일'!$AS$3:$AS$15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3-4AEB-B50C-CA7CAB369B2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'30일'!$AR$3:$AR$15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'30일'!$AS$3:$AS$15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B-45A1-A729-F15DD6AE964D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'31일'!$AR$3:$AR$15</c:f>
              <c:strCache>
                <c:ptCount val="13"/>
                <c:pt idx="0">
                  <c:v>수면</c:v>
                </c:pt>
                <c:pt idx="1">
                  <c:v>휴식</c:v>
                </c:pt>
                <c:pt idx="2">
                  <c:v>정비</c:v>
                </c:pt>
                <c:pt idx="3">
                  <c:v>식사</c:v>
                </c:pt>
                <c:pt idx="4">
                  <c:v>간식</c:v>
                </c:pt>
                <c:pt idx="5">
                  <c:v>업무</c:v>
                </c:pt>
                <c:pt idx="6">
                  <c:v>강의</c:v>
                </c:pt>
                <c:pt idx="7">
                  <c:v>운전</c:v>
                </c:pt>
                <c:pt idx="8">
                  <c:v>독서</c:v>
                </c:pt>
                <c:pt idx="9">
                  <c:v>공부</c:v>
                </c:pt>
                <c:pt idx="10">
                  <c:v>운동</c:v>
                </c:pt>
                <c:pt idx="11">
                  <c:v>여가</c:v>
                </c:pt>
                <c:pt idx="12">
                  <c:v>폰질</c:v>
                </c:pt>
              </c:strCache>
            </c:strRef>
          </c:cat>
          <c:val>
            <c:numRef>
              <c:f>'31일'!$AS$3:$AS$15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5-4A97-AD86-FCFEC4B4B99F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209548</xdr:colOff>
      <xdr:row>1</xdr:row>
      <xdr:rowOff>1</xdr:rowOff>
    </xdr:from>
    <xdr:to>
      <xdr:col>27</xdr:col>
      <xdr:colOff>19049</xdr:colOff>
      <xdr:row>20</xdr:row>
      <xdr:rowOff>180975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26</xdr:row>
      <xdr:rowOff>95249</xdr:rowOff>
    </xdr:from>
    <xdr:to>
      <xdr:col>20</xdr:col>
      <xdr:colOff>104776</xdr:colOff>
      <xdr:row>52</xdr:row>
      <xdr:rowOff>28573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31</xdr:row>
      <xdr:rowOff>9525</xdr:rowOff>
    </xdr:from>
    <xdr:to>
      <xdr:col>45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9525</xdr:rowOff>
    </xdr:from>
    <xdr:to>
      <xdr:col>43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31</xdr:row>
      <xdr:rowOff>9525</xdr:rowOff>
    </xdr:from>
    <xdr:to>
      <xdr:col>44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31</xdr:row>
      <xdr:rowOff>9525</xdr:rowOff>
    </xdr:from>
    <xdr:to>
      <xdr:col>44</xdr:col>
      <xdr:colOff>504825</xdr:colOff>
      <xdr:row>55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unch.co.kr/@magicatlhs/4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"/>
  <sheetViews>
    <sheetView showGridLines="0" workbookViewId="0">
      <selection activeCell="B4" sqref="B4:B13"/>
    </sheetView>
  </sheetViews>
  <sheetFormatPr defaultRowHeight="16.5" x14ac:dyDescent="0.3"/>
  <cols>
    <col min="1" max="1" width="2.625" customWidth="1"/>
    <col min="2" max="2" width="6.625" customWidth="1"/>
    <col min="4" max="4" width="2.625" customWidth="1"/>
    <col min="5" max="5" width="5.625" customWidth="1"/>
    <col min="7" max="7" width="2.625" customWidth="1"/>
    <col min="8" max="8" width="5.625" customWidth="1"/>
    <col min="10" max="10" width="2.625" customWidth="1"/>
    <col min="11" max="11" width="3.625" customWidth="1"/>
    <col min="12" max="12" width="6.375" customWidth="1"/>
  </cols>
  <sheetData>
    <row r="1" spans="1:17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7" ht="9.9499999999999993" customHeight="1" x14ac:dyDescent="0.3">
      <c r="A2" s="41"/>
      <c r="B2" s="80" t="s">
        <v>6</v>
      </c>
      <c r="C2" s="81"/>
      <c r="D2" s="41"/>
      <c r="E2" s="73" t="s">
        <v>48</v>
      </c>
      <c r="F2" s="73" t="s">
        <v>16</v>
      </c>
      <c r="G2" s="41"/>
      <c r="H2" s="73" t="s">
        <v>48</v>
      </c>
      <c r="I2" s="73" t="s">
        <v>17</v>
      </c>
      <c r="J2" s="41"/>
      <c r="K2" s="74" t="s">
        <v>30</v>
      </c>
      <c r="L2" s="75"/>
      <c r="M2" s="73" t="s">
        <v>97</v>
      </c>
      <c r="N2" s="41"/>
      <c r="O2" s="41"/>
      <c r="P2" s="41"/>
    </row>
    <row r="3" spans="1:17" ht="9.9499999999999993" customHeight="1" x14ac:dyDescent="0.3">
      <c r="A3" s="41"/>
      <c r="B3" s="81"/>
      <c r="C3" s="81"/>
      <c r="D3" s="41"/>
      <c r="E3" s="73"/>
      <c r="F3" s="73"/>
      <c r="G3" s="41"/>
      <c r="H3" s="73"/>
      <c r="I3" s="73"/>
      <c r="J3" s="41"/>
      <c r="K3" s="76"/>
      <c r="L3" s="77"/>
      <c r="M3" s="73"/>
      <c r="N3" s="41"/>
      <c r="O3" s="41"/>
      <c r="P3" s="41"/>
    </row>
    <row r="4" spans="1:17" ht="9.9499999999999993" customHeight="1" x14ac:dyDescent="0.3">
      <c r="A4" s="41"/>
      <c r="B4" s="82" t="s">
        <v>11</v>
      </c>
      <c r="C4" s="79" t="s">
        <v>8</v>
      </c>
      <c r="D4" s="41"/>
      <c r="E4" s="71">
        <v>1</v>
      </c>
      <c r="F4" s="78" t="s">
        <v>41</v>
      </c>
      <c r="G4" s="41"/>
      <c r="H4" s="71">
        <v>1</v>
      </c>
      <c r="I4" s="78" t="s">
        <v>45</v>
      </c>
      <c r="J4" s="41"/>
      <c r="K4" s="70">
        <v>80</v>
      </c>
      <c r="L4" s="72" t="s">
        <v>89</v>
      </c>
      <c r="M4" s="71" t="s">
        <v>42</v>
      </c>
      <c r="N4" s="41"/>
      <c r="O4" s="41"/>
      <c r="P4" s="41"/>
      <c r="Q4" s="27"/>
    </row>
    <row r="5" spans="1:17" ht="9.9499999999999993" customHeight="1" x14ac:dyDescent="0.3">
      <c r="A5" s="41"/>
      <c r="B5" s="83"/>
      <c r="C5" s="79"/>
      <c r="D5" s="41"/>
      <c r="E5" s="71"/>
      <c r="F5" s="78"/>
      <c r="G5" s="41"/>
      <c r="H5" s="71"/>
      <c r="I5" s="78"/>
      <c r="J5" s="41"/>
      <c r="K5" s="70"/>
      <c r="L5" s="72"/>
      <c r="M5" s="71"/>
      <c r="N5" s="41"/>
      <c r="O5" s="41"/>
      <c r="P5" s="41"/>
      <c r="Q5" s="27"/>
    </row>
    <row r="6" spans="1:17" ht="9.9499999999999993" customHeight="1" x14ac:dyDescent="0.3">
      <c r="A6" s="41"/>
      <c r="B6" s="83"/>
      <c r="C6" s="79" t="s">
        <v>11</v>
      </c>
      <c r="D6" s="41"/>
      <c r="E6" s="71">
        <v>2</v>
      </c>
      <c r="F6" s="78" t="s">
        <v>42</v>
      </c>
      <c r="G6" s="41"/>
      <c r="H6" s="71">
        <v>2</v>
      </c>
      <c r="I6" s="78" t="s">
        <v>46</v>
      </c>
      <c r="J6" s="41"/>
      <c r="K6" s="70">
        <v>70</v>
      </c>
      <c r="L6" s="72" t="s">
        <v>89</v>
      </c>
      <c r="M6" s="71" t="s">
        <v>43</v>
      </c>
      <c r="N6" s="41"/>
      <c r="O6" s="41"/>
      <c r="P6" s="41"/>
      <c r="Q6" s="27"/>
    </row>
    <row r="7" spans="1:17" ht="9.9499999999999993" customHeight="1" x14ac:dyDescent="0.3">
      <c r="A7" s="41"/>
      <c r="B7" s="83"/>
      <c r="C7" s="79"/>
      <c r="D7" s="41"/>
      <c r="E7" s="71"/>
      <c r="F7" s="78"/>
      <c r="G7" s="41"/>
      <c r="H7" s="71"/>
      <c r="I7" s="78"/>
      <c r="J7" s="41"/>
      <c r="K7" s="70"/>
      <c r="L7" s="72"/>
      <c r="M7" s="71"/>
      <c r="N7" s="41"/>
      <c r="O7" s="41"/>
      <c r="P7" s="41"/>
      <c r="Q7" s="27"/>
    </row>
    <row r="8" spans="1:17" ht="9.9499999999999993" customHeight="1" x14ac:dyDescent="0.3">
      <c r="A8" s="41"/>
      <c r="B8" s="83"/>
      <c r="C8" s="79" t="s">
        <v>0</v>
      </c>
      <c r="D8" s="41"/>
      <c r="E8" s="71">
        <v>3</v>
      </c>
      <c r="F8" s="78" t="s">
        <v>43</v>
      </c>
      <c r="G8" s="41"/>
      <c r="H8" s="71">
        <v>3</v>
      </c>
      <c r="I8" s="78" t="s">
        <v>15</v>
      </c>
      <c r="J8" s="41"/>
      <c r="K8" s="70">
        <v>60</v>
      </c>
      <c r="L8" s="72" t="s">
        <v>89</v>
      </c>
      <c r="M8" s="71" t="s">
        <v>44</v>
      </c>
      <c r="N8" s="41"/>
      <c r="O8" s="41"/>
      <c r="P8" s="41"/>
      <c r="Q8" s="27"/>
    </row>
    <row r="9" spans="1:17" ht="9.9499999999999993" customHeight="1" x14ac:dyDescent="0.3">
      <c r="A9" s="41"/>
      <c r="B9" s="83"/>
      <c r="C9" s="79"/>
      <c r="D9" s="41"/>
      <c r="E9" s="71"/>
      <c r="F9" s="78"/>
      <c r="G9" s="41"/>
      <c r="H9" s="71"/>
      <c r="I9" s="78"/>
      <c r="J9" s="41"/>
      <c r="K9" s="70"/>
      <c r="L9" s="72"/>
      <c r="M9" s="71"/>
      <c r="N9" s="41"/>
      <c r="O9" s="41"/>
      <c r="P9" s="41"/>
      <c r="Q9" s="27"/>
    </row>
    <row r="10" spans="1:17" ht="9.9499999999999993" customHeight="1" x14ac:dyDescent="0.3">
      <c r="A10" s="41"/>
      <c r="B10" s="83"/>
      <c r="C10" s="79" t="s">
        <v>5</v>
      </c>
      <c r="D10" s="41"/>
      <c r="E10" s="71">
        <v>4</v>
      </c>
      <c r="F10" s="78" t="s">
        <v>44</v>
      </c>
      <c r="G10" s="41"/>
      <c r="H10" s="71">
        <v>4</v>
      </c>
      <c r="I10" s="78" t="s">
        <v>14</v>
      </c>
      <c r="J10" s="41"/>
      <c r="K10" s="70">
        <v>50</v>
      </c>
      <c r="L10" s="72" t="s">
        <v>89</v>
      </c>
      <c r="M10" s="71" t="s">
        <v>90</v>
      </c>
      <c r="N10" s="41"/>
      <c r="O10" s="41"/>
      <c r="P10" s="41"/>
      <c r="Q10" s="27"/>
    </row>
    <row r="11" spans="1:17" ht="9.9499999999999993" customHeight="1" x14ac:dyDescent="0.3">
      <c r="A11" s="41"/>
      <c r="B11" s="83"/>
      <c r="C11" s="79"/>
      <c r="D11" s="41"/>
      <c r="E11" s="71"/>
      <c r="F11" s="78"/>
      <c r="G11" s="41"/>
      <c r="H11" s="71"/>
      <c r="I11" s="78"/>
      <c r="J11" s="41"/>
      <c r="K11" s="70"/>
      <c r="L11" s="72"/>
      <c r="M11" s="71"/>
      <c r="N11" s="41"/>
      <c r="O11" s="41"/>
      <c r="P11" s="41"/>
      <c r="Q11" s="27"/>
    </row>
    <row r="12" spans="1:17" ht="9.9499999999999993" customHeight="1" x14ac:dyDescent="0.3">
      <c r="A12" s="41"/>
      <c r="B12" s="83"/>
      <c r="C12" s="79" t="s">
        <v>18</v>
      </c>
      <c r="D12" s="41"/>
      <c r="E12" s="41"/>
      <c r="F12" s="41"/>
      <c r="G12" s="41"/>
      <c r="H12" s="71">
        <v>5</v>
      </c>
      <c r="I12" s="78" t="s">
        <v>47</v>
      </c>
      <c r="J12" s="41"/>
      <c r="K12" s="70">
        <v>40</v>
      </c>
      <c r="L12" s="72" t="s">
        <v>89</v>
      </c>
      <c r="M12" s="71" t="s">
        <v>91</v>
      </c>
      <c r="N12" s="41"/>
      <c r="O12" s="41"/>
      <c r="P12" s="41"/>
      <c r="Q12" s="27"/>
    </row>
    <row r="13" spans="1:17" ht="9.9499999999999993" customHeight="1" x14ac:dyDescent="0.3">
      <c r="A13" s="41"/>
      <c r="B13" s="84"/>
      <c r="C13" s="79"/>
      <c r="D13" s="41"/>
      <c r="E13" s="41"/>
      <c r="F13" s="41"/>
      <c r="G13" s="41"/>
      <c r="H13" s="71"/>
      <c r="I13" s="78"/>
      <c r="J13" s="41"/>
      <c r="K13" s="70"/>
      <c r="L13" s="72"/>
      <c r="M13" s="71"/>
      <c r="N13" s="41"/>
      <c r="O13" s="41"/>
      <c r="P13" s="41"/>
      <c r="Q13" s="27"/>
    </row>
    <row r="14" spans="1:17" ht="9.9499999999999993" customHeight="1" x14ac:dyDescent="0.3">
      <c r="A14" s="41"/>
      <c r="B14" s="82" t="s">
        <v>2</v>
      </c>
      <c r="C14" s="87" t="s">
        <v>2</v>
      </c>
      <c r="D14" s="41"/>
      <c r="E14" s="41"/>
      <c r="F14" s="41"/>
      <c r="G14" s="41"/>
      <c r="H14" s="41"/>
      <c r="I14" s="41"/>
      <c r="J14" s="41"/>
      <c r="K14" s="88">
        <f>K12</f>
        <v>40</v>
      </c>
      <c r="L14" s="72" t="s">
        <v>98</v>
      </c>
      <c r="M14" s="71" t="s">
        <v>96</v>
      </c>
      <c r="N14" s="41"/>
      <c r="O14" s="41"/>
      <c r="P14" s="41"/>
      <c r="Q14" s="27"/>
    </row>
    <row r="15" spans="1:17" ht="9.9499999999999993" customHeight="1" x14ac:dyDescent="0.3">
      <c r="A15" s="41"/>
      <c r="B15" s="83"/>
      <c r="C15" s="87"/>
      <c r="D15" s="41"/>
      <c r="E15" s="41"/>
      <c r="F15" s="41"/>
      <c r="G15" s="41"/>
      <c r="H15" s="41"/>
      <c r="I15" s="41"/>
      <c r="J15" s="41"/>
      <c r="K15" s="88"/>
      <c r="L15" s="72"/>
      <c r="M15" s="71"/>
      <c r="N15" s="41"/>
      <c r="O15" s="41"/>
      <c r="P15" s="41"/>
      <c r="Q15" s="27"/>
    </row>
    <row r="16" spans="1:17" ht="9.9499999999999993" customHeight="1" x14ac:dyDescent="0.3">
      <c r="A16" s="41"/>
      <c r="B16" s="83"/>
      <c r="C16" s="87" t="s">
        <v>1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27"/>
    </row>
    <row r="17" spans="1:28" ht="9.9499999999999993" customHeight="1" x14ac:dyDescent="0.3">
      <c r="A17" s="41"/>
      <c r="B17" s="83"/>
      <c r="C17" s="87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27"/>
    </row>
    <row r="18" spans="1:28" ht="9.9499999999999993" customHeight="1" x14ac:dyDescent="0.3">
      <c r="A18" s="41"/>
      <c r="B18" s="83"/>
      <c r="C18" s="87" t="s">
        <v>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27"/>
    </row>
    <row r="19" spans="1:28" ht="9.9499999999999993" customHeight="1" x14ac:dyDescent="0.3">
      <c r="A19" s="41"/>
      <c r="B19" s="84"/>
      <c r="C19" s="87"/>
      <c r="D19" s="41"/>
      <c r="E19" s="43"/>
      <c r="F19" s="43"/>
      <c r="G19" s="43"/>
      <c r="H19" s="43"/>
      <c r="I19" s="43"/>
      <c r="J19" s="43"/>
      <c r="K19" s="43"/>
      <c r="L19" s="43"/>
      <c r="M19" s="43"/>
      <c r="N19" s="44"/>
      <c r="O19" s="41"/>
      <c r="P19" s="41"/>
      <c r="Q19" s="27"/>
    </row>
    <row r="20" spans="1:28" ht="9.9499999999999993" customHeight="1" x14ac:dyDescent="0.3">
      <c r="A20" s="41"/>
      <c r="B20" s="82" t="s">
        <v>27</v>
      </c>
      <c r="C20" s="86" t="s">
        <v>4</v>
      </c>
      <c r="D20" s="41"/>
      <c r="E20" s="43"/>
      <c r="F20" s="89" t="s">
        <v>99</v>
      </c>
      <c r="G20" s="89"/>
      <c r="H20" s="89"/>
      <c r="I20" s="89"/>
      <c r="J20" s="89"/>
      <c r="K20" s="43"/>
      <c r="L20" s="43"/>
      <c r="M20" s="43"/>
      <c r="N20" s="44"/>
      <c r="O20" s="41"/>
      <c r="P20" s="41"/>
      <c r="Q20" s="27"/>
    </row>
    <row r="21" spans="1:28" ht="9.9499999999999993" customHeight="1" x14ac:dyDescent="0.3">
      <c r="A21" s="41"/>
      <c r="B21" s="83"/>
      <c r="C21" s="86"/>
      <c r="D21" s="41"/>
      <c r="E21" s="43"/>
      <c r="F21" s="89"/>
      <c r="G21" s="89"/>
      <c r="H21" s="89"/>
      <c r="I21" s="89"/>
      <c r="J21" s="89"/>
      <c r="K21" s="43"/>
      <c r="L21" s="43"/>
      <c r="M21" s="43"/>
      <c r="N21" s="44"/>
      <c r="O21" s="41"/>
      <c r="P21" s="41"/>
      <c r="Q21" s="27"/>
    </row>
    <row r="22" spans="1:28" ht="9.9499999999999993" customHeight="1" x14ac:dyDescent="0.3">
      <c r="A22" s="41"/>
      <c r="B22" s="83"/>
      <c r="C22" s="86" t="s">
        <v>12</v>
      </c>
      <c r="D22" s="41"/>
      <c r="E22" s="43"/>
      <c r="F22" s="90" t="s">
        <v>112</v>
      </c>
      <c r="G22" s="91"/>
      <c r="H22" s="91"/>
      <c r="I22" s="91"/>
      <c r="J22" s="91"/>
      <c r="K22" s="91"/>
      <c r="L22" s="91"/>
      <c r="M22" s="91"/>
      <c r="N22" s="44"/>
      <c r="O22" s="41"/>
      <c r="P22" s="41"/>
      <c r="Q22" s="27"/>
    </row>
    <row r="23" spans="1:28" ht="9.9499999999999993" customHeight="1" x14ac:dyDescent="0.3">
      <c r="A23" s="41"/>
      <c r="B23" s="83"/>
      <c r="C23" s="86"/>
      <c r="D23" s="41"/>
      <c r="E23" s="43"/>
      <c r="F23" s="91"/>
      <c r="G23" s="91"/>
      <c r="H23" s="91"/>
      <c r="I23" s="91"/>
      <c r="J23" s="91"/>
      <c r="K23" s="91"/>
      <c r="L23" s="91"/>
      <c r="M23" s="91"/>
      <c r="N23" s="44"/>
      <c r="O23" s="41"/>
      <c r="P23" s="41"/>
      <c r="Q23" s="27"/>
    </row>
    <row r="24" spans="1:28" ht="9.9499999999999993" customHeight="1" x14ac:dyDescent="0.3">
      <c r="A24" s="41"/>
      <c r="B24" s="83"/>
      <c r="C24" s="86" t="s">
        <v>10</v>
      </c>
      <c r="D24" s="41"/>
      <c r="E24" s="43"/>
      <c r="F24" s="43"/>
      <c r="G24" s="43"/>
      <c r="H24" s="43"/>
      <c r="I24" s="43"/>
      <c r="J24" s="43"/>
      <c r="K24" s="43"/>
      <c r="L24" s="43"/>
      <c r="M24" s="43"/>
      <c r="N24" s="44"/>
      <c r="O24" s="41"/>
      <c r="P24" s="41"/>
      <c r="Q24" s="27"/>
    </row>
    <row r="25" spans="1:28" ht="9.9499999999999993" customHeight="1" x14ac:dyDescent="0.3">
      <c r="A25" s="41"/>
      <c r="B25" s="84"/>
      <c r="C25" s="86"/>
      <c r="D25" s="41"/>
      <c r="E25" s="43"/>
      <c r="F25" s="43"/>
      <c r="G25" s="43"/>
      <c r="H25" s="43"/>
      <c r="I25" s="43"/>
      <c r="J25" s="43"/>
      <c r="K25" s="43"/>
      <c r="L25" s="43"/>
      <c r="M25" s="43"/>
      <c r="N25" s="44"/>
      <c r="O25" s="41"/>
      <c r="P25" s="41"/>
      <c r="Q25" s="27"/>
    </row>
    <row r="26" spans="1:28" ht="9.9499999999999993" customHeight="1" x14ac:dyDescent="0.3">
      <c r="A26" s="41"/>
      <c r="B26" s="82" t="s">
        <v>19</v>
      </c>
      <c r="C26" s="85" t="s">
        <v>13</v>
      </c>
      <c r="D26" s="41"/>
      <c r="E26" s="43"/>
      <c r="F26" s="43"/>
      <c r="G26" s="43"/>
      <c r="H26" s="43"/>
      <c r="I26" s="43"/>
      <c r="J26" s="43"/>
      <c r="K26" s="43"/>
      <c r="L26" s="43"/>
      <c r="M26" s="43"/>
      <c r="N26" s="44"/>
      <c r="O26" s="41"/>
      <c r="P26" s="41"/>
      <c r="Q26" s="27"/>
    </row>
    <row r="27" spans="1:28" ht="9.9499999999999993" customHeight="1" x14ac:dyDescent="0.3">
      <c r="A27" s="41"/>
      <c r="B27" s="83"/>
      <c r="C27" s="85"/>
      <c r="D27" s="41"/>
      <c r="E27" s="43"/>
      <c r="F27" s="43"/>
      <c r="G27" s="43"/>
      <c r="H27" s="43"/>
      <c r="I27" s="43"/>
      <c r="J27" s="43"/>
      <c r="K27" s="43"/>
      <c r="L27" s="43"/>
      <c r="M27" s="43"/>
      <c r="N27" s="44"/>
      <c r="O27" s="41"/>
      <c r="P27" s="41"/>
      <c r="Q27" s="27"/>
    </row>
    <row r="28" spans="1:28" ht="9.9499999999999993" customHeight="1" x14ac:dyDescent="0.3">
      <c r="A28" s="41"/>
      <c r="B28" s="83"/>
      <c r="C28" s="85" t="s">
        <v>40</v>
      </c>
      <c r="D28" s="41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1"/>
      <c r="P28" s="41"/>
      <c r="Q28" s="27"/>
    </row>
    <row r="29" spans="1:28" ht="9.9499999999999993" customHeight="1" x14ac:dyDescent="0.3">
      <c r="A29" s="41"/>
      <c r="B29" s="83"/>
      <c r="C29" s="85"/>
      <c r="D29" s="41"/>
      <c r="E29" s="43"/>
      <c r="F29" s="43"/>
      <c r="G29" s="43"/>
      <c r="H29" s="43"/>
      <c r="I29" s="43"/>
      <c r="J29" s="43"/>
      <c r="K29" s="43"/>
      <c r="L29" s="43"/>
      <c r="M29" s="43"/>
      <c r="N29" s="44"/>
      <c r="O29" s="41"/>
      <c r="P29" s="41"/>
      <c r="Q29" s="27"/>
    </row>
    <row r="30" spans="1:28" ht="9.9499999999999993" customHeight="1" x14ac:dyDescent="0.3">
      <c r="A30" s="41"/>
      <c r="B30" s="83"/>
      <c r="C30" s="85" t="s">
        <v>19</v>
      </c>
      <c r="D30" s="41"/>
      <c r="E30" s="43"/>
      <c r="F30" s="43"/>
      <c r="G30" s="43"/>
      <c r="H30" s="43"/>
      <c r="I30" s="43"/>
      <c r="J30" s="43"/>
      <c r="K30" s="43"/>
      <c r="L30" s="43"/>
      <c r="M30" s="43"/>
      <c r="N30" s="44"/>
      <c r="O30" s="41"/>
      <c r="P30" s="41"/>
      <c r="Q30" s="27"/>
    </row>
    <row r="31" spans="1:28" ht="9.9499999999999993" customHeight="1" x14ac:dyDescent="0.3">
      <c r="A31" s="41"/>
      <c r="B31" s="84"/>
      <c r="C31" s="85"/>
      <c r="D31" s="41"/>
      <c r="E31" s="43"/>
      <c r="F31" s="43"/>
      <c r="G31" s="43"/>
      <c r="H31" s="43"/>
      <c r="I31" s="43"/>
      <c r="J31" s="43"/>
      <c r="K31" s="43"/>
      <c r="L31" s="43"/>
      <c r="M31" s="43"/>
      <c r="N31" s="44"/>
      <c r="O31" s="41"/>
      <c r="P31" s="41"/>
      <c r="Q31" s="27"/>
    </row>
    <row r="32" spans="1:28" x14ac:dyDescent="0.3">
      <c r="A32" s="41"/>
      <c r="B32" s="41"/>
      <c r="C32" s="41"/>
      <c r="D32" s="41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1"/>
      <c r="P32" s="41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 x14ac:dyDescent="0.3">
      <c r="A33" s="41"/>
      <c r="B33" s="41"/>
      <c r="C33" s="41"/>
      <c r="D33" s="41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1"/>
      <c r="P33" s="41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 x14ac:dyDescent="0.3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1:28" x14ac:dyDescent="0.3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x14ac:dyDescent="0.3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x14ac:dyDescent="0.3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 x14ac:dyDescent="0.3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:28" x14ac:dyDescent="0.3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 x14ac:dyDescent="0.3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 x14ac:dyDescent="0.3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 x14ac:dyDescent="0.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 x14ac:dyDescent="0.3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:28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1:28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1:28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1:28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 x14ac:dyDescent="0.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 x14ac:dyDescent="0.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1:28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1:28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1:28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1:28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1:28" x14ac:dyDescent="0.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1:28" x14ac:dyDescent="0.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1:28" x14ac:dyDescent="0.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</sheetData>
  <mergeCells count="63">
    <mergeCell ref="K14:K15"/>
    <mergeCell ref="L14:L15"/>
    <mergeCell ref="M14:M15"/>
    <mergeCell ref="F20:J21"/>
    <mergeCell ref="F22:M23"/>
    <mergeCell ref="H2:H3"/>
    <mergeCell ref="H4:H5"/>
    <mergeCell ref="H6:H7"/>
    <mergeCell ref="H8:H9"/>
    <mergeCell ref="H10:H11"/>
    <mergeCell ref="E2:E3"/>
    <mergeCell ref="E4:E5"/>
    <mergeCell ref="E6:E7"/>
    <mergeCell ref="E8:E9"/>
    <mergeCell ref="E10:E11"/>
    <mergeCell ref="B2:C3"/>
    <mergeCell ref="B4:B13"/>
    <mergeCell ref="B14:B19"/>
    <mergeCell ref="B20:B25"/>
    <mergeCell ref="B26:B31"/>
    <mergeCell ref="C26:C27"/>
    <mergeCell ref="C28:C29"/>
    <mergeCell ref="C30:C31"/>
    <mergeCell ref="C22:C23"/>
    <mergeCell ref="C24:C25"/>
    <mergeCell ref="C14:C15"/>
    <mergeCell ref="C16:C17"/>
    <mergeCell ref="C18:C19"/>
    <mergeCell ref="C20:C21"/>
    <mergeCell ref="C12:C13"/>
    <mergeCell ref="C4:C5"/>
    <mergeCell ref="I2:I3"/>
    <mergeCell ref="I4:I5"/>
    <mergeCell ref="I6:I7"/>
    <mergeCell ref="I8:I9"/>
    <mergeCell ref="I10:I11"/>
    <mergeCell ref="C6:C7"/>
    <mergeCell ref="C8:C9"/>
    <mergeCell ref="C10:C11"/>
    <mergeCell ref="I12:I13"/>
    <mergeCell ref="H12:H13"/>
    <mergeCell ref="F2:F3"/>
    <mergeCell ref="F4:F5"/>
    <mergeCell ref="F6:F7"/>
    <mergeCell ref="F8:F9"/>
    <mergeCell ref="F10:F11"/>
    <mergeCell ref="M2:M3"/>
    <mergeCell ref="K4:K5"/>
    <mergeCell ref="M4:M5"/>
    <mergeCell ref="K6:K7"/>
    <mergeCell ref="M6:M7"/>
    <mergeCell ref="L4:L5"/>
    <mergeCell ref="L6:L7"/>
    <mergeCell ref="K2:L3"/>
    <mergeCell ref="K8:K9"/>
    <mergeCell ref="M8:M9"/>
    <mergeCell ref="K10:K11"/>
    <mergeCell ref="M10:M11"/>
    <mergeCell ref="K12:K13"/>
    <mergeCell ref="M12:M13"/>
    <mergeCell ref="L8:L9"/>
    <mergeCell ref="L10:L11"/>
    <mergeCell ref="L12:L13"/>
  </mergeCells>
  <phoneticPr fontId="5" type="noConversion"/>
  <hyperlinks>
    <hyperlink ref="F2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7"/>
  <sheetViews>
    <sheetView showGridLines="0" tabSelected="1" workbookViewId="0">
      <selection activeCell="B30" sqref="B30:F35"/>
    </sheetView>
  </sheetViews>
  <sheetFormatPr defaultRowHeight="16.5" x14ac:dyDescent="0.3"/>
  <cols>
    <col min="1" max="1" width="2.75" customWidth="1"/>
    <col min="2" max="3" width="7" customWidth="1"/>
    <col min="4" max="34" width="6.625" customWidth="1"/>
  </cols>
  <sheetData>
    <row r="1" spans="1:5" ht="5.25" customHeight="1" x14ac:dyDescent="0.3">
      <c r="A1" s="35"/>
      <c r="B1" s="35"/>
      <c r="C1" s="35"/>
      <c r="D1" s="35"/>
      <c r="E1" s="35"/>
    </row>
    <row r="2" spans="1:5" x14ac:dyDescent="0.3">
      <c r="A2" s="35"/>
      <c r="B2" s="35"/>
      <c r="C2" s="35"/>
      <c r="D2" s="35"/>
      <c r="E2" s="35"/>
    </row>
    <row r="3" spans="1:5" x14ac:dyDescent="0.3">
      <c r="A3" s="35"/>
      <c r="B3" s="35"/>
      <c r="C3" s="35"/>
      <c r="D3" s="35"/>
      <c r="E3" s="35"/>
    </row>
    <row r="4" spans="1:5" x14ac:dyDescent="0.3">
      <c r="A4" s="35"/>
      <c r="B4" s="35"/>
      <c r="C4" s="35"/>
      <c r="D4" s="35"/>
      <c r="E4" s="35"/>
    </row>
    <row r="5" spans="1:5" x14ac:dyDescent="0.3">
      <c r="A5" s="35"/>
      <c r="B5" s="35"/>
      <c r="C5" s="35"/>
      <c r="D5" s="35"/>
      <c r="E5" s="35"/>
    </row>
    <row r="6" spans="1:5" x14ac:dyDescent="0.3">
      <c r="A6" s="35"/>
      <c r="B6" s="35"/>
      <c r="C6" s="35"/>
      <c r="D6" s="35"/>
      <c r="E6" s="35"/>
    </row>
    <row r="7" spans="1:5" x14ac:dyDescent="0.3">
      <c r="A7" s="35"/>
      <c r="B7" s="35"/>
      <c r="C7" s="35"/>
      <c r="D7" s="35"/>
      <c r="E7" s="35"/>
    </row>
    <row r="8" spans="1:5" x14ac:dyDescent="0.3">
      <c r="A8" s="35"/>
      <c r="B8" s="35"/>
      <c r="C8" s="35"/>
      <c r="D8" s="35"/>
      <c r="E8" s="35"/>
    </row>
    <row r="9" spans="1:5" x14ac:dyDescent="0.3">
      <c r="A9" s="35"/>
      <c r="B9" s="35"/>
      <c r="C9" s="35"/>
      <c r="D9" s="35"/>
      <c r="E9" s="35"/>
    </row>
    <row r="10" spans="1:5" x14ac:dyDescent="0.3">
      <c r="A10" s="35"/>
      <c r="B10" s="35"/>
      <c r="C10" s="35"/>
      <c r="D10" s="35"/>
      <c r="E10" s="35"/>
    </row>
    <row r="11" spans="1:5" x14ac:dyDescent="0.3">
      <c r="A11" s="35"/>
      <c r="B11" s="35"/>
      <c r="C11" s="35"/>
      <c r="D11" s="35"/>
      <c r="E11" s="35"/>
    </row>
    <row r="12" spans="1:5" x14ac:dyDescent="0.3">
      <c r="A12" s="35"/>
      <c r="B12" s="35"/>
      <c r="C12" s="35"/>
      <c r="D12" s="35"/>
      <c r="E12" s="35"/>
    </row>
    <row r="13" spans="1:5" x14ac:dyDescent="0.3">
      <c r="A13" s="35"/>
      <c r="B13" s="35"/>
      <c r="C13" s="35"/>
      <c r="D13" s="35"/>
      <c r="E13" s="35"/>
    </row>
    <row r="14" spans="1:5" x14ac:dyDescent="0.3">
      <c r="A14" s="35"/>
      <c r="B14" s="35"/>
      <c r="C14" s="35"/>
      <c r="D14" s="35"/>
      <c r="E14" s="35"/>
    </row>
    <row r="15" spans="1:5" x14ac:dyDescent="0.3">
      <c r="A15" s="35"/>
      <c r="B15" s="35"/>
      <c r="C15" s="35"/>
      <c r="D15" s="35"/>
      <c r="E15" s="35"/>
    </row>
    <row r="16" spans="1:5" x14ac:dyDescent="0.3">
      <c r="A16" s="35"/>
      <c r="B16" s="35"/>
      <c r="C16" s="35"/>
      <c r="D16" s="35"/>
      <c r="E16" s="35"/>
    </row>
    <row r="17" spans="1:27" x14ac:dyDescent="0.3">
      <c r="A17" s="35"/>
      <c r="B17" s="35"/>
      <c r="C17" s="35"/>
      <c r="D17" s="35"/>
      <c r="E17" s="35"/>
    </row>
    <row r="18" spans="1:27" x14ac:dyDescent="0.3">
      <c r="A18" s="35"/>
      <c r="B18" s="35"/>
      <c r="C18" s="35"/>
      <c r="D18" s="35"/>
      <c r="E18" s="35"/>
    </row>
    <row r="19" spans="1:27" x14ac:dyDescent="0.3">
      <c r="A19" s="35"/>
      <c r="B19" s="35"/>
      <c r="C19" s="35"/>
      <c r="D19" s="35"/>
      <c r="E19" s="35"/>
    </row>
    <row r="20" spans="1:27" x14ac:dyDescent="0.3">
      <c r="A20" s="35"/>
      <c r="B20" s="35"/>
      <c r="C20" s="35"/>
      <c r="D20" s="35"/>
      <c r="E20" s="35"/>
    </row>
    <row r="21" spans="1:27" ht="15.95" customHeight="1" thickBot="1" x14ac:dyDescent="0.35">
      <c r="A21" s="35"/>
      <c r="B21" s="35"/>
      <c r="C21" s="35"/>
      <c r="D21" s="35"/>
      <c r="E21" s="35"/>
    </row>
    <row r="22" spans="1:27" ht="15.95" customHeight="1" thickBot="1" x14ac:dyDescent="0.35">
      <c r="A22" s="35"/>
      <c r="B22" s="92" t="s">
        <v>113</v>
      </c>
      <c r="C22" s="95" t="s">
        <v>114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</row>
    <row r="23" spans="1:27" ht="15.95" customHeight="1" thickBot="1" x14ac:dyDescent="0.35">
      <c r="A23" s="35"/>
      <c r="B23" s="93"/>
      <c r="C23" s="95" t="s">
        <v>114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</row>
    <row r="24" spans="1:27" ht="15.95" customHeight="1" thickBot="1" x14ac:dyDescent="0.35">
      <c r="A24" s="35"/>
      <c r="B24" s="93"/>
      <c r="C24" s="95" t="s">
        <v>114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</row>
    <row r="25" spans="1:27" ht="15.95" customHeight="1" thickBot="1" x14ac:dyDescent="0.35">
      <c r="A25" s="35"/>
      <c r="B25" s="93"/>
      <c r="C25" s="95" t="s">
        <v>114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</row>
    <row r="26" spans="1:27" ht="15.95" customHeight="1" thickBot="1" x14ac:dyDescent="0.35">
      <c r="A26" s="35"/>
      <c r="B26" s="94"/>
      <c r="C26" s="95" t="s">
        <v>114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</row>
    <row r="27" spans="1:27" ht="15.95" customHeight="1" x14ac:dyDescent="0.3">
      <c r="A27" s="35"/>
      <c r="B27" s="35"/>
      <c r="C27" s="35"/>
      <c r="D27" s="35"/>
      <c r="E27" s="35"/>
    </row>
    <row r="28" spans="1:27" x14ac:dyDescent="0.3">
      <c r="A28" s="35"/>
      <c r="B28" s="106" t="s">
        <v>101</v>
      </c>
      <c r="C28" s="107"/>
      <c r="D28" s="107"/>
      <c r="E28" s="107"/>
      <c r="F28" s="108"/>
    </row>
    <row r="29" spans="1:27" x14ac:dyDescent="0.3">
      <c r="A29" s="35"/>
      <c r="B29" s="106"/>
      <c r="C29" s="107"/>
      <c r="D29" s="107"/>
      <c r="E29" s="107"/>
      <c r="F29" s="108"/>
    </row>
    <row r="30" spans="1:27" x14ac:dyDescent="0.3">
      <c r="A30" s="35"/>
      <c r="B30" s="109" t="e">
        <f>IF((C58&gt;=100),"S", IF((C58&gt;=DATA!K4),DATA!M4, IF((C58&gt;=DATA!K6),DATA!M6, IF((C58&gt;=DATA!K8),DATA!M8, IF((C58&gt;=DATA!K10),DATA!M10, IF((C58&gt;=DATA!K12),DATA!M12, IF((C58&lt;DATA!K14),DATA!M14)))))))</f>
        <v>#DIV/0!</v>
      </c>
      <c r="C30" s="110"/>
      <c r="D30" s="110"/>
      <c r="E30" s="110"/>
      <c r="F30" s="111"/>
    </row>
    <row r="31" spans="1:27" x14ac:dyDescent="0.3">
      <c r="A31" s="35"/>
      <c r="B31" s="112"/>
      <c r="C31" s="110"/>
      <c r="D31" s="110"/>
      <c r="E31" s="110"/>
      <c r="F31" s="111"/>
    </row>
    <row r="32" spans="1:27" x14ac:dyDescent="0.3">
      <c r="A32" s="35"/>
      <c r="B32" s="112"/>
      <c r="C32" s="110"/>
      <c r="D32" s="110"/>
      <c r="E32" s="110"/>
      <c r="F32" s="111"/>
    </row>
    <row r="33" spans="1:6" x14ac:dyDescent="0.3">
      <c r="A33" s="35"/>
      <c r="B33" s="112"/>
      <c r="C33" s="110"/>
      <c r="D33" s="110"/>
      <c r="E33" s="110"/>
      <c r="F33" s="111"/>
    </row>
    <row r="34" spans="1:6" x14ac:dyDescent="0.3">
      <c r="A34" s="35"/>
      <c r="B34" s="112"/>
      <c r="C34" s="110"/>
      <c r="D34" s="110"/>
      <c r="E34" s="110"/>
      <c r="F34" s="111"/>
    </row>
    <row r="35" spans="1:6" x14ac:dyDescent="0.3">
      <c r="A35" s="35"/>
      <c r="B35" s="112"/>
      <c r="C35" s="110"/>
      <c r="D35" s="110"/>
      <c r="E35" s="110"/>
      <c r="F35" s="111"/>
    </row>
    <row r="36" spans="1:6" x14ac:dyDescent="0.3">
      <c r="A36" s="35"/>
      <c r="B36" s="35"/>
      <c r="C36" s="35"/>
      <c r="D36" s="35"/>
      <c r="E36" s="35"/>
    </row>
    <row r="37" spans="1:6" x14ac:dyDescent="0.3">
      <c r="A37" s="35"/>
      <c r="B37" s="35"/>
      <c r="C37" s="115" t="s">
        <v>104</v>
      </c>
      <c r="D37" s="114"/>
      <c r="E37" s="40" t="s">
        <v>105</v>
      </c>
    </row>
    <row r="38" spans="1:6" x14ac:dyDescent="0.3">
      <c r="A38" s="35"/>
      <c r="B38" s="35"/>
      <c r="C38" s="113" t="s">
        <v>106</v>
      </c>
      <c r="D38" s="114"/>
      <c r="E38" s="48" t="str">
        <f>COUNTIF((D60:AH60),"S")&amp;"개"</f>
        <v>0개</v>
      </c>
    </row>
    <row r="39" spans="1:6" x14ac:dyDescent="0.3">
      <c r="A39" s="35"/>
      <c r="B39" s="35"/>
      <c r="C39" s="113" t="str">
        <f>"A("&amp;DATA!K4&amp;"점 이상)"</f>
        <v>A(80점 이상)</v>
      </c>
      <c r="D39" s="114"/>
      <c r="E39" s="48" t="str">
        <f>COUNTIF((D60:AH60),"A")&amp;"개"</f>
        <v>0개</v>
      </c>
    </row>
    <row r="40" spans="1:6" x14ac:dyDescent="0.3">
      <c r="A40" s="35"/>
      <c r="B40" s="35"/>
      <c r="C40" s="113" t="str">
        <f>"B("&amp;DATA!K6&amp;"점 이상)"</f>
        <v>B(70점 이상)</v>
      </c>
      <c r="D40" s="114"/>
      <c r="E40" s="45" t="str">
        <f>COUNTIF((D60:AH60),"B")&amp;"개"</f>
        <v>0개</v>
      </c>
    </row>
    <row r="41" spans="1:6" x14ac:dyDescent="0.3">
      <c r="A41" s="35"/>
      <c r="B41" s="35"/>
      <c r="C41" s="113" t="str">
        <f>"C("&amp;DATA!K8&amp;"점 이상)"</f>
        <v>C(60점 이상)</v>
      </c>
      <c r="D41" s="114"/>
      <c r="E41" s="45" t="str">
        <f>COUNTIF((D60:AH60),"C")&amp;"개"</f>
        <v>0개</v>
      </c>
    </row>
    <row r="42" spans="1:6" x14ac:dyDescent="0.3">
      <c r="A42" s="35"/>
      <c r="B42" s="35"/>
      <c r="C42" s="113" t="str">
        <f>"D("&amp;DATA!K10&amp;"점 이상)"</f>
        <v>D(50점 이상)</v>
      </c>
      <c r="D42" s="114"/>
      <c r="E42" s="45" t="str">
        <f>COUNTIF((D60:AH60),"D")&amp;"개"</f>
        <v>0개</v>
      </c>
    </row>
    <row r="43" spans="1:6" x14ac:dyDescent="0.3">
      <c r="A43" s="35"/>
      <c r="B43" s="35"/>
      <c r="C43" s="113" t="str">
        <f>"E("&amp;DATA!K12&amp;"점 이상)"</f>
        <v>E(40점 이상)</v>
      </c>
      <c r="D43" s="114"/>
      <c r="E43" s="45" t="str">
        <f>COUNTIF((D60:AH60),"E")&amp;"개"</f>
        <v>0개</v>
      </c>
    </row>
    <row r="44" spans="1:6" x14ac:dyDescent="0.3">
      <c r="A44" s="35"/>
      <c r="B44" s="35"/>
      <c r="C44" s="113" t="str">
        <f>"F("&amp;DATA!K14&amp;"점 이하)"</f>
        <v>F(40점 이하)</v>
      </c>
      <c r="D44" s="114"/>
      <c r="E44" s="45" t="str">
        <f>COUNTIF((D60:AH60),"F")&amp;"개"</f>
        <v>0개</v>
      </c>
    </row>
    <row r="45" spans="1:6" x14ac:dyDescent="0.3">
      <c r="A45" s="35"/>
      <c r="B45" s="35"/>
      <c r="C45" s="35"/>
      <c r="D45" s="35"/>
      <c r="E45" s="35"/>
    </row>
    <row r="46" spans="1:6" x14ac:dyDescent="0.3">
      <c r="A46" s="35"/>
      <c r="B46" s="35"/>
      <c r="C46" s="35"/>
      <c r="D46" s="35"/>
      <c r="E46" s="35"/>
    </row>
    <row r="47" spans="1:6" x14ac:dyDescent="0.3">
      <c r="A47" s="35"/>
      <c r="B47" s="35"/>
      <c r="C47" s="35"/>
      <c r="D47" s="35"/>
      <c r="E47" s="35"/>
    </row>
    <row r="48" spans="1:6" x14ac:dyDescent="0.3">
      <c r="A48" s="35"/>
      <c r="B48" s="35"/>
      <c r="C48" s="35"/>
      <c r="D48" s="35"/>
      <c r="E48" s="35"/>
    </row>
    <row r="49" spans="1:36" x14ac:dyDescent="0.3">
      <c r="A49" s="35"/>
      <c r="B49" s="35"/>
      <c r="C49" s="35"/>
      <c r="D49" s="35"/>
      <c r="E49" s="35"/>
    </row>
    <row r="50" spans="1:36" x14ac:dyDescent="0.3">
      <c r="A50" s="35"/>
      <c r="B50" s="35"/>
      <c r="C50" s="35"/>
      <c r="D50" s="35"/>
      <c r="E50" s="35"/>
    </row>
    <row r="51" spans="1:36" x14ac:dyDescent="0.3">
      <c r="A51" s="35"/>
      <c r="B51" s="35"/>
      <c r="C51" s="35"/>
      <c r="D51" s="35"/>
      <c r="E51" s="35"/>
    </row>
    <row r="52" spans="1:36" x14ac:dyDescent="0.3">
      <c r="A52" s="35"/>
      <c r="B52" s="35"/>
      <c r="C52" s="35"/>
      <c r="D52" s="35"/>
      <c r="E52" s="35"/>
    </row>
    <row r="53" spans="1:36" ht="17.25" thickBot="1" x14ac:dyDescent="0.35">
      <c r="A53" s="35"/>
      <c r="B53" s="35"/>
      <c r="C53" s="35"/>
      <c r="D53" s="35"/>
      <c r="E53" s="35"/>
    </row>
    <row r="54" spans="1:36" hidden="1" x14ac:dyDescent="0.3">
      <c r="A54" s="35"/>
      <c r="B54" s="35"/>
      <c r="C54" s="35"/>
      <c r="D54" s="35"/>
      <c r="E54" s="35"/>
    </row>
    <row r="55" spans="1:36" hidden="1" x14ac:dyDescent="0.3">
      <c r="A55" s="35"/>
      <c r="B55" s="35"/>
    </row>
    <row r="56" spans="1:36" ht="17.25" thickBot="1" x14ac:dyDescent="0.35">
      <c r="A56" s="35"/>
      <c r="B56" s="101" t="s">
        <v>111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16"/>
      <c r="AI56" s="35"/>
      <c r="AJ56" s="35"/>
    </row>
    <row r="57" spans="1:36" ht="17.25" thickBot="1" x14ac:dyDescent="0.35">
      <c r="A57" s="35"/>
      <c r="B57" s="54" t="s">
        <v>30</v>
      </c>
      <c r="C57" s="55" t="s">
        <v>100</v>
      </c>
      <c r="D57" s="56" t="s">
        <v>52</v>
      </c>
      <c r="E57" s="56" t="s">
        <v>53</v>
      </c>
      <c r="F57" s="56" t="s">
        <v>54</v>
      </c>
      <c r="G57" s="56" t="s">
        <v>55</v>
      </c>
      <c r="H57" s="56" t="s">
        <v>56</v>
      </c>
      <c r="I57" s="56" t="s">
        <v>57</v>
      </c>
      <c r="J57" s="56" t="s">
        <v>58</v>
      </c>
      <c r="K57" s="56" t="s">
        <v>59</v>
      </c>
      <c r="L57" s="56" t="s">
        <v>60</v>
      </c>
      <c r="M57" s="56" t="s">
        <v>61</v>
      </c>
      <c r="N57" s="56" t="s">
        <v>62</v>
      </c>
      <c r="O57" s="56" t="s">
        <v>63</v>
      </c>
      <c r="P57" s="56" t="s">
        <v>64</v>
      </c>
      <c r="Q57" s="56" t="s">
        <v>65</v>
      </c>
      <c r="R57" s="56" t="s">
        <v>66</v>
      </c>
      <c r="S57" s="56" t="s">
        <v>67</v>
      </c>
      <c r="T57" s="56" t="s">
        <v>68</v>
      </c>
      <c r="U57" s="56" t="s">
        <v>69</v>
      </c>
      <c r="V57" s="56" t="s">
        <v>70</v>
      </c>
      <c r="W57" s="56" t="s">
        <v>71</v>
      </c>
      <c r="X57" s="56" t="s">
        <v>72</v>
      </c>
      <c r="Y57" s="56" t="s">
        <v>73</v>
      </c>
      <c r="Z57" s="56" t="s">
        <v>74</v>
      </c>
      <c r="AA57" s="56" t="s">
        <v>75</v>
      </c>
      <c r="AB57" s="56" t="s">
        <v>76</v>
      </c>
      <c r="AC57" s="56" t="s">
        <v>77</v>
      </c>
      <c r="AD57" s="56" t="s">
        <v>78</v>
      </c>
      <c r="AE57" s="56" t="s">
        <v>79</v>
      </c>
      <c r="AF57" s="56" t="s">
        <v>80</v>
      </c>
      <c r="AG57" s="56" t="s">
        <v>81</v>
      </c>
      <c r="AH57" s="57" t="s">
        <v>82</v>
      </c>
      <c r="AI57" s="35"/>
      <c r="AJ57" s="35"/>
    </row>
    <row r="58" spans="1:36" ht="17.25" thickBot="1" x14ac:dyDescent="0.35">
      <c r="A58" s="35"/>
      <c r="B58" s="54" t="s">
        <v>51</v>
      </c>
      <c r="C58" s="58" t="e">
        <f>(SUM(D58:AH58)/(COUNTIF(D95:AH95,"&gt;=1")))</f>
        <v>#DIV/0!</v>
      </c>
      <c r="D58" s="59">
        <f>'1일'!AD29</f>
        <v>0</v>
      </c>
      <c r="E58" s="59">
        <f>'2일'!AD29</f>
        <v>0</v>
      </c>
      <c r="F58" s="59">
        <f>'3일'!AD29</f>
        <v>0</v>
      </c>
      <c r="G58" s="59">
        <f>'4일'!AD29</f>
        <v>0</v>
      </c>
      <c r="H58" s="59">
        <f>'5일'!AD29</f>
        <v>0</v>
      </c>
      <c r="I58" s="59">
        <f>'6일'!AD29</f>
        <v>0</v>
      </c>
      <c r="J58" s="59">
        <f>'7일'!AD29</f>
        <v>0</v>
      </c>
      <c r="K58" s="59">
        <f>'8일'!AD29</f>
        <v>0</v>
      </c>
      <c r="L58" s="59">
        <f>'9일'!AD29</f>
        <v>0</v>
      </c>
      <c r="M58" s="59">
        <f>'10일'!AD29</f>
        <v>0</v>
      </c>
      <c r="N58" s="59">
        <f>'11일'!AD29</f>
        <v>0</v>
      </c>
      <c r="O58" s="59">
        <f>'12일'!AD29</f>
        <v>0</v>
      </c>
      <c r="P58" s="59">
        <f>'13일'!AD29</f>
        <v>0</v>
      </c>
      <c r="Q58" s="59">
        <f>'14일'!AD29</f>
        <v>0</v>
      </c>
      <c r="R58" s="59">
        <f>'15일'!AD29</f>
        <v>0</v>
      </c>
      <c r="S58" s="59">
        <f>'16일'!AD29</f>
        <v>0</v>
      </c>
      <c r="T58" s="59">
        <f>'17일'!AD29</f>
        <v>0</v>
      </c>
      <c r="U58" s="59">
        <f>'18일'!AD29</f>
        <v>0</v>
      </c>
      <c r="V58" s="59">
        <f>'19일'!AD29</f>
        <v>0</v>
      </c>
      <c r="W58" s="59">
        <f>'20일'!AD29</f>
        <v>0</v>
      </c>
      <c r="X58" s="59">
        <f>'21일'!AD29</f>
        <v>0</v>
      </c>
      <c r="Y58" s="59">
        <f>'22일'!AD29</f>
        <v>0</v>
      </c>
      <c r="Z58" s="59">
        <f>'23일'!AD29</f>
        <v>0</v>
      </c>
      <c r="AA58" s="59">
        <f>'24일'!AD29</f>
        <v>0</v>
      </c>
      <c r="AB58" s="59">
        <f>'25일'!AD29</f>
        <v>0</v>
      </c>
      <c r="AC58" s="59">
        <f>'26일'!AD29</f>
        <v>0</v>
      </c>
      <c r="AD58" s="59">
        <f>'27일'!AD29</f>
        <v>0</v>
      </c>
      <c r="AE58" s="59">
        <f>'28일'!AD29</f>
        <v>0</v>
      </c>
      <c r="AF58" s="59">
        <f>'29일'!AD29</f>
        <v>0</v>
      </c>
      <c r="AG58" s="59">
        <f>'30일'!AD29</f>
        <v>0</v>
      </c>
      <c r="AH58" s="60">
        <f>'31일'!AD29</f>
        <v>0</v>
      </c>
      <c r="AI58" s="35"/>
      <c r="AJ58" s="35"/>
    </row>
    <row r="59" spans="1:36" ht="17.25" hidden="1" thickBot="1" x14ac:dyDescent="0.35">
      <c r="A59" s="35"/>
      <c r="B59" s="99" t="s">
        <v>102</v>
      </c>
      <c r="C59" s="100"/>
      <c r="D59" s="59" t="str">
        <f>IF((D58&gt;=100),"S", IF((D58&gt;=DATA!$K$4),DATA!$M$4, IF((D58&gt;=DATA!$K$6),DATA!$M$6, IF((D58&gt;=DATA!$K$8),DATA!$M$8, IF((D58&gt;=DATA!$K$10),DATA!$M$10, IF((D58&gt;=DATA!$K$12),DATA!$M$12, IF((D58&lt;DATA!$K$14),DATA!$M$14)))))))</f>
        <v>F</v>
      </c>
      <c r="E59" s="59" t="str">
        <f>IF((E58&gt;=100),"S", IF((E58&gt;=DATA!$K$4),DATA!$M$4, IF((E58&gt;=DATA!$K$6),DATA!$M$6, IF((E58&gt;=DATA!$K$8),DATA!$M$8, IF((E58&gt;=DATA!$K$10),DATA!$M$10, IF((E58&gt;=DATA!$K$12),DATA!$M$12, IF((E58&lt;DATA!$K$14),DATA!$M$14)))))))</f>
        <v>F</v>
      </c>
      <c r="F59" s="59" t="str">
        <f>IF((F58&gt;=100),"S", IF((F58&gt;=DATA!$K$4),DATA!$M$4, IF((F58&gt;=DATA!$K$6),DATA!$M$6, IF((F58&gt;=DATA!$K$8),DATA!$M$8, IF((F58&gt;=DATA!$K$10),DATA!$M$10, IF((F58&gt;=DATA!$K$12),DATA!$M$12, IF((F58&lt;DATA!$K$14),DATA!$M$14)))))))</f>
        <v>F</v>
      </c>
      <c r="G59" s="59" t="str">
        <f>IF((G58&gt;=100),"S", IF((G58&gt;=DATA!$K$4),DATA!$M$4, IF((G58&gt;=DATA!$K$6),DATA!$M$6, IF((G58&gt;=DATA!$K$8),DATA!$M$8, IF((G58&gt;=DATA!$K$10),DATA!$M$10, IF((G58&gt;=DATA!$K$12),DATA!$M$12, IF((G58&lt;DATA!$K$14),DATA!$M$14)))))))</f>
        <v>F</v>
      </c>
      <c r="H59" s="59" t="str">
        <f>IF((H58&gt;=100),"S", IF((H58&gt;=DATA!$K$4),DATA!$M$4, IF((H58&gt;=DATA!$K$6),DATA!$M$6, IF((H58&gt;=DATA!$K$8),DATA!$M$8, IF((H58&gt;=DATA!$K$10),DATA!$M$10, IF((H58&gt;=DATA!$K$12),DATA!$M$12, IF((H58&lt;DATA!$K$14),DATA!$M$14)))))))</f>
        <v>F</v>
      </c>
      <c r="I59" s="59" t="str">
        <f>IF((I58&gt;=100),"S", IF((I58&gt;=DATA!$K$4),DATA!$M$4, IF((I58&gt;=DATA!$K$6),DATA!$M$6, IF((I58&gt;=DATA!$K$8),DATA!$M$8, IF((I58&gt;=DATA!$K$10),DATA!$M$10, IF((I58&gt;=DATA!$K$12),DATA!$M$12, IF((I58&lt;DATA!$K$14),DATA!$M$14)))))))</f>
        <v>F</v>
      </c>
      <c r="J59" s="59" t="str">
        <f>IF((J58&gt;=100),"S", IF((J58&gt;=DATA!$K$4),DATA!$M$4, IF((J58&gt;=DATA!$K$6),DATA!$M$6, IF((J58&gt;=DATA!$K$8),DATA!$M$8, IF((J58&gt;=DATA!$K$10),DATA!$M$10, IF((J58&gt;=DATA!$K$12),DATA!$M$12, IF((J58&lt;DATA!$K$14),DATA!$M$14)))))))</f>
        <v>F</v>
      </c>
      <c r="K59" s="59" t="str">
        <f>IF((K58&gt;=100),"S", IF((K58&gt;=DATA!$K$4),DATA!$M$4, IF((K58&gt;=DATA!$K$6),DATA!$M$6, IF((K58&gt;=DATA!$K$8),DATA!$M$8, IF((K58&gt;=DATA!$K$10),DATA!$M$10, IF((K58&gt;=DATA!$K$12),DATA!$M$12, IF((K58&lt;DATA!$K$14),DATA!$M$14)))))))</f>
        <v>F</v>
      </c>
      <c r="L59" s="59" t="str">
        <f>IF((L58&gt;=100),"S", IF((L58&gt;=DATA!$K$4),DATA!$M$4, IF((L58&gt;=DATA!$K$6),DATA!$M$6, IF((L58&gt;=DATA!$K$8),DATA!$M$8, IF((L58&gt;=DATA!$K$10),DATA!$M$10, IF((L58&gt;=DATA!$K$12),DATA!$M$12, IF((L58&lt;DATA!$K$14),DATA!$M$14)))))))</f>
        <v>F</v>
      </c>
      <c r="M59" s="59" t="str">
        <f>IF((M58&gt;=100),"S", IF((M58&gt;=DATA!$K$4),DATA!$M$4, IF((M58&gt;=DATA!$K$6),DATA!$M$6, IF((M58&gt;=DATA!$K$8),DATA!$M$8, IF((M58&gt;=DATA!$K$10),DATA!$M$10, IF((M58&gt;=DATA!$K$12),DATA!$M$12, IF((M58&lt;DATA!$K$14),DATA!$M$14)))))))</f>
        <v>F</v>
      </c>
      <c r="N59" s="59" t="str">
        <f>IF((N58&gt;=100),"S", IF((N58&gt;=DATA!$K$4),DATA!$M$4, IF((N58&gt;=DATA!$K$6),DATA!$M$6, IF((N58&gt;=DATA!$K$8),DATA!$M$8, IF((N58&gt;=DATA!$K$10),DATA!$M$10, IF((N58&gt;=DATA!$K$12),DATA!$M$12, IF((N58&lt;DATA!$K$14),DATA!$M$14)))))))</f>
        <v>F</v>
      </c>
      <c r="O59" s="59" t="str">
        <f>IF((O58&gt;=100),"S", IF((O58&gt;=DATA!$K$4),DATA!$M$4, IF((O58&gt;=DATA!$K$6),DATA!$M$6, IF((O58&gt;=DATA!$K$8),DATA!$M$8, IF((O58&gt;=DATA!$K$10),DATA!$M$10, IF((O58&gt;=DATA!$K$12),DATA!$M$12, IF((O58&lt;DATA!$K$14),DATA!$M$14)))))))</f>
        <v>F</v>
      </c>
      <c r="P59" s="59" t="str">
        <f>IF((P58&gt;=100),"S", IF((P58&gt;=DATA!$K$4),DATA!$M$4, IF((P58&gt;=DATA!$K$6),DATA!$M$6, IF((P58&gt;=DATA!$K$8),DATA!$M$8, IF((P58&gt;=DATA!$K$10),DATA!$M$10, IF((P58&gt;=DATA!$K$12),DATA!$M$12, IF((P58&lt;DATA!$K$14),DATA!$M$14)))))))</f>
        <v>F</v>
      </c>
      <c r="Q59" s="59" t="str">
        <f>IF((Q58&gt;=100),"S", IF((Q58&gt;=DATA!$K$4),DATA!$M$4, IF((Q58&gt;=DATA!$K$6),DATA!$M$6, IF((Q58&gt;=DATA!$K$8),DATA!$M$8, IF((Q58&gt;=DATA!$K$10),DATA!$M$10, IF((Q58&gt;=DATA!$K$12),DATA!$M$12, IF((Q58&lt;DATA!$K$14),DATA!$M$14)))))))</f>
        <v>F</v>
      </c>
      <c r="R59" s="59" t="str">
        <f>IF((R58&gt;=100),"S", IF((R58&gt;=DATA!$K$4),DATA!$M$4, IF((R58&gt;=DATA!$K$6),DATA!$M$6, IF((R58&gt;=DATA!$K$8),DATA!$M$8, IF((R58&gt;=DATA!$K$10),DATA!$M$10, IF((R58&gt;=DATA!$K$12),DATA!$M$12, IF((R58&lt;DATA!$K$14),DATA!$M$14)))))))</f>
        <v>F</v>
      </c>
      <c r="S59" s="59" t="str">
        <f>IF((S58&gt;=100),"S", IF((S58&gt;=DATA!$K$4),DATA!$M$4, IF((S58&gt;=DATA!$K$6),DATA!$M$6, IF((S58&gt;=DATA!$K$8),DATA!$M$8, IF((S58&gt;=DATA!$K$10),DATA!$M$10, IF((S58&gt;=DATA!$K$12),DATA!$M$12, IF((S58&lt;DATA!$K$14),DATA!$M$14)))))))</f>
        <v>F</v>
      </c>
      <c r="T59" s="59" t="str">
        <f>IF((T58&gt;=100),"S", IF((T58&gt;=DATA!$K$4),DATA!$M$4, IF((T58&gt;=DATA!$K$6),DATA!$M$6, IF((T58&gt;=DATA!$K$8),DATA!$M$8, IF((T58&gt;=DATA!$K$10),DATA!$M$10, IF((T58&gt;=DATA!$K$12),DATA!$M$12, IF((T58&lt;DATA!$K$14),DATA!$M$14)))))))</f>
        <v>F</v>
      </c>
      <c r="U59" s="59" t="str">
        <f>IF((U58&gt;=100),"S", IF((U58&gt;=DATA!$K$4),DATA!$M$4, IF((U58&gt;=DATA!$K$6),DATA!$M$6, IF((U58&gt;=DATA!$K$8),DATA!$M$8, IF((U58&gt;=DATA!$K$10),DATA!$M$10, IF((U58&gt;=DATA!$K$12),DATA!$M$12, IF((U58&lt;DATA!$K$14),DATA!$M$14)))))))</f>
        <v>F</v>
      </c>
      <c r="V59" s="59" t="str">
        <f>IF((V58&gt;=100),"S", IF((V58&gt;=DATA!$K$4),DATA!$M$4, IF((V58&gt;=DATA!$K$6),DATA!$M$6, IF((V58&gt;=DATA!$K$8),DATA!$M$8, IF((V58&gt;=DATA!$K$10),DATA!$M$10, IF((V58&gt;=DATA!$K$12),DATA!$M$12, IF((V58&lt;DATA!$K$14),DATA!$M$14)))))))</f>
        <v>F</v>
      </c>
      <c r="W59" s="59" t="str">
        <f>IF((W58&gt;=100),"S", IF((W58&gt;=DATA!$K$4),DATA!$M$4, IF((W58&gt;=DATA!$K$6),DATA!$M$6, IF((W58&gt;=DATA!$K$8),DATA!$M$8, IF((W58&gt;=DATA!$K$10),DATA!$M$10, IF((W58&gt;=DATA!$K$12),DATA!$M$12, IF((W58&lt;DATA!$K$14),DATA!$M$14)))))))</f>
        <v>F</v>
      </c>
      <c r="X59" s="59" t="str">
        <f>IF((X58&gt;=100),"S", IF((X58&gt;=DATA!$K$4),DATA!$M$4, IF((X58&gt;=DATA!$K$6),DATA!$M$6, IF((X58&gt;=DATA!$K$8),DATA!$M$8, IF((X58&gt;=DATA!$K$10),DATA!$M$10, IF((X58&gt;=DATA!$K$12),DATA!$M$12, IF((X58&lt;DATA!$K$14),DATA!$M$14)))))))</f>
        <v>F</v>
      </c>
      <c r="Y59" s="59" t="str">
        <f>IF((Y58&gt;=100),"S", IF((Y58&gt;=DATA!$K$4),DATA!$M$4, IF((Y58&gt;=DATA!$K$6),DATA!$M$6, IF((Y58&gt;=DATA!$K$8),DATA!$M$8, IF((Y58&gt;=DATA!$K$10),DATA!$M$10, IF((Y58&gt;=DATA!$K$12),DATA!$M$12, IF((Y58&lt;DATA!$K$14),DATA!$M$14)))))))</f>
        <v>F</v>
      </c>
      <c r="Z59" s="59" t="str">
        <f>IF((Z58&gt;=100),"S", IF((Z58&gt;=DATA!$K$4),DATA!$M$4, IF((Z58&gt;=DATA!$K$6),DATA!$M$6, IF((Z58&gt;=DATA!$K$8),DATA!$M$8, IF((Z58&gt;=DATA!$K$10),DATA!$M$10, IF((Z58&gt;=DATA!$K$12),DATA!$M$12, IF((Z58&lt;DATA!$K$14),DATA!$M$14)))))))</f>
        <v>F</v>
      </c>
      <c r="AA59" s="59" t="str">
        <f>IF((AA58&gt;=100),"S", IF((AA58&gt;=DATA!$K$4),DATA!$M$4, IF((AA58&gt;=DATA!$K$6),DATA!$M$6, IF((AA58&gt;=DATA!$K$8),DATA!$M$8, IF((AA58&gt;=DATA!$K$10),DATA!$M$10, IF((AA58&gt;=DATA!$K$12),DATA!$M$12, IF((AA58&lt;DATA!$K$14),DATA!$M$14)))))))</f>
        <v>F</v>
      </c>
      <c r="AB59" s="59" t="str">
        <f>IF((AB58&gt;=100),"S", IF((AB58&gt;=DATA!$K$4),DATA!$M$4, IF((AB58&gt;=DATA!$K$6),DATA!$M$6, IF((AB58&gt;=DATA!$K$8),DATA!$M$8, IF((AB58&gt;=DATA!$K$10),DATA!$M$10, IF((AB58&gt;=DATA!$K$12),DATA!$M$12, IF((AB58&lt;DATA!$K$14),DATA!$M$14)))))))</f>
        <v>F</v>
      </c>
      <c r="AC59" s="59" t="str">
        <f>IF((AC58&gt;=100),"S", IF((AC58&gt;=DATA!$K$4),DATA!$M$4, IF((AC58&gt;=DATA!$K$6),DATA!$M$6, IF((AC58&gt;=DATA!$K$8),DATA!$M$8, IF((AC58&gt;=DATA!$K$10),DATA!$M$10, IF((AC58&gt;=DATA!$K$12),DATA!$M$12, IF((AC58&lt;DATA!$K$14),DATA!$M$14)))))))</f>
        <v>F</v>
      </c>
      <c r="AD59" s="59" t="str">
        <f>IF((AD58&gt;=100),"S", IF((AD58&gt;=DATA!$K$4),DATA!$M$4, IF((AD58&gt;=DATA!$K$6),DATA!$M$6, IF((AD58&gt;=DATA!$K$8),DATA!$M$8, IF((AD58&gt;=DATA!$K$10),DATA!$M$10, IF((AD58&gt;=DATA!$K$12),DATA!$M$12, IF((AD58&lt;DATA!$K$14),DATA!$M$14)))))))</f>
        <v>F</v>
      </c>
      <c r="AE59" s="59" t="str">
        <f>IF((AE58&gt;=100),"S", IF((AE58&gt;=DATA!$K$4),DATA!$M$4, IF((AE58&gt;=DATA!$K$6),DATA!$M$6, IF((AE58&gt;=DATA!$K$8),DATA!$M$8, IF((AE58&gt;=DATA!$K$10),DATA!$M$10, IF((AE58&gt;=DATA!$K$12),DATA!$M$12, IF((AE58&lt;DATA!$K$14),DATA!$M$14)))))))</f>
        <v>F</v>
      </c>
      <c r="AF59" s="59" t="str">
        <f>IF((AF58&gt;=100),"S", IF((AF58&gt;=DATA!$K$4),DATA!$M$4, IF((AF58&gt;=DATA!$K$6),DATA!$M$6, IF((AF58&gt;=DATA!$K$8),DATA!$M$8, IF((AF58&gt;=DATA!$K$10),DATA!$M$10, IF((AF58&gt;=DATA!$K$12),DATA!$M$12, IF((AF58&lt;DATA!$K$14),DATA!$M$14)))))))</f>
        <v>F</v>
      </c>
      <c r="AG59" s="59" t="str">
        <f>IF((AG58&gt;=100),"S", IF((AG58&gt;=DATA!$K$4),DATA!$M$4, IF((AG58&gt;=DATA!$K$6),DATA!$M$6, IF((AG58&gt;=DATA!$K$8),DATA!$M$8, IF((AG58&gt;=DATA!$K$10),DATA!$M$10, IF((AG58&gt;=DATA!$K$12),DATA!$M$12, IF((AG58&lt;DATA!$K$14),DATA!$M$14)))))))</f>
        <v>F</v>
      </c>
      <c r="AH59" s="60" t="str">
        <f>IF((AH58&gt;=100),"S", IF((AH58&gt;=DATA!$K$4),DATA!$M$4, IF((AH58&gt;=DATA!$K$6),DATA!$M$6, IF((AH58&gt;=DATA!$K$8),DATA!$M$8, IF((AH58&gt;=DATA!$K$10),DATA!$M$10, IF((AH58&gt;=DATA!$K$12),DATA!$M$12, IF((AH58&lt;DATA!$K$14),DATA!$M$14)))))))</f>
        <v>F</v>
      </c>
      <c r="AI59" s="35"/>
      <c r="AJ59" s="35"/>
    </row>
    <row r="60" spans="1:36" ht="17.25" hidden="1" thickBot="1" x14ac:dyDescent="0.35">
      <c r="A60" s="35"/>
      <c r="B60" s="99" t="s">
        <v>103</v>
      </c>
      <c r="C60" s="100"/>
      <c r="D60" s="59" t="str">
        <f>IF(NOT(D58=0),D59, "0")</f>
        <v>0</v>
      </c>
      <c r="E60" s="59" t="str">
        <f t="shared" ref="E60:AH60" si="0">IF(NOT(E58=0),E59, "0")</f>
        <v>0</v>
      </c>
      <c r="F60" s="59" t="str">
        <f t="shared" si="0"/>
        <v>0</v>
      </c>
      <c r="G60" s="59" t="str">
        <f t="shared" si="0"/>
        <v>0</v>
      </c>
      <c r="H60" s="59" t="str">
        <f t="shared" si="0"/>
        <v>0</v>
      </c>
      <c r="I60" s="59" t="str">
        <f t="shared" si="0"/>
        <v>0</v>
      </c>
      <c r="J60" s="59" t="str">
        <f t="shared" si="0"/>
        <v>0</v>
      </c>
      <c r="K60" s="59" t="str">
        <f t="shared" si="0"/>
        <v>0</v>
      </c>
      <c r="L60" s="59" t="str">
        <f t="shared" si="0"/>
        <v>0</v>
      </c>
      <c r="M60" s="59" t="str">
        <f t="shared" si="0"/>
        <v>0</v>
      </c>
      <c r="N60" s="59" t="str">
        <f t="shared" si="0"/>
        <v>0</v>
      </c>
      <c r="O60" s="59" t="str">
        <f t="shared" si="0"/>
        <v>0</v>
      </c>
      <c r="P60" s="59" t="str">
        <f t="shared" si="0"/>
        <v>0</v>
      </c>
      <c r="Q60" s="59" t="str">
        <f t="shared" si="0"/>
        <v>0</v>
      </c>
      <c r="R60" s="59" t="str">
        <f t="shared" si="0"/>
        <v>0</v>
      </c>
      <c r="S60" s="59" t="str">
        <f t="shared" si="0"/>
        <v>0</v>
      </c>
      <c r="T60" s="59" t="str">
        <f t="shared" si="0"/>
        <v>0</v>
      </c>
      <c r="U60" s="59" t="str">
        <f t="shared" si="0"/>
        <v>0</v>
      </c>
      <c r="V60" s="59" t="str">
        <f t="shared" si="0"/>
        <v>0</v>
      </c>
      <c r="W60" s="59" t="str">
        <f t="shared" si="0"/>
        <v>0</v>
      </c>
      <c r="X60" s="59" t="str">
        <f t="shared" si="0"/>
        <v>0</v>
      </c>
      <c r="Y60" s="59" t="str">
        <f t="shared" si="0"/>
        <v>0</v>
      </c>
      <c r="Z60" s="59" t="str">
        <f t="shared" si="0"/>
        <v>0</v>
      </c>
      <c r="AA60" s="59" t="str">
        <f t="shared" si="0"/>
        <v>0</v>
      </c>
      <c r="AB60" s="59" t="str">
        <f t="shared" si="0"/>
        <v>0</v>
      </c>
      <c r="AC60" s="59" t="str">
        <f t="shared" si="0"/>
        <v>0</v>
      </c>
      <c r="AD60" s="59" t="str">
        <f t="shared" si="0"/>
        <v>0</v>
      </c>
      <c r="AE60" s="59" t="str">
        <f t="shared" si="0"/>
        <v>0</v>
      </c>
      <c r="AF60" s="59" t="str">
        <f t="shared" si="0"/>
        <v>0</v>
      </c>
      <c r="AG60" s="59" t="str">
        <f t="shared" si="0"/>
        <v>0</v>
      </c>
      <c r="AH60" s="60" t="str">
        <f t="shared" si="0"/>
        <v>0</v>
      </c>
      <c r="AI60" s="35"/>
      <c r="AJ60" s="35"/>
    </row>
    <row r="61" spans="1:36" ht="17.25" hidden="1" thickBot="1" x14ac:dyDescent="0.35">
      <c r="A61" s="35"/>
      <c r="B61" s="99" t="str">
        <f>DATA!C4</f>
        <v>수면</v>
      </c>
      <c r="C61" s="100"/>
      <c r="D61" s="61">
        <f>'1일'!AI3</f>
        <v>0</v>
      </c>
      <c r="E61" s="61">
        <f>'2일'!AI3</f>
        <v>0</v>
      </c>
      <c r="F61" s="61">
        <f>'3일'!AI3</f>
        <v>0</v>
      </c>
      <c r="G61" s="61">
        <f>'4일'!AI3</f>
        <v>0</v>
      </c>
      <c r="H61" s="61">
        <f>'5일'!AI3</f>
        <v>0</v>
      </c>
      <c r="I61" s="61">
        <f>'6일'!AI3</f>
        <v>0</v>
      </c>
      <c r="J61" s="61">
        <f>'7일'!AI3</f>
        <v>0</v>
      </c>
      <c r="K61" s="61">
        <f>'8일'!AI3</f>
        <v>0</v>
      </c>
      <c r="L61" s="61">
        <f>'9일'!AI3</f>
        <v>0</v>
      </c>
      <c r="M61" s="61">
        <f>'10일'!AI3</f>
        <v>0</v>
      </c>
      <c r="N61" s="61">
        <f>'11일'!AI3</f>
        <v>0</v>
      </c>
      <c r="O61" s="61">
        <f>'12일'!AI3</f>
        <v>0</v>
      </c>
      <c r="P61" s="61">
        <f>'13일'!AI3</f>
        <v>0</v>
      </c>
      <c r="Q61" s="61">
        <f>'14일'!AI3</f>
        <v>0</v>
      </c>
      <c r="R61" s="61">
        <f>'15일'!AI3</f>
        <v>0</v>
      </c>
      <c r="S61" s="61">
        <f>'16일'!AI3</f>
        <v>0</v>
      </c>
      <c r="T61" s="61">
        <f>'17일'!AI3</f>
        <v>0</v>
      </c>
      <c r="U61" s="61">
        <f>'18일'!AI3</f>
        <v>0</v>
      </c>
      <c r="V61" s="61">
        <f>'19일'!AI3</f>
        <v>0</v>
      </c>
      <c r="W61" s="61">
        <f>'20일'!AI3</f>
        <v>0</v>
      </c>
      <c r="X61" s="61">
        <f>'21일'!AI3</f>
        <v>0</v>
      </c>
      <c r="Y61" s="61">
        <f>'22일'!AI3</f>
        <v>0</v>
      </c>
      <c r="Z61" s="61">
        <f>'23일'!AI3</f>
        <v>0</v>
      </c>
      <c r="AA61" s="61">
        <f>'24일'!AI3</f>
        <v>0</v>
      </c>
      <c r="AB61" s="61">
        <f>'25일'!AI3</f>
        <v>0</v>
      </c>
      <c r="AC61" s="61">
        <f>'26일'!AI3</f>
        <v>0</v>
      </c>
      <c r="AD61" s="61">
        <f>'27일'!AI3</f>
        <v>0</v>
      </c>
      <c r="AE61" s="61">
        <f>'28일'!AI3</f>
        <v>0</v>
      </c>
      <c r="AF61" s="61">
        <f>'29일'!AI3</f>
        <v>0</v>
      </c>
      <c r="AG61" s="61">
        <f>'30일'!AI3</f>
        <v>0</v>
      </c>
      <c r="AH61" s="62">
        <f>'31일'!AI3</f>
        <v>0</v>
      </c>
      <c r="AI61" s="35"/>
      <c r="AJ61" s="35"/>
    </row>
    <row r="62" spans="1:36" ht="17.25" hidden="1" thickBot="1" x14ac:dyDescent="0.35">
      <c r="A62" s="35"/>
      <c r="B62" s="99" t="str">
        <f>DATA!C6</f>
        <v>휴식</v>
      </c>
      <c r="C62" s="100"/>
      <c r="D62" s="61">
        <f>'1일'!AI5</f>
        <v>0</v>
      </c>
      <c r="E62" s="61">
        <f>'2일'!AI5</f>
        <v>0</v>
      </c>
      <c r="F62" s="61">
        <f>'3일'!AI5</f>
        <v>0</v>
      </c>
      <c r="G62" s="61">
        <f>'4일'!AI5</f>
        <v>0</v>
      </c>
      <c r="H62" s="61">
        <f>'5일'!AI5</f>
        <v>0</v>
      </c>
      <c r="I62" s="61">
        <f>'6일'!AI5</f>
        <v>0</v>
      </c>
      <c r="J62" s="61">
        <f>'7일'!AI5</f>
        <v>0</v>
      </c>
      <c r="K62" s="61">
        <f>'8일'!AI5</f>
        <v>0</v>
      </c>
      <c r="L62" s="61">
        <f>'9일'!AI5</f>
        <v>0</v>
      </c>
      <c r="M62" s="61">
        <f>'10일'!AI5</f>
        <v>0</v>
      </c>
      <c r="N62" s="61">
        <f>'11일'!AI5</f>
        <v>0</v>
      </c>
      <c r="O62" s="61">
        <f>'12일'!AI5</f>
        <v>0</v>
      </c>
      <c r="P62" s="61">
        <f>'13일'!AI5</f>
        <v>0</v>
      </c>
      <c r="Q62" s="61">
        <f>'14일'!AI5</f>
        <v>0</v>
      </c>
      <c r="R62" s="61">
        <f>'15일'!AI5</f>
        <v>0</v>
      </c>
      <c r="S62" s="61">
        <f>'16일'!AI5</f>
        <v>0</v>
      </c>
      <c r="T62" s="61">
        <f>'17일'!AI5</f>
        <v>0</v>
      </c>
      <c r="U62" s="61">
        <f>'18일'!AI5</f>
        <v>0</v>
      </c>
      <c r="V62" s="61">
        <f>'19일'!AI5</f>
        <v>0</v>
      </c>
      <c r="W62" s="61">
        <f>'20일'!AI5</f>
        <v>0</v>
      </c>
      <c r="X62" s="61">
        <f>'21일'!AI5</f>
        <v>0</v>
      </c>
      <c r="Y62" s="61">
        <f>'22일'!AI5</f>
        <v>0</v>
      </c>
      <c r="Z62" s="61">
        <f>'23일'!AI5</f>
        <v>0</v>
      </c>
      <c r="AA62" s="61">
        <f>'24일'!AI5</f>
        <v>0</v>
      </c>
      <c r="AB62" s="61">
        <f>'25일'!AI5</f>
        <v>0</v>
      </c>
      <c r="AC62" s="61">
        <f>'26일'!AI5</f>
        <v>0</v>
      </c>
      <c r="AD62" s="61">
        <f>'27일'!AI5</f>
        <v>0</v>
      </c>
      <c r="AE62" s="61">
        <f>'28일'!AI5</f>
        <v>0</v>
      </c>
      <c r="AF62" s="61">
        <f>'29일'!AI5</f>
        <v>0</v>
      </c>
      <c r="AG62" s="61">
        <f>'30일'!AI5</f>
        <v>0</v>
      </c>
      <c r="AH62" s="62">
        <f>'31일'!AI5</f>
        <v>0</v>
      </c>
      <c r="AI62" s="35"/>
      <c r="AJ62" s="35"/>
    </row>
    <row r="63" spans="1:36" ht="17.25" hidden="1" thickBot="1" x14ac:dyDescent="0.35">
      <c r="A63" s="35"/>
      <c r="B63" s="99" t="str">
        <f>DATA!C8</f>
        <v>정비</v>
      </c>
      <c r="C63" s="100"/>
      <c r="D63" s="61">
        <f>'1일'!AI7</f>
        <v>0</v>
      </c>
      <c r="E63" s="61">
        <f>'2일'!AI7</f>
        <v>0</v>
      </c>
      <c r="F63" s="61">
        <f>'3일'!AI7</f>
        <v>0</v>
      </c>
      <c r="G63" s="61">
        <f>'4일'!AI7</f>
        <v>0</v>
      </c>
      <c r="H63" s="61">
        <f>'5일'!AI7</f>
        <v>0</v>
      </c>
      <c r="I63" s="61">
        <f>'6일'!AI7</f>
        <v>0</v>
      </c>
      <c r="J63" s="61">
        <f>'7일'!AI7</f>
        <v>0</v>
      </c>
      <c r="K63" s="61">
        <f>'8일'!AI7</f>
        <v>0</v>
      </c>
      <c r="L63" s="61">
        <f>'9일'!AI7</f>
        <v>0</v>
      </c>
      <c r="M63" s="61">
        <f>'10일'!AI7</f>
        <v>0</v>
      </c>
      <c r="N63" s="61">
        <f>'11일'!AI7</f>
        <v>0</v>
      </c>
      <c r="O63" s="61">
        <f>'12일'!AI7</f>
        <v>0</v>
      </c>
      <c r="P63" s="61">
        <f>'13일'!AI7</f>
        <v>0</v>
      </c>
      <c r="Q63" s="61">
        <f>'14일'!AI7</f>
        <v>0</v>
      </c>
      <c r="R63" s="61">
        <f>'15일'!AI7</f>
        <v>0</v>
      </c>
      <c r="S63" s="61">
        <f>'16일'!AI7</f>
        <v>0</v>
      </c>
      <c r="T63" s="61">
        <f>'17일'!AI7</f>
        <v>0</v>
      </c>
      <c r="U63" s="61">
        <f>'18일'!AI7</f>
        <v>0</v>
      </c>
      <c r="V63" s="61">
        <f>'19일'!AI7</f>
        <v>0</v>
      </c>
      <c r="W63" s="61">
        <f>'20일'!AI7</f>
        <v>0</v>
      </c>
      <c r="X63" s="61">
        <f>'21일'!AI7</f>
        <v>0</v>
      </c>
      <c r="Y63" s="61">
        <f>'22일'!AI7</f>
        <v>0</v>
      </c>
      <c r="Z63" s="61">
        <f>'23일'!AI7</f>
        <v>0</v>
      </c>
      <c r="AA63" s="61">
        <f>'24일'!AI7</f>
        <v>0</v>
      </c>
      <c r="AB63" s="61">
        <f>'25일'!AI7</f>
        <v>0</v>
      </c>
      <c r="AC63" s="61">
        <f>'26일'!AI7</f>
        <v>0</v>
      </c>
      <c r="AD63" s="61">
        <f>'27일'!AI7</f>
        <v>0</v>
      </c>
      <c r="AE63" s="61">
        <f>'28일'!AI7</f>
        <v>0</v>
      </c>
      <c r="AF63" s="61">
        <f>'29일'!AI7</f>
        <v>0</v>
      </c>
      <c r="AG63" s="61">
        <f>'30일'!AI7</f>
        <v>0</v>
      </c>
      <c r="AH63" s="62">
        <f>'31일'!AI7</f>
        <v>0</v>
      </c>
      <c r="AI63" s="35"/>
      <c r="AJ63" s="35"/>
    </row>
    <row r="64" spans="1:36" ht="17.25" hidden="1" thickBot="1" x14ac:dyDescent="0.35">
      <c r="A64" s="35"/>
      <c r="B64" s="99" t="str">
        <f>DATA!C10</f>
        <v>식사</v>
      </c>
      <c r="C64" s="100"/>
      <c r="D64" s="61">
        <f>'1일'!AI9</f>
        <v>0</v>
      </c>
      <c r="E64" s="61">
        <f>'2일'!AI9</f>
        <v>0</v>
      </c>
      <c r="F64" s="61">
        <f>'3일'!AI9</f>
        <v>0</v>
      </c>
      <c r="G64" s="61">
        <f>'4일'!AI9</f>
        <v>0</v>
      </c>
      <c r="H64" s="61">
        <f>'5일'!AI9</f>
        <v>0</v>
      </c>
      <c r="I64" s="61">
        <f>'6일'!AI9</f>
        <v>0</v>
      </c>
      <c r="J64" s="61">
        <f>'7일'!AI9</f>
        <v>0</v>
      </c>
      <c r="K64" s="61">
        <f>'8일'!AI9</f>
        <v>0</v>
      </c>
      <c r="L64" s="61">
        <f>'9일'!AI9</f>
        <v>0</v>
      </c>
      <c r="M64" s="61">
        <f>'10일'!AI9</f>
        <v>0</v>
      </c>
      <c r="N64" s="61">
        <f>'11일'!AI9</f>
        <v>0</v>
      </c>
      <c r="O64" s="61">
        <f>'12일'!AI9</f>
        <v>0</v>
      </c>
      <c r="P64" s="61">
        <f>'13일'!AI9</f>
        <v>0</v>
      </c>
      <c r="Q64" s="61">
        <f>'14일'!AI9</f>
        <v>0</v>
      </c>
      <c r="R64" s="61">
        <f>'15일'!AI9</f>
        <v>0</v>
      </c>
      <c r="S64" s="61">
        <f>'16일'!AI9</f>
        <v>0</v>
      </c>
      <c r="T64" s="61">
        <f>'17일'!AI9</f>
        <v>0</v>
      </c>
      <c r="U64" s="61">
        <f>'18일'!AI9</f>
        <v>0</v>
      </c>
      <c r="V64" s="61">
        <f>'19일'!AI9</f>
        <v>0</v>
      </c>
      <c r="W64" s="61">
        <f>'20일'!AI9</f>
        <v>0</v>
      </c>
      <c r="X64" s="61">
        <f>'21일'!AI9</f>
        <v>0</v>
      </c>
      <c r="Y64" s="61">
        <f>'22일'!AI9</f>
        <v>0</v>
      </c>
      <c r="Z64" s="61">
        <f>'23일'!AI9</f>
        <v>0</v>
      </c>
      <c r="AA64" s="61">
        <f>'24일'!AI9</f>
        <v>0</v>
      </c>
      <c r="AB64" s="61">
        <f>'25일'!AI9</f>
        <v>0</v>
      </c>
      <c r="AC64" s="61">
        <f>'26일'!AI9</f>
        <v>0</v>
      </c>
      <c r="AD64" s="61">
        <f>'27일'!AI9</f>
        <v>0</v>
      </c>
      <c r="AE64" s="61">
        <f>'28일'!AI9</f>
        <v>0</v>
      </c>
      <c r="AF64" s="61">
        <f>'29일'!AI9</f>
        <v>0</v>
      </c>
      <c r="AG64" s="61">
        <f>'30일'!AI9</f>
        <v>0</v>
      </c>
      <c r="AH64" s="62">
        <f>'31일'!AI9</f>
        <v>0</v>
      </c>
      <c r="AI64" s="35"/>
      <c r="AJ64" s="35"/>
    </row>
    <row r="65" spans="1:36" ht="17.25" hidden="1" thickBot="1" x14ac:dyDescent="0.35">
      <c r="A65" s="35"/>
      <c r="B65" s="99" t="str">
        <f>DATA!C12</f>
        <v>간식</v>
      </c>
      <c r="C65" s="100"/>
      <c r="D65" s="61">
        <f>'1일'!AI11</f>
        <v>0</v>
      </c>
      <c r="E65" s="61">
        <f>'2일'!AI11</f>
        <v>0</v>
      </c>
      <c r="F65" s="61">
        <f>'3일'!AI11</f>
        <v>0</v>
      </c>
      <c r="G65" s="61">
        <f>'4일'!AI11</f>
        <v>0</v>
      </c>
      <c r="H65" s="61">
        <f>'5일'!AI11</f>
        <v>0</v>
      </c>
      <c r="I65" s="61">
        <f>'6일'!AI11</f>
        <v>0</v>
      </c>
      <c r="J65" s="61">
        <f>'7일'!AI11</f>
        <v>0</v>
      </c>
      <c r="K65" s="61">
        <f>'8일'!AI11</f>
        <v>0</v>
      </c>
      <c r="L65" s="61">
        <f>'9일'!AI11</f>
        <v>0</v>
      </c>
      <c r="M65" s="61">
        <f>'10일'!AI11</f>
        <v>0</v>
      </c>
      <c r="N65" s="61">
        <f>'11일'!AI11</f>
        <v>0</v>
      </c>
      <c r="O65" s="61">
        <f>'12일'!AI11</f>
        <v>0</v>
      </c>
      <c r="P65" s="61">
        <f>'13일'!AI11</f>
        <v>0</v>
      </c>
      <c r="Q65" s="61">
        <f>'14일'!AI11</f>
        <v>0</v>
      </c>
      <c r="R65" s="61">
        <f>'15일'!AI11</f>
        <v>0</v>
      </c>
      <c r="S65" s="61">
        <f>'16일'!AI11</f>
        <v>0</v>
      </c>
      <c r="T65" s="61">
        <f>'17일'!AI11</f>
        <v>0</v>
      </c>
      <c r="U65" s="61">
        <f>'18일'!AI11</f>
        <v>0</v>
      </c>
      <c r="V65" s="61">
        <f>'19일'!AI11</f>
        <v>0</v>
      </c>
      <c r="W65" s="61">
        <f>'20일'!AI11</f>
        <v>0</v>
      </c>
      <c r="X65" s="61">
        <f>'21일'!AI11</f>
        <v>0</v>
      </c>
      <c r="Y65" s="61">
        <f>'22일'!AI11</f>
        <v>0</v>
      </c>
      <c r="Z65" s="61">
        <f>'23일'!AI11</f>
        <v>0</v>
      </c>
      <c r="AA65" s="61">
        <f>'24일'!AI11</f>
        <v>0</v>
      </c>
      <c r="AB65" s="61">
        <f>'25일'!AI11</f>
        <v>0</v>
      </c>
      <c r="AC65" s="61">
        <f>'26일'!AI11</f>
        <v>0</v>
      </c>
      <c r="AD65" s="61">
        <f>'27일'!AI11</f>
        <v>0</v>
      </c>
      <c r="AE65" s="61">
        <f>'28일'!AI11</f>
        <v>0</v>
      </c>
      <c r="AF65" s="61">
        <f>'29일'!AI11</f>
        <v>0</v>
      </c>
      <c r="AG65" s="61">
        <f>'30일'!AI11</f>
        <v>0</v>
      </c>
      <c r="AH65" s="62">
        <f>'31일'!AI11</f>
        <v>0</v>
      </c>
      <c r="AI65" s="35"/>
      <c r="AJ65" s="35"/>
    </row>
    <row r="66" spans="1:36" ht="17.25" hidden="1" thickBot="1" x14ac:dyDescent="0.35">
      <c r="A66" s="35"/>
      <c r="B66" s="99" t="str">
        <f>DATA!C14</f>
        <v>업무</v>
      </c>
      <c r="C66" s="100"/>
      <c r="D66" s="61">
        <f>'1일'!AI13</f>
        <v>0</v>
      </c>
      <c r="E66" s="61">
        <f>'2일'!AI13</f>
        <v>0</v>
      </c>
      <c r="F66" s="61">
        <f>'3일'!AI13</f>
        <v>0</v>
      </c>
      <c r="G66" s="61">
        <f>'4일'!AI13</f>
        <v>0</v>
      </c>
      <c r="H66" s="61">
        <f>'5일'!AI13</f>
        <v>0</v>
      </c>
      <c r="I66" s="61">
        <f>'6일'!AI13</f>
        <v>0</v>
      </c>
      <c r="J66" s="61">
        <f>'7일'!AI13</f>
        <v>0</v>
      </c>
      <c r="K66" s="61">
        <f>'8일'!AI13</f>
        <v>0</v>
      </c>
      <c r="L66" s="61">
        <f>'9일'!AI13</f>
        <v>0</v>
      </c>
      <c r="M66" s="61">
        <f>'10일'!AI13</f>
        <v>0</v>
      </c>
      <c r="N66" s="61">
        <f>'11일'!AI13</f>
        <v>0</v>
      </c>
      <c r="O66" s="61">
        <f>'12일'!AI13</f>
        <v>0</v>
      </c>
      <c r="P66" s="61">
        <f>'13일'!AI13</f>
        <v>0</v>
      </c>
      <c r="Q66" s="61">
        <f>'14일'!AI13</f>
        <v>0</v>
      </c>
      <c r="R66" s="61">
        <f>'15일'!AI13</f>
        <v>0</v>
      </c>
      <c r="S66" s="61">
        <f>'16일'!AI13</f>
        <v>0</v>
      </c>
      <c r="T66" s="61">
        <f>'17일'!AI13</f>
        <v>0</v>
      </c>
      <c r="U66" s="61">
        <f>'18일'!AI13</f>
        <v>0</v>
      </c>
      <c r="V66" s="61">
        <f>'19일'!AI13</f>
        <v>0</v>
      </c>
      <c r="W66" s="61">
        <f>'20일'!AI13</f>
        <v>0</v>
      </c>
      <c r="X66" s="61">
        <f>'21일'!AI13</f>
        <v>0</v>
      </c>
      <c r="Y66" s="61">
        <f>'22일'!AI13</f>
        <v>0</v>
      </c>
      <c r="Z66" s="61">
        <f>'23일'!AI13</f>
        <v>0</v>
      </c>
      <c r="AA66" s="61">
        <f>'24일'!AI13</f>
        <v>0</v>
      </c>
      <c r="AB66" s="61">
        <f>'25일'!AI13</f>
        <v>0</v>
      </c>
      <c r="AC66" s="61">
        <f>'26일'!AI13</f>
        <v>0</v>
      </c>
      <c r="AD66" s="61">
        <f>'27일'!AI13</f>
        <v>0</v>
      </c>
      <c r="AE66" s="61">
        <f>'28일'!AI13</f>
        <v>0</v>
      </c>
      <c r="AF66" s="61">
        <f>'29일'!AI13</f>
        <v>0</v>
      </c>
      <c r="AG66" s="61">
        <f>'30일'!AI13</f>
        <v>0</v>
      </c>
      <c r="AH66" s="62">
        <f>'31일'!AI13</f>
        <v>0</v>
      </c>
      <c r="AI66" s="35"/>
      <c r="AJ66" s="35"/>
    </row>
    <row r="67" spans="1:36" ht="17.25" hidden="1" thickBot="1" x14ac:dyDescent="0.35">
      <c r="A67" s="35"/>
      <c r="B67" s="99" t="str">
        <f>DATA!C16</f>
        <v>강의</v>
      </c>
      <c r="C67" s="100"/>
      <c r="D67" s="61">
        <f>'1일'!AI15</f>
        <v>0</v>
      </c>
      <c r="E67" s="61">
        <f>'2일'!AI15</f>
        <v>0</v>
      </c>
      <c r="F67" s="61">
        <f>'3일'!AI15</f>
        <v>0</v>
      </c>
      <c r="G67" s="61">
        <f>'4일'!AI15</f>
        <v>0</v>
      </c>
      <c r="H67" s="61">
        <f>'5일'!AI15</f>
        <v>0</v>
      </c>
      <c r="I67" s="61">
        <f>'6일'!AI15</f>
        <v>0</v>
      </c>
      <c r="J67" s="61">
        <f>'7일'!AI15</f>
        <v>0</v>
      </c>
      <c r="K67" s="61">
        <f>'8일'!AI15</f>
        <v>0</v>
      </c>
      <c r="L67" s="61">
        <f>'9일'!AI15</f>
        <v>0</v>
      </c>
      <c r="M67" s="61">
        <f>'10일'!AI15</f>
        <v>0</v>
      </c>
      <c r="N67" s="61">
        <f>'11일'!AI15</f>
        <v>0</v>
      </c>
      <c r="O67" s="61">
        <f>'12일'!AI15</f>
        <v>0</v>
      </c>
      <c r="P67" s="61">
        <f>'13일'!AI15</f>
        <v>0</v>
      </c>
      <c r="Q67" s="61">
        <f>'14일'!AI15</f>
        <v>0</v>
      </c>
      <c r="R67" s="61">
        <f>'15일'!AI15</f>
        <v>0</v>
      </c>
      <c r="S67" s="61">
        <f>'16일'!AI15</f>
        <v>0</v>
      </c>
      <c r="T67" s="61">
        <f>'17일'!AI15</f>
        <v>0</v>
      </c>
      <c r="U67" s="61">
        <f>'18일'!AI15</f>
        <v>0</v>
      </c>
      <c r="V67" s="61">
        <f>'19일'!AI15</f>
        <v>0</v>
      </c>
      <c r="W67" s="61">
        <f>'20일'!AI15</f>
        <v>0</v>
      </c>
      <c r="X67" s="61">
        <f>'21일'!AI15</f>
        <v>0</v>
      </c>
      <c r="Y67" s="61">
        <f>'22일'!AI15</f>
        <v>0</v>
      </c>
      <c r="Z67" s="61">
        <f>'23일'!AI15</f>
        <v>0</v>
      </c>
      <c r="AA67" s="61">
        <f>'24일'!AI15</f>
        <v>0</v>
      </c>
      <c r="AB67" s="61">
        <f>'25일'!AI15</f>
        <v>0</v>
      </c>
      <c r="AC67" s="61">
        <f>'26일'!AI15</f>
        <v>0</v>
      </c>
      <c r="AD67" s="61">
        <f>'27일'!AI15</f>
        <v>0</v>
      </c>
      <c r="AE67" s="61">
        <f>'28일'!AI15</f>
        <v>0</v>
      </c>
      <c r="AF67" s="61">
        <f>'29일'!AI15</f>
        <v>0</v>
      </c>
      <c r="AG67" s="61">
        <f>'30일'!AI15</f>
        <v>0</v>
      </c>
      <c r="AH67" s="62">
        <f>'31일'!AI15</f>
        <v>0</v>
      </c>
      <c r="AI67" s="35"/>
      <c r="AJ67" s="35"/>
    </row>
    <row r="68" spans="1:36" ht="17.25" hidden="1" thickBot="1" x14ac:dyDescent="0.35">
      <c r="A68" s="35"/>
      <c r="B68" s="99" t="str">
        <f>DATA!C18</f>
        <v>운전</v>
      </c>
      <c r="C68" s="100"/>
      <c r="D68" s="61">
        <f>'1일'!AI17</f>
        <v>0</v>
      </c>
      <c r="E68" s="61">
        <f>'2일'!AI17</f>
        <v>0</v>
      </c>
      <c r="F68" s="61">
        <f>'3일'!AI17</f>
        <v>0</v>
      </c>
      <c r="G68" s="61">
        <f>'4일'!AI17</f>
        <v>0</v>
      </c>
      <c r="H68" s="61">
        <f>'5일'!AI17</f>
        <v>0</v>
      </c>
      <c r="I68" s="61">
        <f>'6일'!AI17</f>
        <v>0</v>
      </c>
      <c r="J68" s="61">
        <f>'7일'!AI17</f>
        <v>0</v>
      </c>
      <c r="K68" s="61">
        <f>'8일'!AI17</f>
        <v>0</v>
      </c>
      <c r="L68" s="61">
        <f>'9일'!AI17</f>
        <v>0</v>
      </c>
      <c r="M68" s="61">
        <f>'10일'!AI17</f>
        <v>0</v>
      </c>
      <c r="N68" s="61">
        <f>'11일'!AI17</f>
        <v>0</v>
      </c>
      <c r="O68" s="61">
        <f>'12일'!AI17</f>
        <v>0</v>
      </c>
      <c r="P68" s="61">
        <f>'13일'!AI17</f>
        <v>0</v>
      </c>
      <c r="Q68" s="61">
        <f>'14일'!AI17</f>
        <v>0</v>
      </c>
      <c r="R68" s="61">
        <f>'15일'!AI17</f>
        <v>0</v>
      </c>
      <c r="S68" s="61">
        <f>'16일'!AI17</f>
        <v>0</v>
      </c>
      <c r="T68" s="61">
        <f>'17일'!AI17</f>
        <v>0</v>
      </c>
      <c r="U68" s="61">
        <f>'18일'!AI17</f>
        <v>0</v>
      </c>
      <c r="V68" s="61">
        <f>'19일'!AI17</f>
        <v>0</v>
      </c>
      <c r="W68" s="61">
        <f>'20일'!AI17</f>
        <v>0</v>
      </c>
      <c r="X68" s="61">
        <f>'21일'!AI17</f>
        <v>0</v>
      </c>
      <c r="Y68" s="61">
        <f>'22일'!AI17</f>
        <v>0</v>
      </c>
      <c r="Z68" s="61">
        <f>'23일'!AI17</f>
        <v>0</v>
      </c>
      <c r="AA68" s="61">
        <f>'24일'!AI17</f>
        <v>0</v>
      </c>
      <c r="AB68" s="61">
        <f>'25일'!AI17</f>
        <v>0</v>
      </c>
      <c r="AC68" s="61">
        <f>'26일'!AI17</f>
        <v>0</v>
      </c>
      <c r="AD68" s="61">
        <f>'27일'!AI17</f>
        <v>0</v>
      </c>
      <c r="AE68" s="61">
        <f>'28일'!AI17</f>
        <v>0</v>
      </c>
      <c r="AF68" s="61">
        <f>'29일'!AI17</f>
        <v>0</v>
      </c>
      <c r="AG68" s="61">
        <f>'30일'!AI17</f>
        <v>0</v>
      </c>
      <c r="AH68" s="62">
        <f>'31일'!AI17</f>
        <v>0</v>
      </c>
      <c r="AI68" s="35"/>
      <c r="AJ68" s="35"/>
    </row>
    <row r="69" spans="1:36" ht="17.25" hidden="1" thickBot="1" x14ac:dyDescent="0.35">
      <c r="A69" s="35"/>
      <c r="B69" s="99" t="str">
        <f>DATA!C20</f>
        <v>독서</v>
      </c>
      <c r="C69" s="100"/>
      <c r="D69" s="61">
        <f>'1일'!AI19</f>
        <v>0</v>
      </c>
      <c r="E69" s="61">
        <f>'2일'!AI19</f>
        <v>0</v>
      </c>
      <c r="F69" s="61">
        <f>'3일'!AI19</f>
        <v>0</v>
      </c>
      <c r="G69" s="61">
        <f>'4일'!AI19</f>
        <v>0</v>
      </c>
      <c r="H69" s="61">
        <f>'5일'!AI19</f>
        <v>0</v>
      </c>
      <c r="I69" s="61">
        <f>'6일'!AI19</f>
        <v>0</v>
      </c>
      <c r="J69" s="61">
        <f>'7일'!AI19</f>
        <v>0</v>
      </c>
      <c r="K69" s="61">
        <f>'8일'!AI19</f>
        <v>0</v>
      </c>
      <c r="L69" s="61">
        <f>'9일'!AI19</f>
        <v>0</v>
      </c>
      <c r="M69" s="61">
        <f>'10일'!AI19</f>
        <v>0</v>
      </c>
      <c r="N69" s="61">
        <f>'11일'!AI19</f>
        <v>0</v>
      </c>
      <c r="O69" s="61">
        <f>'12일'!AI19</f>
        <v>0</v>
      </c>
      <c r="P69" s="61">
        <f>'13일'!AI19</f>
        <v>0</v>
      </c>
      <c r="Q69" s="61">
        <f>'14일'!AI19</f>
        <v>0</v>
      </c>
      <c r="R69" s="61">
        <f>'15일'!AI19</f>
        <v>0</v>
      </c>
      <c r="S69" s="61">
        <f>'16일'!AI19</f>
        <v>0</v>
      </c>
      <c r="T69" s="61">
        <f>'17일'!AI19</f>
        <v>0</v>
      </c>
      <c r="U69" s="61">
        <f>'18일'!AI19</f>
        <v>0</v>
      </c>
      <c r="V69" s="61">
        <f>'19일'!AI19</f>
        <v>0</v>
      </c>
      <c r="W69" s="61">
        <f>'20일'!AI19</f>
        <v>0</v>
      </c>
      <c r="X69" s="61">
        <f>'21일'!AI19</f>
        <v>0</v>
      </c>
      <c r="Y69" s="61">
        <f>'22일'!AI19</f>
        <v>0</v>
      </c>
      <c r="Z69" s="61">
        <f>'23일'!AI19</f>
        <v>0</v>
      </c>
      <c r="AA69" s="61">
        <f>'24일'!AI19</f>
        <v>0</v>
      </c>
      <c r="AB69" s="61">
        <f>'25일'!AI19</f>
        <v>0</v>
      </c>
      <c r="AC69" s="61">
        <f>'26일'!AI19</f>
        <v>0</v>
      </c>
      <c r="AD69" s="61">
        <f>'27일'!AI19</f>
        <v>0</v>
      </c>
      <c r="AE69" s="61">
        <f>'28일'!AI19</f>
        <v>0</v>
      </c>
      <c r="AF69" s="61">
        <f>'29일'!AI19</f>
        <v>0</v>
      </c>
      <c r="AG69" s="61">
        <f>'30일'!AI19</f>
        <v>0</v>
      </c>
      <c r="AH69" s="62">
        <f>'31일'!AI19</f>
        <v>0</v>
      </c>
      <c r="AI69" s="35"/>
      <c r="AJ69" s="35"/>
    </row>
    <row r="70" spans="1:36" ht="17.25" hidden="1" thickBot="1" x14ac:dyDescent="0.35">
      <c r="A70" s="35"/>
      <c r="B70" s="99" t="str">
        <f>DATA!C22</f>
        <v>공부</v>
      </c>
      <c r="C70" s="100"/>
      <c r="D70" s="61">
        <f>'1일'!AI21</f>
        <v>0</v>
      </c>
      <c r="E70" s="61">
        <f>'2일'!AI21</f>
        <v>0</v>
      </c>
      <c r="F70" s="61">
        <f>'3일'!AI21</f>
        <v>0</v>
      </c>
      <c r="G70" s="61">
        <f>'4일'!AI21</f>
        <v>0</v>
      </c>
      <c r="H70" s="61">
        <f>'5일'!AI21</f>
        <v>0</v>
      </c>
      <c r="I70" s="61">
        <f>'6일'!AI21</f>
        <v>0</v>
      </c>
      <c r="J70" s="61">
        <f>'7일'!AI21</f>
        <v>0</v>
      </c>
      <c r="K70" s="61">
        <f>'8일'!AI21</f>
        <v>0</v>
      </c>
      <c r="L70" s="61">
        <f>'9일'!AI21</f>
        <v>0</v>
      </c>
      <c r="M70" s="61">
        <f>'10일'!AI21</f>
        <v>0</v>
      </c>
      <c r="N70" s="61">
        <f>'11일'!AI21</f>
        <v>0</v>
      </c>
      <c r="O70" s="61">
        <f>'12일'!AI21</f>
        <v>0</v>
      </c>
      <c r="P70" s="61">
        <f>'13일'!AI21</f>
        <v>0</v>
      </c>
      <c r="Q70" s="61">
        <f>'14일'!AI21</f>
        <v>0</v>
      </c>
      <c r="R70" s="61">
        <f>'15일'!AI21</f>
        <v>0</v>
      </c>
      <c r="S70" s="61">
        <f>'16일'!AI21</f>
        <v>0</v>
      </c>
      <c r="T70" s="61">
        <f>'17일'!AI21</f>
        <v>0</v>
      </c>
      <c r="U70" s="61">
        <f>'18일'!AI21</f>
        <v>0</v>
      </c>
      <c r="V70" s="61">
        <f>'19일'!AI21</f>
        <v>0</v>
      </c>
      <c r="W70" s="61">
        <f>'20일'!AI21</f>
        <v>0</v>
      </c>
      <c r="X70" s="61">
        <f>'21일'!AI21</f>
        <v>0</v>
      </c>
      <c r="Y70" s="61">
        <f>'22일'!AI21</f>
        <v>0</v>
      </c>
      <c r="Z70" s="61">
        <f>'23일'!AI21</f>
        <v>0</v>
      </c>
      <c r="AA70" s="61">
        <f>'24일'!AI21</f>
        <v>0</v>
      </c>
      <c r="AB70" s="61">
        <f>'25일'!AI21</f>
        <v>0</v>
      </c>
      <c r="AC70" s="61">
        <f>'26일'!AI21</f>
        <v>0</v>
      </c>
      <c r="AD70" s="61">
        <f>'27일'!AI21</f>
        <v>0</v>
      </c>
      <c r="AE70" s="61">
        <f>'28일'!AI21</f>
        <v>0</v>
      </c>
      <c r="AF70" s="61">
        <f>'29일'!AI21</f>
        <v>0</v>
      </c>
      <c r="AG70" s="61">
        <f>'30일'!AI21</f>
        <v>0</v>
      </c>
      <c r="AH70" s="62">
        <f>'31일'!AI21</f>
        <v>0</v>
      </c>
      <c r="AI70" s="35"/>
      <c r="AJ70" s="35"/>
    </row>
    <row r="71" spans="1:36" ht="17.25" hidden="1" thickBot="1" x14ac:dyDescent="0.35">
      <c r="A71" s="35"/>
      <c r="B71" s="99" t="str">
        <f>DATA!C24</f>
        <v>운동</v>
      </c>
      <c r="C71" s="100"/>
      <c r="D71" s="61">
        <f>'1일'!AI23</f>
        <v>0</v>
      </c>
      <c r="E71" s="61">
        <f>'2일'!AI23</f>
        <v>0</v>
      </c>
      <c r="F71" s="61">
        <f>'3일'!AI23</f>
        <v>0</v>
      </c>
      <c r="G71" s="61">
        <f>'4일'!AI23</f>
        <v>0</v>
      </c>
      <c r="H71" s="61">
        <f>'5일'!AI23</f>
        <v>0</v>
      </c>
      <c r="I71" s="61">
        <f>'6일'!AI23</f>
        <v>0</v>
      </c>
      <c r="J71" s="61">
        <f>'7일'!AI23</f>
        <v>0</v>
      </c>
      <c r="K71" s="61">
        <f>'8일'!AI23</f>
        <v>0</v>
      </c>
      <c r="L71" s="61">
        <f>'9일'!AI23</f>
        <v>0</v>
      </c>
      <c r="M71" s="61">
        <f>'10일'!AI23</f>
        <v>0</v>
      </c>
      <c r="N71" s="61">
        <f>'11일'!AI23</f>
        <v>0</v>
      </c>
      <c r="O71" s="61">
        <f>'12일'!AI23</f>
        <v>0</v>
      </c>
      <c r="P71" s="61">
        <f>'13일'!AI23</f>
        <v>0</v>
      </c>
      <c r="Q71" s="61">
        <f>'14일'!AI23</f>
        <v>0</v>
      </c>
      <c r="R71" s="61">
        <f>'15일'!AI23</f>
        <v>0</v>
      </c>
      <c r="S71" s="61">
        <f>'16일'!AI23</f>
        <v>0</v>
      </c>
      <c r="T71" s="61">
        <f>'17일'!AI23</f>
        <v>0</v>
      </c>
      <c r="U71" s="61">
        <f>'18일'!AI23</f>
        <v>0</v>
      </c>
      <c r="V71" s="61">
        <f>'19일'!AI23</f>
        <v>0</v>
      </c>
      <c r="W71" s="61">
        <f>'20일'!AI23</f>
        <v>0</v>
      </c>
      <c r="X71" s="61">
        <f>'21일'!AI23</f>
        <v>0</v>
      </c>
      <c r="Y71" s="61">
        <f>'22일'!AI23</f>
        <v>0</v>
      </c>
      <c r="Z71" s="61">
        <f>'23일'!AI23</f>
        <v>0</v>
      </c>
      <c r="AA71" s="61">
        <f>'24일'!AI23</f>
        <v>0</v>
      </c>
      <c r="AB71" s="61">
        <f>'25일'!AI23</f>
        <v>0</v>
      </c>
      <c r="AC71" s="61">
        <f>'26일'!AI23</f>
        <v>0</v>
      </c>
      <c r="AD71" s="61">
        <f>'27일'!AI23</f>
        <v>0</v>
      </c>
      <c r="AE71" s="61">
        <f>'28일'!AI23</f>
        <v>0</v>
      </c>
      <c r="AF71" s="61">
        <f>'29일'!AI23</f>
        <v>0</v>
      </c>
      <c r="AG71" s="61">
        <f>'30일'!AI23</f>
        <v>0</v>
      </c>
      <c r="AH71" s="62">
        <f>'31일'!AI23</f>
        <v>0</v>
      </c>
      <c r="AI71" s="35"/>
      <c r="AJ71" s="35"/>
    </row>
    <row r="72" spans="1:36" ht="17.25" hidden="1" thickBot="1" x14ac:dyDescent="0.35">
      <c r="A72" s="35"/>
      <c r="B72" s="99" t="str">
        <f>DATA!C26</f>
        <v>여가</v>
      </c>
      <c r="C72" s="100"/>
      <c r="D72" s="61">
        <f>'1일'!AI25</f>
        <v>0</v>
      </c>
      <c r="E72" s="61">
        <f>'2일'!AI25</f>
        <v>0</v>
      </c>
      <c r="F72" s="61">
        <f>'3일'!AI25</f>
        <v>0</v>
      </c>
      <c r="G72" s="61">
        <f>'4일'!AI25</f>
        <v>0</v>
      </c>
      <c r="H72" s="61">
        <f>'5일'!AI25</f>
        <v>0</v>
      </c>
      <c r="I72" s="61">
        <f>'6일'!AI25</f>
        <v>0</v>
      </c>
      <c r="J72" s="61">
        <f>'7일'!AI25</f>
        <v>0</v>
      </c>
      <c r="K72" s="61">
        <f>'8일'!AI25</f>
        <v>0</v>
      </c>
      <c r="L72" s="61">
        <f>'9일'!AI25</f>
        <v>0</v>
      </c>
      <c r="M72" s="61">
        <f>'10일'!AI25</f>
        <v>0</v>
      </c>
      <c r="N72" s="61">
        <f>'11일'!AI25</f>
        <v>0</v>
      </c>
      <c r="O72" s="61">
        <f>'12일'!AI25</f>
        <v>0</v>
      </c>
      <c r="P72" s="61">
        <f>'13일'!AI25</f>
        <v>0</v>
      </c>
      <c r="Q72" s="61">
        <f>'14일'!AI25</f>
        <v>0</v>
      </c>
      <c r="R72" s="61">
        <f>'15일'!AI25</f>
        <v>0</v>
      </c>
      <c r="S72" s="61">
        <f>'16일'!AI25</f>
        <v>0</v>
      </c>
      <c r="T72" s="61">
        <f>'17일'!AI25</f>
        <v>0</v>
      </c>
      <c r="U72" s="61">
        <f>'18일'!AI25</f>
        <v>0</v>
      </c>
      <c r="V72" s="61">
        <f>'19일'!AI25</f>
        <v>0</v>
      </c>
      <c r="W72" s="61">
        <f>'20일'!AI25</f>
        <v>0</v>
      </c>
      <c r="X72" s="61">
        <f>'21일'!AI25</f>
        <v>0</v>
      </c>
      <c r="Y72" s="61">
        <f>'22일'!AI25</f>
        <v>0</v>
      </c>
      <c r="Z72" s="61">
        <f>'23일'!AI25</f>
        <v>0</v>
      </c>
      <c r="AA72" s="61">
        <f>'24일'!AI25</f>
        <v>0</v>
      </c>
      <c r="AB72" s="61">
        <f>'25일'!AI25</f>
        <v>0</v>
      </c>
      <c r="AC72" s="61">
        <f>'26일'!AI25</f>
        <v>0</v>
      </c>
      <c r="AD72" s="61">
        <f>'27일'!AI25</f>
        <v>0</v>
      </c>
      <c r="AE72" s="61">
        <f>'28일'!AI25</f>
        <v>0</v>
      </c>
      <c r="AF72" s="61">
        <f>'29일'!AI25</f>
        <v>0</v>
      </c>
      <c r="AG72" s="61">
        <f>'30일'!AI25</f>
        <v>0</v>
      </c>
      <c r="AH72" s="62">
        <f>'31일'!AI25</f>
        <v>0</v>
      </c>
      <c r="AI72" s="35"/>
      <c r="AJ72" s="35"/>
    </row>
    <row r="73" spans="1:36" ht="17.25" hidden="1" thickBot="1" x14ac:dyDescent="0.35">
      <c r="A73" s="35"/>
      <c r="B73" s="99" t="str">
        <f>DATA!C28</f>
        <v>폰질</v>
      </c>
      <c r="C73" s="100"/>
      <c r="D73" s="61">
        <f>'1일'!AI27</f>
        <v>0</v>
      </c>
      <c r="E73" s="61">
        <f>'2일'!AI27</f>
        <v>0</v>
      </c>
      <c r="F73" s="61">
        <f>'3일'!AI27</f>
        <v>0</v>
      </c>
      <c r="G73" s="61">
        <f>'4일'!AI27</f>
        <v>0</v>
      </c>
      <c r="H73" s="61">
        <f>'5일'!AI27</f>
        <v>0</v>
      </c>
      <c r="I73" s="61">
        <f>'6일'!AI27</f>
        <v>0</v>
      </c>
      <c r="J73" s="61">
        <f>'7일'!AI27</f>
        <v>0</v>
      </c>
      <c r="K73" s="61">
        <f>'8일'!AI27</f>
        <v>0</v>
      </c>
      <c r="L73" s="61">
        <f>'9일'!AI27</f>
        <v>0</v>
      </c>
      <c r="M73" s="61">
        <f>'10일'!AI27</f>
        <v>0</v>
      </c>
      <c r="N73" s="61">
        <f>'11일'!AI27</f>
        <v>0</v>
      </c>
      <c r="O73" s="61">
        <f>'12일'!AI27</f>
        <v>0</v>
      </c>
      <c r="P73" s="61">
        <f>'13일'!AI27</f>
        <v>0</v>
      </c>
      <c r="Q73" s="61">
        <f>'14일'!AI27</f>
        <v>0</v>
      </c>
      <c r="R73" s="61">
        <f>'15일'!AI27</f>
        <v>0</v>
      </c>
      <c r="S73" s="61">
        <f>'16일'!AI27</f>
        <v>0</v>
      </c>
      <c r="T73" s="61">
        <f>'17일'!AI27</f>
        <v>0</v>
      </c>
      <c r="U73" s="61">
        <f>'18일'!AI27</f>
        <v>0</v>
      </c>
      <c r="V73" s="61">
        <f>'19일'!AI27</f>
        <v>0</v>
      </c>
      <c r="W73" s="61">
        <f>'20일'!AI27</f>
        <v>0</v>
      </c>
      <c r="X73" s="61">
        <f>'21일'!AI27</f>
        <v>0</v>
      </c>
      <c r="Y73" s="61">
        <f>'22일'!AI27</f>
        <v>0</v>
      </c>
      <c r="Z73" s="61">
        <f>'23일'!AI27</f>
        <v>0</v>
      </c>
      <c r="AA73" s="61">
        <f>'24일'!AI27</f>
        <v>0</v>
      </c>
      <c r="AB73" s="61">
        <f>'25일'!AI27</f>
        <v>0</v>
      </c>
      <c r="AC73" s="61">
        <f>'26일'!AI27</f>
        <v>0</v>
      </c>
      <c r="AD73" s="61">
        <f>'27일'!AI27</f>
        <v>0</v>
      </c>
      <c r="AE73" s="61">
        <f>'28일'!AI27</f>
        <v>0</v>
      </c>
      <c r="AF73" s="61">
        <f>'29일'!AI27</f>
        <v>0</v>
      </c>
      <c r="AG73" s="61">
        <f>'30일'!AI27</f>
        <v>0</v>
      </c>
      <c r="AH73" s="62">
        <f>'31일'!AI27</f>
        <v>0</v>
      </c>
      <c r="AI73" s="35"/>
      <c r="AJ73" s="35"/>
    </row>
    <row r="74" spans="1:36" ht="17.25" hidden="1" thickBot="1" x14ac:dyDescent="0.35">
      <c r="A74" s="35"/>
      <c r="B74" s="99" t="str">
        <f>DATA!C30</f>
        <v>기타</v>
      </c>
      <c r="C74" s="100"/>
      <c r="D74" s="61">
        <f>'1일'!AI29</f>
        <v>0</v>
      </c>
      <c r="E74" s="61">
        <f>'2일'!AI29</f>
        <v>0</v>
      </c>
      <c r="F74" s="61">
        <f>'3일'!AI29</f>
        <v>0</v>
      </c>
      <c r="G74" s="61">
        <f>'4일'!AI29</f>
        <v>0</v>
      </c>
      <c r="H74" s="61">
        <f>'5일'!AI29</f>
        <v>0</v>
      </c>
      <c r="I74" s="61">
        <f>'6일'!AI29</f>
        <v>0</v>
      </c>
      <c r="J74" s="61">
        <f>'7일'!AI29</f>
        <v>0</v>
      </c>
      <c r="K74" s="61">
        <f>'8일'!AI29</f>
        <v>0</v>
      </c>
      <c r="L74" s="61">
        <f>'9일'!AI29</f>
        <v>0</v>
      </c>
      <c r="M74" s="61">
        <f>'10일'!AI29</f>
        <v>0</v>
      </c>
      <c r="N74" s="61">
        <f>'11일'!AI29</f>
        <v>0</v>
      </c>
      <c r="O74" s="61">
        <f>'12일'!AI29</f>
        <v>0</v>
      </c>
      <c r="P74" s="61">
        <f>'13일'!AI29</f>
        <v>0</v>
      </c>
      <c r="Q74" s="61">
        <f>'14일'!AI29</f>
        <v>0</v>
      </c>
      <c r="R74" s="61">
        <f>'15일'!AI29</f>
        <v>0</v>
      </c>
      <c r="S74" s="61">
        <f>'16일'!AI29</f>
        <v>0</v>
      </c>
      <c r="T74" s="61">
        <f>'17일'!AI29</f>
        <v>0</v>
      </c>
      <c r="U74" s="61">
        <f>'18일'!AI29</f>
        <v>0</v>
      </c>
      <c r="V74" s="61">
        <f>'19일'!AI29</f>
        <v>0</v>
      </c>
      <c r="W74" s="61">
        <f>'20일'!AI29</f>
        <v>0</v>
      </c>
      <c r="X74" s="61">
        <f>'21일'!AI29</f>
        <v>0</v>
      </c>
      <c r="Y74" s="61">
        <f>'22일'!AI29</f>
        <v>0</v>
      </c>
      <c r="Z74" s="61">
        <f>'23일'!AI29</f>
        <v>0</v>
      </c>
      <c r="AA74" s="61">
        <f>'24일'!AI29</f>
        <v>0</v>
      </c>
      <c r="AB74" s="61">
        <f>'25일'!AI29</f>
        <v>0</v>
      </c>
      <c r="AC74" s="61">
        <f>'26일'!AI29</f>
        <v>0</v>
      </c>
      <c r="AD74" s="61">
        <f>'27일'!AI29</f>
        <v>0</v>
      </c>
      <c r="AE74" s="61">
        <f>'28일'!AI29</f>
        <v>0</v>
      </c>
      <c r="AF74" s="61">
        <f>'29일'!AI29</f>
        <v>0</v>
      </c>
      <c r="AG74" s="61">
        <f>'30일'!AI29</f>
        <v>0</v>
      </c>
      <c r="AH74" s="62">
        <f>'31일'!AI29</f>
        <v>0</v>
      </c>
      <c r="AI74" s="35"/>
      <c r="AJ74" s="35"/>
    </row>
    <row r="75" spans="1:36" ht="17.25" hidden="1" thickBot="1" x14ac:dyDescent="0.35">
      <c r="A75" s="35"/>
      <c r="B75" s="99" t="s">
        <v>35</v>
      </c>
      <c r="C75" s="100"/>
      <c r="D75" s="61">
        <f>SUM(D61:D74)</f>
        <v>0</v>
      </c>
      <c r="E75" s="61">
        <f t="shared" ref="E75:AH75" si="1">SUM(E61:E74)</f>
        <v>0</v>
      </c>
      <c r="F75" s="61">
        <f t="shared" si="1"/>
        <v>0</v>
      </c>
      <c r="G75" s="61">
        <f t="shared" si="1"/>
        <v>0</v>
      </c>
      <c r="H75" s="61">
        <f t="shared" si="1"/>
        <v>0</v>
      </c>
      <c r="I75" s="61">
        <f t="shared" si="1"/>
        <v>0</v>
      </c>
      <c r="J75" s="61">
        <f t="shared" si="1"/>
        <v>0</v>
      </c>
      <c r="K75" s="61">
        <f t="shared" si="1"/>
        <v>0</v>
      </c>
      <c r="L75" s="61">
        <f t="shared" si="1"/>
        <v>0</v>
      </c>
      <c r="M75" s="61">
        <f t="shared" si="1"/>
        <v>0</v>
      </c>
      <c r="N75" s="61">
        <f t="shared" si="1"/>
        <v>0</v>
      </c>
      <c r="O75" s="61">
        <f t="shared" si="1"/>
        <v>0</v>
      </c>
      <c r="P75" s="61">
        <f t="shared" si="1"/>
        <v>0</v>
      </c>
      <c r="Q75" s="61">
        <f t="shared" si="1"/>
        <v>0</v>
      </c>
      <c r="R75" s="61">
        <f t="shared" si="1"/>
        <v>0</v>
      </c>
      <c r="S75" s="61">
        <f t="shared" si="1"/>
        <v>0</v>
      </c>
      <c r="T75" s="61">
        <f t="shared" si="1"/>
        <v>0</v>
      </c>
      <c r="U75" s="61">
        <f t="shared" si="1"/>
        <v>0</v>
      </c>
      <c r="V75" s="61">
        <f t="shared" si="1"/>
        <v>0</v>
      </c>
      <c r="W75" s="61">
        <f t="shared" si="1"/>
        <v>0</v>
      </c>
      <c r="X75" s="61">
        <f t="shared" si="1"/>
        <v>0</v>
      </c>
      <c r="Y75" s="61">
        <f t="shared" si="1"/>
        <v>0</v>
      </c>
      <c r="Z75" s="61">
        <f t="shared" si="1"/>
        <v>0</v>
      </c>
      <c r="AA75" s="61">
        <f t="shared" si="1"/>
        <v>0</v>
      </c>
      <c r="AB75" s="61">
        <f t="shared" si="1"/>
        <v>0</v>
      </c>
      <c r="AC75" s="61">
        <f t="shared" si="1"/>
        <v>0</v>
      </c>
      <c r="AD75" s="61">
        <f t="shared" si="1"/>
        <v>0</v>
      </c>
      <c r="AE75" s="61">
        <f>SUM(AE61:AE74)</f>
        <v>0</v>
      </c>
      <c r="AF75" s="61">
        <f t="shared" si="1"/>
        <v>0</v>
      </c>
      <c r="AG75" s="61">
        <f t="shared" si="1"/>
        <v>0</v>
      </c>
      <c r="AH75" s="62">
        <f t="shared" si="1"/>
        <v>0</v>
      </c>
      <c r="AI75" s="35"/>
      <c r="AJ75" s="35"/>
    </row>
    <row r="76" spans="1:36" ht="17.25" hidden="1" thickBot="1" x14ac:dyDescent="0.35">
      <c r="A76" s="35"/>
      <c r="B76" s="99" t="s">
        <v>83</v>
      </c>
      <c r="C76" s="100"/>
      <c r="D76" s="63" t="str">
        <f>IF((D75=1440),"1","0")</f>
        <v>0</v>
      </c>
      <c r="E76" s="63" t="str">
        <f t="shared" ref="E76:AH76" si="2">IF((E75=1440),"1","0")</f>
        <v>0</v>
      </c>
      <c r="F76" s="63" t="str">
        <f t="shared" si="2"/>
        <v>0</v>
      </c>
      <c r="G76" s="63" t="str">
        <f t="shared" si="2"/>
        <v>0</v>
      </c>
      <c r="H76" s="63" t="str">
        <f t="shared" si="2"/>
        <v>0</v>
      </c>
      <c r="I76" s="63" t="str">
        <f t="shared" si="2"/>
        <v>0</v>
      </c>
      <c r="J76" s="63" t="str">
        <f t="shared" si="2"/>
        <v>0</v>
      </c>
      <c r="K76" s="63" t="str">
        <f t="shared" si="2"/>
        <v>0</v>
      </c>
      <c r="L76" s="63" t="str">
        <f t="shared" si="2"/>
        <v>0</v>
      </c>
      <c r="M76" s="63" t="str">
        <f t="shared" si="2"/>
        <v>0</v>
      </c>
      <c r="N76" s="63" t="str">
        <f t="shared" si="2"/>
        <v>0</v>
      </c>
      <c r="O76" s="63" t="str">
        <f t="shared" si="2"/>
        <v>0</v>
      </c>
      <c r="P76" s="63" t="str">
        <f t="shared" si="2"/>
        <v>0</v>
      </c>
      <c r="Q76" s="63" t="str">
        <f t="shared" si="2"/>
        <v>0</v>
      </c>
      <c r="R76" s="63" t="str">
        <f t="shared" si="2"/>
        <v>0</v>
      </c>
      <c r="S76" s="63" t="str">
        <f t="shared" si="2"/>
        <v>0</v>
      </c>
      <c r="T76" s="63" t="str">
        <f t="shared" si="2"/>
        <v>0</v>
      </c>
      <c r="U76" s="63" t="str">
        <f t="shared" si="2"/>
        <v>0</v>
      </c>
      <c r="V76" s="63" t="str">
        <f t="shared" si="2"/>
        <v>0</v>
      </c>
      <c r="W76" s="63" t="str">
        <f t="shared" si="2"/>
        <v>0</v>
      </c>
      <c r="X76" s="63" t="str">
        <f t="shared" si="2"/>
        <v>0</v>
      </c>
      <c r="Y76" s="63" t="str">
        <f t="shared" si="2"/>
        <v>0</v>
      </c>
      <c r="Z76" s="63" t="str">
        <f t="shared" si="2"/>
        <v>0</v>
      </c>
      <c r="AA76" s="63" t="str">
        <f t="shared" si="2"/>
        <v>0</v>
      </c>
      <c r="AB76" s="63" t="str">
        <f t="shared" si="2"/>
        <v>0</v>
      </c>
      <c r="AC76" s="63" t="str">
        <f t="shared" si="2"/>
        <v>0</v>
      </c>
      <c r="AD76" s="63" t="str">
        <f t="shared" si="2"/>
        <v>0</v>
      </c>
      <c r="AE76" s="63" t="str">
        <f t="shared" si="2"/>
        <v>0</v>
      </c>
      <c r="AF76" s="63" t="str">
        <f t="shared" si="2"/>
        <v>0</v>
      </c>
      <c r="AG76" s="63" t="str">
        <f t="shared" si="2"/>
        <v>0</v>
      </c>
      <c r="AH76" s="64" t="str">
        <f t="shared" si="2"/>
        <v>0</v>
      </c>
      <c r="AI76" s="35"/>
      <c r="AJ76" s="35"/>
    </row>
    <row r="77" spans="1:36" ht="17.25" thickBot="1" x14ac:dyDescent="0.35">
      <c r="A77" s="35"/>
      <c r="B77" s="104" t="s">
        <v>110</v>
      </c>
      <c r="C77" s="105"/>
      <c r="D77" s="65" t="str">
        <f>D96</f>
        <v>정상</v>
      </c>
      <c r="E77" s="65" t="str">
        <f t="shared" ref="E77:AH77" si="3">E96</f>
        <v>정상</v>
      </c>
      <c r="F77" s="65" t="str">
        <f t="shared" si="3"/>
        <v>정상</v>
      </c>
      <c r="G77" s="65" t="str">
        <f t="shared" si="3"/>
        <v>정상</v>
      </c>
      <c r="H77" s="65" t="str">
        <f t="shared" si="3"/>
        <v>정상</v>
      </c>
      <c r="I77" s="65" t="str">
        <f t="shared" si="3"/>
        <v>정상</v>
      </c>
      <c r="J77" s="65" t="str">
        <f t="shared" si="3"/>
        <v>정상</v>
      </c>
      <c r="K77" s="65" t="str">
        <f t="shared" si="3"/>
        <v>정상</v>
      </c>
      <c r="L77" s="65" t="str">
        <f t="shared" si="3"/>
        <v>정상</v>
      </c>
      <c r="M77" s="65" t="str">
        <f t="shared" si="3"/>
        <v>정상</v>
      </c>
      <c r="N77" s="65" t="str">
        <f t="shared" si="3"/>
        <v>정상</v>
      </c>
      <c r="O77" s="65" t="str">
        <f t="shared" si="3"/>
        <v>정상</v>
      </c>
      <c r="P77" s="65" t="str">
        <f t="shared" si="3"/>
        <v>정상</v>
      </c>
      <c r="Q77" s="65" t="str">
        <f t="shared" si="3"/>
        <v>정상</v>
      </c>
      <c r="R77" s="65" t="str">
        <f t="shared" si="3"/>
        <v>정상</v>
      </c>
      <c r="S77" s="65" t="str">
        <f t="shared" si="3"/>
        <v>정상</v>
      </c>
      <c r="T77" s="65" t="str">
        <f t="shared" si="3"/>
        <v>정상</v>
      </c>
      <c r="U77" s="65" t="str">
        <f t="shared" si="3"/>
        <v>정상</v>
      </c>
      <c r="V77" s="65" t="str">
        <f t="shared" si="3"/>
        <v>정상</v>
      </c>
      <c r="W77" s="65" t="str">
        <f t="shared" si="3"/>
        <v>정상</v>
      </c>
      <c r="X77" s="65" t="str">
        <f t="shared" si="3"/>
        <v>정상</v>
      </c>
      <c r="Y77" s="65" t="str">
        <f t="shared" si="3"/>
        <v>정상</v>
      </c>
      <c r="Z77" s="65" t="str">
        <f t="shared" si="3"/>
        <v>정상</v>
      </c>
      <c r="AA77" s="65" t="str">
        <f t="shared" si="3"/>
        <v>정상</v>
      </c>
      <c r="AB77" s="65" t="str">
        <f t="shared" si="3"/>
        <v>정상</v>
      </c>
      <c r="AC77" s="65" t="str">
        <f t="shared" si="3"/>
        <v>정상</v>
      </c>
      <c r="AD77" s="65" t="str">
        <f t="shared" si="3"/>
        <v>정상</v>
      </c>
      <c r="AE77" s="65" t="str">
        <f t="shared" si="3"/>
        <v>정상</v>
      </c>
      <c r="AF77" s="65" t="str">
        <f t="shared" si="3"/>
        <v>정상</v>
      </c>
      <c r="AG77" s="65" t="str">
        <f t="shared" si="3"/>
        <v>정상</v>
      </c>
      <c r="AH77" s="66" t="str">
        <f t="shared" si="3"/>
        <v>정상</v>
      </c>
      <c r="AI77" s="35"/>
      <c r="AJ77" s="35"/>
    </row>
    <row r="78" spans="1:36" ht="17.25" thickBot="1" x14ac:dyDescent="0.3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 spans="1:36" ht="17.25" thickBot="1" x14ac:dyDescent="0.35">
      <c r="A79" s="35"/>
      <c r="B79" s="101" t="s">
        <v>84</v>
      </c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3"/>
      <c r="AI79" s="35"/>
      <c r="AJ79" s="35"/>
    </row>
    <row r="80" spans="1:36" ht="17.25" thickBot="1" x14ac:dyDescent="0.35">
      <c r="A80" s="35"/>
      <c r="B80" s="54" t="s">
        <v>30</v>
      </c>
      <c r="C80" s="56" t="s">
        <v>35</v>
      </c>
      <c r="D80" s="56" t="s">
        <v>52</v>
      </c>
      <c r="E80" s="56" t="s">
        <v>53</v>
      </c>
      <c r="F80" s="56" t="s">
        <v>54</v>
      </c>
      <c r="G80" s="56" t="s">
        <v>55</v>
      </c>
      <c r="H80" s="56" t="s">
        <v>56</v>
      </c>
      <c r="I80" s="56" t="s">
        <v>57</v>
      </c>
      <c r="J80" s="56" t="s">
        <v>58</v>
      </c>
      <c r="K80" s="56" t="s">
        <v>59</v>
      </c>
      <c r="L80" s="56" t="s">
        <v>60</v>
      </c>
      <c r="M80" s="56" t="s">
        <v>61</v>
      </c>
      <c r="N80" s="56" t="s">
        <v>62</v>
      </c>
      <c r="O80" s="56" t="s">
        <v>63</v>
      </c>
      <c r="P80" s="56" t="s">
        <v>64</v>
      </c>
      <c r="Q80" s="56" t="s">
        <v>65</v>
      </c>
      <c r="R80" s="56" t="s">
        <v>66</v>
      </c>
      <c r="S80" s="56" t="s">
        <v>67</v>
      </c>
      <c r="T80" s="56" t="s">
        <v>68</v>
      </c>
      <c r="U80" s="56" t="s">
        <v>69</v>
      </c>
      <c r="V80" s="56" t="s">
        <v>70</v>
      </c>
      <c r="W80" s="56" t="s">
        <v>71</v>
      </c>
      <c r="X80" s="56" t="s">
        <v>72</v>
      </c>
      <c r="Y80" s="56" t="s">
        <v>73</v>
      </c>
      <c r="Z80" s="56" t="s">
        <v>74</v>
      </c>
      <c r="AA80" s="56" t="s">
        <v>75</v>
      </c>
      <c r="AB80" s="56" t="s">
        <v>76</v>
      </c>
      <c r="AC80" s="56" t="s">
        <v>77</v>
      </c>
      <c r="AD80" s="56" t="s">
        <v>78</v>
      </c>
      <c r="AE80" s="56" t="s">
        <v>79</v>
      </c>
      <c r="AF80" s="56" t="s">
        <v>80</v>
      </c>
      <c r="AG80" s="56" t="s">
        <v>81</v>
      </c>
      <c r="AH80" s="57" t="s">
        <v>82</v>
      </c>
      <c r="AI80" s="35"/>
      <c r="AJ80" s="35"/>
    </row>
    <row r="81" spans="1:36" ht="17.25" thickBot="1" x14ac:dyDescent="0.35">
      <c r="A81" s="35"/>
      <c r="B81" s="54" t="str">
        <f t="shared" ref="B81:B94" si="4">B61</f>
        <v>수면</v>
      </c>
      <c r="C81" s="61">
        <f>SUM(D81:AH81)</f>
        <v>0</v>
      </c>
      <c r="D81" s="61">
        <f t="shared" ref="D81:D94" si="5">IF($D$76="1",D61,0)</f>
        <v>0</v>
      </c>
      <c r="E81" s="61">
        <f t="shared" ref="E81:E94" si="6">IF($E$76="1",E61,0)</f>
        <v>0</v>
      </c>
      <c r="F81" s="61">
        <f t="shared" ref="F81:F94" si="7">IF($F$76="1",F61,0)</f>
        <v>0</v>
      </c>
      <c r="G81" s="61">
        <f t="shared" ref="G81:G94" si="8">IF($G$76="1",G61,0)</f>
        <v>0</v>
      </c>
      <c r="H81" s="61">
        <f t="shared" ref="H81:H94" si="9">IF($H$76="1",H61,0)</f>
        <v>0</v>
      </c>
      <c r="I81" s="61">
        <f t="shared" ref="I81:I94" si="10">IF($I$76="1",I61,0)</f>
        <v>0</v>
      </c>
      <c r="J81" s="61">
        <f t="shared" ref="J81:J94" si="11">IF($J$76="1",J61,0)</f>
        <v>0</v>
      </c>
      <c r="K81" s="61">
        <f t="shared" ref="K81:K94" si="12">IF($K$76="1",K61,0)</f>
        <v>0</v>
      </c>
      <c r="L81" s="61">
        <f t="shared" ref="L81:L94" si="13">IF($L$76="1",L61,0)</f>
        <v>0</v>
      </c>
      <c r="M81" s="61">
        <f t="shared" ref="M81:M94" si="14">IF($M$76="1",M61,0)</f>
        <v>0</v>
      </c>
      <c r="N81" s="61">
        <f t="shared" ref="N81:N94" si="15">IF($N$76="1",N61,0)</f>
        <v>0</v>
      </c>
      <c r="O81" s="61">
        <f t="shared" ref="O81:O94" si="16">IF($O$76="1",O61,0)</f>
        <v>0</v>
      </c>
      <c r="P81" s="61">
        <f t="shared" ref="P81:P94" si="17">IF($P$76="1",P61,0)</f>
        <v>0</v>
      </c>
      <c r="Q81" s="61">
        <f t="shared" ref="Q81:Q94" si="18">IF($Q$76="1",Q61,0)</f>
        <v>0</v>
      </c>
      <c r="R81" s="61">
        <f t="shared" ref="R81:R94" si="19">IF($R$76="1",R61,0)</f>
        <v>0</v>
      </c>
      <c r="S81" s="61">
        <f t="shared" ref="S81:S94" si="20">IF($S$76="1",S61,0)</f>
        <v>0</v>
      </c>
      <c r="T81" s="61">
        <f t="shared" ref="T81:T94" si="21">IF($T$76="1",T61,0)</f>
        <v>0</v>
      </c>
      <c r="U81" s="61">
        <f t="shared" ref="U81:U94" si="22">IF($U$76="1",U61,0)</f>
        <v>0</v>
      </c>
      <c r="V81" s="61">
        <f t="shared" ref="V81:V94" si="23">IF($V$76="1",V61,0)</f>
        <v>0</v>
      </c>
      <c r="W81" s="61">
        <f t="shared" ref="W81:W94" si="24">IF($W$76="1",W61,0)</f>
        <v>0</v>
      </c>
      <c r="X81" s="61">
        <f t="shared" ref="X81:X94" si="25">IF($X$76="1",X61,0)</f>
        <v>0</v>
      </c>
      <c r="Y81" s="61">
        <f t="shared" ref="Y81:Y94" si="26">IF($Y$76="1",Y61,0)</f>
        <v>0</v>
      </c>
      <c r="Z81" s="61">
        <f t="shared" ref="Z81:Z94" si="27">IF($Z$76="1",Z61,0)</f>
        <v>0</v>
      </c>
      <c r="AA81" s="61">
        <f t="shared" ref="AA81:AA94" si="28">IF($AA$76="1",AA61,0)</f>
        <v>0</v>
      </c>
      <c r="AB81" s="61">
        <f t="shared" ref="AB81:AB94" si="29">IF($AB$76="1",AB61,0)</f>
        <v>0</v>
      </c>
      <c r="AC81" s="61">
        <f t="shared" ref="AC81:AC94" si="30">IF($AC$76="1",AC61,0)</f>
        <v>0</v>
      </c>
      <c r="AD81" s="61">
        <f t="shared" ref="AD81:AD94" si="31">IF($AD$76="1",AD61,0)</f>
        <v>0</v>
      </c>
      <c r="AE81" s="61">
        <f t="shared" ref="AE81:AE94" si="32">IF($AE$76="1",AE61,0)</f>
        <v>0</v>
      </c>
      <c r="AF81" s="61">
        <f t="shared" ref="AF81:AF94" si="33">IF($AF$76="1",AF61,0)</f>
        <v>0</v>
      </c>
      <c r="AG81" s="61">
        <f t="shared" ref="AG81:AG94" si="34">IF($AG$76="1",AG61,0)</f>
        <v>0</v>
      </c>
      <c r="AH81" s="62">
        <f t="shared" ref="AH81:AH94" si="35">IF($AH$76="1",AH61,0)</f>
        <v>0</v>
      </c>
      <c r="AI81" s="35"/>
      <c r="AJ81" s="35"/>
    </row>
    <row r="82" spans="1:36" ht="17.25" thickBot="1" x14ac:dyDescent="0.35">
      <c r="A82" s="35"/>
      <c r="B82" s="54" t="str">
        <f t="shared" si="4"/>
        <v>휴식</v>
      </c>
      <c r="C82" s="61">
        <f t="shared" ref="C82:C94" si="36">SUM(D82:AH82)</f>
        <v>0</v>
      </c>
      <c r="D82" s="61">
        <f t="shared" si="5"/>
        <v>0</v>
      </c>
      <c r="E82" s="61">
        <f t="shared" si="6"/>
        <v>0</v>
      </c>
      <c r="F82" s="61">
        <f t="shared" si="7"/>
        <v>0</v>
      </c>
      <c r="G82" s="61">
        <f t="shared" si="8"/>
        <v>0</v>
      </c>
      <c r="H82" s="61">
        <f t="shared" si="9"/>
        <v>0</v>
      </c>
      <c r="I82" s="61">
        <f t="shared" si="10"/>
        <v>0</v>
      </c>
      <c r="J82" s="61">
        <f t="shared" si="11"/>
        <v>0</v>
      </c>
      <c r="K82" s="61">
        <f t="shared" si="12"/>
        <v>0</v>
      </c>
      <c r="L82" s="61">
        <f t="shared" si="13"/>
        <v>0</v>
      </c>
      <c r="M82" s="61">
        <f t="shared" si="14"/>
        <v>0</v>
      </c>
      <c r="N82" s="61">
        <f t="shared" si="15"/>
        <v>0</v>
      </c>
      <c r="O82" s="61">
        <f t="shared" si="16"/>
        <v>0</v>
      </c>
      <c r="P82" s="61">
        <f t="shared" si="17"/>
        <v>0</v>
      </c>
      <c r="Q82" s="61">
        <f t="shared" si="18"/>
        <v>0</v>
      </c>
      <c r="R82" s="61">
        <f t="shared" si="19"/>
        <v>0</v>
      </c>
      <c r="S82" s="61">
        <f t="shared" si="20"/>
        <v>0</v>
      </c>
      <c r="T82" s="61">
        <f t="shared" si="21"/>
        <v>0</v>
      </c>
      <c r="U82" s="61">
        <f t="shared" si="22"/>
        <v>0</v>
      </c>
      <c r="V82" s="61">
        <f t="shared" si="23"/>
        <v>0</v>
      </c>
      <c r="W82" s="61">
        <f t="shared" si="24"/>
        <v>0</v>
      </c>
      <c r="X82" s="61">
        <f t="shared" si="25"/>
        <v>0</v>
      </c>
      <c r="Y82" s="61">
        <f t="shared" si="26"/>
        <v>0</v>
      </c>
      <c r="Z82" s="61">
        <f t="shared" si="27"/>
        <v>0</v>
      </c>
      <c r="AA82" s="61">
        <f t="shared" si="28"/>
        <v>0</v>
      </c>
      <c r="AB82" s="61">
        <f t="shared" si="29"/>
        <v>0</v>
      </c>
      <c r="AC82" s="61">
        <f t="shared" si="30"/>
        <v>0</v>
      </c>
      <c r="AD82" s="61">
        <f t="shared" si="31"/>
        <v>0</v>
      </c>
      <c r="AE82" s="61">
        <f t="shared" si="32"/>
        <v>0</v>
      </c>
      <c r="AF82" s="61">
        <f t="shared" si="33"/>
        <v>0</v>
      </c>
      <c r="AG82" s="61">
        <f t="shared" si="34"/>
        <v>0</v>
      </c>
      <c r="AH82" s="62">
        <f t="shared" si="35"/>
        <v>0</v>
      </c>
      <c r="AI82" s="35"/>
      <c r="AJ82" s="35"/>
    </row>
    <row r="83" spans="1:36" ht="17.25" thickBot="1" x14ac:dyDescent="0.35">
      <c r="A83" s="35"/>
      <c r="B83" s="54" t="str">
        <f t="shared" si="4"/>
        <v>정비</v>
      </c>
      <c r="C83" s="61">
        <f t="shared" si="36"/>
        <v>0</v>
      </c>
      <c r="D83" s="61">
        <f t="shared" si="5"/>
        <v>0</v>
      </c>
      <c r="E83" s="61">
        <f t="shared" si="6"/>
        <v>0</v>
      </c>
      <c r="F83" s="61">
        <f t="shared" si="7"/>
        <v>0</v>
      </c>
      <c r="G83" s="61">
        <f t="shared" si="8"/>
        <v>0</v>
      </c>
      <c r="H83" s="61">
        <f t="shared" si="9"/>
        <v>0</v>
      </c>
      <c r="I83" s="61">
        <f t="shared" si="10"/>
        <v>0</v>
      </c>
      <c r="J83" s="61">
        <f t="shared" si="11"/>
        <v>0</v>
      </c>
      <c r="K83" s="61">
        <f t="shared" si="12"/>
        <v>0</v>
      </c>
      <c r="L83" s="61">
        <f t="shared" si="13"/>
        <v>0</v>
      </c>
      <c r="M83" s="61">
        <f t="shared" si="14"/>
        <v>0</v>
      </c>
      <c r="N83" s="61">
        <f t="shared" si="15"/>
        <v>0</v>
      </c>
      <c r="O83" s="61">
        <f t="shared" si="16"/>
        <v>0</v>
      </c>
      <c r="P83" s="61">
        <f t="shared" si="17"/>
        <v>0</v>
      </c>
      <c r="Q83" s="61">
        <f t="shared" si="18"/>
        <v>0</v>
      </c>
      <c r="R83" s="61">
        <f t="shared" si="19"/>
        <v>0</v>
      </c>
      <c r="S83" s="61">
        <f t="shared" si="20"/>
        <v>0</v>
      </c>
      <c r="T83" s="61">
        <f t="shared" si="21"/>
        <v>0</v>
      </c>
      <c r="U83" s="61">
        <f t="shared" si="22"/>
        <v>0</v>
      </c>
      <c r="V83" s="61">
        <f t="shared" si="23"/>
        <v>0</v>
      </c>
      <c r="W83" s="61">
        <f t="shared" si="24"/>
        <v>0</v>
      </c>
      <c r="X83" s="61">
        <f t="shared" si="25"/>
        <v>0</v>
      </c>
      <c r="Y83" s="61">
        <f t="shared" si="26"/>
        <v>0</v>
      </c>
      <c r="Z83" s="61">
        <f t="shared" si="27"/>
        <v>0</v>
      </c>
      <c r="AA83" s="61">
        <f t="shared" si="28"/>
        <v>0</v>
      </c>
      <c r="AB83" s="61">
        <f t="shared" si="29"/>
        <v>0</v>
      </c>
      <c r="AC83" s="61">
        <f t="shared" si="30"/>
        <v>0</v>
      </c>
      <c r="AD83" s="61">
        <f t="shared" si="31"/>
        <v>0</v>
      </c>
      <c r="AE83" s="61">
        <f t="shared" si="32"/>
        <v>0</v>
      </c>
      <c r="AF83" s="61">
        <f t="shared" si="33"/>
        <v>0</v>
      </c>
      <c r="AG83" s="61">
        <f t="shared" si="34"/>
        <v>0</v>
      </c>
      <c r="AH83" s="62">
        <f t="shared" si="35"/>
        <v>0</v>
      </c>
      <c r="AI83" s="35"/>
      <c r="AJ83" s="35"/>
    </row>
    <row r="84" spans="1:36" ht="17.25" thickBot="1" x14ac:dyDescent="0.35">
      <c r="A84" s="35"/>
      <c r="B84" s="54" t="str">
        <f t="shared" si="4"/>
        <v>식사</v>
      </c>
      <c r="C84" s="61">
        <f t="shared" si="36"/>
        <v>0</v>
      </c>
      <c r="D84" s="61">
        <f t="shared" si="5"/>
        <v>0</v>
      </c>
      <c r="E84" s="61">
        <f t="shared" si="6"/>
        <v>0</v>
      </c>
      <c r="F84" s="61">
        <f t="shared" si="7"/>
        <v>0</v>
      </c>
      <c r="G84" s="61">
        <f t="shared" si="8"/>
        <v>0</v>
      </c>
      <c r="H84" s="61">
        <f t="shared" si="9"/>
        <v>0</v>
      </c>
      <c r="I84" s="61">
        <f t="shared" si="10"/>
        <v>0</v>
      </c>
      <c r="J84" s="61">
        <f t="shared" si="11"/>
        <v>0</v>
      </c>
      <c r="K84" s="61">
        <f t="shared" si="12"/>
        <v>0</v>
      </c>
      <c r="L84" s="61">
        <f t="shared" si="13"/>
        <v>0</v>
      </c>
      <c r="M84" s="61">
        <f t="shared" si="14"/>
        <v>0</v>
      </c>
      <c r="N84" s="61">
        <f t="shared" si="15"/>
        <v>0</v>
      </c>
      <c r="O84" s="61">
        <f t="shared" si="16"/>
        <v>0</v>
      </c>
      <c r="P84" s="61">
        <f t="shared" si="17"/>
        <v>0</v>
      </c>
      <c r="Q84" s="61">
        <f t="shared" si="18"/>
        <v>0</v>
      </c>
      <c r="R84" s="61">
        <f t="shared" si="19"/>
        <v>0</v>
      </c>
      <c r="S84" s="61">
        <f t="shared" si="20"/>
        <v>0</v>
      </c>
      <c r="T84" s="61">
        <f t="shared" si="21"/>
        <v>0</v>
      </c>
      <c r="U84" s="61">
        <f t="shared" si="22"/>
        <v>0</v>
      </c>
      <c r="V84" s="61">
        <f t="shared" si="23"/>
        <v>0</v>
      </c>
      <c r="W84" s="61">
        <f t="shared" si="24"/>
        <v>0</v>
      </c>
      <c r="X84" s="61">
        <f t="shared" si="25"/>
        <v>0</v>
      </c>
      <c r="Y84" s="61">
        <f t="shared" si="26"/>
        <v>0</v>
      </c>
      <c r="Z84" s="61">
        <f t="shared" si="27"/>
        <v>0</v>
      </c>
      <c r="AA84" s="61">
        <f t="shared" si="28"/>
        <v>0</v>
      </c>
      <c r="AB84" s="61">
        <f t="shared" si="29"/>
        <v>0</v>
      </c>
      <c r="AC84" s="61">
        <f t="shared" si="30"/>
        <v>0</v>
      </c>
      <c r="AD84" s="61">
        <f t="shared" si="31"/>
        <v>0</v>
      </c>
      <c r="AE84" s="61">
        <f t="shared" si="32"/>
        <v>0</v>
      </c>
      <c r="AF84" s="61">
        <f t="shared" si="33"/>
        <v>0</v>
      </c>
      <c r="AG84" s="61">
        <f t="shared" si="34"/>
        <v>0</v>
      </c>
      <c r="AH84" s="62">
        <f t="shared" si="35"/>
        <v>0</v>
      </c>
      <c r="AI84" s="35"/>
      <c r="AJ84" s="35"/>
    </row>
    <row r="85" spans="1:36" ht="17.25" thickBot="1" x14ac:dyDescent="0.35">
      <c r="A85" s="35"/>
      <c r="B85" s="54" t="str">
        <f t="shared" si="4"/>
        <v>간식</v>
      </c>
      <c r="C85" s="61">
        <f t="shared" si="36"/>
        <v>0</v>
      </c>
      <c r="D85" s="61">
        <f t="shared" si="5"/>
        <v>0</v>
      </c>
      <c r="E85" s="61">
        <f t="shared" si="6"/>
        <v>0</v>
      </c>
      <c r="F85" s="61">
        <f t="shared" si="7"/>
        <v>0</v>
      </c>
      <c r="G85" s="61">
        <f t="shared" si="8"/>
        <v>0</v>
      </c>
      <c r="H85" s="61">
        <f t="shared" si="9"/>
        <v>0</v>
      </c>
      <c r="I85" s="61">
        <f t="shared" si="10"/>
        <v>0</v>
      </c>
      <c r="J85" s="61">
        <f t="shared" si="11"/>
        <v>0</v>
      </c>
      <c r="K85" s="61">
        <f t="shared" si="12"/>
        <v>0</v>
      </c>
      <c r="L85" s="61">
        <f t="shared" si="13"/>
        <v>0</v>
      </c>
      <c r="M85" s="61">
        <f t="shared" si="14"/>
        <v>0</v>
      </c>
      <c r="N85" s="61">
        <f t="shared" si="15"/>
        <v>0</v>
      </c>
      <c r="O85" s="61">
        <f t="shared" si="16"/>
        <v>0</v>
      </c>
      <c r="P85" s="61">
        <f t="shared" si="17"/>
        <v>0</v>
      </c>
      <c r="Q85" s="61">
        <f t="shared" si="18"/>
        <v>0</v>
      </c>
      <c r="R85" s="61">
        <f t="shared" si="19"/>
        <v>0</v>
      </c>
      <c r="S85" s="61">
        <f t="shared" si="20"/>
        <v>0</v>
      </c>
      <c r="T85" s="61">
        <f t="shared" si="21"/>
        <v>0</v>
      </c>
      <c r="U85" s="61">
        <f t="shared" si="22"/>
        <v>0</v>
      </c>
      <c r="V85" s="61">
        <f t="shared" si="23"/>
        <v>0</v>
      </c>
      <c r="W85" s="61">
        <f t="shared" si="24"/>
        <v>0</v>
      </c>
      <c r="X85" s="61">
        <f t="shared" si="25"/>
        <v>0</v>
      </c>
      <c r="Y85" s="61">
        <f t="shared" si="26"/>
        <v>0</v>
      </c>
      <c r="Z85" s="61">
        <f t="shared" si="27"/>
        <v>0</v>
      </c>
      <c r="AA85" s="61">
        <f t="shared" si="28"/>
        <v>0</v>
      </c>
      <c r="AB85" s="61">
        <f t="shared" si="29"/>
        <v>0</v>
      </c>
      <c r="AC85" s="61">
        <f t="shared" si="30"/>
        <v>0</v>
      </c>
      <c r="AD85" s="61">
        <f t="shared" si="31"/>
        <v>0</v>
      </c>
      <c r="AE85" s="61">
        <f t="shared" si="32"/>
        <v>0</v>
      </c>
      <c r="AF85" s="61">
        <f t="shared" si="33"/>
        <v>0</v>
      </c>
      <c r="AG85" s="61">
        <f t="shared" si="34"/>
        <v>0</v>
      </c>
      <c r="AH85" s="62">
        <f t="shared" si="35"/>
        <v>0</v>
      </c>
      <c r="AI85" s="35"/>
      <c r="AJ85" s="35"/>
    </row>
    <row r="86" spans="1:36" ht="17.25" thickBot="1" x14ac:dyDescent="0.35">
      <c r="A86" s="35"/>
      <c r="B86" s="54" t="str">
        <f t="shared" si="4"/>
        <v>업무</v>
      </c>
      <c r="C86" s="61">
        <f t="shared" si="36"/>
        <v>0</v>
      </c>
      <c r="D86" s="61">
        <f t="shared" si="5"/>
        <v>0</v>
      </c>
      <c r="E86" s="61">
        <f t="shared" si="6"/>
        <v>0</v>
      </c>
      <c r="F86" s="61">
        <f t="shared" si="7"/>
        <v>0</v>
      </c>
      <c r="G86" s="61">
        <f t="shared" si="8"/>
        <v>0</v>
      </c>
      <c r="H86" s="61">
        <f t="shared" si="9"/>
        <v>0</v>
      </c>
      <c r="I86" s="61">
        <f t="shared" si="10"/>
        <v>0</v>
      </c>
      <c r="J86" s="61">
        <f t="shared" si="11"/>
        <v>0</v>
      </c>
      <c r="K86" s="61">
        <f t="shared" si="12"/>
        <v>0</v>
      </c>
      <c r="L86" s="61">
        <f t="shared" si="13"/>
        <v>0</v>
      </c>
      <c r="M86" s="61">
        <f t="shared" si="14"/>
        <v>0</v>
      </c>
      <c r="N86" s="61">
        <f t="shared" si="15"/>
        <v>0</v>
      </c>
      <c r="O86" s="61">
        <f t="shared" si="16"/>
        <v>0</v>
      </c>
      <c r="P86" s="61">
        <f t="shared" si="17"/>
        <v>0</v>
      </c>
      <c r="Q86" s="61">
        <f t="shared" si="18"/>
        <v>0</v>
      </c>
      <c r="R86" s="61">
        <f t="shared" si="19"/>
        <v>0</v>
      </c>
      <c r="S86" s="61">
        <f t="shared" si="20"/>
        <v>0</v>
      </c>
      <c r="T86" s="61">
        <f t="shared" si="21"/>
        <v>0</v>
      </c>
      <c r="U86" s="61">
        <f t="shared" si="22"/>
        <v>0</v>
      </c>
      <c r="V86" s="61">
        <f t="shared" si="23"/>
        <v>0</v>
      </c>
      <c r="W86" s="61">
        <f t="shared" si="24"/>
        <v>0</v>
      </c>
      <c r="X86" s="61">
        <f t="shared" si="25"/>
        <v>0</v>
      </c>
      <c r="Y86" s="61">
        <f t="shared" si="26"/>
        <v>0</v>
      </c>
      <c r="Z86" s="61">
        <f t="shared" si="27"/>
        <v>0</v>
      </c>
      <c r="AA86" s="61">
        <f t="shared" si="28"/>
        <v>0</v>
      </c>
      <c r="AB86" s="61">
        <f t="shared" si="29"/>
        <v>0</v>
      </c>
      <c r="AC86" s="61">
        <f t="shared" si="30"/>
        <v>0</v>
      </c>
      <c r="AD86" s="61">
        <f t="shared" si="31"/>
        <v>0</v>
      </c>
      <c r="AE86" s="61">
        <f t="shared" si="32"/>
        <v>0</v>
      </c>
      <c r="AF86" s="61">
        <f t="shared" si="33"/>
        <v>0</v>
      </c>
      <c r="AG86" s="61">
        <f t="shared" si="34"/>
        <v>0</v>
      </c>
      <c r="AH86" s="62">
        <f t="shared" si="35"/>
        <v>0</v>
      </c>
      <c r="AI86" s="35"/>
      <c r="AJ86" s="35"/>
    </row>
    <row r="87" spans="1:36" ht="17.25" thickBot="1" x14ac:dyDescent="0.35">
      <c r="A87" s="35"/>
      <c r="B87" s="54" t="str">
        <f t="shared" si="4"/>
        <v>강의</v>
      </c>
      <c r="C87" s="61">
        <f t="shared" si="36"/>
        <v>0</v>
      </c>
      <c r="D87" s="61">
        <f t="shared" si="5"/>
        <v>0</v>
      </c>
      <c r="E87" s="61">
        <f t="shared" si="6"/>
        <v>0</v>
      </c>
      <c r="F87" s="61">
        <f t="shared" si="7"/>
        <v>0</v>
      </c>
      <c r="G87" s="61">
        <f t="shared" si="8"/>
        <v>0</v>
      </c>
      <c r="H87" s="61">
        <f t="shared" si="9"/>
        <v>0</v>
      </c>
      <c r="I87" s="61">
        <f t="shared" si="10"/>
        <v>0</v>
      </c>
      <c r="J87" s="61">
        <f t="shared" si="11"/>
        <v>0</v>
      </c>
      <c r="K87" s="61">
        <f t="shared" si="12"/>
        <v>0</v>
      </c>
      <c r="L87" s="61">
        <f t="shared" si="13"/>
        <v>0</v>
      </c>
      <c r="M87" s="61">
        <f t="shared" si="14"/>
        <v>0</v>
      </c>
      <c r="N87" s="61">
        <f t="shared" si="15"/>
        <v>0</v>
      </c>
      <c r="O87" s="61">
        <f t="shared" si="16"/>
        <v>0</v>
      </c>
      <c r="P87" s="61">
        <f t="shared" si="17"/>
        <v>0</v>
      </c>
      <c r="Q87" s="61">
        <f t="shared" si="18"/>
        <v>0</v>
      </c>
      <c r="R87" s="61">
        <f t="shared" si="19"/>
        <v>0</v>
      </c>
      <c r="S87" s="61">
        <f t="shared" si="20"/>
        <v>0</v>
      </c>
      <c r="T87" s="61">
        <f t="shared" si="21"/>
        <v>0</v>
      </c>
      <c r="U87" s="61">
        <f t="shared" si="22"/>
        <v>0</v>
      </c>
      <c r="V87" s="61">
        <f t="shared" si="23"/>
        <v>0</v>
      </c>
      <c r="W87" s="61">
        <f t="shared" si="24"/>
        <v>0</v>
      </c>
      <c r="X87" s="61">
        <f t="shared" si="25"/>
        <v>0</v>
      </c>
      <c r="Y87" s="61">
        <f t="shared" si="26"/>
        <v>0</v>
      </c>
      <c r="Z87" s="61">
        <f t="shared" si="27"/>
        <v>0</v>
      </c>
      <c r="AA87" s="61">
        <f t="shared" si="28"/>
        <v>0</v>
      </c>
      <c r="AB87" s="61">
        <f t="shared" si="29"/>
        <v>0</v>
      </c>
      <c r="AC87" s="61">
        <f t="shared" si="30"/>
        <v>0</v>
      </c>
      <c r="AD87" s="61">
        <f t="shared" si="31"/>
        <v>0</v>
      </c>
      <c r="AE87" s="61">
        <f t="shared" si="32"/>
        <v>0</v>
      </c>
      <c r="AF87" s="61">
        <f t="shared" si="33"/>
        <v>0</v>
      </c>
      <c r="AG87" s="61">
        <f t="shared" si="34"/>
        <v>0</v>
      </c>
      <c r="AH87" s="62">
        <f t="shared" si="35"/>
        <v>0</v>
      </c>
      <c r="AI87" s="35"/>
      <c r="AJ87" s="35"/>
    </row>
    <row r="88" spans="1:36" ht="17.25" thickBot="1" x14ac:dyDescent="0.35">
      <c r="A88" s="35"/>
      <c r="B88" s="54" t="str">
        <f t="shared" si="4"/>
        <v>운전</v>
      </c>
      <c r="C88" s="61">
        <f t="shared" si="36"/>
        <v>0</v>
      </c>
      <c r="D88" s="61">
        <f t="shared" si="5"/>
        <v>0</v>
      </c>
      <c r="E88" s="61">
        <f t="shared" si="6"/>
        <v>0</v>
      </c>
      <c r="F88" s="61">
        <f t="shared" si="7"/>
        <v>0</v>
      </c>
      <c r="G88" s="61">
        <f t="shared" si="8"/>
        <v>0</v>
      </c>
      <c r="H88" s="61">
        <f t="shared" si="9"/>
        <v>0</v>
      </c>
      <c r="I88" s="61">
        <f t="shared" si="10"/>
        <v>0</v>
      </c>
      <c r="J88" s="61">
        <f t="shared" si="11"/>
        <v>0</v>
      </c>
      <c r="K88" s="61">
        <f t="shared" si="12"/>
        <v>0</v>
      </c>
      <c r="L88" s="61">
        <f t="shared" si="13"/>
        <v>0</v>
      </c>
      <c r="M88" s="61">
        <f t="shared" si="14"/>
        <v>0</v>
      </c>
      <c r="N88" s="61">
        <f t="shared" si="15"/>
        <v>0</v>
      </c>
      <c r="O88" s="61">
        <f t="shared" si="16"/>
        <v>0</v>
      </c>
      <c r="P88" s="61">
        <f t="shared" si="17"/>
        <v>0</v>
      </c>
      <c r="Q88" s="61">
        <f t="shared" si="18"/>
        <v>0</v>
      </c>
      <c r="R88" s="61">
        <f t="shared" si="19"/>
        <v>0</v>
      </c>
      <c r="S88" s="61">
        <f t="shared" si="20"/>
        <v>0</v>
      </c>
      <c r="T88" s="61">
        <f t="shared" si="21"/>
        <v>0</v>
      </c>
      <c r="U88" s="61">
        <f t="shared" si="22"/>
        <v>0</v>
      </c>
      <c r="V88" s="61">
        <f t="shared" si="23"/>
        <v>0</v>
      </c>
      <c r="W88" s="61">
        <f t="shared" si="24"/>
        <v>0</v>
      </c>
      <c r="X88" s="61">
        <f t="shared" si="25"/>
        <v>0</v>
      </c>
      <c r="Y88" s="61">
        <f t="shared" si="26"/>
        <v>0</v>
      </c>
      <c r="Z88" s="61">
        <f t="shared" si="27"/>
        <v>0</v>
      </c>
      <c r="AA88" s="61">
        <f t="shared" si="28"/>
        <v>0</v>
      </c>
      <c r="AB88" s="61">
        <f t="shared" si="29"/>
        <v>0</v>
      </c>
      <c r="AC88" s="61">
        <f t="shared" si="30"/>
        <v>0</v>
      </c>
      <c r="AD88" s="61">
        <f t="shared" si="31"/>
        <v>0</v>
      </c>
      <c r="AE88" s="61">
        <f t="shared" si="32"/>
        <v>0</v>
      </c>
      <c r="AF88" s="61">
        <f t="shared" si="33"/>
        <v>0</v>
      </c>
      <c r="AG88" s="61">
        <f t="shared" si="34"/>
        <v>0</v>
      </c>
      <c r="AH88" s="62">
        <f t="shared" si="35"/>
        <v>0</v>
      </c>
      <c r="AI88" s="35"/>
      <c r="AJ88" s="35"/>
    </row>
    <row r="89" spans="1:36" ht="17.25" thickBot="1" x14ac:dyDescent="0.35">
      <c r="A89" s="35"/>
      <c r="B89" s="54" t="str">
        <f t="shared" si="4"/>
        <v>독서</v>
      </c>
      <c r="C89" s="61">
        <f t="shared" si="36"/>
        <v>0</v>
      </c>
      <c r="D89" s="61">
        <f t="shared" si="5"/>
        <v>0</v>
      </c>
      <c r="E89" s="61">
        <f t="shared" si="6"/>
        <v>0</v>
      </c>
      <c r="F89" s="61">
        <f t="shared" si="7"/>
        <v>0</v>
      </c>
      <c r="G89" s="61">
        <f t="shared" si="8"/>
        <v>0</v>
      </c>
      <c r="H89" s="61">
        <f t="shared" si="9"/>
        <v>0</v>
      </c>
      <c r="I89" s="61">
        <f t="shared" si="10"/>
        <v>0</v>
      </c>
      <c r="J89" s="61">
        <f t="shared" si="11"/>
        <v>0</v>
      </c>
      <c r="K89" s="61">
        <f t="shared" si="12"/>
        <v>0</v>
      </c>
      <c r="L89" s="61">
        <f t="shared" si="13"/>
        <v>0</v>
      </c>
      <c r="M89" s="61">
        <f t="shared" si="14"/>
        <v>0</v>
      </c>
      <c r="N89" s="61">
        <f t="shared" si="15"/>
        <v>0</v>
      </c>
      <c r="O89" s="61">
        <f t="shared" si="16"/>
        <v>0</v>
      </c>
      <c r="P89" s="61">
        <f t="shared" si="17"/>
        <v>0</v>
      </c>
      <c r="Q89" s="61">
        <f t="shared" si="18"/>
        <v>0</v>
      </c>
      <c r="R89" s="61">
        <f t="shared" si="19"/>
        <v>0</v>
      </c>
      <c r="S89" s="61">
        <f t="shared" si="20"/>
        <v>0</v>
      </c>
      <c r="T89" s="61">
        <f t="shared" si="21"/>
        <v>0</v>
      </c>
      <c r="U89" s="61">
        <f t="shared" si="22"/>
        <v>0</v>
      </c>
      <c r="V89" s="61">
        <f t="shared" si="23"/>
        <v>0</v>
      </c>
      <c r="W89" s="61">
        <f t="shared" si="24"/>
        <v>0</v>
      </c>
      <c r="X89" s="61">
        <f t="shared" si="25"/>
        <v>0</v>
      </c>
      <c r="Y89" s="61">
        <f t="shared" si="26"/>
        <v>0</v>
      </c>
      <c r="Z89" s="61">
        <f t="shared" si="27"/>
        <v>0</v>
      </c>
      <c r="AA89" s="61">
        <f t="shared" si="28"/>
        <v>0</v>
      </c>
      <c r="AB89" s="61">
        <f t="shared" si="29"/>
        <v>0</v>
      </c>
      <c r="AC89" s="61">
        <f t="shared" si="30"/>
        <v>0</v>
      </c>
      <c r="AD89" s="61">
        <f t="shared" si="31"/>
        <v>0</v>
      </c>
      <c r="AE89" s="61">
        <f t="shared" si="32"/>
        <v>0</v>
      </c>
      <c r="AF89" s="61">
        <f t="shared" si="33"/>
        <v>0</v>
      </c>
      <c r="AG89" s="61">
        <f t="shared" si="34"/>
        <v>0</v>
      </c>
      <c r="AH89" s="62">
        <f t="shared" si="35"/>
        <v>0</v>
      </c>
      <c r="AI89" s="35"/>
      <c r="AJ89" s="35"/>
    </row>
    <row r="90" spans="1:36" ht="17.25" thickBot="1" x14ac:dyDescent="0.35">
      <c r="A90" s="35"/>
      <c r="B90" s="54" t="str">
        <f t="shared" si="4"/>
        <v>공부</v>
      </c>
      <c r="C90" s="61">
        <f t="shared" si="36"/>
        <v>0</v>
      </c>
      <c r="D90" s="61">
        <f t="shared" si="5"/>
        <v>0</v>
      </c>
      <c r="E90" s="61">
        <f t="shared" si="6"/>
        <v>0</v>
      </c>
      <c r="F90" s="61">
        <f t="shared" si="7"/>
        <v>0</v>
      </c>
      <c r="G90" s="61">
        <f t="shared" si="8"/>
        <v>0</v>
      </c>
      <c r="H90" s="61">
        <f t="shared" si="9"/>
        <v>0</v>
      </c>
      <c r="I90" s="61">
        <f t="shared" si="10"/>
        <v>0</v>
      </c>
      <c r="J90" s="61">
        <f t="shared" si="11"/>
        <v>0</v>
      </c>
      <c r="K90" s="61">
        <f t="shared" si="12"/>
        <v>0</v>
      </c>
      <c r="L90" s="61">
        <f t="shared" si="13"/>
        <v>0</v>
      </c>
      <c r="M90" s="61">
        <f t="shared" si="14"/>
        <v>0</v>
      </c>
      <c r="N90" s="61">
        <f t="shared" si="15"/>
        <v>0</v>
      </c>
      <c r="O90" s="61">
        <f t="shared" si="16"/>
        <v>0</v>
      </c>
      <c r="P90" s="61">
        <f t="shared" si="17"/>
        <v>0</v>
      </c>
      <c r="Q90" s="61">
        <f t="shared" si="18"/>
        <v>0</v>
      </c>
      <c r="R90" s="61">
        <f t="shared" si="19"/>
        <v>0</v>
      </c>
      <c r="S90" s="61">
        <f t="shared" si="20"/>
        <v>0</v>
      </c>
      <c r="T90" s="61">
        <f t="shared" si="21"/>
        <v>0</v>
      </c>
      <c r="U90" s="61">
        <f t="shared" si="22"/>
        <v>0</v>
      </c>
      <c r="V90" s="61">
        <f t="shared" si="23"/>
        <v>0</v>
      </c>
      <c r="W90" s="61">
        <f t="shared" si="24"/>
        <v>0</v>
      </c>
      <c r="X90" s="61">
        <f t="shared" si="25"/>
        <v>0</v>
      </c>
      <c r="Y90" s="61">
        <f t="shared" si="26"/>
        <v>0</v>
      </c>
      <c r="Z90" s="61">
        <f t="shared" si="27"/>
        <v>0</v>
      </c>
      <c r="AA90" s="61">
        <f t="shared" si="28"/>
        <v>0</v>
      </c>
      <c r="AB90" s="61">
        <f t="shared" si="29"/>
        <v>0</v>
      </c>
      <c r="AC90" s="61">
        <f t="shared" si="30"/>
        <v>0</v>
      </c>
      <c r="AD90" s="61">
        <f t="shared" si="31"/>
        <v>0</v>
      </c>
      <c r="AE90" s="61">
        <f t="shared" si="32"/>
        <v>0</v>
      </c>
      <c r="AF90" s="61">
        <f t="shared" si="33"/>
        <v>0</v>
      </c>
      <c r="AG90" s="61">
        <f t="shared" si="34"/>
        <v>0</v>
      </c>
      <c r="AH90" s="62">
        <f t="shared" si="35"/>
        <v>0</v>
      </c>
      <c r="AI90" s="35"/>
      <c r="AJ90" s="35"/>
    </row>
    <row r="91" spans="1:36" ht="17.25" thickBot="1" x14ac:dyDescent="0.35">
      <c r="A91" s="35"/>
      <c r="B91" s="54" t="str">
        <f t="shared" si="4"/>
        <v>운동</v>
      </c>
      <c r="C91" s="61">
        <f t="shared" si="36"/>
        <v>0</v>
      </c>
      <c r="D91" s="61">
        <f t="shared" si="5"/>
        <v>0</v>
      </c>
      <c r="E91" s="61">
        <f t="shared" si="6"/>
        <v>0</v>
      </c>
      <c r="F91" s="61">
        <f t="shared" si="7"/>
        <v>0</v>
      </c>
      <c r="G91" s="61">
        <f t="shared" si="8"/>
        <v>0</v>
      </c>
      <c r="H91" s="61">
        <f t="shared" si="9"/>
        <v>0</v>
      </c>
      <c r="I91" s="61">
        <f t="shared" si="10"/>
        <v>0</v>
      </c>
      <c r="J91" s="61">
        <f t="shared" si="11"/>
        <v>0</v>
      </c>
      <c r="K91" s="61">
        <f t="shared" si="12"/>
        <v>0</v>
      </c>
      <c r="L91" s="61">
        <f t="shared" si="13"/>
        <v>0</v>
      </c>
      <c r="M91" s="61">
        <f t="shared" si="14"/>
        <v>0</v>
      </c>
      <c r="N91" s="61">
        <f t="shared" si="15"/>
        <v>0</v>
      </c>
      <c r="O91" s="61">
        <f t="shared" si="16"/>
        <v>0</v>
      </c>
      <c r="P91" s="61">
        <f t="shared" si="17"/>
        <v>0</v>
      </c>
      <c r="Q91" s="61">
        <f t="shared" si="18"/>
        <v>0</v>
      </c>
      <c r="R91" s="61">
        <f t="shared" si="19"/>
        <v>0</v>
      </c>
      <c r="S91" s="61">
        <f t="shared" si="20"/>
        <v>0</v>
      </c>
      <c r="T91" s="61">
        <f t="shared" si="21"/>
        <v>0</v>
      </c>
      <c r="U91" s="61">
        <f t="shared" si="22"/>
        <v>0</v>
      </c>
      <c r="V91" s="61">
        <f t="shared" si="23"/>
        <v>0</v>
      </c>
      <c r="W91" s="61">
        <f t="shared" si="24"/>
        <v>0</v>
      </c>
      <c r="X91" s="61">
        <f t="shared" si="25"/>
        <v>0</v>
      </c>
      <c r="Y91" s="61">
        <f t="shared" si="26"/>
        <v>0</v>
      </c>
      <c r="Z91" s="61">
        <f t="shared" si="27"/>
        <v>0</v>
      </c>
      <c r="AA91" s="61">
        <f t="shared" si="28"/>
        <v>0</v>
      </c>
      <c r="AB91" s="61">
        <f t="shared" si="29"/>
        <v>0</v>
      </c>
      <c r="AC91" s="61">
        <f t="shared" si="30"/>
        <v>0</v>
      </c>
      <c r="AD91" s="61">
        <f t="shared" si="31"/>
        <v>0</v>
      </c>
      <c r="AE91" s="61">
        <f t="shared" si="32"/>
        <v>0</v>
      </c>
      <c r="AF91" s="61">
        <f t="shared" si="33"/>
        <v>0</v>
      </c>
      <c r="AG91" s="61">
        <f t="shared" si="34"/>
        <v>0</v>
      </c>
      <c r="AH91" s="62">
        <f t="shared" si="35"/>
        <v>0</v>
      </c>
      <c r="AI91" s="35"/>
      <c r="AJ91" s="35"/>
    </row>
    <row r="92" spans="1:36" ht="17.25" thickBot="1" x14ac:dyDescent="0.35">
      <c r="A92" s="35"/>
      <c r="B92" s="54" t="str">
        <f t="shared" si="4"/>
        <v>여가</v>
      </c>
      <c r="C92" s="61">
        <f t="shared" si="36"/>
        <v>0</v>
      </c>
      <c r="D92" s="61">
        <f t="shared" si="5"/>
        <v>0</v>
      </c>
      <c r="E92" s="61">
        <f t="shared" si="6"/>
        <v>0</v>
      </c>
      <c r="F92" s="61">
        <f t="shared" si="7"/>
        <v>0</v>
      </c>
      <c r="G92" s="61">
        <f t="shared" si="8"/>
        <v>0</v>
      </c>
      <c r="H92" s="61">
        <f t="shared" si="9"/>
        <v>0</v>
      </c>
      <c r="I92" s="61">
        <f t="shared" si="10"/>
        <v>0</v>
      </c>
      <c r="J92" s="61">
        <f t="shared" si="11"/>
        <v>0</v>
      </c>
      <c r="K92" s="61">
        <f t="shared" si="12"/>
        <v>0</v>
      </c>
      <c r="L92" s="61">
        <f t="shared" si="13"/>
        <v>0</v>
      </c>
      <c r="M92" s="61">
        <f t="shared" si="14"/>
        <v>0</v>
      </c>
      <c r="N92" s="61">
        <f t="shared" si="15"/>
        <v>0</v>
      </c>
      <c r="O92" s="61">
        <f t="shared" si="16"/>
        <v>0</v>
      </c>
      <c r="P92" s="61">
        <f t="shared" si="17"/>
        <v>0</v>
      </c>
      <c r="Q92" s="61">
        <f t="shared" si="18"/>
        <v>0</v>
      </c>
      <c r="R92" s="61">
        <f t="shared" si="19"/>
        <v>0</v>
      </c>
      <c r="S92" s="61">
        <f t="shared" si="20"/>
        <v>0</v>
      </c>
      <c r="T92" s="61">
        <f t="shared" si="21"/>
        <v>0</v>
      </c>
      <c r="U92" s="61">
        <f t="shared" si="22"/>
        <v>0</v>
      </c>
      <c r="V92" s="61">
        <f t="shared" si="23"/>
        <v>0</v>
      </c>
      <c r="W92" s="61">
        <f t="shared" si="24"/>
        <v>0</v>
      </c>
      <c r="X92" s="61">
        <f t="shared" si="25"/>
        <v>0</v>
      </c>
      <c r="Y92" s="61">
        <f t="shared" si="26"/>
        <v>0</v>
      </c>
      <c r="Z92" s="61">
        <f t="shared" si="27"/>
        <v>0</v>
      </c>
      <c r="AA92" s="61">
        <f t="shared" si="28"/>
        <v>0</v>
      </c>
      <c r="AB92" s="61">
        <f t="shared" si="29"/>
        <v>0</v>
      </c>
      <c r="AC92" s="61">
        <f t="shared" si="30"/>
        <v>0</v>
      </c>
      <c r="AD92" s="61">
        <f t="shared" si="31"/>
        <v>0</v>
      </c>
      <c r="AE92" s="61">
        <f t="shared" si="32"/>
        <v>0</v>
      </c>
      <c r="AF92" s="61">
        <f t="shared" si="33"/>
        <v>0</v>
      </c>
      <c r="AG92" s="61">
        <f t="shared" si="34"/>
        <v>0</v>
      </c>
      <c r="AH92" s="62">
        <f t="shared" si="35"/>
        <v>0</v>
      </c>
      <c r="AI92" s="35"/>
      <c r="AJ92" s="35"/>
    </row>
    <row r="93" spans="1:36" ht="17.25" thickBot="1" x14ac:dyDescent="0.35">
      <c r="A93" s="35"/>
      <c r="B93" s="54" t="str">
        <f t="shared" si="4"/>
        <v>폰질</v>
      </c>
      <c r="C93" s="61">
        <f t="shared" si="36"/>
        <v>0</v>
      </c>
      <c r="D93" s="61">
        <f t="shared" si="5"/>
        <v>0</v>
      </c>
      <c r="E93" s="61">
        <f t="shared" si="6"/>
        <v>0</v>
      </c>
      <c r="F93" s="61">
        <f t="shared" si="7"/>
        <v>0</v>
      </c>
      <c r="G93" s="61">
        <f t="shared" si="8"/>
        <v>0</v>
      </c>
      <c r="H93" s="61">
        <f t="shared" si="9"/>
        <v>0</v>
      </c>
      <c r="I93" s="61">
        <f t="shared" si="10"/>
        <v>0</v>
      </c>
      <c r="J93" s="61">
        <f t="shared" si="11"/>
        <v>0</v>
      </c>
      <c r="K93" s="61">
        <f t="shared" si="12"/>
        <v>0</v>
      </c>
      <c r="L93" s="61">
        <f t="shared" si="13"/>
        <v>0</v>
      </c>
      <c r="M93" s="61">
        <f t="shared" si="14"/>
        <v>0</v>
      </c>
      <c r="N93" s="61">
        <f t="shared" si="15"/>
        <v>0</v>
      </c>
      <c r="O93" s="61">
        <f t="shared" si="16"/>
        <v>0</v>
      </c>
      <c r="P93" s="61">
        <f t="shared" si="17"/>
        <v>0</v>
      </c>
      <c r="Q93" s="61">
        <f t="shared" si="18"/>
        <v>0</v>
      </c>
      <c r="R93" s="61">
        <f t="shared" si="19"/>
        <v>0</v>
      </c>
      <c r="S93" s="61">
        <f t="shared" si="20"/>
        <v>0</v>
      </c>
      <c r="T93" s="61">
        <f t="shared" si="21"/>
        <v>0</v>
      </c>
      <c r="U93" s="61">
        <f t="shared" si="22"/>
        <v>0</v>
      </c>
      <c r="V93" s="61">
        <f t="shared" si="23"/>
        <v>0</v>
      </c>
      <c r="W93" s="61">
        <f t="shared" si="24"/>
        <v>0</v>
      </c>
      <c r="X93" s="61">
        <f t="shared" si="25"/>
        <v>0</v>
      </c>
      <c r="Y93" s="61">
        <f t="shared" si="26"/>
        <v>0</v>
      </c>
      <c r="Z93" s="61">
        <f t="shared" si="27"/>
        <v>0</v>
      </c>
      <c r="AA93" s="61">
        <f t="shared" si="28"/>
        <v>0</v>
      </c>
      <c r="AB93" s="61">
        <f t="shared" si="29"/>
        <v>0</v>
      </c>
      <c r="AC93" s="61">
        <f t="shared" si="30"/>
        <v>0</v>
      </c>
      <c r="AD93" s="61">
        <f t="shared" si="31"/>
        <v>0</v>
      </c>
      <c r="AE93" s="61">
        <f t="shared" si="32"/>
        <v>0</v>
      </c>
      <c r="AF93" s="61">
        <f t="shared" si="33"/>
        <v>0</v>
      </c>
      <c r="AG93" s="61">
        <f t="shared" si="34"/>
        <v>0</v>
      </c>
      <c r="AH93" s="62">
        <f t="shared" si="35"/>
        <v>0</v>
      </c>
      <c r="AI93" s="35"/>
      <c r="AJ93" s="35"/>
    </row>
    <row r="94" spans="1:36" ht="17.25" thickBot="1" x14ac:dyDescent="0.35">
      <c r="A94" s="35"/>
      <c r="B94" s="54" t="str">
        <f t="shared" si="4"/>
        <v>기타</v>
      </c>
      <c r="C94" s="61">
        <f t="shared" si="36"/>
        <v>0</v>
      </c>
      <c r="D94" s="61">
        <f t="shared" si="5"/>
        <v>0</v>
      </c>
      <c r="E94" s="61">
        <f t="shared" si="6"/>
        <v>0</v>
      </c>
      <c r="F94" s="61">
        <f t="shared" si="7"/>
        <v>0</v>
      </c>
      <c r="G94" s="61">
        <f t="shared" si="8"/>
        <v>0</v>
      </c>
      <c r="H94" s="61">
        <f t="shared" si="9"/>
        <v>0</v>
      </c>
      <c r="I94" s="61">
        <f t="shared" si="10"/>
        <v>0</v>
      </c>
      <c r="J94" s="61">
        <f t="shared" si="11"/>
        <v>0</v>
      </c>
      <c r="K94" s="61">
        <f t="shared" si="12"/>
        <v>0</v>
      </c>
      <c r="L94" s="61">
        <f t="shared" si="13"/>
        <v>0</v>
      </c>
      <c r="M94" s="61">
        <f t="shared" si="14"/>
        <v>0</v>
      </c>
      <c r="N94" s="61">
        <f t="shared" si="15"/>
        <v>0</v>
      </c>
      <c r="O94" s="61">
        <f t="shared" si="16"/>
        <v>0</v>
      </c>
      <c r="P94" s="61">
        <f t="shared" si="17"/>
        <v>0</v>
      </c>
      <c r="Q94" s="61">
        <f t="shared" si="18"/>
        <v>0</v>
      </c>
      <c r="R94" s="61">
        <f t="shared" si="19"/>
        <v>0</v>
      </c>
      <c r="S94" s="61">
        <f t="shared" si="20"/>
        <v>0</v>
      </c>
      <c r="T94" s="61">
        <f t="shared" si="21"/>
        <v>0</v>
      </c>
      <c r="U94" s="61">
        <f t="shared" si="22"/>
        <v>0</v>
      </c>
      <c r="V94" s="61">
        <f t="shared" si="23"/>
        <v>0</v>
      </c>
      <c r="W94" s="61">
        <f t="shared" si="24"/>
        <v>0</v>
      </c>
      <c r="X94" s="61">
        <f t="shared" si="25"/>
        <v>0</v>
      </c>
      <c r="Y94" s="61">
        <f t="shared" si="26"/>
        <v>0</v>
      </c>
      <c r="Z94" s="61">
        <f t="shared" si="27"/>
        <v>0</v>
      </c>
      <c r="AA94" s="61">
        <f t="shared" si="28"/>
        <v>0</v>
      </c>
      <c r="AB94" s="61">
        <f t="shared" si="29"/>
        <v>0</v>
      </c>
      <c r="AC94" s="61">
        <f t="shared" si="30"/>
        <v>0</v>
      </c>
      <c r="AD94" s="61">
        <f t="shared" si="31"/>
        <v>0</v>
      </c>
      <c r="AE94" s="61">
        <f t="shared" si="32"/>
        <v>0</v>
      </c>
      <c r="AF94" s="61">
        <f t="shared" si="33"/>
        <v>0</v>
      </c>
      <c r="AG94" s="61">
        <f t="shared" si="34"/>
        <v>0</v>
      </c>
      <c r="AH94" s="62">
        <f t="shared" si="35"/>
        <v>0</v>
      </c>
      <c r="AI94" s="35"/>
      <c r="AJ94" s="35"/>
    </row>
    <row r="95" spans="1:36" hidden="1" x14ac:dyDescent="0.3">
      <c r="A95" s="35"/>
      <c r="B95" s="67" t="s">
        <v>107</v>
      </c>
      <c r="C95" s="68" t="s">
        <v>109</v>
      </c>
      <c r="D95" s="69">
        <f>IF(D76="1",1,0)</f>
        <v>0</v>
      </c>
      <c r="E95" s="69">
        <f t="shared" ref="E95:AH95" si="37">IF(E76="1",1,0)</f>
        <v>0</v>
      </c>
      <c r="F95" s="69">
        <f t="shared" si="37"/>
        <v>0</v>
      </c>
      <c r="G95" s="69">
        <f t="shared" si="37"/>
        <v>0</v>
      </c>
      <c r="H95" s="69">
        <f t="shared" si="37"/>
        <v>0</v>
      </c>
      <c r="I95" s="69">
        <f t="shared" si="37"/>
        <v>0</v>
      </c>
      <c r="J95" s="69">
        <f t="shared" si="37"/>
        <v>0</v>
      </c>
      <c r="K95" s="69">
        <f t="shared" si="37"/>
        <v>0</v>
      </c>
      <c r="L95" s="69">
        <f t="shared" si="37"/>
        <v>0</v>
      </c>
      <c r="M95" s="69">
        <f t="shared" si="37"/>
        <v>0</v>
      </c>
      <c r="N95" s="69">
        <f t="shared" si="37"/>
        <v>0</v>
      </c>
      <c r="O95" s="69">
        <f t="shared" si="37"/>
        <v>0</v>
      </c>
      <c r="P95" s="69">
        <f t="shared" si="37"/>
        <v>0</v>
      </c>
      <c r="Q95" s="69">
        <f t="shared" si="37"/>
        <v>0</v>
      </c>
      <c r="R95" s="69">
        <f t="shared" si="37"/>
        <v>0</v>
      </c>
      <c r="S95" s="69">
        <f t="shared" si="37"/>
        <v>0</v>
      </c>
      <c r="T95" s="69">
        <f t="shared" si="37"/>
        <v>0</v>
      </c>
      <c r="U95" s="69">
        <f t="shared" si="37"/>
        <v>0</v>
      </c>
      <c r="V95" s="69">
        <f t="shared" si="37"/>
        <v>0</v>
      </c>
      <c r="W95" s="69">
        <f t="shared" si="37"/>
        <v>0</v>
      </c>
      <c r="X95" s="69">
        <f t="shared" si="37"/>
        <v>0</v>
      </c>
      <c r="Y95" s="69">
        <f t="shared" si="37"/>
        <v>0</v>
      </c>
      <c r="Z95" s="69">
        <f t="shared" si="37"/>
        <v>0</v>
      </c>
      <c r="AA95" s="69">
        <f t="shared" si="37"/>
        <v>0</v>
      </c>
      <c r="AB95" s="69">
        <f t="shared" si="37"/>
        <v>0</v>
      </c>
      <c r="AC95" s="69">
        <f t="shared" si="37"/>
        <v>0</v>
      </c>
      <c r="AD95" s="69">
        <f t="shared" si="37"/>
        <v>0</v>
      </c>
      <c r="AE95" s="69">
        <f t="shared" si="37"/>
        <v>0</v>
      </c>
      <c r="AF95" s="69">
        <f t="shared" si="37"/>
        <v>0</v>
      </c>
      <c r="AG95" s="69">
        <f t="shared" si="37"/>
        <v>0</v>
      </c>
      <c r="AH95" s="69">
        <f t="shared" si="37"/>
        <v>0</v>
      </c>
      <c r="AI95" s="35"/>
      <c r="AJ95" s="35"/>
    </row>
    <row r="96" spans="1:36" hidden="1" x14ac:dyDescent="0.3">
      <c r="B96" s="97" t="s">
        <v>108</v>
      </c>
      <c r="C96" s="98"/>
      <c r="D96" s="47" t="str">
        <f t="shared" ref="D96:AG96" si="38">IF(OR(D76="1",D58=0),"정상","오류")</f>
        <v>정상</v>
      </c>
      <c r="E96" s="46" t="str">
        <f t="shared" si="38"/>
        <v>정상</v>
      </c>
      <c r="F96" s="46" t="str">
        <f t="shared" si="38"/>
        <v>정상</v>
      </c>
      <c r="G96" s="46" t="str">
        <f t="shared" si="38"/>
        <v>정상</v>
      </c>
      <c r="H96" s="46" t="str">
        <f t="shared" si="38"/>
        <v>정상</v>
      </c>
      <c r="I96" s="46" t="str">
        <f t="shared" si="38"/>
        <v>정상</v>
      </c>
      <c r="J96" s="46" t="str">
        <f t="shared" si="38"/>
        <v>정상</v>
      </c>
      <c r="K96" s="46" t="str">
        <f t="shared" si="38"/>
        <v>정상</v>
      </c>
      <c r="L96" s="46" t="str">
        <f t="shared" si="38"/>
        <v>정상</v>
      </c>
      <c r="M96" s="46" t="str">
        <f t="shared" si="38"/>
        <v>정상</v>
      </c>
      <c r="N96" s="46" t="str">
        <f t="shared" si="38"/>
        <v>정상</v>
      </c>
      <c r="O96" s="46" t="str">
        <f t="shared" si="38"/>
        <v>정상</v>
      </c>
      <c r="P96" s="46" t="str">
        <f t="shared" si="38"/>
        <v>정상</v>
      </c>
      <c r="Q96" s="46" t="str">
        <f t="shared" si="38"/>
        <v>정상</v>
      </c>
      <c r="R96" s="46" t="str">
        <f t="shared" si="38"/>
        <v>정상</v>
      </c>
      <c r="S96" s="46" t="str">
        <f t="shared" si="38"/>
        <v>정상</v>
      </c>
      <c r="T96" s="46" t="str">
        <f t="shared" si="38"/>
        <v>정상</v>
      </c>
      <c r="U96" s="46" t="str">
        <f t="shared" si="38"/>
        <v>정상</v>
      </c>
      <c r="V96" s="46" t="str">
        <f t="shared" si="38"/>
        <v>정상</v>
      </c>
      <c r="W96" s="46" t="str">
        <f t="shared" si="38"/>
        <v>정상</v>
      </c>
      <c r="X96" s="46" t="str">
        <f t="shared" si="38"/>
        <v>정상</v>
      </c>
      <c r="Y96" s="46" t="str">
        <f t="shared" si="38"/>
        <v>정상</v>
      </c>
      <c r="Z96" s="46" t="str">
        <f t="shared" si="38"/>
        <v>정상</v>
      </c>
      <c r="AA96" s="46" t="str">
        <f t="shared" si="38"/>
        <v>정상</v>
      </c>
      <c r="AB96" s="46" t="str">
        <f t="shared" si="38"/>
        <v>정상</v>
      </c>
      <c r="AC96" s="46" t="str">
        <f t="shared" si="38"/>
        <v>정상</v>
      </c>
      <c r="AD96" s="46" t="str">
        <f t="shared" si="38"/>
        <v>정상</v>
      </c>
      <c r="AE96" s="46" t="str">
        <f t="shared" si="38"/>
        <v>정상</v>
      </c>
      <c r="AF96" s="46" t="str">
        <f t="shared" si="38"/>
        <v>정상</v>
      </c>
      <c r="AG96" s="46" t="str">
        <f t="shared" si="38"/>
        <v>정상</v>
      </c>
      <c r="AH96" s="46" t="str">
        <f>IF(OR(AH76="1",AH58=0),"정상","오류")</f>
        <v>정상</v>
      </c>
    </row>
    <row r="97" spans="2:34" hidden="1" x14ac:dyDescent="0.3">
      <c r="B97" s="36" t="s">
        <v>83</v>
      </c>
      <c r="C97" s="37">
        <f>COUNTIF(D97:AH97,"=1")</f>
        <v>0</v>
      </c>
      <c r="D97" s="37">
        <f>IF($D$76="1",D76,0)</f>
        <v>0</v>
      </c>
      <c r="E97" s="37">
        <f>IF($E$76="1",E76,0)</f>
        <v>0</v>
      </c>
      <c r="F97" s="37">
        <f>IF($F$76="1",F76,0)</f>
        <v>0</v>
      </c>
      <c r="G97" s="37">
        <f>IF($G$76="1",G76,0)</f>
        <v>0</v>
      </c>
      <c r="H97" s="37">
        <f>IF($H$76="1",H76,0)</f>
        <v>0</v>
      </c>
      <c r="I97" s="37">
        <f>IF($I$76="1",I76,0)</f>
        <v>0</v>
      </c>
      <c r="J97" s="37">
        <f>IF($J$76="1",J76,0)</f>
        <v>0</v>
      </c>
      <c r="K97" s="37">
        <f>IF($K$76="1",K76,0)</f>
        <v>0</v>
      </c>
      <c r="L97" s="37">
        <f>IF($L$76="1",L76,0)</f>
        <v>0</v>
      </c>
      <c r="M97" s="37">
        <f>IF($M$76="1",M76,0)</f>
        <v>0</v>
      </c>
      <c r="N97" s="37">
        <f>IF($N$76="1",N76,0)</f>
        <v>0</v>
      </c>
      <c r="O97" s="37">
        <f>IF($O$76="1",O76,0)</f>
        <v>0</v>
      </c>
      <c r="P97" s="37">
        <f>IF($P$76="1",P76,0)</f>
        <v>0</v>
      </c>
      <c r="Q97" s="37">
        <f>IF($Q$76="1",Q76,0)</f>
        <v>0</v>
      </c>
      <c r="R97" s="37">
        <f>IF($R$76="1",R76,0)</f>
        <v>0</v>
      </c>
      <c r="S97" s="37">
        <f>IF($S$76="1",S76,0)</f>
        <v>0</v>
      </c>
      <c r="T97" s="37">
        <f>IF($T$76="1",T76,0)</f>
        <v>0</v>
      </c>
      <c r="U97" s="37">
        <f>IF($U$76="1",U76,0)</f>
        <v>0</v>
      </c>
      <c r="V97" s="37">
        <f>IF($V$76="1",V76,0)</f>
        <v>0</v>
      </c>
      <c r="W97" s="37">
        <f>IF($W$76="1",W76,0)</f>
        <v>0</v>
      </c>
      <c r="X97" s="37">
        <f>IF($X$76="1",X76,0)</f>
        <v>0</v>
      </c>
      <c r="Y97" s="37">
        <f>IF($Y$76="1",Y76,0)</f>
        <v>0</v>
      </c>
      <c r="Z97" s="37">
        <f>IF($Z$76="1",Z76,0)</f>
        <v>0</v>
      </c>
      <c r="AA97" s="37">
        <f>IF($AA$76="1",AA76,0)</f>
        <v>0</v>
      </c>
      <c r="AB97" s="37">
        <f>IF($AB$76="1",AB76,0)</f>
        <v>0</v>
      </c>
      <c r="AC97" s="37">
        <f>IF($AC$76="1",AC76,0)</f>
        <v>0</v>
      </c>
      <c r="AD97" s="37">
        <f>IF($AD$76="1",AD76,0)</f>
        <v>0</v>
      </c>
      <c r="AE97" s="37">
        <f>IF($AE$76="1",AE76,0)</f>
        <v>0</v>
      </c>
      <c r="AF97" s="37">
        <f>IF($AF$76="1",AF76,0)</f>
        <v>0</v>
      </c>
      <c r="AG97" s="37">
        <f>IF($AG$76="1",AG76,0)</f>
        <v>0</v>
      </c>
      <c r="AH97" s="37">
        <f>IF($AH$76="1",AH76,0)</f>
        <v>0</v>
      </c>
    </row>
  </sheetData>
  <mergeCells count="38"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28:F29"/>
    <mergeCell ref="B30:F35"/>
    <mergeCell ref="B59:C59"/>
    <mergeCell ref="B60:C60"/>
    <mergeCell ref="C39:D39"/>
    <mergeCell ref="C40:D40"/>
    <mergeCell ref="C41:D41"/>
    <mergeCell ref="C42:D42"/>
    <mergeCell ref="C43:D43"/>
    <mergeCell ref="C44:D44"/>
    <mergeCell ref="C38:D38"/>
    <mergeCell ref="C37:D37"/>
    <mergeCell ref="B56:AH56"/>
    <mergeCell ref="B96:C96"/>
    <mergeCell ref="B74:C74"/>
    <mergeCell ref="B75:C75"/>
    <mergeCell ref="B76:C76"/>
    <mergeCell ref="B71:C71"/>
    <mergeCell ref="B79:AH79"/>
    <mergeCell ref="B72:C72"/>
    <mergeCell ref="B73:C73"/>
    <mergeCell ref="B77:C77"/>
    <mergeCell ref="B22:B26"/>
    <mergeCell ref="C22:AA22"/>
    <mergeCell ref="C23:AA23"/>
    <mergeCell ref="C24:AA24"/>
    <mergeCell ref="C25:AA25"/>
    <mergeCell ref="C26:AA26"/>
  </mergeCells>
  <phoneticPr fontId="5" type="noConversion"/>
  <conditionalFormatting sqref="D96:AH96">
    <cfRule type="expression" dxfId="97" priority="4">
      <formula>D96="오류"</formula>
    </cfRule>
    <cfRule type="expression" dxfId="96" priority="5">
      <formula>D96="정상"</formula>
    </cfRule>
  </conditionalFormatting>
  <conditionalFormatting sqref="D77:AH77">
    <cfRule type="expression" dxfId="95" priority="1">
      <formula>D96="오류"</formula>
    </cfRule>
    <cfRule type="expression" dxfId="94" priority="2">
      <formula>D77="오류"</formula>
    </cfRule>
    <cfRule type="expression" dxfId="93" priority="3">
      <formula>D77="정상"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53"/>
  <sheetViews>
    <sheetView showGridLines="0" workbookViewId="0">
      <selection activeCell="D31" sqref="D31:D32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85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13" t="s">
        <v>6</v>
      </c>
      <c r="Y2" s="13" t="s">
        <v>7</v>
      </c>
      <c r="Z2" s="6"/>
      <c r="AA2" s="14" t="s">
        <v>6</v>
      </c>
      <c r="AB2" s="14" t="s">
        <v>7</v>
      </c>
      <c r="AD2" s="119" t="s">
        <v>17</v>
      </c>
      <c r="AE2" s="120"/>
      <c r="AF2" s="121"/>
      <c r="AG2" s="6"/>
      <c r="AH2" s="26" t="s">
        <v>30</v>
      </c>
      <c r="AI2" s="25" t="s">
        <v>29</v>
      </c>
      <c r="AJ2" s="25" t="s">
        <v>24</v>
      </c>
      <c r="AK2" s="25" t="s">
        <v>23</v>
      </c>
      <c r="AL2" s="8"/>
      <c r="AM2" s="15" t="s">
        <v>30</v>
      </c>
      <c r="AN2" s="15" t="s">
        <v>31</v>
      </c>
      <c r="AO2" s="15" t="s">
        <v>24</v>
      </c>
      <c r="AP2" s="15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2"/>
      <c r="I3" s="182"/>
      <c r="J3" s="160"/>
      <c r="K3" s="168"/>
      <c r="L3" s="157"/>
      <c r="M3" s="160"/>
      <c r="N3" s="162"/>
      <c r="O3" s="162"/>
      <c r="P3" s="157"/>
      <c r="Q3" s="126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11"/>
      <c r="AA3" s="122" t="s">
        <v>36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25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2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3"/>
      <c r="I4" s="193"/>
      <c r="J4" s="161"/>
      <c r="K4" s="169"/>
      <c r="L4" s="159"/>
      <c r="M4" s="161"/>
      <c r="N4" s="163"/>
      <c r="O4" s="163"/>
      <c r="P4" s="159"/>
      <c r="Q4" s="127"/>
      <c r="S4" s="128"/>
      <c r="T4" s="152"/>
      <c r="U4" s="152"/>
      <c r="V4" s="197"/>
      <c r="X4" s="203"/>
      <c r="Y4" s="204"/>
      <c r="Z4" s="11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2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126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11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2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127"/>
      <c r="S6" s="128"/>
      <c r="T6" s="152"/>
      <c r="U6" s="152"/>
      <c r="V6" s="197"/>
      <c r="X6" s="203"/>
      <c r="Y6" s="204"/>
      <c r="Z6" s="11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2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157"/>
      <c r="Q7" s="126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11"/>
      <c r="AA7" s="124" t="s">
        <v>37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26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2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159"/>
      <c r="Q8" s="127"/>
      <c r="S8" s="128"/>
      <c r="T8" s="152"/>
      <c r="U8" s="152"/>
      <c r="V8" s="197"/>
      <c r="X8" s="203"/>
      <c r="Y8" s="204"/>
      <c r="Z8" s="11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2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126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11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2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127"/>
      <c r="S10" s="128"/>
      <c r="T10" s="152"/>
      <c r="U10" s="152"/>
      <c r="V10" s="197"/>
      <c r="X10" s="203"/>
      <c r="Y10" s="204"/>
      <c r="Z10" s="11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2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126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11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2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127"/>
      <c r="S12" s="128"/>
      <c r="T12" s="152"/>
      <c r="U12" s="152"/>
      <c r="V12" s="197"/>
      <c r="X12" s="203"/>
      <c r="Y12" s="204"/>
      <c r="Z12" s="11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2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126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11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2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127"/>
      <c r="S14" s="128"/>
      <c r="T14" s="152"/>
      <c r="U14" s="152"/>
      <c r="V14" s="197"/>
      <c r="X14" s="198"/>
      <c r="Y14" s="200"/>
      <c r="Z14" s="11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2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157"/>
      <c r="Q15" s="126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11"/>
      <c r="AA15" s="257" t="s">
        <v>39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28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2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159"/>
      <c r="Q16" s="127"/>
      <c r="S16" s="128"/>
      <c r="T16" s="152"/>
      <c r="U16" s="152"/>
      <c r="V16" s="197"/>
      <c r="X16" s="198"/>
      <c r="Y16" s="200"/>
      <c r="Z16" s="11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2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157"/>
      <c r="Q17" s="126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11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159"/>
      <c r="Q18" s="127"/>
      <c r="S18" s="128"/>
      <c r="T18" s="152"/>
      <c r="U18" s="152"/>
      <c r="V18" s="197"/>
      <c r="X18" s="198"/>
      <c r="Y18" s="200"/>
      <c r="Z18" s="11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157"/>
      <c r="Q19" s="126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11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159"/>
      <c r="Q20" s="127"/>
      <c r="S20" s="128"/>
      <c r="T20" s="152"/>
      <c r="U20" s="152"/>
      <c r="V20" s="197"/>
      <c r="X20" s="196"/>
      <c r="Y20" s="129"/>
      <c r="Z20" s="11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0"/>
      <c r="E21" s="162"/>
      <c r="F21" s="182"/>
      <c r="G21" s="166"/>
      <c r="H21" s="162"/>
      <c r="I21" s="182"/>
      <c r="J21" s="166"/>
      <c r="K21" s="168"/>
      <c r="L21" s="157"/>
      <c r="M21" s="166"/>
      <c r="N21" s="162"/>
      <c r="O21" s="162"/>
      <c r="P21" s="157"/>
      <c r="Q21" s="126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11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1"/>
      <c r="E22" s="163"/>
      <c r="F22" s="193"/>
      <c r="G22" s="167"/>
      <c r="H22" s="163"/>
      <c r="I22" s="193"/>
      <c r="J22" s="167"/>
      <c r="K22" s="169"/>
      <c r="L22" s="159"/>
      <c r="M22" s="167"/>
      <c r="N22" s="163"/>
      <c r="O22" s="163"/>
      <c r="P22" s="159"/>
      <c r="Q22" s="127"/>
      <c r="S22" s="128"/>
      <c r="T22" s="152"/>
      <c r="U22" s="152"/>
      <c r="V22" s="197"/>
      <c r="X22" s="196"/>
      <c r="Y22" s="129"/>
      <c r="Z22" s="11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8"/>
      <c r="I23" s="157"/>
      <c r="J23" s="160"/>
      <c r="K23" s="168"/>
      <c r="L23" s="157"/>
      <c r="M23" s="160"/>
      <c r="N23" s="162"/>
      <c r="O23" s="162"/>
      <c r="P23" s="157"/>
      <c r="Q23" s="126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11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9"/>
      <c r="I24" s="159"/>
      <c r="J24" s="161"/>
      <c r="K24" s="169"/>
      <c r="L24" s="159"/>
      <c r="M24" s="161"/>
      <c r="N24" s="163"/>
      <c r="O24" s="163"/>
      <c r="P24" s="159"/>
      <c r="Q24" s="127"/>
      <c r="S24" s="128"/>
      <c r="T24" s="152"/>
      <c r="U24" s="152"/>
      <c r="V24" s="197"/>
      <c r="X24" s="196"/>
      <c r="Y24" s="129"/>
      <c r="Z24" s="11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8"/>
      <c r="I25" s="157"/>
      <c r="J25" s="160"/>
      <c r="K25" s="168"/>
      <c r="L25" s="157"/>
      <c r="M25" s="160"/>
      <c r="N25" s="162"/>
      <c r="O25" s="162"/>
      <c r="P25" s="157"/>
      <c r="Q25" s="126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75" customHeight="1" thickBot="1" x14ac:dyDescent="0.35">
      <c r="A26" s="188"/>
      <c r="B26" s="192"/>
      <c r="C26" s="193"/>
      <c r="D26" s="167"/>
      <c r="E26" s="163"/>
      <c r="F26" s="193"/>
      <c r="G26" s="167"/>
      <c r="H26" s="169"/>
      <c r="I26" s="159"/>
      <c r="J26" s="161"/>
      <c r="K26" s="169"/>
      <c r="L26" s="159"/>
      <c r="M26" s="161"/>
      <c r="N26" s="163"/>
      <c r="O26" s="163"/>
      <c r="P26" s="159"/>
      <c r="Q26" s="127"/>
      <c r="S26" s="128"/>
      <c r="T26" s="152"/>
      <c r="U26" s="152"/>
      <c r="V26" s="197"/>
      <c r="X26" s="150"/>
      <c r="Y26" s="151"/>
      <c r="AA26" s="245" t="s">
        <v>95</v>
      </c>
      <c r="AB26" s="248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126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46"/>
      <c r="AB27" s="249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127"/>
      <c r="S28" s="128"/>
      <c r="T28" s="152"/>
      <c r="U28" s="152"/>
      <c r="V28" s="197"/>
      <c r="X28" s="150"/>
      <c r="Y28" s="151"/>
      <c r="Z28" s="10"/>
      <c r="AA28" s="246"/>
      <c r="AB28" s="249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8"/>
      <c r="I29" s="157"/>
      <c r="J29" s="160"/>
      <c r="K29" s="168"/>
      <c r="L29" s="157"/>
      <c r="M29" s="160"/>
      <c r="N29" s="162"/>
      <c r="O29" s="162"/>
      <c r="P29" s="157"/>
      <c r="Q29" s="126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46"/>
      <c r="AB29" s="249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92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9"/>
      <c r="I30" s="159"/>
      <c r="J30" s="161"/>
      <c r="K30" s="169"/>
      <c r="L30" s="159"/>
      <c r="M30" s="161"/>
      <c r="N30" s="163"/>
      <c r="O30" s="163"/>
      <c r="P30" s="159"/>
      <c r="Q30" s="127"/>
      <c r="S30" s="128"/>
      <c r="T30" s="152"/>
      <c r="U30" s="152"/>
      <c r="V30" s="197"/>
      <c r="X30" s="150"/>
      <c r="Y30" s="151"/>
      <c r="AA30" s="247"/>
      <c r="AB30" s="250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157"/>
      <c r="Q31" s="126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159"/>
      <c r="Q32" s="127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157"/>
      <c r="Q33" s="126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159"/>
      <c r="Q34" s="127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157"/>
      <c r="Q35" s="126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159"/>
      <c r="Q36" s="127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8"/>
      <c r="I37" s="157"/>
      <c r="J37" s="160"/>
      <c r="K37" s="168"/>
      <c r="L37" s="157"/>
      <c r="M37" s="160"/>
      <c r="N37" s="162"/>
      <c r="O37" s="162"/>
      <c r="P37" s="157"/>
      <c r="Q37" s="126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9"/>
      <c r="I38" s="159"/>
      <c r="J38" s="161"/>
      <c r="K38" s="169"/>
      <c r="L38" s="159"/>
      <c r="M38" s="161"/>
      <c r="N38" s="163"/>
      <c r="O38" s="163"/>
      <c r="P38" s="159"/>
      <c r="Q38" s="127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2"/>
      <c r="I39" s="182"/>
      <c r="J39" s="166"/>
      <c r="K39" s="168"/>
      <c r="L39" s="157"/>
      <c r="M39" s="160"/>
      <c r="N39" s="162"/>
      <c r="O39" s="162"/>
      <c r="P39" s="157"/>
      <c r="Q39" s="126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3"/>
      <c r="I40" s="193"/>
      <c r="J40" s="167"/>
      <c r="K40" s="169"/>
      <c r="L40" s="159"/>
      <c r="M40" s="161"/>
      <c r="N40" s="163"/>
      <c r="O40" s="163"/>
      <c r="P40" s="159"/>
      <c r="Q40" s="127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8"/>
      <c r="F41" s="157"/>
      <c r="G41" s="160"/>
      <c r="H41" s="168"/>
      <c r="I41" s="157"/>
      <c r="J41" s="160"/>
      <c r="K41" s="168"/>
      <c r="L41" s="157"/>
      <c r="M41" s="160"/>
      <c r="N41" s="162"/>
      <c r="O41" s="162"/>
      <c r="P41" s="157"/>
      <c r="Q41" s="126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9"/>
      <c r="F42" s="159"/>
      <c r="G42" s="161"/>
      <c r="H42" s="169"/>
      <c r="I42" s="159"/>
      <c r="J42" s="161"/>
      <c r="K42" s="169"/>
      <c r="L42" s="159"/>
      <c r="M42" s="161"/>
      <c r="N42" s="163"/>
      <c r="O42" s="163"/>
      <c r="P42" s="159"/>
      <c r="Q42" s="127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8"/>
      <c r="L43" s="157"/>
      <c r="M43" s="160"/>
      <c r="N43" s="162"/>
      <c r="O43" s="162"/>
      <c r="P43" s="157"/>
      <c r="Q43" s="126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9"/>
      <c r="L44" s="159"/>
      <c r="M44" s="161"/>
      <c r="N44" s="163"/>
      <c r="O44" s="163"/>
      <c r="P44" s="159"/>
      <c r="Q44" s="127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8"/>
      <c r="L45" s="157"/>
      <c r="M45" s="160"/>
      <c r="N45" s="162"/>
      <c r="O45" s="162"/>
      <c r="P45" s="157"/>
      <c r="Q45" s="126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9"/>
      <c r="L46" s="159"/>
      <c r="M46" s="161"/>
      <c r="N46" s="163"/>
      <c r="O46" s="163"/>
      <c r="P46" s="159"/>
      <c r="Q46" s="127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8"/>
      <c r="F47" s="157"/>
      <c r="G47" s="160"/>
      <c r="H47" s="168"/>
      <c r="I47" s="157"/>
      <c r="J47" s="160"/>
      <c r="K47" s="168"/>
      <c r="L47" s="157"/>
      <c r="M47" s="160"/>
      <c r="N47" s="162"/>
      <c r="O47" s="162"/>
      <c r="P47" s="157"/>
      <c r="Q47" s="126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9"/>
      <c r="F48" s="159"/>
      <c r="G48" s="161"/>
      <c r="H48" s="169"/>
      <c r="I48" s="159"/>
      <c r="J48" s="161"/>
      <c r="K48" s="169"/>
      <c r="L48" s="159"/>
      <c r="M48" s="161"/>
      <c r="N48" s="163"/>
      <c r="O48" s="163"/>
      <c r="P48" s="159"/>
      <c r="Q48" s="127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8"/>
      <c r="I49" s="157"/>
      <c r="J49" s="160"/>
      <c r="K49" s="168"/>
      <c r="L49" s="157"/>
      <c r="M49" s="160"/>
      <c r="N49" s="162"/>
      <c r="O49" s="162"/>
      <c r="P49" s="157"/>
      <c r="Q49" s="126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85"/>
      <c r="I50" s="158"/>
      <c r="J50" s="186"/>
      <c r="K50" s="185"/>
      <c r="L50" s="158"/>
      <c r="M50" s="186"/>
      <c r="N50" s="191"/>
      <c r="O50" s="191"/>
      <c r="P50" s="158"/>
      <c r="Q50" s="127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2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11:AE12"/>
    <mergeCell ref="AD17:AE18"/>
    <mergeCell ref="AD19:AE20"/>
    <mergeCell ref="AD21:AE22"/>
    <mergeCell ref="AD23:AE24"/>
    <mergeCell ref="AE29:AE30"/>
    <mergeCell ref="AA26:AA30"/>
    <mergeCell ref="AB26:AB30"/>
    <mergeCell ref="AA9:AA10"/>
    <mergeCell ref="AA11:AA12"/>
    <mergeCell ref="AA13:AA14"/>
    <mergeCell ref="AA15:AA16"/>
    <mergeCell ref="AA17:AA18"/>
    <mergeCell ref="AF13:AF14"/>
    <mergeCell ref="AI13:AI14"/>
    <mergeCell ref="AJ13:AJ14"/>
    <mergeCell ref="AK13:AK14"/>
    <mergeCell ref="AK15:AK16"/>
    <mergeCell ref="AK17:AK18"/>
    <mergeCell ref="AI21:AI22"/>
    <mergeCell ref="AJ21:AJ22"/>
    <mergeCell ref="AK21:AK22"/>
    <mergeCell ref="AD3:AE4"/>
    <mergeCell ref="AD5:AE6"/>
    <mergeCell ref="AD7:AE8"/>
    <mergeCell ref="AP19:AP22"/>
    <mergeCell ref="AH19:AH20"/>
    <mergeCell ref="AH21:AH22"/>
    <mergeCell ref="AH23:AH24"/>
    <mergeCell ref="AH25:AH26"/>
    <mergeCell ref="AH27:AH28"/>
    <mergeCell ref="AK7:AK8"/>
    <mergeCell ref="AJ11:AJ12"/>
    <mergeCell ref="AK11:AK12"/>
    <mergeCell ref="AD13:AD14"/>
    <mergeCell ref="AJ23:AJ24"/>
    <mergeCell ref="AK23:AK24"/>
    <mergeCell ref="AF21:AF22"/>
    <mergeCell ref="AK19:AK20"/>
    <mergeCell ref="AO19:AO22"/>
    <mergeCell ref="AO3:AO6"/>
    <mergeCell ref="AO7:AO10"/>
    <mergeCell ref="AO11:AO14"/>
    <mergeCell ref="AO15:AO18"/>
    <mergeCell ref="AF11:AF12"/>
    <mergeCell ref="AI11:AI12"/>
    <mergeCell ref="AH1:AK1"/>
    <mergeCell ref="AM19:AM22"/>
    <mergeCell ref="AN19:AN22"/>
    <mergeCell ref="AM3:AM6"/>
    <mergeCell ref="AM7:AM10"/>
    <mergeCell ref="AM11:AM14"/>
    <mergeCell ref="AM15:AM18"/>
    <mergeCell ref="AM1:AP1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N15:AN18"/>
    <mergeCell ref="AP7:AP10"/>
    <mergeCell ref="AP11:AP14"/>
    <mergeCell ref="AP15:AP18"/>
    <mergeCell ref="AN7:AN10"/>
    <mergeCell ref="AN11:AN14"/>
    <mergeCell ref="AJ7:AJ8"/>
    <mergeCell ref="AF5:AF6"/>
    <mergeCell ref="AI5:AI6"/>
    <mergeCell ref="AJ5:AJ6"/>
    <mergeCell ref="AK5:AK6"/>
    <mergeCell ref="Y7:Y8"/>
    <mergeCell ref="AK9:AK10"/>
    <mergeCell ref="AF7:AF8"/>
    <mergeCell ref="AI7:AI8"/>
    <mergeCell ref="P7:P8"/>
    <mergeCell ref="X7:X8"/>
    <mergeCell ref="T7:T8"/>
    <mergeCell ref="AA5:AA6"/>
    <mergeCell ref="Q5:Q6"/>
    <mergeCell ref="Q7:Q8"/>
    <mergeCell ref="Q9:Q10"/>
    <mergeCell ref="AD9:AE10"/>
    <mergeCell ref="A1:P1"/>
    <mergeCell ref="X1:Y1"/>
    <mergeCell ref="B2:M2"/>
    <mergeCell ref="AA1:AB1"/>
    <mergeCell ref="I3:I4"/>
    <mergeCell ref="J3:J4"/>
    <mergeCell ref="K3:K4"/>
    <mergeCell ref="L5:L6"/>
    <mergeCell ref="A5:A6"/>
    <mergeCell ref="B5:B6"/>
    <mergeCell ref="C5:C6"/>
    <mergeCell ref="D5:D6"/>
    <mergeCell ref="E5:E6"/>
    <mergeCell ref="F5:F6"/>
    <mergeCell ref="M5:M6"/>
    <mergeCell ref="N5:N6"/>
    <mergeCell ref="O5:O6"/>
    <mergeCell ref="P5:P6"/>
    <mergeCell ref="X5:X6"/>
    <mergeCell ref="Y5:Y6"/>
    <mergeCell ref="T5:T6"/>
    <mergeCell ref="H5:H6"/>
    <mergeCell ref="I5:I6"/>
    <mergeCell ref="J5:J6"/>
    <mergeCell ref="AR2:AT2"/>
    <mergeCell ref="A3:A4"/>
    <mergeCell ref="B3:B4"/>
    <mergeCell ref="C3:C4"/>
    <mergeCell ref="D3:D4"/>
    <mergeCell ref="E3:E4"/>
    <mergeCell ref="AJ3:AJ4"/>
    <mergeCell ref="AK3:AK4"/>
    <mergeCell ref="L3:L4"/>
    <mergeCell ref="M3:M4"/>
    <mergeCell ref="N3:N4"/>
    <mergeCell ref="O3:O4"/>
    <mergeCell ref="P3:P4"/>
    <mergeCell ref="X3:X4"/>
    <mergeCell ref="T3:T4"/>
    <mergeCell ref="AN3:AN6"/>
    <mergeCell ref="Y3:Y4"/>
    <mergeCell ref="AF3:AF4"/>
    <mergeCell ref="AI3:AI4"/>
    <mergeCell ref="F3:F4"/>
    <mergeCell ref="G3:G4"/>
    <mergeCell ref="H3:H4"/>
    <mergeCell ref="AP3:AP6"/>
    <mergeCell ref="Q1:Q2"/>
    <mergeCell ref="H9:H10"/>
    <mergeCell ref="I9:I10"/>
    <mergeCell ref="J9:J10"/>
    <mergeCell ref="K9:K10"/>
    <mergeCell ref="L9:L10"/>
    <mergeCell ref="M9:M10"/>
    <mergeCell ref="N9:N10"/>
    <mergeCell ref="O9:O10"/>
    <mergeCell ref="F7:F8"/>
    <mergeCell ref="G7:G8"/>
    <mergeCell ref="H7:H8"/>
    <mergeCell ref="I7:I8"/>
    <mergeCell ref="J7:J8"/>
    <mergeCell ref="K7:K8"/>
    <mergeCell ref="M7:M8"/>
    <mergeCell ref="N7:N8"/>
    <mergeCell ref="O7:O8"/>
    <mergeCell ref="L7:L8"/>
    <mergeCell ref="A9:A10"/>
    <mergeCell ref="AB3:AB6"/>
    <mergeCell ref="AB7:AB10"/>
    <mergeCell ref="AF9:AF10"/>
    <mergeCell ref="AI9:AI10"/>
    <mergeCell ref="AJ9:AJ10"/>
    <mergeCell ref="B9:B10"/>
    <mergeCell ref="C9:C10"/>
    <mergeCell ref="D9:D10"/>
    <mergeCell ref="E9:E10"/>
    <mergeCell ref="A7:A8"/>
    <mergeCell ref="G5:G6"/>
    <mergeCell ref="B7:B8"/>
    <mergeCell ref="C7:C8"/>
    <mergeCell ref="D7:D8"/>
    <mergeCell ref="E7:E8"/>
    <mergeCell ref="K5:K6"/>
    <mergeCell ref="X9:X10"/>
    <mergeCell ref="Y9:Y10"/>
    <mergeCell ref="T9:T10"/>
    <mergeCell ref="G9:G10"/>
    <mergeCell ref="P9:P10"/>
    <mergeCell ref="F9:F10"/>
    <mergeCell ref="Q3:Q4"/>
    <mergeCell ref="L11:L12"/>
    <mergeCell ref="M11:M12"/>
    <mergeCell ref="N11:N12"/>
    <mergeCell ref="O11:O12"/>
    <mergeCell ref="P11:P12"/>
    <mergeCell ref="X11:X12"/>
    <mergeCell ref="T11:T12"/>
    <mergeCell ref="Y11:Y12"/>
    <mergeCell ref="AB11:AB14"/>
    <mergeCell ref="L13:L14"/>
    <mergeCell ref="M13:M14"/>
    <mergeCell ref="N13:N14"/>
    <mergeCell ref="O13:O14"/>
    <mergeCell ref="P13:P14"/>
    <mergeCell ref="X13:X14"/>
    <mergeCell ref="Y13:Y14"/>
    <mergeCell ref="T13:T14"/>
    <mergeCell ref="Q11:Q12"/>
    <mergeCell ref="Q13:Q14"/>
    <mergeCell ref="A13:A14"/>
    <mergeCell ref="E13:E14"/>
    <mergeCell ref="F13:F14"/>
    <mergeCell ref="C13:C14"/>
    <mergeCell ref="D13:D14"/>
    <mergeCell ref="A11:A12"/>
    <mergeCell ref="B11:B12"/>
    <mergeCell ref="C11:C12"/>
    <mergeCell ref="D11:D12"/>
    <mergeCell ref="E11:E12"/>
    <mergeCell ref="B13:B14"/>
    <mergeCell ref="J15:J16"/>
    <mergeCell ref="K15:K16"/>
    <mergeCell ref="B15:B16"/>
    <mergeCell ref="C15:C16"/>
    <mergeCell ref="D15:D16"/>
    <mergeCell ref="E15:E16"/>
    <mergeCell ref="F11:F12"/>
    <mergeCell ref="G11:G12"/>
    <mergeCell ref="H11:H12"/>
    <mergeCell ref="I11:I12"/>
    <mergeCell ref="J11:J12"/>
    <mergeCell ref="K11:K12"/>
    <mergeCell ref="K13:K14"/>
    <mergeCell ref="G13:G14"/>
    <mergeCell ref="H13:H14"/>
    <mergeCell ref="I13:I14"/>
    <mergeCell ref="J13:J14"/>
    <mergeCell ref="P17:P18"/>
    <mergeCell ref="X17:X18"/>
    <mergeCell ref="T17:T18"/>
    <mergeCell ref="U17:U18"/>
    <mergeCell ref="AF19:AF20"/>
    <mergeCell ref="AI19:AI20"/>
    <mergeCell ref="AJ19:AJ20"/>
    <mergeCell ref="P15:P16"/>
    <mergeCell ref="X15:X16"/>
    <mergeCell ref="T15:T16"/>
    <mergeCell ref="U15:U16"/>
    <mergeCell ref="AI17:AI18"/>
    <mergeCell ref="AJ17:AJ18"/>
    <mergeCell ref="AJ15:AJ16"/>
    <mergeCell ref="Y17:Y18"/>
    <mergeCell ref="AF17:AF18"/>
    <mergeCell ref="AB15:AB18"/>
    <mergeCell ref="Y15:Y16"/>
    <mergeCell ref="AD15:AF16"/>
    <mergeCell ref="AI15:AI16"/>
    <mergeCell ref="Q15:Q16"/>
    <mergeCell ref="Q17:Q18"/>
    <mergeCell ref="A17:A18"/>
    <mergeCell ref="B17:B18"/>
    <mergeCell ref="C17:C18"/>
    <mergeCell ref="D17:D18"/>
    <mergeCell ref="E17:E18"/>
    <mergeCell ref="L15:L16"/>
    <mergeCell ref="M15:M16"/>
    <mergeCell ref="N15:N16"/>
    <mergeCell ref="O15:O16"/>
    <mergeCell ref="F15:F16"/>
    <mergeCell ref="G15:G16"/>
    <mergeCell ref="H15:H16"/>
    <mergeCell ref="A15:A16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I15:I16"/>
    <mergeCell ref="A21:A22"/>
    <mergeCell ref="B21:B22"/>
    <mergeCell ref="C21:C22"/>
    <mergeCell ref="D21:D22"/>
    <mergeCell ref="E21:E22"/>
    <mergeCell ref="M19:M20"/>
    <mergeCell ref="N19:N20"/>
    <mergeCell ref="O19:O20"/>
    <mergeCell ref="P19:P20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F21:F22"/>
    <mergeCell ref="G21:G22"/>
    <mergeCell ref="H21:H22"/>
    <mergeCell ref="I21:I22"/>
    <mergeCell ref="J21:J22"/>
    <mergeCell ref="K21:K22"/>
    <mergeCell ref="X19:X20"/>
    <mergeCell ref="Y19:Y20"/>
    <mergeCell ref="T19:T20"/>
    <mergeCell ref="U19:U20"/>
    <mergeCell ref="L21:L22"/>
    <mergeCell ref="M21:M22"/>
    <mergeCell ref="N21:N22"/>
    <mergeCell ref="O21:O22"/>
    <mergeCell ref="P21:P22"/>
    <mergeCell ref="X21:X22"/>
    <mergeCell ref="T21:T22"/>
    <mergeCell ref="U21:U22"/>
    <mergeCell ref="S21:S22"/>
    <mergeCell ref="Q19:Q20"/>
    <mergeCell ref="Q21:Q22"/>
    <mergeCell ref="V21:V22"/>
    <mergeCell ref="A25:A26"/>
    <mergeCell ref="B25:B26"/>
    <mergeCell ref="C25:C26"/>
    <mergeCell ref="D25:D26"/>
    <mergeCell ref="E25:E26"/>
    <mergeCell ref="M23:M24"/>
    <mergeCell ref="N23:N24"/>
    <mergeCell ref="O23:O24"/>
    <mergeCell ref="P23:P24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F25:F26"/>
    <mergeCell ref="G25:G26"/>
    <mergeCell ref="H25:H26"/>
    <mergeCell ref="I25:I26"/>
    <mergeCell ref="J25:J26"/>
    <mergeCell ref="K25:K26"/>
    <mergeCell ref="AF23:AF24"/>
    <mergeCell ref="AI23:AI24"/>
    <mergeCell ref="Y25:Y26"/>
    <mergeCell ref="AD25:AD26"/>
    <mergeCell ref="AF25:AF26"/>
    <mergeCell ref="AI25:AI26"/>
    <mergeCell ref="S23:S24"/>
    <mergeCell ref="X23:X24"/>
    <mergeCell ref="Y23:Y24"/>
    <mergeCell ref="T23:T24"/>
    <mergeCell ref="U23:U24"/>
    <mergeCell ref="L25:L26"/>
    <mergeCell ref="M25:M26"/>
    <mergeCell ref="N25:N26"/>
    <mergeCell ref="O25:O26"/>
    <mergeCell ref="P25:P26"/>
    <mergeCell ref="X25:X26"/>
    <mergeCell ref="T25:T26"/>
    <mergeCell ref="U25:U26"/>
    <mergeCell ref="S25:S26"/>
    <mergeCell ref="Q23:Q24"/>
    <mergeCell ref="M27:M28"/>
    <mergeCell ref="N27:N28"/>
    <mergeCell ref="O27:O28"/>
    <mergeCell ref="P27:P28"/>
    <mergeCell ref="X27:X28"/>
    <mergeCell ref="Y27:Y28"/>
    <mergeCell ref="T27:T28"/>
    <mergeCell ref="U27:U28"/>
    <mergeCell ref="A27:A28"/>
    <mergeCell ref="B27:B28"/>
    <mergeCell ref="C27:C28"/>
    <mergeCell ref="D27:D28"/>
    <mergeCell ref="E27:E28"/>
    <mergeCell ref="F27:F28"/>
    <mergeCell ref="S27:S28"/>
    <mergeCell ref="G27:G28"/>
    <mergeCell ref="H27:H28"/>
    <mergeCell ref="I27:I28"/>
    <mergeCell ref="J27:J28"/>
    <mergeCell ref="K27:K28"/>
    <mergeCell ref="L27:L28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33:F34"/>
    <mergeCell ref="H31:H32"/>
    <mergeCell ref="I31:I32"/>
    <mergeCell ref="J31:J32"/>
    <mergeCell ref="A31:A32"/>
    <mergeCell ref="B31:B32"/>
    <mergeCell ref="C31:C32"/>
    <mergeCell ref="D31:D32"/>
    <mergeCell ref="E31:E32"/>
    <mergeCell ref="F31:F32"/>
    <mergeCell ref="G31:G32"/>
    <mergeCell ref="G33:G34"/>
    <mergeCell ref="H33:H34"/>
    <mergeCell ref="I33:I34"/>
    <mergeCell ref="P35:P36"/>
    <mergeCell ref="J35:J36"/>
    <mergeCell ref="K35:K36"/>
    <mergeCell ref="L37:L38"/>
    <mergeCell ref="M37:M38"/>
    <mergeCell ref="N37:N38"/>
    <mergeCell ref="M29:M30"/>
    <mergeCell ref="N29:N30"/>
    <mergeCell ref="N31:N32"/>
    <mergeCell ref="O29:O30"/>
    <mergeCell ref="P29:P30"/>
    <mergeCell ref="J33:J34"/>
    <mergeCell ref="O31:O32"/>
    <mergeCell ref="P31:P32"/>
    <mergeCell ref="K31:K32"/>
    <mergeCell ref="L31:L32"/>
    <mergeCell ref="M31:M32"/>
    <mergeCell ref="M33:M34"/>
    <mergeCell ref="N33:N34"/>
    <mergeCell ref="O33:O34"/>
    <mergeCell ref="P33:P34"/>
    <mergeCell ref="K33:K34"/>
    <mergeCell ref="L33:L34"/>
    <mergeCell ref="P37:P38"/>
    <mergeCell ref="J37:J38"/>
    <mergeCell ref="K37:K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G37:G38"/>
    <mergeCell ref="H37:H38"/>
    <mergeCell ref="I37:I38"/>
    <mergeCell ref="E41:E42"/>
    <mergeCell ref="J43:J44"/>
    <mergeCell ref="K43:K44"/>
    <mergeCell ref="L41:L42"/>
    <mergeCell ref="L35:L36"/>
    <mergeCell ref="M35:M36"/>
    <mergeCell ref="N35:N36"/>
    <mergeCell ref="O35:O36"/>
    <mergeCell ref="A37:A38"/>
    <mergeCell ref="B37:B38"/>
    <mergeCell ref="C37:C38"/>
    <mergeCell ref="D37:D38"/>
    <mergeCell ref="E37:E38"/>
    <mergeCell ref="F35:F36"/>
    <mergeCell ref="G35:G36"/>
    <mergeCell ref="H35:H36"/>
    <mergeCell ref="I35:I36"/>
    <mergeCell ref="A35:A36"/>
    <mergeCell ref="B35:B36"/>
    <mergeCell ref="C35:C36"/>
    <mergeCell ref="D35:D36"/>
    <mergeCell ref="E35:E36"/>
    <mergeCell ref="F37:F38"/>
    <mergeCell ref="O37:O38"/>
    <mergeCell ref="J47:J48"/>
    <mergeCell ref="K47:K48"/>
    <mergeCell ref="L45:L46"/>
    <mergeCell ref="M45:M46"/>
    <mergeCell ref="P41:P42"/>
    <mergeCell ref="J41:J42"/>
    <mergeCell ref="K41:K42"/>
    <mergeCell ref="A43:A44"/>
    <mergeCell ref="B43:B44"/>
    <mergeCell ref="C43:C44"/>
    <mergeCell ref="D43:D44"/>
    <mergeCell ref="E43:E44"/>
    <mergeCell ref="F41:F42"/>
    <mergeCell ref="G41:G42"/>
    <mergeCell ref="H41:H42"/>
    <mergeCell ref="I41:I42"/>
    <mergeCell ref="F43:F44"/>
    <mergeCell ref="G43:G44"/>
    <mergeCell ref="H43:H44"/>
    <mergeCell ref="I43:I44"/>
    <mergeCell ref="A41:A42"/>
    <mergeCell ref="B41:B42"/>
    <mergeCell ref="C41:C42"/>
    <mergeCell ref="D41:D42"/>
    <mergeCell ref="B47:B48"/>
    <mergeCell ref="C47:C48"/>
    <mergeCell ref="D47:D48"/>
    <mergeCell ref="E47:E48"/>
    <mergeCell ref="F45:F46"/>
    <mergeCell ref="G45:G46"/>
    <mergeCell ref="H45:H46"/>
    <mergeCell ref="I45:I46"/>
    <mergeCell ref="A45:A46"/>
    <mergeCell ref="B45:B46"/>
    <mergeCell ref="C45:C46"/>
    <mergeCell ref="D45:D46"/>
    <mergeCell ref="E45:E46"/>
    <mergeCell ref="F47:F48"/>
    <mergeCell ref="G47:G48"/>
    <mergeCell ref="H47:H48"/>
    <mergeCell ref="I47:I48"/>
    <mergeCell ref="J45:J46"/>
    <mergeCell ref="K45:K46"/>
    <mergeCell ref="A51:A53"/>
    <mergeCell ref="B51:P51"/>
    <mergeCell ref="B52:P52"/>
    <mergeCell ref="B53:P53"/>
    <mergeCell ref="F49:F50"/>
    <mergeCell ref="G49:G50"/>
    <mergeCell ref="H49:H50"/>
    <mergeCell ref="I49:I50"/>
    <mergeCell ref="J49:J50"/>
    <mergeCell ref="K49:K50"/>
    <mergeCell ref="A49:A50"/>
    <mergeCell ref="B49:B50"/>
    <mergeCell ref="C49:C50"/>
    <mergeCell ref="D49:D50"/>
    <mergeCell ref="E49:E50"/>
    <mergeCell ref="O45:O46"/>
    <mergeCell ref="P45:P46"/>
    <mergeCell ref="L49:L50"/>
    <mergeCell ref="M49:M50"/>
    <mergeCell ref="N49:N50"/>
    <mergeCell ref="O49:O50"/>
    <mergeCell ref="A47:A48"/>
    <mergeCell ref="O41:O42"/>
    <mergeCell ref="L39:L40"/>
    <mergeCell ref="M39:M40"/>
    <mergeCell ref="N39:N40"/>
    <mergeCell ref="O39:O40"/>
    <mergeCell ref="P39:P40"/>
    <mergeCell ref="M41:M42"/>
    <mergeCell ref="N41:N42"/>
    <mergeCell ref="N45:N46"/>
    <mergeCell ref="P49:P50"/>
    <mergeCell ref="L47:L48"/>
    <mergeCell ref="M47:M48"/>
    <mergeCell ref="N47:N48"/>
    <mergeCell ref="O47:O48"/>
    <mergeCell ref="P47:P48"/>
    <mergeCell ref="AD29:AD30"/>
    <mergeCell ref="U31:U32"/>
    <mergeCell ref="U33:U34"/>
    <mergeCell ref="U35:U36"/>
    <mergeCell ref="U37:U38"/>
    <mergeCell ref="U39:U40"/>
    <mergeCell ref="U41:U42"/>
    <mergeCell ref="T43:T44"/>
    <mergeCell ref="Q31:Q32"/>
    <mergeCell ref="Q33:Q34"/>
    <mergeCell ref="S31:S32"/>
    <mergeCell ref="Q47:Q48"/>
    <mergeCell ref="Q49:Q50"/>
    <mergeCell ref="L43:L44"/>
    <mergeCell ref="M43:M44"/>
    <mergeCell ref="N43:N44"/>
    <mergeCell ref="O43:O44"/>
    <mergeCell ref="P43:P44"/>
    <mergeCell ref="X31:X32"/>
    <mergeCell ref="X33:X34"/>
    <mergeCell ref="T31:T32"/>
    <mergeCell ref="T33:T34"/>
    <mergeCell ref="S33:S34"/>
    <mergeCell ref="S19:S20"/>
    <mergeCell ref="U3:U4"/>
    <mergeCell ref="U5:U6"/>
    <mergeCell ref="U7:U8"/>
    <mergeCell ref="U9:U10"/>
    <mergeCell ref="U11:U12"/>
    <mergeCell ref="U13:U14"/>
    <mergeCell ref="S35:S36"/>
    <mergeCell ref="S37:S38"/>
    <mergeCell ref="S39:S40"/>
    <mergeCell ref="S41:S42"/>
    <mergeCell ref="S43:S44"/>
    <mergeCell ref="S45:S46"/>
    <mergeCell ref="S47:S48"/>
    <mergeCell ref="S49:S50"/>
    <mergeCell ref="U43:U44"/>
    <mergeCell ref="U45:U46"/>
    <mergeCell ref="U47:U48"/>
    <mergeCell ref="U49:U50"/>
    <mergeCell ref="T45:T46"/>
    <mergeCell ref="T47:T48"/>
    <mergeCell ref="T49:T50"/>
    <mergeCell ref="T41:T42"/>
    <mergeCell ref="T35:T36"/>
    <mergeCell ref="T37:T38"/>
    <mergeCell ref="T39:T40"/>
    <mergeCell ref="AM25:AN26"/>
    <mergeCell ref="AM27:AN28"/>
    <mergeCell ref="AI27:AI28"/>
    <mergeCell ref="AJ27:AJ28"/>
    <mergeCell ref="AK27:AK28"/>
    <mergeCell ref="AD27:AF28"/>
    <mergeCell ref="AJ25:AJ26"/>
    <mergeCell ref="AK25:AK26"/>
    <mergeCell ref="S29:S30"/>
    <mergeCell ref="AI29:AI30"/>
    <mergeCell ref="AJ29:AJ30"/>
    <mergeCell ref="AK29:AK30"/>
    <mergeCell ref="AF29:AF30"/>
    <mergeCell ref="X29:X30"/>
    <mergeCell ref="Y29:Y30"/>
    <mergeCell ref="T29:T30"/>
    <mergeCell ref="U29:U30"/>
    <mergeCell ref="AH29:AH30"/>
    <mergeCell ref="Q51:Q53"/>
    <mergeCell ref="AD2:AF2"/>
    <mergeCell ref="AA3:AA4"/>
    <mergeCell ref="AA7:AA8"/>
    <mergeCell ref="Q35:Q36"/>
    <mergeCell ref="Q37:Q38"/>
    <mergeCell ref="Q39:Q40"/>
    <mergeCell ref="Q41:Q42"/>
    <mergeCell ref="Q43:Q44"/>
    <mergeCell ref="Q45:Q46"/>
    <mergeCell ref="S3:S4"/>
    <mergeCell ref="S5:S6"/>
    <mergeCell ref="S7:S8"/>
    <mergeCell ref="S9:S10"/>
    <mergeCell ref="S11:S12"/>
    <mergeCell ref="S13:S14"/>
    <mergeCell ref="S15:S16"/>
    <mergeCell ref="S17:S18"/>
    <mergeCell ref="Y21:Y22"/>
    <mergeCell ref="Q25:Q26"/>
    <mergeCell ref="Q27:Q28"/>
    <mergeCell ref="Q29:Q30"/>
    <mergeCell ref="S52:U52"/>
    <mergeCell ref="AA19:AB23"/>
  </mergeCells>
  <phoneticPr fontId="5" type="noConversion"/>
  <conditionalFormatting sqref="AA19:AB23">
    <cfRule type="expression" dxfId="92" priority="3">
      <formula>AA19="시간을 잘못 입력했습니다"</formula>
    </cfRule>
    <cfRule type="expression" dxfId="91" priority="5">
      <formula>AA19="오늘 하루 수고했어요"</formula>
    </cfRule>
  </conditionalFormatting>
  <conditionalFormatting sqref="Q3:Q50">
    <cfRule type="expression" dxfId="90" priority="1">
      <formula>Q3="X"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2"/>
      <c r="F9" s="182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3"/>
      <c r="F10" s="193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2"/>
      <c r="F15" s="182"/>
      <c r="G15" s="160"/>
      <c r="H15" s="162"/>
      <c r="I15" s="182"/>
      <c r="J15" s="166"/>
      <c r="K15" s="168"/>
      <c r="L15" s="157"/>
      <c r="M15" s="160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3"/>
      <c r="F16" s="193"/>
      <c r="G16" s="161"/>
      <c r="H16" s="163"/>
      <c r="I16" s="193"/>
      <c r="J16" s="167"/>
      <c r="K16" s="169"/>
      <c r="L16" s="159"/>
      <c r="M16" s="161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8"/>
      <c r="F21" s="157"/>
      <c r="G21" s="160"/>
      <c r="H21" s="168"/>
      <c r="I21" s="157"/>
      <c r="J21" s="160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9"/>
      <c r="F22" s="159"/>
      <c r="G22" s="161"/>
      <c r="H22" s="169"/>
      <c r="I22" s="159"/>
      <c r="J22" s="161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8"/>
      <c r="I23" s="157"/>
      <c r="J23" s="160"/>
      <c r="K23" s="168"/>
      <c r="L23" s="157"/>
      <c r="M23" s="160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9"/>
      <c r="I24" s="159"/>
      <c r="J24" s="161"/>
      <c r="K24" s="169"/>
      <c r="L24" s="159"/>
      <c r="M24" s="161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8"/>
      <c r="I25" s="157"/>
      <c r="J25" s="160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9"/>
      <c r="I26" s="159"/>
      <c r="J26" s="161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2"/>
      <c r="I33" s="182"/>
      <c r="J33" s="166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3"/>
      <c r="I34" s="193"/>
      <c r="J34" s="167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6"/>
      <c r="H35" s="162"/>
      <c r="I35" s="182"/>
      <c r="J35" s="166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7"/>
      <c r="H36" s="163"/>
      <c r="I36" s="193"/>
      <c r="J36" s="167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8"/>
      <c r="I37" s="157"/>
      <c r="J37" s="160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9"/>
      <c r="I38" s="159"/>
      <c r="J38" s="161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8"/>
      <c r="I39" s="157"/>
      <c r="J39" s="160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9"/>
      <c r="I40" s="159"/>
      <c r="J40" s="161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8"/>
      <c r="F45" s="157"/>
      <c r="G45" s="160"/>
      <c r="H45" s="168"/>
      <c r="I45" s="157"/>
      <c r="J45" s="160"/>
      <c r="K45" s="168"/>
      <c r="L45" s="157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9"/>
      <c r="F46" s="159"/>
      <c r="G46" s="161"/>
      <c r="H46" s="169"/>
      <c r="I46" s="159"/>
      <c r="J46" s="161"/>
      <c r="K46" s="169"/>
      <c r="L46" s="159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8"/>
      <c r="I49" s="157"/>
      <c r="J49" s="160"/>
      <c r="K49" s="168"/>
      <c r="L49" s="157"/>
      <c r="M49" s="160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85"/>
      <c r="I50" s="158"/>
      <c r="J50" s="186"/>
      <c r="K50" s="185"/>
      <c r="L50" s="158"/>
      <c r="M50" s="186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3000000}"/>
  <mergeCells count="670">
    <mergeCell ref="V39:V40"/>
    <mergeCell ref="V41:V42"/>
    <mergeCell ref="V43:V44"/>
    <mergeCell ref="V45:V46"/>
    <mergeCell ref="V47:V48"/>
    <mergeCell ref="V49:V50"/>
    <mergeCell ref="S1:V1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:V4"/>
    <mergeCell ref="V5:V6"/>
    <mergeCell ref="V7:V8"/>
    <mergeCell ref="V9:V10"/>
    <mergeCell ref="V11:V12"/>
    <mergeCell ref="V13:V14"/>
    <mergeCell ref="V15:V16"/>
    <mergeCell ref="V17:V18"/>
    <mergeCell ref="AE29:AE30"/>
    <mergeCell ref="AA26:AA30"/>
    <mergeCell ref="AB26:AB30"/>
    <mergeCell ref="AK5:AK6"/>
    <mergeCell ref="X1:Y1"/>
    <mergeCell ref="AA1:AB1"/>
    <mergeCell ref="AH1:AK1"/>
    <mergeCell ref="AM1:AP1"/>
    <mergeCell ref="AD2:AF2"/>
    <mergeCell ref="AD3:AE4"/>
    <mergeCell ref="AD5:AE6"/>
    <mergeCell ref="X3:X4"/>
    <mergeCell ref="Y3:Y4"/>
    <mergeCell ref="AA3:AA4"/>
    <mergeCell ref="AB3:AB6"/>
    <mergeCell ref="X9:X10"/>
    <mergeCell ref="Y9:Y10"/>
    <mergeCell ref="AA9:AA10"/>
    <mergeCell ref="AD7:AE8"/>
    <mergeCell ref="AD9:AE10"/>
    <mergeCell ref="AN7:AN10"/>
    <mergeCell ref="AO7:AO10"/>
    <mergeCell ref="AP7:AP10"/>
    <mergeCell ref="AJ7:AJ8"/>
    <mergeCell ref="T5:T6"/>
    <mergeCell ref="U5:U6"/>
    <mergeCell ref="X5:X6"/>
    <mergeCell ref="M5:M6"/>
    <mergeCell ref="N5:N6"/>
    <mergeCell ref="G7:G8"/>
    <mergeCell ref="H7:H8"/>
    <mergeCell ref="I7:I8"/>
    <mergeCell ref="V19:V20"/>
    <mergeCell ref="O7:O8"/>
    <mergeCell ref="P7:P8"/>
    <mergeCell ref="S7:S8"/>
    <mergeCell ref="T7:T8"/>
    <mergeCell ref="K5:K6"/>
    <mergeCell ref="P11:P12"/>
    <mergeCell ref="S11:S12"/>
    <mergeCell ref="T11:T12"/>
    <mergeCell ref="U11:U12"/>
    <mergeCell ref="X11:X12"/>
    <mergeCell ref="G13:G14"/>
    <mergeCell ref="H13:H14"/>
    <mergeCell ref="I13:I14"/>
    <mergeCell ref="J13:J14"/>
    <mergeCell ref="K13:K14"/>
    <mergeCell ref="A3:A4"/>
    <mergeCell ref="B3:B4"/>
    <mergeCell ref="C3:C4"/>
    <mergeCell ref="D3:D4"/>
    <mergeCell ref="E3:E4"/>
    <mergeCell ref="F3:F4"/>
    <mergeCell ref="G3:G4"/>
    <mergeCell ref="A1:P1"/>
    <mergeCell ref="H3:H4"/>
    <mergeCell ref="I3:I4"/>
    <mergeCell ref="J3:J4"/>
    <mergeCell ref="K3:K4"/>
    <mergeCell ref="L3:L4"/>
    <mergeCell ref="M3:M4"/>
    <mergeCell ref="B2:M2"/>
    <mergeCell ref="AR2:AT2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AI3:AI4"/>
    <mergeCell ref="AJ3:AJ4"/>
    <mergeCell ref="AK3:AK4"/>
    <mergeCell ref="AM3:AM6"/>
    <mergeCell ref="AN3:AN6"/>
    <mergeCell ref="AI5:AI6"/>
    <mergeCell ref="AJ5:AJ6"/>
    <mergeCell ref="AH3:AH4"/>
    <mergeCell ref="AH5:AH6"/>
    <mergeCell ref="P5:P6"/>
    <mergeCell ref="S5:S6"/>
    <mergeCell ref="E7:E8"/>
    <mergeCell ref="F7:F8"/>
    <mergeCell ref="A5:A6"/>
    <mergeCell ref="B5:B6"/>
    <mergeCell ref="C5:C6"/>
    <mergeCell ref="D5:D6"/>
    <mergeCell ref="E5:E6"/>
    <mergeCell ref="F5:F6"/>
    <mergeCell ref="O5:O6"/>
    <mergeCell ref="L5:L6"/>
    <mergeCell ref="J7:J8"/>
    <mergeCell ref="K7:K8"/>
    <mergeCell ref="L7:L8"/>
    <mergeCell ref="G5:G6"/>
    <mergeCell ref="H5:H6"/>
    <mergeCell ref="I5:I6"/>
    <mergeCell ref="J5:J6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AF7:AF8"/>
    <mergeCell ref="AH7:AH8"/>
    <mergeCell ref="N9:N10"/>
    <mergeCell ref="O9:O10"/>
    <mergeCell ref="P9:P10"/>
    <mergeCell ref="S9:S10"/>
    <mergeCell ref="T9:T10"/>
    <mergeCell ref="H9:H10"/>
    <mergeCell ref="I9:I10"/>
    <mergeCell ref="J9:J10"/>
    <mergeCell ref="K9:K10"/>
    <mergeCell ref="L9:L10"/>
    <mergeCell ref="M9:M10"/>
    <mergeCell ref="A7:A8"/>
    <mergeCell ref="B7:B8"/>
    <mergeCell ref="C7:C8"/>
    <mergeCell ref="D7:D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K9:AK10"/>
    <mergeCell ref="U9:U10"/>
    <mergeCell ref="AB7:AB10"/>
    <mergeCell ref="AI7:AI8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AD11:AE12"/>
    <mergeCell ref="L13:L14"/>
    <mergeCell ref="A13:A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AD17:AE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X15:X16"/>
    <mergeCell ref="Y15:Y16"/>
    <mergeCell ref="AA15:AA16"/>
    <mergeCell ref="T15:T16"/>
    <mergeCell ref="O17:O18"/>
    <mergeCell ref="P17:P18"/>
    <mergeCell ref="S17:S18"/>
    <mergeCell ref="T17:T18"/>
    <mergeCell ref="U17:U18"/>
    <mergeCell ref="X17:X18"/>
    <mergeCell ref="Q17:Q18"/>
    <mergeCell ref="O15:O16"/>
    <mergeCell ref="P15:P16"/>
    <mergeCell ref="S15:S16"/>
    <mergeCell ref="AO15:AO18"/>
    <mergeCell ref="AP15:AP18"/>
    <mergeCell ref="A17:A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J21:J22"/>
    <mergeCell ref="K21:K22"/>
    <mergeCell ref="L21:L22"/>
    <mergeCell ref="M21:M22"/>
    <mergeCell ref="N21:N22"/>
    <mergeCell ref="AF19:AF20"/>
    <mergeCell ref="AD19:AE20"/>
    <mergeCell ref="I17:I18"/>
    <mergeCell ref="J17:J18"/>
    <mergeCell ref="K17:K18"/>
    <mergeCell ref="L17:L18"/>
    <mergeCell ref="M17:M18"/>
    <mergeCell ref="N17:N18"/>
    <mergeCell ref="I19:I20"/>
    <mergeCell ref="J19:J20"/>
    <mergeCell ref="K19:K20"/>
    <mergeCell ref="L19:L20"/>
    <mergeCell ref="AB15:AB18"/>
    <mergeCell ref="AD15:AF16"/>
    <mergeCell ref="Y17:Y18"/>
    <mergeCell ref="AA17:AA18"/>
    <mergeCell ref="AF17:AF18"/>
    <mergeCell ref="M15:M16"/>
    <mergeCell ref="N15:N16"/>
    <mergeCell ref="A19:A20"/>
    <mergeCell ref="B19:B20"/>
    <mergeCell ref="C19:C20"/>
    <mergeCell ref="D19:D20"/>
    <mergeCell ref="E19:E20"/>
    <mergeCell ref="F19:F20"/>
    <mergeCell ref="Y19:Y20"/>
    <mergeCell ref="M19:M20"/>
    <mergeCell ref="N19:N20"/>
    <mergeCell ref="O19:O20"/>
    <mergeCell ref="P19:P20"/>
    <mergeCell ref="S19:S20"/>
    <mergeCell ref="T19:T20"/>
    <mergeCell ref="Q19:Q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I23:I24"/>
    <mergeCell ref="J23:J24"/>
    <mergeCell ref="K23:K24"/>
    <mergeCell ref="L23:L24"/>
    <mergeCell ref="O21:O22"/>
    <mergeCell ref="P21:P22"/>
    <mergeCell ref="S21:S22"/>
    <mergeCell ref="T21:T22"/>
    <mergeCell ref="AP19:AP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AF21:AF22"/>
    <mergeCell ref="AH21:AH22"/>
    <mergeCell ref="U21:U22"/>
    <mergeCell ref="X21:X22"/>
    <mergeCell ref="Y21:Y22"/>
    <mergeCell ref="Q21:Q22"/>
    <mergeCell ref="AD21:AE22"/>
    <mergeCell ref="AI23:AI24"/>
    <mergeCell ref="AJ23:AJ24"/>
    <mergeCell ref="AK23:AK24"/>
    <mergeCell ref="Y23:Y24"/>
    <mergeCell ref="AF23:AF24"/>
    <mergeCell ref="AH23:AH24"/>
    <mergeCell ref="AA19:AB23"/>
    <mergeCell ref="AI21:AI22"/>
    <mergeCell ref="AJ21:AJ22"/>
    <mergeCell ref="AK21:AK22"/>
    <mergeCell ref="AH19:AH20"/>
    <mergeCell ref="AD23:AE24"/>
    <mergeCell ref="A25:A26"/>
    <mergeCell ref="B25:B26"/>
    <mergeCell ref="C25:C26"/>
    <mergeCell ref="D25:D26"/>
    <mergeCell ref="E25:E26"/>
    <mergeCell ref="F25:F26"/>
    <mergeCell ref="G25:G26"/>
    <mergeCell ref="U23:U24"/>
    <mergeCell ref="X23:X24"/>
    <mergeCell ref="M23:M24"/>
    <mergeCell ref="N23:N24"/>
    <mergeCell ref="O23:O24"/>
    <mergeCell ref="P23:P24"/>
    <mergeCell ref="S23:S24"/>
    <mergeCell ref="T23:T24"/>
    <mergeCell ref="Q23:Q24"/>
    <mergeCell ref="G23:G24"/>
    <mergeCell ref="A23:A24"/>
    <mergeCell ref="B23:B24"/>
    <mergeCell ref="C23:C24"/>
    <mergeCell ref="D23:D24"/>
    <mergeCell ref="E23:E24"/>
    <mergeCell ref="F23:F24"/>
    <mergeCell ref="H23:H24"/>
    <mergeCell ref="A27:A28"/>
    <mergeCell ref="B27:B28"/>
    <mergeCell ref="C27:C28"/>
    <mergeCell ref="D27:D28"/>
    <mergeCell ref="E27:E28"/>
    <mergeCell ref="F27:F28"/>
    <mergeCell ref="G27:G28"/>
    <mergeCell ref="X25:X26"/>
    <mergeCell ref="Y25:Y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K25:K26"/>
    <mergeCell ref="L25:L26"/>
    <mergeCell ref="M25:M26"/>
    <mergeCell ref="H27:H28"/>
    <mergeCell ref="I27:I28"/>
    <mergeCell ref="J27:J28"/>
    <mergeCell ref="K27:K28"/>
    <mergeCell ref="L27:L28"/>
    <mergeCell ref="M27:M28"/>
    <mergeCell ref="AJ25:AJ26"/>
    <mergeCell ref="AK25:AK26"/>
    <mergeCell ref="AM25:AN26"/>
    <mergeCell ref="AD25:AD26"/>
    <mergeCell ref="AF25:AF26"/>
    <mergeCell ref="AH25:AH26"/>
    <mergeCell ref="AI25:AI26"/>
    <mergeCell ref="N29:N30"/>
    <mergeCell ref="AK27:AK28"/>
    <mergeCell ref="AM27:AN28"/>
    <mergeCell ref="A29:A30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U27:U28"/>
    <mergeCell ref="Q27:Q28"/>
    <mergeCell ref="AK29:AK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Y29:Y30"/>
    <mergeCell ref="AD29:AD30"/>
    <mergeCell ref="AF29:AF30"/>
    <mergeCell ref="AH29:AH30"/>
    <mergeCell ref="AI29:AI30"/>
    <mergeCell ref="AJ29:AJ30"/>
    <mergeCell ref="O29:O30"/>
    <mergeCell ref="P29:P30"/>
    <mergeCell ref="S29:S30"/>
    <mergeCell ref="T29:T30"/>
    <mergeCell ref="U29:U30"/>
    <mergeCell ref="X29:X30"/>
    <mergeCell ref="Q29:Q30"/>
    <mergeCell ref="I29:I30"/>
    <mergeCell ref="S31:S32"/>
    <mergeCell ref="T31:T32"/>
    <mergeCell ref="U31:U32"/>
    <mergeCell ref="X31:X32"/>
    <mergeCell ref="A33:A34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O31:O32"/>
    <mergeCell ref="T33:T34"/>
    <mergeCell ref="U33:U34"/>
    <mergeCell ref="X33:X34"/>
    <mergeCell ref="N33:N34"/>
    <mergeCell ref="O33:O34"/>
    <mergeCell ref="P33:P34"/>
    <mergeCell ref="S33:S34"/>
    <mergeCell ref="A35:A36"/>
    <mergeCell ref="B35:B36"/>
    <mergeCell ref="C35:C36"/>
    <mergeCell ref="D35:D36"/>
    <mergeCell ref="E35:E36"/>
    <mergeCell ref="F35:F36"/>
    <mergeCell ref="G35:G36"/>
    <mergeCell ref="L33:L34"/>
    <mergeCell ref="M33:M34"/>
    <mergeCell ref="F33:F34"/>
    <mergeCell ref="G33:G34"/>
    <mergeCell ref="H33:H34"/>
    <mergeCell ref="I33:I34"/>
    <mergeCell ref="J33:J34"/>
    <mergeCell ref="K33:K34"/>
    <mergeCell ref="S35:S36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M37:M38"/>
    <mergeCell ref="N37:N38"/>
    <mergeCell ref="O37:O38"/>
    <mergeCell ref="P37:P38"/>
    <mergeCell ref="S37:S38"/>
    <mergeCell ref="T37:T38"/>
    <mergeCell ref="G37:G38"/>
    <mergeCell ref="H37:H38"/>
    <mergeCell ref="I37:I38"/>
    <mergeCell ref="J37:J38"/>
    <mergeCell ref="K37:K38"/>
    <mergeCell ref="L37:L38"/>
    <mergeCell ref="A37:A38"/>
    <mergeCell ref="B37:B38"/>
    <mergeCell ref="S39:S40"/>
    <mergeCell ref="T39:T40"/>
    <mergeCell ref="U39:U40"/>
    <mergeCell ref="A41:A42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M41:M42"/>
    <mergeCell ref="N41:N42"/>
    <mergeCell ref="O41:O42"/>
    <mergeCell ref="P41:P42"/>
    <mergeCell ref="S41:S42"/>
    <mergeCell ref="T41:T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I41:I42"/>
    <mergeCell ref="J41:J42"/>
    <mergeCell ref="K41:K42"/>
    <mergeCell ref="L41:L42"/>
    <mergeCell ref="S43:S44"/>
    <mergeCell ref="T43:T44"/>
    <mergeCell ref="U43:U44"/>
    <mergeCell ref="A45:A46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M45:M46"/>
    <mergeCell ref="N45:N46"/>
    <mergeCell ref="O45:O46"/>
    <mergeCell ref="P45:P46"/>
    <mergeCell ref="S45:S46"/>
    <mergeCell ref="T45:T46"/>
    <mergeCell ref="G45:G46"/>
    <mergeCell ref="H45:H46"/>
    <mergeCell ref="I45:I46"/>
    <mergeCell ref="J45:J46"/>
    <mergeCell ref="K45:K46"/>
    <mergeCell ref="L45:L46"/>
    <mergeCell ref="S47:S48"/>
    <mergeCell ref="T47:T48"/>
    <mergeCell ref="G47:G48"/>
    <mergeCell ref="H47:H48"/>
    <mergeCell ref="I47:I48"/>
    <mergeCell ref="U47:U48"/>
    <mergeCell ref="A49:A50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A47:A48"/>
    <mergeCell ref="B47:B48"/>
    <mergeCell ref="C47:C48"/>
    <mergeCell ref="D47:D48"/>
    <mergeCell ref="E47:E48"/>
    <mergeCell ref="F47:F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P47:P48"/>
    <mergeCell ref="P43:P44"/>
    <mergeCell ref="P39:P40"/>
    <mergeCell ref="C37:C38"/>
    <mergeCell ref="D37:D38"/>
    <mergeCell ref="E37:E38"/>
    <mergeCell ref="F37:F38"/>
    <mergeCell ref="N35:N36"/>
    <mergeCell ref="O35:O36"/>
    <mergeCell ref="P35:P36"/>
    <mergeCell ref="P31:P32"/>
    <mergeCell ref="J29:J30"/>
    <mergeCell ref="K29:K30"/>
    <mergeCell ref="L29:L30"/>
    <mergeCell ref="M29:M30"/>
    <mergeCell ref="Q43:Q44"/>
    <mergeCell ref="Q45:Q46"/>
    <mergeCell ref="Q47:Q48"/>
    <mergeCell ref="Q49:Q50"/>
    <mergeCell ref="Q51:Q53"/>
    <mergeCell ref="Q31:Q32"/>
    <mergeCell ref="Q33:Q34"/>
    <mergeCell ref="Q35:Q36"/>
    <mergeCell ref="Q37:Q38"/>
    <mergeCell ref="Q39:Q40"/>
    <mergeCell ref="Q41:Q42"/>
  </mergeCells>
  <phoneticPr fontId="5" type="noConversion"/>
  <conditionalFormatting sqref="AA19:AB23">
    <cfRule type="expression" dxfId="89" priority="2">
      <formula>AA19="시간을 잘못 입력했습니다"</formula>
    </cfRule>
    <cfRule type="expression" dxfId="88" priority="3">
      <formula>AA19="오늘 하루 수고했어요"</formula>
    </cfRule>
  </conditionalFormatting>
  <conditionalFormatting sqref="Q3:Q50">
    <cfRule type="expression" dxfId="87" priority="1">
      <formula>Q3="X"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2"/>
      <c r="I3" s="182"/>
      <c r="J3" s="166"/>
      <c r="K3" s="162"/>
      <c r="L3" s="182"/>
      <c r="M3" s="166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3"/>
      <c r="I4" s="193"/>
      <c r="J4" s="167"/>
      <c r="K4" s="163"/>
      <c r="L4" s="193"/>
      <c r="M4" s="167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2"/>
      <c r="F15" s="182"/>
      <c r="G15" s="166"/>
      <c r="H15" s="162"/>
      <c r="I15" s="182"/>
      <c r="J15" s="166"/>
      <c r="K15" s="162"/>
      <c r="L15" s="182"/>
      <c r="M15" s="166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3"/>
      <c r="F16" s="193"/>
      <c r="G16" s="167"/>
      <c r="H16" s="163"/>
      <c r="I16" s="193"/>
      <c r="J16" s="167"/>
      <c r="K16" s="163"/>
      <c r="L16" s="193"/>
      <c r="M16" s="167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8"/>
      <c r="L17" s="157"/>
      <c r="M17" s="160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9"/>
      <c r="L18" s="159"/>
      <c r="M18" s="161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8"/>
      <c r="F29" s="157"/>
      <c r="G29" s="160"/>
      <c r="H29" s="168"/>
      <c r="I29" s="157"/>
      <c r="J29" s="160"/>
      <c r="K29" s="168"/>
      <c r="L29" s="157"/>
      <c r="M29" s="160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9"/>
      <c r="F30" s="159"/>
      <c r="G30" s="161"/>
      <c r="H30" s="169"/>
      <c r="I30" s="159"/>
      <c r="J30" s="161"/>
      <c r="K30" s="169"/>
      <c r="L30" s="159"/>
      <c r="M30" s="161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8"/>
      <c r="I31" s="157"/>
      <c r="J31" s="160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9"/>
      <c r="I32" s="159"/>
      <c r="J32" s="161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8"/>
      <c r="I33" s="157"/>
      <c r="J33" s="160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9"/>
      <c r="I34" s="159"/>
      <c r="J34" s="161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2"/>
      <c r="I39" s="182"/>
      <c r="J39" s="166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3"/>
      <c r="I40" s="193"/>
      <c r="J40" s="167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8"/>
      <c r="F41" s="157"/>
      <c r="G41" s="160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9"/>
      <c r="F42" s="159"/>
      <c r="G42" s="161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8"/>
      <c r="F45" s="157"/>
      <c r="G45" s="160"/>
      <c r="H45" s="168"/>
      <c r="I45" s="157"/>
      <c r="J45" s="160"/>
      <c r="K45" s="168"/>
      <c r="L45" s="157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9"/>
      <c r="F46" s="159"/>
      <c r="G46" s="161"/>
      <c r="H46" s="169"/>
      <c r="I46" s="159"/>
      <c r="J46" s="161"/>
      <c r="K46" s="169"/>
      <c r="L46" s="159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8"/>
      <c r="F47" s="157"/>
      <c r="G47" s="160"/>
      <c r="H47" s="168"/>
      <c r="I47" s="157"/>
      <c r="J47" s="160"/>
      <c r="K47" s="168"/>
      <c r="L47" s="157"/>
      <c r="M47" s="160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9"/>
      <c r="F48" s="159"/>
      <c r="G48" s="161"/>
      <c r="H48" s="169"/>
      <c r="I48" s="159"/>
      <c r="J48" s="161"/>
      <c r="K48" s="169"/>
      <c r="L48" s="159"/>
      <c r="M48" s="161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8"/>
      <c r="F49" s="157"/>
      <c r="G49" s="160"/>
      <c r="H49" s="168"/>
      <c r="I49" s="157"/>
      <c r="J49" s="160"/>
      <c r="K49" s="168"/>
      <c r="L49" s="157"/>
      <c r="M49" s="160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85"/>
      <c r="F50" s="158"/>
      <c r="G50" s="186"/>
      <c r="H50" s="185"/>
      <c r="I50" s="158"/>
      <c r="J50" s="186"/>
      <c r="K50" s="185"/>
      <c r="L50" s="158"/>
      <c r="M50" s="186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4000000}"/>
  <mergeCells count="670">
    <mergeCell ref="V39:V40"/>
    <mergeCell ref="V41:V42"/>
    <mergeCell ref="V43:V44"/>
    <mergeCell ref="V45:V46"/>
    <mergeCell ref="V47:V48"/>
    <mergeCell ref="V49:V50"/>
    <mergeCell ref="S1:V1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:V4"/>
    <mergeCell ref="V5:V6"/>
    <mergeCell ref="V7:V8"/>
    <mergeCell ref="V9:V10"/>
    <mergeCell ref="V11:V12"/>
    <mergeCell ref="V13:V14"/>
    <mergeCell ref="V15:V16"/>
    <mergeCell ref="V17:V18"/>
    <mergeCell ref="AE29:AE30"/>
    <mergeCell ref="AA26:AA30"/>
    <mergeCell ref="AB26:AB30"/>
    <mergeCell ref="AK5:AK6"/>
    <mergeCell ref="X1:Y1"/>
    <mergeCell ref="AA1:AB1"/>
    <mergeCell ref="AH1:AK1"/>
    <mergeCell ref="AM1:AP1"/>
    <mergeCell ref="AD2:AF2"/>
    <mergeCell ref="AD3:AE4"/>
    <mergeCell ref="AD5:AE6"/>
    <mergeCell ref="X3:X4"/>
    <mergeCell ref="Y3:Y4"/>
    <mergeCell ref="AA3:AA4"/>
    <mergeCell ref="AB3:AB6"/>
    <mergeCell ref="X9:X10"/>
    <mergeCell ref="Y9:Y10"/>
    <mergeCell ref="AA9:AA10"/>
    <mergeCell ref="AD7:AE8"/>
    <mergeCell ref="AD9:AE10"/>
    <mergeCell ref="AN7:AN10"/>
    <mergeCell ref="AO7:AO10"/>
    <mergeCell ref="AP7:AP10"/>
    <mergeCell ref="AJ7:AJ8"/>
    <mergeCell ref="T5:T6"/>
    <mergeCell ref="U5:U6"/>
    <mergeCell ref="X5:X6"/>
    <mergeCell ref="M5:M6"/>
    <mergeCell ref="N5:N6"/>
    <mergeCell ref="G7:G8"/>
    <mergeCell ref="H7:H8"/>
    <mergeCell ref="I7:I8"/>
    <mergeCell ref="V19:V20"/>
    <mergeCell ref="O7:O8"/>
    <mergeCell ref="P7:P8"/>
    <mergeCell ref="S7:S8"/>
    <mergeCell ref="T7:T8"/>
    <mergeCell ref="K5:K6"/>
    <mergeCell ref="P11:P12"/>
    <mergeCell ref="S11:S12"/>
    <mergeCell ref="T11:T12"/>
    <mergeCell ref="U11:U12"/>
    <mergeCell ref="X11:X12"/>
    <mergeCell ref="G13:G14"/>
    <mergeCell ref="H13:H14"/>
    <mergeCell ref="I13:I14"/>
    <mergeCell ref="J13:J14"/>
    <mergeCell ref="K13:K14"/>
    <mergeCell ref="A3:A4"/>
    <mergeCell ref="B3:B4"/>
    <mergeCell ref="C3:C4"/>
    <mergeCell ref="D3:D4"/>
    <mergeCell ref="E3:E4"/>
    <mergeCell ref="F3:F4"/>
    <mergeCell ref="G3:G4"/>
    <mergeCell ref="A1:P1"/>
    <mergeCell ref="H3:H4"/>
    <mergeCell ref="I3:I4"/>
    <mergeCell ref="J3:J4"/>
    <mergeCell ref="K3:K4"/>
    <mergeCell ref="L3:L4"/>
    <mergeCell ref="M3:M4"/>
    <mergeCell ref="B2:M2"/>
    <mergeCell ref="AR2:AT2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AI3:AI4"/>
    <mergeCell ref="AJ3:AJ4"/>
    <mergeCell ref="AK3:AK4"/>
    <mergeCell ref="AM3:AM6"/>
    <mergeCell ref="AN3:AN6"/>
    <mergeCell ref="AI5:AI6"/>
    <mergeCell ref="AJ5:AJ6"/>
    <mergeCell ref="AH3:AH4"/>
    <mergeCell ref="AH5:AH6"/>
    <mergeCell ref="P5:P6"/>
    <mergeCell ref="S5:S6"/>
    <mergeCell ref="E7:E8"/>
    <mergeCell ref="F7:F8"/>
    <mergeCell ref="A5:A6"/>
    <mergeCell ref="B5:B6"/>
    <mergeCell ref="C5:C6"/>
    <mergeCell ref="D5:D6"/>
    <mergeCell ref="E5:E6"/>
    <mergeCell ref="F5:F6"/>
    <mergeCell ref="O5:O6"/>
    <mergeCell ref="L5:L6"/>
    <mergeCell ref="J7:J8"/>
    <mergeCell ref="K7:K8"/>
    <mergeCell ref="L7:L8"/>
    <mergeCell ref="G5:G6"/>
    <mergeCell ref="H5:H6"/>
    <mergeCell ref="I5:I6"/>
    <mergeCell ref="J5:J6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AF7:AF8"/>
    <mergeCell ref="AH7:AH8"/>
    <mergeCell ref="N9:N10"/>
    <mergeCell ref="O9:O10"/>
    <mergeCell ref="P9:P10"/>
    <mergeCell ref="S9:S10"/>
    <mergeCell ref="T9:T10"/>
    <mergeCell ref="H9:H10"/>
    <mergeCell ref="I9:I10"/>
    <mergeCell ref="J9:J10"/>
    <mergeCell ref="K9:K10"/>
    <mergeCell ref="L9:L10"/>
    <mergeCell ref="M9:M10"/>
    <mergeCell ref="A7:A8"/>
    <mergeCell ref="B7:B8"/>
    <mergeCell ref="C7:C8"/>
    <mergeCell ref="D7:D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K9:AK10"/>
    <mergeCell ref="U9:U10"/>
    <mergeCell ref="AB7:AB10"/>
    <mergeCell ref="AI7:AI8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AD11:AE12"/>
    <mergeCell ref="L13:L14"/>
    <mergeCell ref="A13:A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AD17:AE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X15:X16"/>
    <mergeCell ref="Y15:Y16"/>
    <mergeCell ref="AA15:AA16"/>
    <mergeCell ref="T15:T16"/>
    <mergeCell ref="O17:O18"/>
    <mergeCell ref="P17:P18"/>
    <mergeCell ref="S17:S18"/>
    <mergeCell ref="T17:T18"/>
    <mergeCell ref="U17:U18"/>
    <mergeCell ref="X17:X18"/>
    <mergeCell ref="Q17:Q18"/>
    <mergeCell ref="O15:O16"/>
    <mergeCell ref="P15:P16"/>
    <mergeCell ref="S15:S16"/>
    <mergeCell ref="AO15:AO18"/>
    <mergeCell ref="AP15:AP18"/>
    <mergeCell ref="A17:A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J21:J22"/>
    <mergeCell ref="K21:K22"/>
    <mergeCell ref="L21:L22"/>
    <mergeCell ref="M21:M22"/>
    <mergeCell ref="N21:N22"/>
    <mergeCell ref="AF19:AF20"/>
    <mergeCell ref="AD19:AE20"/>
    <mergeCell ref="I17:I18"/>
    <mergeCell ref="J17:J18"/>
    <mergeCell ref="K17:K18"/>
    <mergeCell ref="L17:L18"/>
    <mergeCell ref="M17:M18"/>
    <mergeCell ref="N17:N18"/>
    <mergeCell ref="I19:I20"/>
    <mergeCell ref="J19:J20"/>
    <mergeCell ref="K19:K20"/>
    <mergeCell ref="L19:L20"/>
    <mergeCell ref="AB15:AB18"/>
    <mergeCell ref="AD15:AF16"/>
    <mergeCell ref="Y17:Y18"/>
    <mergeCell ref="AA17:AA18"/>
    <mergeCell ref="AF17:AF18"/>
    <mergeCell ref="M15:M16"/>
    <mergeCell ref="N15:N16"/>
    <mergeCell ref="A19:A20"/>
    <mergeCell ref="B19:B20"/>
    <mergeCell ref="C19:C20"/>
    <mergeCell ref="D19:D20"/>
    <mergeCell ref="E19:E20"/>
    <mergeCell ref="F19:F20"/>
    <mergeCell ref="Y19:Y20"/>
    <mergeCell ref="M19:M20"/>
    <mergeCell ref="N19:N20"/>
    <mergeCell ref="O19:O20"/>
    <mergeCell ref="P19:P20"/>
    <mergeCell ref="S19:S20"/>
    <mergeCell ref="T19:T20"/>
    <mergeCell ref="Q19:Q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I23:I24"/>
    <mergeCell ref="J23:J24"/>
    <mergeCell ref="K23:K24"/>
    <mergeCell ref="L23:L24"/>
    <mergeCell ref="O21:O22"/>
    <mergeCell ref="P21:P22"/>
    <mergeCell ref="S21:S22"/>
    <mergeCell ref="T21:T22"/>
    <mergeCell ref="AP19:AP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AF21:AF22"/>
    <mergeCell ref="AH21:AH22"/>
    <mergeCell ref="U21:U22"/>
    <mergeCell ref="X21:X22"/>
    <mergeCell ref="Y21:Y22"/>
    <mergeCell ref="Q21:Q22"/>
    <mergeCell ref="AD21:AE22"/>
    <mergeCell ref="AI23:AI24"/>
    <mergeCell ref="AJ23:AJ24"/>
    <mergeCell ref="AK23:AK24"/>
    <mergeCell ref="Y23:Y24"/>
    <mergeCell ref="AF23:AF24"/>
    <mergeCell ref="AH23:AH24"/>
    <mergeCell ref="AA19:AB23"/>
    <mergeCell ref="AI21:AI22"/>
    <mergeCell ref="AJ21:AJ22"/>
    <mergeCell ref="AK21:AK22"/>
    <mergeCell ref="AH19:AH20"/>
    <mergeCell ref="AD23:AE24"/>
    <mergeCell ref="A25:A26"/>
    <mergeCell ref="B25:B26"/>
    <mergeCell ref="C25:C26"/>
    <mergeCell ref="D25:D26"/>
    <mergeCell ref="E25:E26"/>
    <mergeCell ref="F25:F26"/>
    <mergeCell ref="G25:G26"/>
    <mergeCell ref="U23:U24"/>
    <mergeCell ref="X23:X24"/>
    <mergeCell ref="M23:M24"/>
    <mergeCell ref="N23:N24"/>
    <mergeCell ref="O23:O24"/>
    <mergeCell ref="P23:P24"/>
    <mergeCell ref="S23:S24"/>
    <mergeCell ref="T23:T24"/>
    <mergeCell ref="Q23:Q24"/>
    <mergeCell ref="G23:G24"/>
    <mergeCell ref="A23:A24"/>
    <mergeCell ref="B23:B24"/>
    <mergeCell ref="C23:C24"/>
    <mergeCell ref="D23:D24"/>
    <mergeCell ref="E23:E24"/>
    <mergeCell ref="F23:F24"/>
    <mergeCell ref="H23:H24"/>
    <mergeCell ref="A27:A28"/>
    <mergeCell ref="B27:B28"/>
    <mergeCell ref="C27:C28"/>
    <mergeCell ref="D27:D28"/>
    <mergeCell ref="E27:E28"/>
    <mergeCell ref="F27:F28"/>
    <mergeCell ref="G27:G28"/>
    <mergeCell ref="X25:X26"/>
    <mergeCell ref="Y25:Y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K25:K26"/>
    <mergeCell ref="L25:L26"/>
    <mergeCell ref="M25:M26"/>
    <mergeCell ref="H27:H28"/>
    <mergeCell ref="I27:I28"/>
    <mergeCell ref="J27:J28"/>
    <mergeCell ref="K27:K28"/>
    <mergeCell ref="L27:L28"/>
    <mergeCell ref="M27:M28"/>
    <mergeCell ref="AJ25:AJ26"/>
    <mergeCell ref="AK25:AK26"/>
    <mergeCell ref="AM25:AN26"/>
    <mergeCell ref="AD25:AD26"/>
    <mergeCell ref="AF25:AF26"/>
    <mergeCell ref="AH25:AH26"/>
    <mergeCell ref="AI25:AI26"/>
    <mergeCell ref="N29:N30"/>
    <mergeCell ref="AK27:AK28"/>
    <mergeCell ref="AM27:AN28"/>
    <mergeCell ref="A29:A30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U27:U28"/>
    <mergeCell ref="Q27:Q28"/>
    <mergeCell ref="AK29:AK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Y29:Y30"/>
    <mergeCell ref="AD29:AD30"/>
    <mergeCell ref="AF29:AF30"/>
    <mergeCell ref="AH29:AH30"/>
    <mergeCell ref="AI29:AI30"/>
    <mergeCell ref="AJ29:AJ30"/>
    <mergeCell ref="O29:O30"/>
    <mergeCell ref="P29:P30"/>
    <mergeCell ref="S29:S30"/>
    <mergeCell ref="T29:T30"/>
    <mergeCell ref="U29:U30"/>
    <mergeCell ref="X29:X30"/>
    <mergeCell ref="Q29:Q30"/>
    <mergeCell ref="I29:I30"/>
    <mergeCell ref="S31:S32"/>
    <mergeCell ref="T31:T32"/>
    <mergeCell ref="U31:U32"/>
    <mergeCell ref="X31:X32"/>
    <mergeCell ref="A33:A34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O31:O32"/>
    <mergeCell ref="T33:T34"/>
    <mergeCell ref="U33:U34"/>
    <mergeCell ref="X33:X34"/>
    <mergeCell ref="N33:N34"/>
    <mergeCell ref="O33:O34"/>
    <mergeCell ref="P33:P34"/>
    <mergeCell ref="S33:S34"/>
    <mergeCell ref="A35:A36"/>
    <mergeCell ref="B35:B36"/>
    <mergeCell ref="C35:C36"/>
    <mergeCell ref="D35:D36"/>
    <mergeCell ref="E35:E36"/>
    <mergeCell ref="F35:F36"/>
    <mergeCell ref="G35:G36"/>
    <mergeCell ref="L33:L34"/>
    <mergeCell ref="M33:M34"/>
    <mergeCell ref="F33:F34"/>
    <mergeCell ref="G33:G34"/>
    <mergeCell ref="H33:H34"/>
    <mergeCell ref="I33:I34"/>
    <mergeCell ref="J33:J34"/>
    <mergeCell ref="K33:K34"/>
    <mergeCell ref="S35:S36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M37:M38"/>
    <mergeCell ref="N37:N38"/>
    <mergeCell ref="O37:O38"/>
    <mergeCell ref="P37:P38"/>
    <mergeCell ref="S37:S38"/>
    <mergeCell ref="T37:T38"/>
    <mergeCell ref="G37:G38"/>
    <mergeCell ref="H37:H38"/>
    <mergeCell ref="I37:I38"/>
    <mergeCell ref="J37:J38"/>
    <mergeCell ref="K37:K38"/>
    <mergeCell ref="L37:L38"/>
    <mergeCell ref="A37:A38"/>
    <mergeCell ref="B37:B38"/>
    <mergeCell ref="S39:S40"/>
    <mergeCell ref="T39:T40"/>
    <mergeCell ref="U39:U40"/>
    <mergeCell ref="A41:A42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M41:M42"/>
    <mergeCell ref="N41:N42"/>
    <mergeCell ref="O41:O42"/>
    <mergeCell ref="P41:P42"/>
    <mergeCell ref="S41:S42"/>
    <mergeCell ref="T41:T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I41:I42"/>
    <mergeCell ref="J41:J42"/>
    <mergeCell ref="K41:K42"/>
    <mergeCell ref="L41:L42"/>
    <mergeCell ref="S43:S44"/>
    <mergeCell ref="T43:T44"/>
    <mergeCell ref="U43:U44"/>
    <mergeCell ref="A45:A46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M45:M46"/>
    <mergeCell ref="N45:N46"/>
    <mergeCell ref="O45:O46"/>
    <mergeCell ref="P45:P46"/>
    <mergeCell ref="S45:S46"/>
    <mergeCell ref="T45:T46"/>
    <mergeCell ref="G45:G46"/>
    <mergeCell ref="H45:H46"/>
    <mergeCell ref="I45:I46"/>
    <mergeCell ref="J45:J46"/>
    <mergeCell ref="K45:K46"/>
    <mergeCell ref="L45:L46"/>
    <mergeCell ref="S47:S48"/>
    <mergeCell ref="T47:T48"/>
    <mergeCell ref="G47:G48"/>
    <mergeCell ref="H47:H48"/>
    <mergeCell ref="I47:I48"/>
    <mergeCell ref="U47:U48"/>
    <mergeCell ref="A49:A50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A47:A48"/>
    <mergeCell ref="B47:B48"/>
    <mergeCell ref="C47:C48"/>
    <mergeCell ref="D47:D48"/>
    <mergeCell ref="E47:E48"/>
    <mergeCell ref="F47:F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P47:P48"/>
    <mergeCell ref="P43:P44"/>
    <mergeCell ref="P39:P40"/>
    <mergeCell ref="C37:C38"/>
    <mergeCell ref="D37:D38"/>
    <mergeCell ref="E37:E38"/>
    <mergeCell ref="F37:F38"/>
    <mergeCell ref="N35:N36"/>
    <mergeCell ref="O35:O36"/>
    <mergeCell ref="P35:P36"/>
    <mergeCell ref="P31:P32"/>
    <mergeCell ref="J29:J30"/>
    <mergeCell ref="K29:K30"/>
    <mergeCell ref="L29:L30"/>
    <mergeCell ref="M29:M30"/>
    <mergeCell ref="Q43:Q44"/>
    <mergeCell ref="Q45:Q46"/>
    <mergeCell ref="Q47:Q48"/>
    <mergeCell ref="Q49:Q50"/>
    <mergeCell ref="Q51:Q53"/>
    <mergeCell ref="Q31:Q32"/>
    <mergeCell ref="Q33:Q34"/>
    <mergeCell ref="Q35:Q36"/>
    <mergeCell ref="Q37:Q38"/>
    <mergeCell ref="Q39:Q40"/>
    <mergeCell ref="Q41:Q42"/>
  </mergeCells>
  <phoneticPr fontId="5" type="noConversion"/>
  <conditionalFormatting sqref="AA19:AB23">
    <cfRule type="expression" dxfId="86" priority="2">
      <formula>AA19="시간을 잘못 입력했습니다"</formula>
    </cfRule>
    <cfRule type="expression" dxfId="85" priority="3">
      <formula>AA19="오늘 하루 수고했어요"</formula>
    </cfRule>
  </conditionalFormatting>
  <conditionalFormatting sqref="Q3:Q50">
    <cfRule type="expression" dxfId="84" priority="1">
      <formula>Q3="X"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53"/>
  <sheetViews>
    <sheetView showGridLines="0" workbookViewId="0">
      <selection activeCell="B23" sqref="B23:F30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0"/>
      <c r="H3" s="168"/>
      <c r="I3" s="157"/>
      <c r="J3" s="160"/>
      <c r="K3" s="168"/>
      <c r="L3" s="157"/>
      <c r="M3" s="160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1"/>
      <c r="H4" s="169"/>
      <c r="I4" s="159"/>
      <c r="J4" s="161"/>
      <c r="K4" s="169"/>
      <c r="L4" s="159"/>
      <c r="M4" s="161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8"/>
      <c r="L19" s="157"/>
      <c r="M19" s="160"/>
      <c r="N19" s="162"/>
      <c r="O19" s="16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9"/>
      <c r="L20" s="159"/>
      <c r="M20" s="161"/>
      <c r="N20" s="163"/>
      <c r="O20" s="16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8"/>
      <c r="I21" s="157"/>
      <c r="J21" s="160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9"/>
      <c r="I22" s="159"/>
      <c r="J22" s="161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8"/>
      <c r="I29" s="157"/>
      <c r="J29" s="160"/>
      <c r="K29" s="168"/>
      <c r="L29" s="157"/>
      <c r="M29" s="160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9"/>
      <c r="I30" s="159"/>
      <c r="J30" s="161"/>
      <c r="K30" s="169"/>
      <c r="L30" s="159"/>
      <c r="M30" s="161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8"/>
      <c r="I31" s="157"/>
      <c r="J31" s="160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9"/>
      <c r="I32" s="159"/>
      <c r="J32" s="161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8"/>
      <c r="I33" s="157"/>
      <c r="J33" s="160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9"/>
      <c r="I34" s="159"/>
      <c r="J34" s="161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8"/>
      <c r="L43" s="157"/>
      <c r="M43" s="160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9"/>
      <c r="L44" s="159"/>
      <c r="M44" s="161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2"/>
      <c r="L45" s="182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3"/>
      <c r="L46" s="193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2"/>
      <c r="L47" s="182"/>
      <c r="M47" s="166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3"/>
      <c r="L48" s="193"/>
      <c r="M48" s="167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2"/>
      <c r="L49" s="182"/>
      <c r="M49" s="166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91"/>
      <c r="L50" s="183"/>
      <c r="M50" s="184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5000000}"/>
  <mergeCells count="670">
    <mergeCell ref="V39:V40"/>
    <mergeCell ref="V41:V42"/>
    <mergeCell ref="V43:V44"/>
    <mergeCell ref="V45:V46"/>
    <mergeCell ref="V47:V48"/>
    <mergeCell ref="V49:V50"/>
    <mergeCell ref="S1:V1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:V4"/>
    <mergeCell ref="V5:V6"/>
    <mergeCell ref="V7:V8"/>
    <mergeCell ref="V9:V10"/>
    <mergeCell ref="V11:V12"/>
    <mergeCell ref="V13:V14"/>
    <mergeCell ref="V15:V16"/>
    <mergeCell ref="V17:V18"/>
    <mergeCell ref="AE29:AE30"/>
    <mergeCell ref="AA26:AA30"/>
    <mergeCell ref="AB26:AB30"/>
    <mergeCell ref="AK5:AK6"/>
    <mergeCell ref="X1:Y1"/>
    <mergeCell ref="AA1:AB1"/>
    <mergeCell ref="AH1:AK1"/>
    <mergeCell ref="AM1:AP1"/>
    <mergeCell ref="AD2:AF2"/>
    <mergeCell ref="AD3:AE4"/>
    <mergeCell ref="AD5:AE6"/>
    <mergeCell ref="X3:X4"/>
    <mergeCell ref="Y3:Y4"/>
    <mergeCell ref="AA3:AA4"/>
    <mergeCell ref="AB3:AB6"/>
    <mergeCell ref="X9:X10"/>
    <mergeCell ref="Y9:Y10"/>
    <mergeCell ref="AA9:AA10"/>
    <mergeCell ref="AD7:AE8"/>
    <mergeCell ref="AD9:AE10"/>
    <mergeCell ref="AN7:AN10"/>
    <mergeCell ref="AO7:AO10"/>
    <mergeCell ref="AP7:AP10"/>
    <mergeCell ref="AJ7:AJ8"/>
    <mergeCell ref="T5:T6"/>
    <mergeCell ref="U5:U6"/>
    <mergeCell ref="X5:X6"/>
    <mergeCell ref="M5:M6"/>
    <mergeCell ref="N5:N6"/>
    <mergeCell ref="G7:G8"/>
    <mergeCell ref="H7:H8"/>
    <mergeCell ref="I7:I8"/>
    <mergeCell ref="V19:V20"/>
    <mergeCell ref="O7:O8"/>
    <mergeCell ref="P7:P8"/>
    <mergeCell ref="S7:S8"/>
    <mergeCell ref="T7:T8"/>
    <mergeCell ref="K5:K6"/>
    <mergeCell ref="P11:P12"/>
    <mergeCell ref="S11:S12"/>
    <mergeCell ref="T11:T12"/>
    <mergeCell ref="U11:U12"/>
    <mergeCell ref="X11:X12"/>
    <mergeCell ref="G13:G14"/>
    <mergeCell ref="H13:H14"/>
    <mergeCell ref="I13:I14"/>
    <mergeCell ref="J13:J14"/>
    <mergeCell ref="K13:K14"/>
    <mergeCell ref="A3:A4"/>
    <mergeCell ref="B3:B4"/>
    <mergeCell ref="C3:C4"/>
    <mergeCell ref="D3:D4"/>
    <mergeCell ref="E3:E4"/>
    <mergeCell ref="F3:F4"/>
    <mergeCell ref="G3:G4"/>
    <mergeCell ref="A1:P1"/>
    <mergeCell ref="H3:H4"/>
    <mergeCell ref="I3:I4"/>
    <mergeCell ref="J3:J4"/>
    <mergeCell ref="K3:K4"/>
    <mergeCell ref="L3:L4"/>
    <mergeCell ref="M3:M4"/>
    <mergeCell ref="B2:M2"/>
    <mergeCell ref="AR2:AT2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AI3:AI4"/>
    <mergeCell ref="AJ3:AJ4"/>
    <mergeCell ref="AK3:AK4"/>
    <mergeCell ref="AM3:AM6"/>
    <mergeCell ref="AN3:AN6"/>
    <mergeCell ref="AI5:AI6"/>
    <mergeCell ref="AJ5:AJ6"/>
    <mergeCell ref="AH3:AH4"/>
    <mergeCell ref="AH5:AH6"/>
    <mergeCell ref="P5:P6"/>
    <mergeCell ref="S5:S6"/>
    <mergeCell ref="E7:E8"/>
    <mergeCell ref="F7:F8"/>
    <mergeCell ref="A5:A6"/>
    <mergeCell ref="B5:B6"/>
    <mergeCell ref="C5:C6"/>
    <mergeCell ref="D5:D6"/>
    <mergeCell ref="E5:E6"/>
    <mergeCell ref="F5:F6"/>
    <mergeCell ref="O5:O6"/>
    <mergeCell ref="L5:L6"/>
    <mergeCell ref="J7:J8"/>
    <mergeCell ref="K7:K8"/>
    <mergeCell ref="L7:L8"/>
    <mergeCell ref="G5:G6"/>
    <mergeCell ref="H5:H6"/>
    <mergeCell ref="I5:I6"/>
    <mergeCell ref="J5:J6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AF7:AF8"/>
    <mergeCell ref="AH7:AH8"/>
    <mergeCell ref="N9:N10"/>
    <mergeCell ref="O9:O10"/>
    <mergeCell ref="P9:P10"/>
    <mergeCell ref="S9:S10"/>
    <mergeCell ref="T9:T10"/>
    <mergeCell ref="H9:H10"/>
    <mergeCell ref="I9:I10"/>
    <mergeCell ref="J9:J10"/>
    <mergeCell ref="K9:K10"/>
    <mergeCell ref="L9:L10"/>
    <mergeCell ref="M9:M10"/>
    <mergeCell ref="A7:A8"/>
    <mergeCell ref="B7:B8"/>
    <mergeCell ref="C7:C8"/>
    <mergeCell ref="D7:D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K9:AK10"/>
    <mergeCell ref="U9:U10"/>
    <mergeCell ref="AB7:AB10"/>
    <mergeCell ref="AI7:AI8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AD11:AE12"/>
    <mergeCell ref="L13:L14"/>
    <mergeCell ref="A13:A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AD17:AE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X15:X16"/>
    <mergeCell ref="Y15:Y16"/>
    <mergeCell ref="AA15:AA16"/>
    <mergeCell ref="T15:T16"/>
    <mergeCell ref="O17:O18"/>
    <mergeCell ref="P17:P18"/>
    <mergeCell ref="S17:S18"/>
    <mergeCell ref="T17:T18"/>
    <mergeCell ref="U17:U18"/>
    <mergeCell ref="X17:X18"/>
    <mergeCell ref="Q17:Q18"/>
    <mergeCell ref="O15:O16"/>
    <mergeCell ref="P15:P16"/>
    <mergeCell ref="S15:S16"/>
    <mergeCell ref="AO15:AO18"/>
    <mergeCell ref="AP15:AP18"/>
    <mergeCell ref="A17:A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J21:J22"/>
    <mergeCell ref="K21:K22"/>
    <mergeCell ref="L21:L22"/>
    <mergeCell ref="M21:M22"/>
    <mergeCell ref="N21:N22"/>
    <mergeCell ref="AF19:AF20"/>
    <mergeCell ref="AD19:AE20"/>
    <mergeCell ref="I17:I18"/>
    <mergeCell ref="J17:J18"/>
    <mergeCell ref="K17:K18"/>
    <mergeCell ref="L17:L18"/>
    <mergeCell ref="M17:M18"/>
    <mergeCell ref="N17:N18"/>
    <mergeCell ref="I19:I20"/>
    <mergeCell ref="J19:J20"/>
    <mergeCell ref="K19:K20"/>
    <mergeCell ref="L19:L20"/>
    <mergeCell ref="AB15:AB18"/>
    <mergeCell ref="AD15:AF16"/>
    <mergeCell ref="Y17:Y18"/>
    <mergeCell ref="AA17:AA18"/>
    <mergeCell ref="AF17:AF18"/>
    <mergeCell ref="M15:M16"/>
    <mergeCell ref="N15:N16"/>
    <mergeCell ref="A19:A20"/>
    <mergeCell ref="B19:B20"/>
    <mergeCell ref="C19:C20"/>
    <mergeCell ref="D19:D20"/>
    <mergeCell ref="E19:E20"/>
    <mergeCell ref="F19:F20"/>
    <mergeCell ref="Y19:Y20"/>
    <mergeCell ref="M19:M20"/>
    <mergeCell ref="N19:N20"/>
    <mergeCell ref="O19:O20"/>
    <mergeCell ref="P19:P20"/>
    <mergeCell ref="S19:S20"/>
    <mergeCell ref="T19:T20"/>
    <mergeCell ref="Q19:Q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I23:I24"/>
    <mergeCell ref="J23:J24"/>
    <mergeCell ref="K23:K24"/>
    <mergeCell ref="L23:L24"/>
    <mergeCell ref="O21:O22"/>
    <mergeCell ref="P21:P22"/>
    <mergeCell ref="S21:S22"/>
    <mergeCell ref="T21:T22"/>
    <mergeCell ref="AP19:AP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AF21:AF22"/>
    <mergeCell ref="AH21:AH22"/>
    <mergeCell ref="U21:U22"/>
    <mergeCell ref="X21:X22"/>
    <mergeCell ref="Y21:Y22"/>
    <mergeCell ref="Q21:Q22"/>
    <mergeCell ref="AD21:AE22"/>
    <mergeCell ref="AI23:AI24"/>
    <mergeCell ref="AJ23:AJ24"/>
    <mergeCell ref="AK23:AK24"/>
    <mergeCell ref="Y23:Y24"/>
    <mergeCell ref="AF23:AF24"/>
    <mergeCell ref="AH23:AH24"/>
    <mergeCell ref="AA19:AB23"/>
    <mergeCell ref="AI21:AI22"/>
    <mergeCell ref="AJ21:AJ22"/>
    <mergeCell ref="AK21:AK22"/>
    <mergeCell ref="AH19:AH20"/>
    <mergeCell ref="AD23:AE24"/>
    <mergeCell ref="A25:A26"/>
    <mergeCell ref="B25:B26"/>
    <mergeCell ref="C25:C26"/>
    <mergeCell ref="D25:D26"/>
    <mergeCell ref="E25:E26"/>
    <mergeCell ref="F25:F26"/>
    <mergeCell ref="G25:G26"/>
    <mergeCell ref="U23:U24"/>
    <mergeCell ref="X23:X24"/>
    <mergeCell ref="M23:M24"/>
    <mergeCell ref="N23:N24"/>
    <mergeCell ref="O23:O24"/>
    <mergeCell ref="P23:P24"/>
    <mergeCell ref="S23:S24"/>
    <mergeCell ref="T23:T24"/>
    <mergeCell ref="Q23:Q24"/>
    <mergeCell ref="G23:G24"/>
    <mergeCell ref="A23:A24"/>
    <mergeCell ref="B23:B24"/>
    <mergeCell ref="C23:C24"/>
    <mergeCell ref="D23:D24"/>
    <mergeCell ref="E23:E24"/>
    <mergeCell ref="F23:F24"/>
    <mergeCell ref="H23:H24"/>
    <mergeCell ref="A27:A28"/>
    <mergeCell ref="B27:B28"/>
    <mergeCell ref="C27:C28"/>
    <mergeCell ref="D27:D28"/>
    <mergeCell ref="E27:E28"/>
    <mergeCell ref="F27:F28"/>
    <mergeCell ref="G27:G28"/>
    <mergeCell ref="X25:X26"/>
    <mergeCell ref="Y25:Y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K25:K26"/>
    <mergeCell ref="L25:L26"/>
    <mergeCell ref="M25:M26"/>
    <mergeCell ref="H27:H28"/>
    <mergeCell ref="I27:I28"/>
    <mergeCell ref="J27:J28"/>
    <mergeCell ref="K27:K28"/>
    <mergeCell ref="L27:L28"/>
    <mergeCell ref="M27:M28"/>
    <mergeCell ref="AJ25:AJ26"/>
    <mergeCell ref="AK25:AK26"/>
    <mergeCell ref="AM25:AN26"/>
    <mergeCell ref="AD25:AD26"/>
    <mergeCell ref="AF25:AF26"/>
    <mergeCell ref="AH25:AH26"/>
    <mergeCell ref="AI25:AI26"/>
    <mergeCell ref="N29:N30"/>
    <mergeCell ref="AK27:AK28"/>
    <mergeCell ref="AM27:AN28"/>
    <mergeCell ref="A29:A30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U27:U28"/>
    <mergeCell ref="Q27:Q28"/>
    <mergeCell ref="AK29:AK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Y29:Y30"/>
    <mergeCell ref="AD29:AD30"/>
    <mergeCell ref="AF29:AF30"/>
    <mergeCell ref="AH29:AH30"/>
    <mergeCell ref="AI29:AI30"/>
    <mergeCell ref="AJ29:AJ30"/>
    <mergeCell ref="O29:O30"/>
    <mergeCell ref="P29:P30"/>
    <mergeCell ref="S29:S30"/>
    <mergeCell ref="T29:T30"/>
    <mergeCell ref="U29:U30"/>
    <mergeCell ref="X29:X30"/>
    <mergeCell ref="Q29:Q30"/>
    <mergeCell ref="I29:I30"/>
    <mergeCell ref="S31:S32"/>
    <mergeCell ref="T31:T32"/>
    <mergeCell ref="U31:U32"/>
    <mergeCell ref="X31:X32"/>
    <mergeCell ref="A33:A34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O31:O32"/>
    <mergeCell ref="T33:T34"/>
    <mergeCell ref="U33:U34"/>
    <mergeCell ref="X33:X34"/>
    <mergeCell ref="N33:N34"/>
    <mergeCell ref="O33:O34"/>
    <mergeCell ref="P33:P34"/>
    <mergeCell ref="S33:S34"/>
    <mergeCell ref="A35:A36"/>
    <mergeCell ref="B35:B36"/>
    <mergeCell ref="C35:C36"/>
    <mergeCell ref="D35:D36"/>
    <mergeCell ref="E35:E36"/>
    <mergeCell ref="F35:F36"/>
    <mergeCell ref="G35:G36"/>
    <mergeCell ref="L33:L34"/>
    <mergeCell ref="M33:M34"/>
    <mergeCell ref="F33:F34"/>
    <mergeCell ref="G33:G34"/>
    <mergeCell ref="H33:H34"/>
    <mergeCell ref="I33:I34"/>
    <mergeCell ref="J33:J34"/>
    <mergeCell ref="K33:K34"/>
    <mergeCell ref="S35:S36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M37:M38"/>
    <mergeCell ref="N37:N38"/>
    <mergeCell ref="O37:O38"/>
    <mergeCell ref="P37:P38"/>
    <mergeCell ref="S37:S38"/>
    <mergeCell ref="T37:T38"/>
    <mergeCell ref="G37:G38"/>
    <mergeCell ref="H37:H38"/>
    <mergeCell ref="I37:I38"/>
    <mergeCell ref="J37:J38"/>
    <mergeCell ref="K37:K38"/>
    <mergeCell ref="L37:L38"/>
    <mergeCell ref="A37:A38"/>
    <mergeCell ref="B37:B38"/>
    <mergeCell ref="S39:S40"/>
    <mergeCell ref="T39:T40"/>
    <mergeCell ref="U39:U40"/>
    <mergeCell ref="A41:A42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M41:M42"/>
    <mergeCell ref="N41:N42"/>
    <mergeCell ref="O41:O42"/>
    <mergeCell ref="P41:P42"/>
    <mergeCell ref="S41:S42"/>
    <mergeCell ref="T41:T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I41:I42"/>
    <mergeCell ref="J41:J42"/>
    <mergeCell ref="K41:K42"/>
    <mergeCell ref="L41:L42"/>
    <mergeCell ref="S43:S44"/>
    <mergeCell ref="T43:T44"/>
    <mergeCell ref="U43:U44"/>
    <mergeCell ref="A45:A46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M45:M46"/>
    <mergeCell ref="N45:N46"/>
    <mergeCell ref="O45:O46"/>
    <mergeCell ref="P45:P46"/>
    <mergeCell ref="S45:S46"/>
    <mergeCell ref="T45:T46"/>
    <mergeCell ref="G45:G46"/>
    <mergeCell ref="H45:H46"/>
    <mergeCell ref="I45:I46"/>
    <mergeCell ref="J45:J46"/>
    <mergeCell ref="K45:K46"/>
    <mergeCell ref="L45:L46"/>
    <mergeCell ref="S47:S48"/>
    <mergeCell ref="T47:T48"/>
    <mergeCell ref="G47:G48"/>
    <mergeCell ref="H47:H48"/>
    <mergeCell ref="I47:I48"/>
    <mergeCell ref="U47:U48"/>
    <mergeCell ref="A49:A50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A47:A48"/>
    <mergeCell ref="B47:B48"/>
    <mergeCell ref="C47:C48"/>
    <mergeCell ref="D47:D48"/>
    <mergeCell ref="E47:E48"/>
    <mergeCell ref="F47:F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P47:P48"/>
    <mergeCell ref="P43:P44"/>
    <mergeCell ref="P39:P40"/>
    <mergeCell ref="C37:C38"/>
    <mergeCell ref="D37:D38"/>
    <mergeCell ref="E37:E38"/>
    <mergeCell ref="F37:F38"/>
    <mergeCell ref="N35:N36"/>
    <mergeCell ref="O35:O36"/>
    <mergeCell ref="P35:P36"/>
    <mergeCell ref="P31:P32"/>
    <mergeCell ref="J29:J30"/>
    <mergeCell ref="K29:K30"/>
    <mergeCell ref="L29:L30"/>
    <mergeCell ref="M29:M30"/>
    <mergeCell ref="Q43:Q44"/>
    <mergeCell ref="Q45:Q46"/>
    <mergeCell ref="Q47:Q48"/>
    <mergeCell ref="Q49:Q50"/>
    <mergeCell ref="Q51:Q53"/>
    <mergeCell ref="Q31:Q32"/>
    <mergeCell ref="Q33:Q34"/>
    <mergeCell ref="Q35:Q36"/>
    <mergeCell ref="Q37:Q38"/>
    <mergeCell ref="Q39:Q40"/>
    <mergeCell ref="Q41:Q42"/>
  </mergeCells>
  <phoneticPr fontId="5" type="noConversion"/>
  <conditionalFormatting sqref="AA19:AB23">
    <cfRule type="expression" dxfId="83" priority="2">
      <formula>AA19="시간을 잘못 입력했습니다"</formula>
    </cfRule>
    <cfRule type="expression" dxfId="82" priority="3">
      <formula>AA19="오늘 하루 수고했어요"</formula>
    </cfRule>
  </conditionalFormatting>
  <conditionalFormatting sqref="Q3:Q50">
    <cfRule type="expression" dxfId="81" priority="1">
      <formula>Q3="X"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2"/>
      <c r="F17" s="182"/>
      <c r="G17" s="166"/>
      <c r="H17" s="168"/>
      <c r="I17" s="157"/>
      <c r="J17" s="160"/>
      <c r="K17" s="168"/>
      <c r="L17" s="157"/>
      <c r="M17" s="160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3"/>
      <c r="F18" s="193"/>
      <c r="G18" s="167"/>
      <c r="H18" s="169"/>
      <c r="I18" s="159"/>
      <c r="J18" s="161"/>
      <c r="K18" s="169"/>
      <c r="L18" s="159"/>
      <c r="M18" s="161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8"/>
      <c r="F21" s="157"/>
      <c r="G21" s="160"/>
      <c r="H21" s="168"/>
      <c r="I21" s="157"/>
      <c r="J21" s="160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9"/>
      <c r="F22" s="159"/>
      <c r="G22" s="161"/>
      <c r="H22" s="169"/>
      <c r="I22" s="159"/>
      <c r="J22" s="161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8"/>
      <c r="F29" s="157"/>
      <c r="G29" s="160"/>
      <c r="H29" s="168"/>
      <c r="I29" s="157"/>
      <c r="J29" s="160"/>
      <c r="K29" s="168"/>
      <c r="L29" s="157"/>
      <c r="M29" s="160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9"/>
      <c r="F30" s="159"/>
      <c r="G30" s="161"/>
      <c r="H30" s="169"/>
      <c r="I30" s="159"/>
      <c r="J30" s="161"/>
      <c r="K30" s="169"/>
      <c r="L30" s="159"/>
      <c r="M30" s="161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8"/>
      <c r="F41" s="157"/>
      <c r="G41" s="160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9"/>
      <c r="F42" s="159"/>
      <c r="G42" s="161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8"/>
      <c r="F43" s="157"/>
      <c r="G43" s="160"/>
      <c r="H43" s="168"/>
      <c r="I43" s="157"/>
      <c r="J43" s="160"/>
      <c r="K43" s="168"/>
      <c r="L43" s="157"/>
      <c r="M43" s="160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9"/>
      <c r="F44" s="159"/>
      <c r="G44" s="161"/>
      <c r="H44" s="169"/>
      <c r="I44" s="159"/>
      <c r="J44" s="161"/>
      <c r="K44" s="169"/>
      <c r="L44" s="159"/>
      <c r="M44" s="161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8"/>
      <c r="F45" s="157"/>
      <c r="G45" s="160"/>
      <c r="H45" s="168"/>
      <c r="I45" s="157"/>
      <c r="J45" s="160"/>
      <c r="K45" s="168"/>
      <c r="L45" s="157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9"/>
      <c r="F46" s="159"/>
      <c r="G46" s="161"/>
      <c r="H46" s="169"/>
      <c r="I46" s="159"/>
      <c r="J46" s="161"/>
      <c r="K46" s="169"/>
      <c r="L46" s="159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8"/>
      <c r="F47" s="157"/>
      <c r="G47" s="160"/>
      <c r="H47" s="168"/>
      <c r="I47" s="157"/>
      <c r="J47" s="160"/>
      <c r="K47" s="168"/>
      <c r="L47" s="157"/>
      <c r="M47" s="160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9"/>
      <c r="F48" s="159"/>
      <c r="G48" s="161"/>
      <c r="H48" s="169"/>
      <c r="I48" s="159"/>
      <c r="J48" s="161"/>
      <c r="K48" s="169"/>
      <c r="L48" s="159"/>
      <c r="M48" s="161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8"/>
      <c r="F49" s="157"/>
      <c r="G49" s="160"/>
      <c r="H49" s="168"/>
      <c r="I49" s="157"/>
      <c r="J49" s="160"/>
      <c r="K49" s="168"/>
      <c r="L49" s="157"/>
      <c r="M49" s="160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85"/>
      <c r="F50" s="158"/>
      <c r="G50" s="186"/>
      <c r="H50" s="185"/>
      <c r="I50" s="158"/>
      <c r="J50" s="186"/>
      <c r="K50" s="185"/>
      <c r="L50" s="158"/>
      <c r="M50" s="186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6000000}"/>
  <mergeCells count="670">
    <mergeCell ref="V39:V40"/>
    <mergeCell ref="V41:V42"/>
    <mergeCell ref="V43:V44"/>
    <mergeCell ref="V45:V46"/>
    <mergeCell ref="V47:V48"/>
    <mergeCell ref="V49:V50"/>
    <mergeCell ref="S1:V1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:V4"/>
    <mergeCell ref="V5:V6"/>
    <mergeCell ref="V7:V8"/>
    <mergeCell ref="V9:V10"/>
    <mergeCell ref="V11:V12"/>
    <mergeCell ref="V13:V14"/>
    <mergeCell ref="V15:V16"/>
    <mergeCell ref="V17:V18"/>
    <mergeCell ref="AE29:AE30"/>
    <mergeCell ref="AA26:AA30"/>
    <mergeCell ref="AB26:AB30"/>
    <mergeCell ref="AK5:AK6"/>
    <mergeCell ref="X1:Y1"/>
    <mergeCell ref="AA1:AB1"/>
    <mergeCell ref="AH1:AK1"/>
    <mergeCell ref="AM1:AP1"/>
    <mergeCell ref="AD2:AF2"/>
    <mergeCell ref="AD3:AE4"/>
    <mergeCell ref="AD5:AE6"/>
    <mergeCell ref="X3:X4"/>
    <mergeCell ref="Y3:Y4"/>
    <mergeCell ref="AA3:AA4"/>
    <mergeCell ref="AB3:AB6"/>
    <mergeCell ref="X9:X10"/>
    <mergeCell ref="Y9:Y10"/>
    <mergeCell ref="AA9:AA10"/>
    <mergeCell ref="AD7:AE8"/>
    <mergeCell ref="AD9:AE10"/>
    <mergeCell ref="AN7:AN10"/>
    <mergeCell ref="AO7:AO10"/>
    <mergeCell ref="AP7:AP10"/>
    <mergeCell ref="AJ7:AJ8"/>
    <mergeCell ref="T5:T6"/>
    <mergeCell ref="U5:U6"/>
    <mergeCell ref="X5:X6"/>
    <mergeCell ref="M5:M6"/>
    <mergeCell ref="N5:N6"/>
    <mergeCell ref="G7:G8"/>
    <mergeCell ref="H7:H8"/>
    <mergeCell ref="I7:I8"/>
    <mergeCell ref="V19:V20"/>
    <mergeCell ref="O7:O8"/>
    <mergeCell ref="P7:P8"/>
    <mergeCell ref="S7:S8"/>
    <mergeCell ref="T7:T8"/>
    <mergeCell ref="K5:K6"/>
    <mergeCell ref="P11:P12"/>
    <mergeCell ref="S11:S12"/>
    <mergeCell ref="T11:T12"/>
    <mergeCell ref="U11:U12"/>
    <mergeCell ref="X11:X12"/>
    <mergeCell ref="G13:G14"/>
    <mergeCell ref="H13:H14"/>
    <mergeCell ref="I13:I14"/>
    <mergeCell ref="J13:J14"/>
    <mergeCell ref="K13:K14"/>
    <mergeCell ref="A3:A4"/>
    <mergeCell ref="B3:B4"/>
    <mergeCell ref="C3:C4"/>
    <mergeCell ref="D3:D4"/>
    <mergeCell ref="E3:E4"/>
    <mergeCell ref="F3:F4"/>
    <mergeCell ref="G3:G4"/>
    <mergeCell ref="A1:P1"/>
    <mergeCell ref="H3:H4"/>
    <mergeCell ref="I3:I4"/>
    <mergeCell ref="J3:J4"/>
    <mergeCell ref="K3:K4"/>
    <mergeCell ref="L3:L4"/>
    <mergeCell ref="M3:M4"/>
    <mergeCell ref="B2:M2"/>
    <mergeCell ref="AR2:AT2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AI3:AI4"/>
    <mergeCell ref="AJ3:AJ4"/>
    <mergeCell ref="AK3:AK4"/>
    <mergeCell ref="AM3:AM6"/>
    <mergeCell ref="AN3:AN6"/>
    <mergeCell ref="AI5:AI6"/>
    <mergeCell ref="AJ5:AJ6"/>
    <mergeCell ref="AH3:AH4"/>
    <mergeCell ref="AH5:AH6"/>
    <mergeCell ref="P5:P6"/>
    <mergeCell ref="S5:S6"/>
    <mergeCell ref="E7:E8"/>
    <mergeCell ref="F7:F8"/>
    <mergeCell ref="A5:A6"/>
    <mergeCell ref="B5:B6"/>
    <mergeCell ref="C5:C6"/>
    <mergeCell ref="D5:D6"/>
    <mergeCell ref="E5:E6"/>
    <mergeCell ref="F5:F6"/>
    <mergeCell ref="O5:O6"/>
    <mergeCell ref="L5:L6"/>
    <mergeCell ref="J7:J8"/>
    <mergeCell ref="K7:K8"/>
    <mergeCell ref="L7:L8"/>
    <mergeCell ref="G5:G6"/>
    <mergeCell ref="H5:H6"/>
    <mergeCell ref="I5:I6"/>
    <mergeCell ref="J5:J6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AF7:AF8"/>
    <mergeCell ref="AH7:AH8"/>
    <mergeCell ref="N9:N10"/>
    <mergeCell ref="O9:O10"/>
    <mergeCell ref="P9:P10"/>
    <mergeCell ref="S9:S10"/>
    <mergeCell ref="T9:T10"/>
    <mergeCell ref="H9:H10"/>
    <mergeCell ref="I9:I10"/>
    <mergeCell ref="J9:J10"/>
    <mergeCell ref="K9:K10"/>
    <mergeCell ref="L9:L10"/>
    <mergeCell ref="M9:M10"/>
    <mergeCell ref="A7:A8"/>
    <mergeCell ref="B7:B8"/>
    <mergeCell ref="C7:C8"/>
    <mergeCell ref="D7:D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K9:AK10"/>
    <mergeCell ref="U9:U10"/>
    <mergeCell ref="AB7:AB10"/>
    <mergeCell ref="AI7:AI8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AD11:AE12"/>
    <mergeCell ref="L13:L14"/>
    <mergeCell ref="A13:A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AD17:AE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X15:X16"/>
    <mergeCell ref="Y15:Y16"/>
    <mergeCell ref="AA15:AA16"/>
    <mergeCell ref="T15:T16"/>
    <mergeCell ref="O17:O18"/>
    <mergeCell ref="P17:P18"/>
    <mergeCell ref="S17:S18"/>
    <mergeCell ref="T17:T18"/>
    <mergeCell ref="U17:U18"/>
    <mergeCell ref="X17:X18"/>
    <mergeCell ref="Q17:Q18"/>
    <mergeCell ref="O15:O16"/>
    <mergeCell ref="P15:P16"/>
    <mergeCell ref="S15:S16"/>
    <mergeCell ref="AO15:AO18"/>
    <mergeCell ref="AP15:AP18"/>
    <mergeCell ref="A17:A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J21:J22"/>
    <mergeCell ref="K21:K22"/>
    <mergeCell ref="L21:L22"/>
    <mergeCell ref="M21:M22"/>
    <mergeCell ref="N21:N22"/>
    <mergeCell ref="AF19:AF20"/>
    <mergeCell ref="AD19:AE20"/>
    <mergeCell ref="I17:I18"/>
    <mergeCell ref="J17:J18"/>
    <mergeCell ref="K17:K18"/>
    <mergeCell ref="L17:L18"/>
    <mergeCell ref="M17:M18"/>
    <mergeCell ref="N17:N18"/>
    <mergeCell ref="I19:I20"/>
    <mergeCell ref="J19:J20"/>
    <mergeCell ref="K19:K20"/>
    <mergeCell ref="L19:L20"/>
    <mergeCell ref="AB15:AB18"/>
    <mergeCell ref="AD15:AF16"/>
    <mergeCell ref="Y17:Y18"/>
    <mergeCell ref="AA17:AA18"/>
    <mergeCell ref="AF17:AF18"/>
    <mergeCell ref="M15:M16"/>
    <mergeCell ref="N15:N16"/>
    <mergeCell ref="A19:A20"/>
    <mergeCell ref="B19:B20"/>
    <mergeCell ref="C19:C20"/>
    <mergeCell ref="D19:D20"/>
    <mergeCell ref="E19:E20"/>
    <mergeCell ref="F19:F20"/>
    <mergeCell ref="Y19:Y20"/>
    <mergeCell ref="M19:M20"/>
    <mergeCell ref="N19:N20"/>
    <mergeCell ref="O19:O20"/>
    <mergeCell ref="P19:P20"/>
    <mergeCell ref="S19:S20"/>
    <mergeCell ref="T19:T20"/>
    <mergeCell ref="Q19:Q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I23:I24"/>
    <mergeCell ref="J23:J24"/>
    <mergeCell ref="K23:K24"/>
    <mergeCell ref="L23:L24"/>
    <mergeCell ref="O21:O22"/>
    <mergeCell ref="P21:P22"/>
    <mergeCell ref="S21:S22"/>
    <mergeCell ref="T21:T22"/>
    <mergeCell ref="AP19:AP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AF21:AF22"/>
    <mergeCell ref="AH21:AH22"/>
    <mergeCell ref="U21:U22"/>
    <mergeCell ref="X21:X22"/>
    <mergeCell ref="Y21:Y22"/>
    <mergeCell ref="Q21:Q22"/>
    <mergeCell ref="AD21:AE22"/>
    <mergeCell ref="AI23:AI24"/>
    <mergeCell ref="AJ23:AJ24"/>
    <mergeCell ref="AK23:AK24"/>
    <mergeCell ref="Y23:Y24"/>
    <mergeCell ref="AF23:AF24"/>
    <mergeCell ref="AH23:AH24"/>
    <mergeCell ref="AA19:AB23"/>
    <mergeCell ref="AI21:AI22"/>
    <mergeCell ref="AJ21:AJ22"/>
    <mergeCell ref="AK21:AK22"/>
    <mergeCell ref="AH19:AH20"/>
    <mergeCell ref="AD23:AE24"/>
    <mergeCell ref="A25:A26"/>
    <mergeCell ref="B25:B26"/>
    <mergeCell ref="C25:C26"/>
    <mergeCell ref="D25:D26"/>
    <mergeCell ref="E25:E26"/>
    <mergeCell ref="F25:F26"/>
    <mergeCell ref="G25:G26"/>
    <mergeCell ref="U23:U24"/>
    <mergeCell ref="X23:X24"/>
    <mergeCell ref="M23:M24"/>
    <mergeCell ref="N23:N24"/>
    <mergeCell ref="O23:O24"/>
    <mergeCell ref="P23:P24"/>
    <mergeCell ref="S23:S24"/>
    <mergeCell ref="T23:T24"/>
    <mergeCell ref="Q23:Q24"/>
    <mergeCell ref="G23:G24"/>
    <mergeCell ref="A23:A24"/>
    <mergeCell ref="B23:B24"/>
    <mergeCell ref="C23:C24"/>
    <mergeCell ref="D23:D24"/>
    <mergeCell ref="E23:E24"/>
    <mergeCell ref="F23:F24"/>
    <mergeCell ref="H23:H24"/>
    <mergeCell ref="A27:A28"/>
    <mergeCell ref="B27:B28"/>
    <mergeCell ref="C27:C28"/>
    <mergeCell ref="D27:D28"/>
    <mergeCell ref="E27:E28"/>
    <mergeCell ref="F27:F28"/>
    <mergeCell ref="G27:G28"/>
    <mergeCell ref="X25:X26"/>
    <mergeCell ref="Y25:Y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K25:K26"/>
    <mergeCell ref="L25:L26"/>
    <mergeCell ref="M25:M26"/>
    <mergeCell ref="H27:H28"/>
    <mergeCell ref="I27:I28"/>
    <mergeCell ref="J27:J28"/>
    <mergeCell ref="K27:K28"/>
    <mergeCell ref="L27:L28"/>
    <mergeCell ref="M27:M28"/>
    <mergeCell ref="AJ25:AJ26"/>
    <mergeCell ref="AK25:AK26"/>
    <mergeCell ref="AM25:AN26"/>
    <mergeCell ref="AD25:AD26"/>
    <mergeCell ref="AF25:AF26"/>
    <mergeCell ref="AH25:AH26"/>
    <mergeCell ref="AI25:AI26"/>
    <mergeCell ref="N29:N30"/>
    <mergeCell ref="AK27:AK28"/>
    <mergeCell ref="AM27:AN28"/>
    <mergeCell ref="A29:A30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U27:U28"/>
    <mergeCell ref="Q27:Q28"/>
    <mergeCell ref="AK29:AK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Y29:Y30"/>
    <mergeCell ref="AD29:AD30"/>
    <mergeCell ref="AF29:AF30"/>
    <mergeCell ref="AH29:AH30"/>
    <mergeCell ref="AI29:AI30"/>
    <mergeCell ref="AJ29:AJ30"/>
    <mergeCell ref="O29:O30"/>
    <mergeCell ref="P29:P30"/>
    <mergeCell ref="S29:S30"/>
    <mergeCell ref="T29:T30"/>
    <mergeCell ref="U29:U30"/>
    <mergeCell ref="X29:X30"/>
    <mergeCell ref="Q29:Q30"/>
    <mergeCell ref="I29:I30"/>
    <mergeCell ref="S31:S32"/>
    <mergeCell ref="T31:T32"/>
    <mergeCell ref="U31:U32"/>
    <mergeCell ref="X31:X32"/>
    <mergeCell ref="A33:A34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O31:O32"/>
    <mergeCell ref="T33:T34"/>
    <mergeCell ref="U33:U34"/>
    <mergeCell ref="X33:X34"/>
    <mergeCell ref="N33:N34"/>
    <mergeCell ref="O33:O34"/>
    <mergeCell ref="P33:P34"/>
    <mergeCell ref="S33:S34"/>
    <mergeCell ref="A35:A36"/>
    <mergeCell ref="B35:B36"/>
    <mergeCell ref="C35:C36"/>
    <mergeCell ref="D35:D36"/>
    <mergeCell ref="E35:E36"/>
    <mergeCell ref="F35:F36"/>
    <mergeCell ref="G35:G36"/>
    <mergeCell ref="L33:L34"/>
    <mergeCell ref="M33:M34"/>
    <mergeCell ref="F33:F34"/>
    <mergeCell ref="G33:G34"/>
    <mergeCell ref="H33:H34"/>
    <mergeCell ref="I33:I34"/>
    <mergeCell ref="J33:J34"/>
    <mergeCell ref="K33:K34"/>
    <mergeCell ref="S35:S36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M37:M38"/>
    <mergeCell ref="N37:N38"/>
    <mergeCell ref="O37:O38"/>
    <mergeCell ref="P37:P38"/>
    <mergeCell ref="S37:S38"/>
    <mergeCell ref="T37:T38"/>
    <mergeCell ref="G37:G38"/>
    <mergeCell ref="H37:H38"/>
    <mergeCell ref="I37:I38"/>
    <mergeCell ref="J37:J38"/>
    <mergeCell ref="K37:K38"/>
    <mergeCell ref="L37:L38"/>
    <mergeCell ref="A37:A38"/>
    <mergeCell ref="B37:B38"/>
    <mergeCell ref="S39:S40"/>
    <mergeCell ref="T39:T40"/>
    <mergeCell ref="U39:U40"/>
    <mergeCell ref="A41:A42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M41:M42"/>
    <mergeCell ref="N41:N42"/>
    <mergeCell ref="O41:O42"/>
    <mergeCell ref="P41:P42"/>
    <mergeCell ref="S41:S42"/>
    <mergeCell ref="T41:T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I41:I42"/>
    <mergeCell ref="J41:J42"/>
    <mergeCell ref="K41:K42"/>
    <mergeCell ref="L41:L42"/>
    <mergeCell ref="S43:S44"/>
    <mergeCell ref="T43:T44"/>
    <mergeCell ref="U43:U44"/>
    <mergeCell ref="A45:A46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M45:M46"/>
    <mergeCell ref="N45:N46"/>
    <mergeCell ref="O45:O46"/>
    <mergeCell ref="P45:P46"/>
    <mergeCell ref="S45:S46"/>
    <mergeCell ref="T45:T46"/>
    <mergeCell ref="G45:G46"/>
    <mergeCell ref="H45:H46"/>
    <mergeCell ref="I45:I46"/>
    <mergeCell ref="J45:J46"/>
    <mergeCell ref="K45:K46"/>
    <mergeCell ref="L45:L46"/>
    <mergeCell ref="S47:S48"/>
    <mergeCell ref="T47:T48"/>
    <mergeCell ref="G47:G48"/>
    <mergeCell ref="H47:H48"/>
    <mergeCell ref="I47:I48"/>
    <mergeCell ref="U47:U48"/>
    <mergeCell ref="A49:A50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A47:A48"/>
    <mergeCell ref="B47:B48"/>
    <mergeCell ref="C47:C48"/>
    <mergeCell ref="D47:D48"/>
    <mergeCell ref="E47:E48"/>
    <mergeCell ref="F47:F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P47:P48"/>
    <mergeCell ref="P43:P44"/>
    <mergeCell ref="P39:P40"/>
    <mergeCell ref="C37:C38"/>
    <mergeCell ref="D37:D38"/>
    <mergeCell ref="E37:E38"/>
    <mergeCell ref="F37:F38"/>
    <mergeCell ref="N35:N36"/>
    <mergeCell ref="O35:O36"/>
    <mergeCell ref="P35:P36"/>
    <mergeCell ref="P31:P32"/>
    <mergeCell ref="J29:J30"/>
    <mergeCell ref="K29:K30"/>
    <mergeCell ref="L29:L30"/>
    <mergeCell ref="M29:M30"/>
    <mergeCell ref="Q43:Q44"/>
    <mergeCell ref="Q45:Q46"/>
    <mergeCell ref="Q47:Q48"/>
    <mergeCell ref="Q49:Q50"/>
    <mergeCell ref="Q51:Q53"/>
    <mergeCell ref="Q31:Q32"/>
    <mergeCell ref="Q33:Q34"/>
    <mergeCell ref="Q35:Q36"/>
    <mergeCell ref="Q37:Q38"/>
    <mergeCell ref="Q39:Q40"/>
    <mergeCell ref="Q41:Q42"/>
  </mergeCells>
  <phoneticPr fontId="5" type="noConversion"/>
  <conditionalFormatting sqref="AA19:AB23">
    <cfRule type="expression" dxfId="80" priority="2">
      <formula>AA19="시간을 잘못 입력했습니다"</formula>
    </cfRule>
    <cfRule type="expression" dxfId="79" priority="3">
      <formula>AA19="오늘 하루 수고했어요"</formula>
    </cfRule>
  </conditionalFormatting>
  <conditionalFormatting sqref="Q3:Q50">
    <cfRule type="expression" dxfId="78" priority="1">
      <formula>Q3="X"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2"/>
      <c r="I3" s="182"/>
      <c r="J3" s="166"/>
      <c r="K3" s="162"/>
      <c r="L3" s="182"/>
      <c r="M3" s="166"/>
      <c r="N3" s="162"/>
      <c r="O3" s="162"/>
      <c r="P3" s="182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3"/>
      <c r="I4" s="193"/>
      <c r="J4" s="167"/>
      <c r="K4" s="163"/>
      <c r="L4" s="193"/>
      <c r="M4" s="167"/>
      <c r="N4" s="163"/>
      <c r="O4" s="163"/>
      <c r="P4" s="193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6"/>
      <c r="H5" s="162"/>
      <c r="I5" s="182"/>
      <c r="J5" s="166"/>
      <c r="K5" s="162"/>
      <c r="L5" s="182"/>
      <c r="M5" s="166"/>
      <c r="N5" s="162"/>
      <c r="O5" s="162"/>
      <c r="P5" s="182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7"/>
      <c r="H6" s="163"/>
      <c r="I6" s="193"/>
      <c r="J6" s="167"/>
      <c r="K6" s="163"/>
      <c r="L6" s="193"/>
      <c r="M6" s="167"/>
      <c r="N6" s="163"/>
      <c r="O6" s="163"/>
      <c r="P6" s="193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2"/>
      <c r="I7" s="182"/>
      <c r="J7" s="166"/>
      <c r="K7" s="162"/>
      <c r="L7" s="182"/>
      <c r="M7" s="166"/>
      <c r="N7" s="162"/>
      <c r="O7" s="162"/>
      <c r="P7" s="182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3"/>
      <c r="I8" s="193"/>
      <c r="J8" s="167"/>
      <c r="K8" s="163"/>
      <c r="L8" s="193"/>
      <c r="M8" s="167"/>
      <c r="N8" s="163"/>
      <c r="O8" s="163"/>
      <c r="P8" s="193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2"/>
      <c r="F9" s="182"/>
      <c r="G9" s="166"/>
      <c r="H9" s="162"/>
      <c r="I9" s="182"/>
      <c r="J9" s="166"/>
      <c r="K9" s="162"/>
      <c r="L9" s="182"/>
      <c r="M9" s="166"/>
      <c r="N9" s="162"/>
      <c r="O9" s="162"/>
      <c r="P9" s="182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3"/>
      <c r="F10" s="193"/>
      <c r="G10" s="167"/>
      <c r="H10" s="163"/>
      <c r="I10" s="193"/>
      <c r="J10" s="167"/>
      <c r="K10" s="163"/>
      <c r="L10" s="193"/>
      <c r="M10" s="167"/>
      <c r="N10" s="163"/>
      <c r="O10" s="163"/>
      <c r="P10" s="193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6"/>
      <c r="E11" s="162"/>
      <c r="F11" s="182"/>
      <c r="G11" s="166"/>
      <c r="H11" s="162"/>
      <c r="I11" s="182"/>
      <c r="J11" s="166"/>
      <c r="K11" s="162"/>
      <c r="L11" s="182"/>
      <c r="M11" s="166"/>
      <c r="N11" s="162"/>
      <c r="O11" s="162"/>
      <c r="P11" s="182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7"/>
      <c r="E12" s="163"/>
      <c r="F12" s="193"/>
      <c r="G12" s="167"/>
      <c r="H12" s="163"/>
      <c r="I12" s="193"/>
      <c r="J12" s="167"/>
      <c r="K12" s="163"/>
      <c r="L12" s="193"/>
      <c r="M12" s="167"/>
      <c r="N12" s="163"/>
      <c r="O12" s="163"/>
      <c r="P12" s="193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6"/>
      <c r="E13" s="162"/>
      <c r="F13" s="182"/>
      <c r="G13" s="166"/>
      <c r="H13" s="162"/>
      <c r="I13" s="182"/>
      <c r="J13" s="166"/>
      <c r="K13" s="162"/>
      <c r="L13" s="182"/>
      <c r="M13" s="166"/>
      <c r="N13" s="162"/>
      <c r="O13" s="162"/>
      <c r="P13" s="182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7"/>
      <c r="E14" s="163"/>
      <c r="F14" s="193"/>
      <c r="G14" s="167"/>
      <c r="H14" s="163"/>
      <c r="I14" s="193"/>
      <c r="J14" s="167"/>
      <c r="K14" s="163"/>
      <c r="L14" s="193"/>
      <c r="M14" s="167"/>
      <c r="N14" s="163"/>
      <c r="O14" s="163"/>
      <c r="P14" s="193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6"/>
      <c r="E15" s="162"/>
      <c r="F15" s="182"/>
      <c r="G15" s="166"/>
      <c r="H15" s="162"/>
      <c r="I15" s="182"/>
      <c r="J15" s="166"/>
      <c r="K15" s="162"/>
      <c r="L15" s="182"/>
      <c r="M15" s="166"/>
      <c r="N15" s="162"/>
      <c r="O15" s="162"/>
      <c r="P15" s="182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7"/>
      <c r="E16" s="163"/>
      <c r="F16" s="193"/>
      <c r="G16" s="167"/>
      <c r="H16" s="163"/>
      <c r="I16" s="193"/>
      <c r="J16" s="167"/>
      <c r="K16" s="163"/>
      <c r="L16" s="193"/>
      <c r="M16" s="167"/>
      <c r="N16" s="163"/>
      <c r="O16" s="163"/>
      <c r="P16" s="193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182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193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2"/>
      <c r="L19" s="182"/>
      <c r="M19" s="166"/>
      <c r="N19" s="162"/>
      <c r="O19" s="162"/>
      <c r="P19" s="182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3"/>
      <c r="L20" s="193"/>
      <c r="M20" s="167"/>
      <c r="N20" s="163"/>
      <c r="O20" s="163"/>
      <c r="P20" s="193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182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193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182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193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2"/>
      <c r="I25" s="182"/>
      <c r="J25" s="166"/>
      <c r="K25" s="162"/>
      <c r="L25" s="182"/>
      <c r="M25" s="166"/>
      <c r="N25" s="162"/>
      <c r="O25" s="162"/>
      <c r="P25" s="182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3"/>
      <c r="I26" s="193"/>
      <c r="J26" s="167"/>
      <c r="K26" s="163"/>
      <c r="L26" s="193"/>
      <c r="M26" s="167"/>
      <c r="N26" s="163"/>
      <c r="O26" s="163"/>
      <c r="P26" s="193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2"/>
      <c r="L27" s="182"/>
      <c r="M27" s="166"/>
      <c r="N27" s="162"/>
      <c r="O27" s="162"/>
      <c r="P27" s="182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3"/>
      <c r="L28" s="193"/>
      <c r="M28" s="167"/>
      <c r="N28" s="163"/>
      <c r="O28" s="163"/>
      <c r="P28" s="193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182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193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2"/>
      <c r="I31" s="182"/>
      <c r="J31" s="166"/>
      <c r="K31" s="162"/>
      <c r="L31" s="182"/>
      <c r="M31" s="166"/>
      <c r="N31" s="162"/>
      <c r="O31" s="162"/>
      <c r="P31" s="182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3"/>
      <c r="I32" s="193"/>
      <c r="J32" s="167"/>
      <c r="K32" s="163"/>
      <c r="L32" s="193"/>
      <c r="M32" s="167"/>
      <c r="N32" s="163"/>
      <c r="O32" s="163"/>
      <c r="P32" s="193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2"/>
      <c r="I33" s="182"/>
      <c r="J33" s="166"/>
      <c r="K33" s="162"/>
      <c r="L33" s="182"/>
      <c r="M33" s="166"/>
      <c r="N33" s="162"/>
      <c r="O33" s="162"/>
      <c r="P33" s="182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3"/>
      <c r="I34" s="193"/>
      <c r="J34" s="167"/>
      <c r="K34" s="163"/>
      <c r="L34" s="193"/>
      <c r="M34" s="167"/>
      <c r="N34" s="163"/>
      <c r="O34" s="163"/>
      <c r="P34" s="193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6"/>
      <c r="H35" s="162"/>
      <c r="I35" s="182"/>
      <c r="J35" s="166"/>
      <c r="K35" s="162"/>
      <c r="L35" s="182"/>
      <c r="M35" s="166"/>
      <c r="N35" s="162"/>
      <c r="O35" s="162"/>
      <c r="P35" s="182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7"/>
      <c r="H36" s="163"/>
      <c r="I36" s="193"/>
      <c r="J36" s="167"/>
      <c r="K36" s="163"/>
      <c r="L36" s="193"/>
      <c r="M36" s="167"/>
      <c r="N36" s="163"/>
      <c r="O36" s="163"/>
      <c r="P36" s="193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2"/>
      <c r="I37" s="182"/>
      <c r="J37" s="166"/>
      <c r="K37" s="162"/>
      <c r="L37" s="182"/>
      <c r="M37" s="166"/>
      <c r="N37" s="162"/>
      <c r="O37" s="162"/>
      <c r="P37" s="182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3"/>
      <c r="I38" s="193"/>
      <c r="J38" s="167"/>
      <c r="K38" s="163"/>
      <c r="L38" s="193"/>
      <c r="M38" s="167"/>
      <c r="N38" s="163"/>
      <c r="O38" s="163"/>
      <c r="P38" s="193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2"/>
      <c r="I39" s="182"/>
      <c r="J39" s="166"/>
      <c r="K39" s="162"/>
      <c r="L39" s="182"/>
      <c r="M39" s="166"/>
      <c r="N39" s="162"/>
      <c r="O39" s="162"/>
      <c r="P39" s="182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3"/>
      <c r="I40" s="193"/>
      <c r="J40" s="167"/>
      <c r="K40" s="163"/>
      <c r="L40" s="193"/>
      <c r="M40" s="167"/>
      <c r="N40" s="163"/>
      <c r="O40" s="163"/>
      <c r="P40" s="193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2"/>
      <c r="I41" s="182"/>
      <c r="J41" s="166"/>
      <c r="K41" s="162"/>
      <c r="L41" s="182"/>
      <c r="M41" s="166"/>
      <c r="N41" s="162"/>
      <c r="O41" s="162"/>
      <c r="P41" s="182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3"/>
      <c r="I42" s="193"/>
      <c r="J42" s="167"/>
      <c r="K42" s="163"/>
      <c r="L42" s="193"/>
      <c r="M42" s="167"/>
      <c r="N42" s="163"/>
      <c r="O42" s="163"/>
      <c r="P42" s="193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2"/>
      <c r="L43" s="182"/>
      <c r="M43" s="166"/>
      <c r="N43" s="162"/>
      <c r="O43" s="162"/>
      <c r="P43" s="182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3"/>
      <c r="L44" s="193"/>
      <c r="M44" s="167"/>
      <c r="N44" s="163"/>
      <c r="O44" s="163"/>
      <c r="P44" s="193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2"/>
      <c r="L45" s="182"/>
      <c r="M45" s="166"/>
      <c r="N45" s="162"/>
      <c r="O45" s="162"/>
      <c r="P45" s="182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3"/>
      <c r="L46" s="193"/>
      <c r="M46" s="167"/>
      <c r="N46" s="163"/>
      <c r="O46" s="163"/>
      <c r="P46" s="193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2"/>
      <c r="L47" s="182"/>
      <c r="M47" s="166"/>
      <c r="N47" s="162"/>
      <c r="O47" s="162"/>
      <c r="P47" s="182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3"/>
      <c r="L48" s="193"/>
      <c r="M48" s="167"/>
      <c r="N48" s="163"/>
      <c r="O48" s="163"/>
      <c r="P48" s="193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2"/>
      <c r="L49" s="182"/>
      <c r="M49" s="166"/>
      <c r="N49" s="162"/>
      <c r="O49" s="162"/>
      <c r="P49" s="182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91"/>
      <c r="L50" s="183"/>
      <c r="M50" s="184"/>
      <c r="N50" s="191"/>
      <c r="O50" s="191"/>
      <c r="P50" s="183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7000000}"/>
  <mergeCells count="670">
    <mergeCell ref="V39:V40"/>
    <mergeCell ref="V41:V42"/>
    <mergeCell ref="V43:V44"/>
    <mergeCell ref="V45:V46"/>
    <mergeCell ref="V47:V48"/>
    <mergeCell ref="V49:V50"/>
    <mergeCell ref="S1:V1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:V4"/>
    <mergeCell ref="V5:V6"/>
    <mergeCell ref="V7:V8"/>
    <mergeCell ref="V9:V10"/>
    <mergeCell ref="V11:V12"/>
    <mergeCell ref="V13:V14"/>
    <mergeCell ref="V15:V16"/>
    <mergeCell ref="V17:V18"/>
    <mergeCell ref="AE29:AE30"/>
    <mergeCell ref="AA26:AA30"/>
    <mergeCell ref="AB26:AB30"/>
    <mergeCell ref="AK5:AK6"/>
    <mergeCell ref="X1:Y1"/>
    <mergeCell ref="AA1:AB1"/>
    <mergeCell ref="AH1:AK1"/>
    <mergeCell ref="AM1:AP1"/>
    <mergeCell ref="AD2:AF2"/>
    <mergeCell ref="AD3:AE4"/>
    <mergeCell ref="AD5:AE6"/>
    <mergeCell ref="X3:X4"/>
    <mergeCell ref="Y3:Y4"/>
    <mergeCell ref="AA3:AA4"/>
    <mergeCell ref="AB3:AB6"/>
    <mergeCell ref="X9:X10"/>
    <mergeCell ref="Y9:Y10"/>
    <mergeCell ref="AA9:AA10"/>
    <mergeCell ref="AD7:AE8"/>
    <mergeCell ref="AD9:AE10"/>
    <mergeCell ref="AN7:AN10"/>
    <mergeCell ref="AO7:AO10"/>
    <mergeCell ref="AP7:AP10"/>
    <mergeCell ref="AJ7:AJ8"/>
    <mergeCell ref="T5:T6"/>
    <mergeCell ref="U5:U6"/>
    <mergeCell ref="X5:X6"/>
    <mergeCell ref="M5:M6"/>
    <mergeCell ref="N5:N6"/>
    <mergeCell ref="G7:G8"/>
    <mergeCell ref="H7:H8"/>
    <mergeCell ref="I7:I8"/>
    <mergeCell ref="V19:V20"/>
    <mergeCell ref="O7:O8"/>
    <mergeCell ref="P7:P8"/>
    <mergeCell ref="S7:S8"/>
    <mergeCell ref="T7:T8"/>
    <mergeCell ref="K5:K6"/>
    <mergeCell ref="P11:P12"/>
    <mergeCell ref="S11:S12"/>
    <mergeCell ref="T11:T12"/>
    <mergeCell ref="U11:U12"/>
    <mergeCell ref="X11:X12"/>
    <mergeCell ref="G13:G14"/>
    <mergeCell ref="H13:H14"/>
    <mergeCell ref="I13:I14"/>
    <mergeCell ref="J13:J14"/>
    <mergeCell ref="K13:K14"/>
    <mergeCell ref="A3:A4"/>
    <mergeCell ref="B3:B4"/>
    <mergeCell ref="C3:C4"/>
    <mergeCell ref="D3:D4"/>
    <mergeCell ref="E3:E4"/>
    <mergeCell ref="F3:F4"/>
    <mergeCell ref="G3:G4"/>
    <mergeCell ref="A1:P1"/>
    <mergeCell ref="H3:H4"/>
    <mergeCell ref="I3:I4"/>
    <mergeCell ref="J3:J4"/>
    <mergeCell ref="K3:K4"/>
    <mergeCell ref="L3:L4"/>
    <mergeCell ref="M3:M4"/>
    <mergeCell ref="B2:M2"/>
    <mergeCell ref="AR2:AT2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AI3:AI4"/>
    <mergeCell ref="AJ3:AJ4"/>
    <mergeCell ref="AK3:AK4"/>
    <mergeCell ref="AM3:AM6"/>
    <mergeCell ref="AN3:AN6"/>
    <mergeCell ref="AI5:AI6"/>
    <mergeCell ref="AJ5:AJ6"/>
    <mergeCell ref="AH3:AH4"/>
    <mergeCell ref="AH5:AH6"/>
    <mergeCell ref="P5:P6"/>
    <mergeCell ref="S5:S6"/>
    <mergeCell ref="E7:E8"/>
    <mergeCell ref="F7:F8"/>
    <mergeCell ref="A5:A6"/>
    <mergeCell ref="B5:B6"/>
    <mergeCell ref="C5:C6"/>
    <mergeCell ref="D5:D6"/>
    <mergeCell ref="E5:E6"/>
    <mergeCell ref="F5:F6"/>
    <mergeCell ref="O5:O6"/>
    <mergeCell ref="L5:L6"/>
    <mergeCell ref="J7:J8"/>
    <mergeCell ref="K7:K8"/>
    <mergeCell ref="L7:L8"/>
    <mergeCell ref="G5:G6"/>
    <mergeCell ref="H5:H6"/>
    <mergeCell ref="I5:I6"/>
    <mergeCell ref="J5:J6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AF7:AF8"/>
    <mergeCell ref="AH7:AH8"/>
    <mergeCell ref="N9:N10"/>
    <mergeCell ref="O9:O10"/>
    <mergeCell ref="P9:P10"/>
    <mergeCell ref="S9:S10"/>
    <mergeCell ref="T9:T10"/>
    <mergeCell ref="H9:H10"/>
    <mergeCell ref="I9:I10"/>
    <mergeCell ref="J9:J10"/>
    <mergeCell ref="K9:K10"/>
    <mergeCell ref="L9:L10"/>
    <mergeCell ref="M9:M10"/>
    <mergeCell ref="A7:A8"/>
    <mergeCell ref="B7:B8"/>
    <mergeCell ref="C7:C8"/>
    <mergeCell ref="D7:D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K9:AK10"/>
    <mergeCell ref="U9:U10"/>
    <mergeCell ref="AB7:AB10"/>
    <mergeCell ref="AI7:AI8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AD11:AE12"/>
    <mergeCell ref="L13:L14"/>
    <mergeCell ref="A13:A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AD17:AE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X15:X16"/>
    <mergeCell ref="Y15:Y16"/>
    <mergeCell ref="AA15:AA16"/>
    <mergeCell ref="T15:T16"/>
    <mergeCell ref="O17:O18"/>
    <mergeCell ref="P17:P18"/>
    <mergeCell ref="S17:S18"/>
    <mergeCell ref="T17:T18"/>
    <mergeCell ref="U17:U18"/>
    <mergeCell ref="X17:X18"/>
    <mergeCell ref="Q17:Q18"/>
    <mergeCell ref="O15:O16"/>
    <mergeCell ref="P15:P16"/>
    <mergeCell ref="S15:S16"/>
    <mergeCell ref="AO15:AO18"/>
    <mergeCell ref="AP15:AP18"/>
    <mergeCell ref="A17:A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J21:J22"/>
    <mergeCell ref="K21:K22"/>
    <mergeCell ref="L21:L22"/>
    <mergeCell ref="M21:M22"/>
    <mergeCell ref="N21:N22"/>
    <mergeCell ref="AF19:AF20"/>
    <mergeCell ref="AD19:AE20"/>
    <mergeCell ref="I17:I18"/>
    <mergeCell ref="J17:J18"/>
    <mergeCell ref="K17:K18"/>
    <mergeCell ref="L17:L18"/>
    <mergeCell ref="M17:M18"/>
    <mergeCell ref="N17:N18"/>
    <mergeCell ref="I19:I20"/>
    <mergeCell ref="J19:J20"/>
    <mergeCell ref="K19:K20"/>
    <mergeCell ref="L19:L20"/>
    <mergeCell ref="AB15:AB18"/>
    <mergeCell ref="AD15:AF16"/>
    <mergeCell ref="Y17:Y18"/>
    <mergeCell ref="AA17:AA18"/>
    <mergeCell ref="AF17:AF18"/>
    <mergeCell ref="M15:M16"/>
    <mergeCell ref="N15:N16"/>
    <mergeCell ref="A19:A20"/>
    <mergeCell ref="B19:B20"/>
    <mergeCell ref="C19:C20"/>
    <mergeCell ref="D19:D20"/>
    <mergeCell ref="E19:E20"/>
    <mergeCell ref="F19:F20"/>
    <mergeCell ref="Y19:Y20"/>
    <mergeCell ref="M19:M20"/>
    <mergeCell ref="N19:N20"/>
    <mergeCell ref="O19:O20"/>
    <mergeCell ref="P19:P20"/>
    <mergeCell ref="S19:S20"/>
    <mergeCell ref="T19:T20"/>
    <mergeCell ref="Q19:Q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I23:I24"/>
    <mergeCell ref="J23:J24"/>
    <mergeCell ref="K23:K24"/>
    <mergeCell ref="L23:L24"/>
    <mergeCell ref="O21:O22"/>
    <mergeCell ref="P21:P22"/>
    <mergeCell ref="S21:S22"/>
    <mergeCell ref="T21:T22"/>
    <mergeCell ref="AP19:AP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AF21:AF22"/>
    <mergeCell ref="AH21:AH22"/>
    <mergeCell ref="U21:U22"/>
    <mergeCell ref="X21:X22"/>
    <mergeCell ref="Y21:Y22"/>
    <mergeCell ref="Q21:Q22"/>
    <mergeCell ref="AD21:AE22"/>
    <mergeCell ref="AI23:AI24"/>
    <mergeCell ref="AJ23:AJ24"/>
    <mergeCell ref="AK23:AK24"/>
    <mergeCell ref="Y23:Y24"/>
    <mergeCell ref="AF23:AF24"/>
    <mergeCell ref="AH23:AH24"/>
    <mergeCell ref="AA19:AB23"/>
    <mergeCell ref="AI21:AI22"/>
    <mergeCell ref="AJ21:AJ22"/>
    <mergeCell ref="AK21:AK22"/>
    <mergeCell ref="AH19:AH20"/>
    <mergeCell ref="AD23:AE24"/>
    <mergeCell ref="A25:A26"/>
    <mergeCell ref="B25:B26"/>
    <mergeCell ref="C25:C26"/>
    <mergeCell ref="D25:D26"/>
    <mergeCell ref="E25:E26"/>
    <mergeCell ref="F25:F26"/>
    <mergeCell ref="G25:G26"/>
    <mergeCell ref="U23:U24"/>
    <mergeCell ref="X23:X24"/>
    <mergeCell ref="M23:M24"/>
    <mergeCell ref="N23:N24"/>
    <mergeCell ref="O23:O24"/>
    <mergeCell ref="P23:P24"/>
    <mergeCell ref="S23:S24"/>
    <mergeCell ref="T23:T24"/>
    <mergeCell ref="Q23:Q24"/>
    <mergeCell ref="G23:G24"/>
    <mergeCell ref="A23:A24"/>
    <mergeCell ref="B23:B24"/>
    <mergeCell ref="C23:C24"/>
    <mergeCell ref="D23:D24"/>
    <mergeCell ref="E23:E24"/>
    <mergeCell ref="F23:F24"/>
    <mergeCell ref="H23:H24"/>
    <mergeCell ref="A27:A28"/>
    <mergeCell ref="B27:B28"/>
    <mergeCell ref="C27:C28"/>
    <mergeCell ref="D27:D28"/>
    <mergeCell ref="E27:E28"/>
    <mergeCell ref="F27:F28"/>
    <mergeCell ref="G27:G28"/>
    <mergeCell ref="X25:X26"/>
    <mergeCell ref="Y25:Y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K25:K26"/>
    <mergeCell ref="L25:L26"/>
    <mergeCell ref="M25:M26"/>
    <mergeCell ref="H27:H28"/>
    <mergeCell ref="I27:I28"/>
    <mergeCell ref="J27:J28"/>
    <mergeCell ref="K27:K28"/>
    <mergeCell ref="L27:L28"/>
    <mergeCell ref="M27:M28"/>
    <mergeCell ref="AJ25:AJ26"/>
    <mergeCell ref="AK25:AK26"/>
    <mergeCell ref="AM25:AN26"/>
    <mergeCell ref="AD25:AD26"/>
    <mergeCell ref="AF25:AF26"/>
    <mergeCell ref="AH25:AH26"/>
    <mergeCell ref="AI25:AI26"/>
    <mergeCell ref="N29:N30"/>
    <mergeCell ref="AK27:AK28"/>
    <mergeCell ref="AM27:AN28"/>
    <mergeCell ref="A29:A30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U27:U28"/>
    <mergeCell ref="Q27:Q28"/>
    <mergeCell ref="AK29:AK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Y29:Y30"/>
    <mergeCell ref="AD29:AD30"/>
    <mergeCell ref="AF29:AF30"/>
    <mergeCell ref="AH29:AH30"/>
    <mergeCell ref="AI29:AI30"/>
    <mergeCell ref="AJ29:AJ30"/>
    <mergeCell ref="O29:O30"/>
    <mergeCell ref="P29:P30"/>
    <mergeCell ref="S29:S30"/>
    <mergeCell ref="T29:T30"/>
    <mergeCell ref="U29:U30"/>
    <mergeCell ref="X29:X30"/>
    <mergeCell ref="Q29:Q30"/>
    <mergeCell ref="I29:I30"/>
    <mergeCell ref="S31:S32"/>
    <mergeCell ref="T31:T32"/>
    <mergeCell ref="U31:U32"/>
    <mergeCell ref="X31:X32"/>
    <mergeCell ref="A33:A34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O31:O32"/>
    <mergeCell ref="T33:T34"/>
    <mergeCell ref="U33:U34"/>
    <mergeCell ref="X33:X34"/>
    <mergeCell ref="N33:N34"/>
    <mergeCell ref="O33:O34"/>
    <mergeCell ref="P33:P34"/>
    <mergeCell ref="S33:S34"/>
    <mergeCell ref="A35:A36"/>
    <mergeCell ref="B35:B36"/>
    <mergeCell ref="C35:C36"/>
    <mergeCell ref="D35:D36"/>
    <mergeCell ref="E35:E36"/>
    <mergeCell ref="F35:F36"/>
    <mergeCell ref="G35:G36"/>
    <mergeCell ref="L33:L34"/>
    <mergeCell ref="M33:M34"/>
    <mergeCell ref="F33:F34"/>
    <mergeCell ref="G33:G34"/>
    <mergeCell ref="H33:H34"/>
    <mergeCell ref="I33:I34"/>
    <mergeCell ref="J33:J34"/>
    <mergeCell ref="K33:K34"/>
    <mergeCell ref="S35:S36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M37:M38"/>
    <mergeCell ref="N37:N38"/>
    <mergeCell ref="O37:O38"/>
    <mergeCell ref="P37:P38"/>
    <mergeCell ref="S37:S38"/>
    <mergeCell ref="T37:T38"/>
    <mergeCell ref="G37:G38"/>
    <mergeCell ref="H37:H38"/>
    <mergeCell ref="I37:I38"/>
    <mergeCell ref="J37:J38"/>
    <mergeCell ref="K37:K38"/>
    <mergeCell ref="L37:L38"/>
    <mergeCell ref="A37:A38"/>
    <mergeCell ref="B37:B38"/>
    <mergeCell ref="S39:S40"/>
    <mergeCell ref="T39:T40"/>
    <mergeCell ref="U39:U40"/>
    <mergeCell ref="A41:A42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M41:M42"/>
    <mergeCell ref="N41:N42"/>
    <mergeCell ref="O41:O42"/>
    <mergeCell ref="P41:P42"/>
    <mergeCell ref="S41:S42"/>
    <mergeCell ref="T41:T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I41:I42"/>
    <mergeCell ref="J41:J42"/>
    <mergeCell ref="K41:K42"/>
    <mergeCell ref="L41:L42"/>
    <mergeCell ref="S43:S44"/>
    <mergeCell ref="T43:T44"/>
    <mergeCell ref="U43:U44"/>
    <mergeCell ref="A45:A46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M45:M46"/>
    <mergeCell ref="N45:N46"/>
    <mergeCell ref="O45:O46"/>
    <mergeCell ref="P45:P46"/>
    <mergeCell ref="S45:S46"/>
    <mergeCell ref="T45:T46"/>
    <mergeCell ref="G45:G46"/>
    <mergeCell ref="H45:H46"/>
    <mergeCell ref="I45:I46"/>
    <mergeCell ref="J45:J46"/>
    <mergeCell ref="K45:K46"/>
    <mergeCell ref="L45:L46"/>
    <mergeCell ref="S47:S48"/>
    <mergeCell ref="T47:T48"/>
    <mergeCell ref="G47:G48"/>
    <mergeCell ref="H47:H48"/>
    <mergeCell ref="I47:I48"/>
    <mergeCell ref="U47:U48"/>
    <mergeCell ref="A49:A50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A47:A48"/>
    <mergeCell ref="B47:B48"/>
    <mergeCell ref="C47:C48"/>
    <mergeCell ref="D47:D48"/>
    <mergeCell ref="E47:E48"/>
    <mergeCell ref="F47:F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P47:P48"/>
    <mergeCell ref="P43:P44"/>
    <mergeCell ref="P39:P40"/>
    <mergeCell ref="C37:C38"/>
    <mergeCell ref="D37:D38"/>
    <mergeCell ref="E37:E38"/>
    <mergeCell ref="F37:F38"/>
    <mergeCell ref="N35:N36"/>
    <mergeCell ref="O35:O36"/>
    <mergeCell ref="P35:P36"/>
    <mergeCell ref="P31:P32"/>
    <mergeCell ref="J29:J30"/>
    <mergeCell ref="K29:K30"/>
    <mergeCell ref="L29:L30"/>
    <mergeCell ref="M29:M30"/>
    <mergeCell ref="Q43:Q44"/>
    <mergeCell ref="Q45:Q46"/>
    <mergeCell ref="Q47:Q48"/>
    <mergeCell ref="Q49:Q50"/>
    <mergeCell ref="Q51:Q53"/>
    <mergeCell ref="Q31:Q32"/>
    <mergeCell ref="Q33:Q34"/>
    <mergeCell ref="Q35:Q36"/>
    <mergeCell ref="Q37:Q38"/>
    <mergeCell ref="Q39:Q40"/>
    <mergeCell ref="Q41:Q42"/>
  </mergeCells>
  <phoneticPr fontId="5" type="noConversion"/>
  <conditionalFormatting sqref="AA19:AB23">
    <cfRule type="expression" dxfId="77" priority="2">
      <formula>AA19="시간을 잘못 입력했습니다"</formula>
    </cfRule>
    <cfRule type="expression" dxfId="76" priority="3">
      <formula>AA19="오늘 하루 수고했어요"</formula>
    </cfRule>
  </conditionalFormatting>
  <conditionalFormatting sqref="Q3:Q50">
    <cfRule type="expression" dxfId="75" priority="1">
      <formula>Q3="X"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2"/>
      <c r="I3" s="182"/>
      <c r="J3" s="166"/>
      <c r="K3" s="168"/>
      <c r="L3" s="157"/>
      <c r="M3" s="160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3"/>
      <c r="I4" s="193"/>
      <c r="J4" s="167"/>
      <c r="K4" s="169"/>
      <c r="L4" s="159"/>
      <c r="M4" s="161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8"/>
      <c r="F21" s="157"/>
      <c r="G21" s="160"/>
      <c r="H21" s="168"/>
      <c r="I21" s="157"/>
      <c r="J21" s="160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9"/>
      <c r="F22" s="159"/>
      <c r="G22" s="161"/>
      <c r="H22" s="169"/>
      <c r="I22" s="159"/>
      <c r="J22" s="161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8"/>
      <c r="I29" s="157"/>
      <c r="J29" s="160"/>
      <c r="K29" s="168"/>
      <c r="L29" s="157"/>
      <c r="M29" s="160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9"/>
      <c r="I30" s="159"/>
      <c r="J30" s="161"/>
      <c r="K30" s="169"/>
      <c r="L30" s="159"/>
      <c r="M30" s="161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8"/>
      <c r="I33" s="157"/>
      <c r="J33" s="160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9"/>
      <c r="I34" s="159"/>
      <c r="J34" s="161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8"/>
      <c r="I39" s="157"/>
      <c r="J39" s="160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9"/>
      <c r="I40" s="159"/>
      <c r="J40" s="161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2"/>
      <c r="L43" s="182"/>
      <c r="M43" s="166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3"/>
      <c r="L44" s="193"/>
      <c r="M44" s="167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8"/>
      <c r="L45" s="157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9"/>
      <c r="L46" s="159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8"/>
      <c r="L47" s="157"/>
      <c r="M47" s="160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9"/>
      <c r="L48" s="159"/>
      <c r="M48" s="161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8"/>
      <c r="L49" s="157"/>
      <c r="M49" s="160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85"/>
      <c r="L50" s="158"/>
      <c r="M50" s="186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8000000}"/>
  <mergeCells count="670">
    <mergeCell ref="V39:V40"/>
    <mergeCell ref="V41:V42"/>
    <mergeCell ref="V43:V44"/>
    <mergeCell ref="V45:V46"/>
    <mergeCell ref="V47:V48"/>
    <mergeCell ref="V49:V50"/>
    <mergeCell ref="S1:V1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:V4"/>
    <mergeCell ref="V5:V6"/>
    <mergeCell ref="V7:V8"/>
    <mergeCell ref="V9:V10"/>
    <mergeCell ref="V11:V12"/>
    <mergeCell ref="V13:V14"/>
    <mergeCell ref="V15:V16"/>
    <mergeCell ref="V17:V18"/>
    <mergeCell ref="AE29:AE30"/>
    <mergeCell ref="AA26:AA30"/>
    <mergeCell ref="AB26:AB30"/>
    <mergeCell ref="AK5:AK6"/>
    <mergeCell ref="X1:Y1"/>
    <mergeCell ref="AA1:AB1"/>
    <mergeCell ref="AH1:AK1"/>
    <mergeCell ref="AM1:AP1"/>
    <mergeCell ref="AD2:AF2"/>
    <mergeCell ref="AD3:AE4"/>
    <mergeCell ref="AD5:AE6"/>
    <mergeCell ref="X3:X4"/>
    <mergeCell ref="Y3:Y4"/>
    <mergeCell ref="AA3:AA4"/>
    <mergeCell ref="AB3:AB6"/>
    <mergeCell ref="X9:X10"/>
    <mergeCell ref="Y9:Y10"/>
    <mergeCell ref="AA9:AA10"/>
    <mergeCell ref="AD7:AE8"/>
    <mergeCell ref="AD9:AE10"/>
    <mergeCell ref="AN7:AN10"/>
    <mergeCell ref="AO7:AO10"/>
    <mergeCell ref="AP7:AP10"/>
    <mergeCell ref="AJ7:AJ8"/>
    <mergeCell ref="T5:T6"/>
    <mergeCell ref="U5:U6"/>
    <mergeCell ref="X5:X6"/>
    <mergeCell ref="M5:M6"/>
    <mergeCell ref="N5:N6"/>
    <mergeCell ref="G7:G8"/>
    <mergeCell ref="H7:H8"/>
    <mergeCell ref="I7:I8"/>
    <mergeCell ref="V19:V20"/>
    <mergeCell ref="O7:O8"/>
    <mergeCell ref="P7:P8"/>
    <mergeCell ref="S7:S8"/>
    <mergeCell ref="T7:T8"/>
    <mergeCell ref="K5:K6"/>
    <mergeCell ref="P11:P12"/>
    <mergeCell ref="S11:S12"/>
    <mergeCell ref="T11:T12"/>
    <mergeCell ref="U11:U12"/>
    <mergeCell ref="X11:X12"/>
    <mergeCell ref="G13:G14"/>
    <mergeCell ref="H13:H14"/>
    <mergeCell ref="I13:I14"/>
    <mergeCell ref="J13:J14"/>
    <mergeCell ref="K13:K14"/>
    <mergeCell ref="A3:A4"/>
    <mergeCell ref="B3:B4"/>
    <mergeCell ref="C3:C4"/>
    <mergeCell ref="D3:D4"/>
    <mergeCell ref="E3:E4"/>
    <mergeCell ref="F3:F4"/>
    <mergeCell ref="G3:G4"/>
    <mergeCell ref="A1:P1"/>
    <mergeCell ref="H3:H4"/>
    <mergeCell ref="I3:I4"/>
    <mergeCell ref="J3:J4"/>
    <mergeCell ref="K3:K4"/>
    <mergeCell ref="L3:L4"/>
    <mergeCell ref="M3:M4"/>
    <mergeCell ref="B2:M2"/>
    <mergeCell ref="AR2:AT2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AI3:AI4"/>
    <mergeCell ref="AJ3:AJ4"/>
    <mergeCell ref="AK3:AK4"/>
    <mergeCell ref="AM3:AM6"/>
    <mergeCell ref="AN3:AN6"/>
    <mergeCell ref="AI5:AI6"/>
    <mergeCell ref="AJ5:AJ6"/>
    <mergeCell ref="AH3:AH4"/>
    <mergeCell ref="AH5:AH6"/>
    <mergeCell ref="P5:P6"/>
    <mergeCell ref="S5:S6"/>
    <mergeCell ref="E7:E8"/>
    <mergeCell ref="F7:F8"/>
    <mergeCell ref="A5:A6"/>
    <mergeCell ref="B5:B6"/>
    <mergeCell ref="C5:C6"/>
    <mergeCell ref="D5:D6"/>
    <mergeCell ref="E5:E6"/>
    <mergeCell ref="F5:F6"/>
    <mergeCell ref="O5:O6"/>
    <mergeCell ref="L5:L6"/>
    <mergeCell ref="J7:J8"/>
    <mergeCell ref="K7:K8"/>
    <mergeCell ref="L7:L8"/>
    <mergeCell ref="G5:G6"/>
    <mergeCell ref="H5:H6"/>
    <mergeCell ref="I5:I6"/>
    <mergeCell ref="J5:J6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AF7:AF8"/>
    <mergeCell ref="AH7:AH8"/>
    <mergeCell ref="N9:N10"/>
    <mergeCell ref="O9:O10"/>
    <mergeCell ref="P9:P10"/>
    <mergeCell ref="S9:S10"/>
    <mergeCell ref="T9:T10"/>
    <mergeCell ref="H9:H10"/>
    <mergeCell ref="I9:I10"/>
    <mergeCell ref="J9:J10"/>
    <mergeCell ref="K9:K10"/>
    <mergeCell ref="L9:L10"/>
    <mergeCell ref="M9:M10"/>
    <mergeCell ref="A7:A8"/>
    <mergeCell ref="B7:B8"/>
    <mergeCell ref="C7:C8"/>
    <mergeCell ref="D7:D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K9:AK10"/>
    <mergeCell ref="U9:U10"/>
    <mergeCell ref="AB7:AB10"/>
    <mergeCell ref="AI7:AI8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AD11:AE12"/>
    <mergeCell ref="L13:L14"/>
    <mergeCell ref="A13:A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AD17:AE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X15:X16"/>
    <mergeCell ref="Y15:Y16"/>
    <mergeCell ref="AA15:AA16"/>
    <mergeCell ref="T15:T16"/>
    <mergeCell ref="O17:O18"/>
    <mergeCell ref="P17:P18"/>
    <mergeCell ref="S17:S18"/>
    <mergeCell ref="T17:T18"/>
    <mergeCell ref="U17:U18"/>
    <mergeCell ref="X17:X18"/>
    <mergeCell ref="Q17:Q18"/>
    <mergeCell ref="O15:O16"/>
    <mergeCell ref="P15:P16"/>
    <mergeCell ref="S15:S16"/>
    <mergeCell ref="AO15:AO18"/>
    <mergeCell ref="AP15:AP18"/>
    <mergeCell ref="A17:A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J21:J22"/>
    <mergeCell ref="K21:K22"/>
    <mergeCell ref="L21:L22"/>
    <mergeCell ref="M21:M22"/>
    <mergeCell ref="N21:N22"/>
    <mergeCell ref="AF19:AF20"/>
    <mergeCell ref="AD19:AE20"/>
    <mergeCell ref="I17:I18"/>
    <mergeCell ref="J17:J18"/>
    <mergeCell ref="K17:K18"/>
    <mergeCell ref="L17:L18"/>
    <mergeCell ref="M17:M18"/>
    <mergeCell ref="N17:N18"/>
    <mergeCell ref="I19:I20"/>
    <mergeCell ref="J19:J20"/>
    <mergeCell ref="K19:K20"/>
    <mergeCell ref="L19:L20"/>
    <mergeCell ref="AB15:AB18"/>
    <mergeCell ref="AD15:AF16"/>
    <mergeCell ref="Y17:Y18"/>
    <mergeCell ref="AA17:AA18"/>
    <mergeCell ref="AF17:AF18"/>
    <mergeCell ref="M15:M16"/>
    <mergeCell ref="N15:N16"/>
    <mergeCell ref="A19:A20"/>
    <mergeCell ref="B19:B20"/>
    <mergeCell ref="C19:C20"/>
    <mergeCell ref="D19:D20"/>
    <mergeCell ref="E19:E20"/>
    <mergeCell ref="F19:F20"/>
    <mergeCell ref="Y19:Y20"/>
    <mergeCell ref="M19:M20"/>
    <mergeCell ref="N19:N20"/>
    <mergeCell ref="O19:O20"/>
    <mergeCell ref="P19:P20"/>
    <mergeCell ref="S19:S20"/>
    <mergeCell ref="T19:T20"/>
    <mergeCell ref="Q19:Q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I23:I24"/>
    <mergeCell ref="J23:J24"/>
    <mergeCell ref="K23:K24"/>
    <mergeCell ref="L23:L24"/>
    <mergeCell ref="O21:O22"/>
    <mergeCell ref="P21:P22"/>
    <mergeCell ref="S21:S22"/>
    <mergeCell ref="T21:T22"/>
    <mergeCell ref="AP19:AP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AF21:AF22"/>
    <mergeCell ref="AH21:AH22"/>
    <mergeCell ref="U21:U22"/>
    <mergeCell ref="X21:X22"/>
    <mergeCell ref="Y21:Y22"/>
    <mergeCell ref="Q21:Q22"/>
    <mergeCell ref="AD21:AE22"/>
    <mergeCell ref="AI23:AI24"/>
    <mergeCell ref="AJ23:AJ24"/>
    <mergeCell ref="AK23:AK24"/>
    <mergeCell ref="Y23:Y24"/>
    <mergeCell ref="AF23:AF24"/>
    <mergeCell ref="AH23:AH24"/>
    <mergeCell ref="AA19:AB23"/>
    <mergeCell ref="AI21:AI22"/>
    <mergeCell ref="AJ21:AJ22"/>
    <mergeCell ref="AK21:AK22"/>
    <mergeCell ref="AH19:AH20"/>
    <mergeCell ref="AD23:AE24"/>
    <mergeCell ref="A25:A26"/>
    <mergeCell ref="B25:B26"/>
    <mergeCell ref="C25:C26"/>
    <mergeCell ref="D25:D26"/>
    <mergeCell ref="E25:E26"/>
    <mergeCell ref="F25:F26"/>
    <mergeCell ref="G25:G26"/>
    <mergeCell ref="U23:U24"/>
    <mergeCell ref="X23:X24"/>
    <mergeCell ref="M23:M24"/>
    <mergeCell ref="N23:N24"/>
    <mergeCell ref="O23:O24"/>
    <mergeCell ref="P23:P24"/>
    <mergeCell ref="S23:S24"/>
    <mergeCell ref="T23:T24"/>
    <mergeCell ref="Q23:Q24"/>
    <mergeCell ref="G23:G24"/>
    <mergeCell ref="A23:A24"/>
    <mergeCell ref="B23:B24"/>
    <mergeCell ref="C23:C24"/>
    <mergeCell ref="D23:D24"/>
    <mergeCell ref="E23:E24"/>
    <mergeCell ref="F23:F24"/>
    <mergeCell ref="H23:H24"/>
    <mergeCell ref="A27:A28"/>
    <mergeCell ref="B27:B28"/>
    <mergeCell ref="C27:C28"/>
    <mergeCell ref="D27:D28"/>
    <mergeCell ref="E27:E28"/>
    <mergeCell ref="F27:F28"/>
    <mergeCell ref="G27:G28"/>
    <mergeCell ref="X25:X26"/>
    <mergeCell ref="Y25:Y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K25:K26"/>
    <mergeCell ref="L25:L26"/>
    <mergeCell ref="M25:M26"/>
    <mergeCell ref="H27:H28"/>
    <mergeCell ref="I27:I28"/>
    <mergeCell ref="J27:J28"/>
    <mergeCell ref="K27:K28"/>
    <mergeCell ref="L27:L28"/>
    <mergeCell ref="M27:M28"/>
    <mergeCell ref="AJ25:AJ26"/>
    <mergeCell ref="AK25:AK26"/>
    <mergeCell ref="AM25:AN26"/>
    <mergeCell ref="AD25:AD26"/>
    <mergeCell ref="AF25:AF26"/>
    <mergeCell ref="AH25:AH26"/>
    <mergeCell ref="AI25:AI26"/>
    <mergeCell ref="N29:N30"/>
    <mergeCell ref="AK27:AK28"/>
    <mergeCell ref="AM27:AN28"/>
    <mergeCell ref="A29:A30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U27:U28"/>
    <mergeCell ref="Q27:Q28"/>
    <mergeCell ref="AK29:AK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Y29:Y30"/>
    <mergeCell ref="AD29:AD30"/>
    <mergeCell ref="AF29:AF30"/>
    <mergeCell ref="AH29:AH30"/>
    <mergeCell ref="AI29:AI30"/>
    <mergeCell ref="AJ29:AJ30"/>
    <mergeCell ref="O29:O30"/>
    <mergeCell ref="P29:P30"/>
    <mergeCell ref="S29:S30"/>
    <mergeCell ref="T29:T30"/>
    <mergeCell ref="U29:U30"/>
    <mergeCell ref="X29:X30"/>
    <mergeCell ref="Q29:Q30"/>
    <mergeCell ref="I29:I30"/>
    <mergeCell ref="S31:S32"/>
    <mergeCell ref="T31:T32"/>
    <mergeCell ref="U31:U32"/>
    <mergeCell ref="X31:X32"/>
    <mergeCell ref="A33:A34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O31:O32"/>
    <mergeCell ref="T33:T34"/>
    <mergeCell ref="U33:U34"/>
    <mergeCell ref="X33:X34"/>
    <mergeCell ref="N33:N34"/>
    <mergeCell ref="O33:O34"/>
    <mergeCell ref="P33:P34"/>
    <mergeCell ref="S33:S34"/>
    <mergeCell ref="A35:A36"/>
    <mergeCell ref="B35:B36"/>
    <mergeCell ref="C35:C36"/>
    <mergeCell ref="D35:D36"/>
    <mergeCell ref="E35:E36"/>
    <mergeCell ref="F35:F36"/>
    <mergeCell ref="G35:G36"/>
    <mergeCell ref="L33:L34"/>
    <mergeCell ref="M33:M34"/>
    <mergeCell ref="F33:F34"/>
    <mergeCell ref="G33:G34"/>
    <mergeCell ref="H33:H34"/>
    <mergeCell ref="I33:I34"/>
    <mergeCell ref="J33:J34"/>
    <mergeCell ref="K33:K34"/>
    <mergeCell ref="S35:S36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M37:M38"/>
    <mergeCell ref="N37:N38"/>
    <mergeCell ref="O37:O38"/>
    <mergeCell ref="P37:P38"/>
    <mergeCell ref="S37:S38"/>
    <mergeCell ref="T37:T38"/>
    <mergeCell ref="G37:G38"/>
    <mergeCell ref="H37:H38"/>
    <mergeCell ref="I37:I38"/>
    <mergeCell ref="J37:J38"/>
    <mergeCell ref="K37:K38"/>
    <mergeCell ref="L37:L38"/>
    <mergeCell ref="A37:A38"/>
    <mergeCell ref="B37:B38"/>
    <mergeCell ref="S39:S40"/>
    <mergeCell ref="T39:T40"/>
    <mergeCell ref="U39:U40"/>
    <mergeCell ref="A41:A42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M41:M42"/>
    <mergeCell ref="N41:N42"/>
    <mergeCell ref="O41:O42"/>
    <mergeCell ref="P41:P42"/>
    <mergeCell ref="S41:S42"/>
    <mergeCell ref="T41:T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I41:I42"/>
    <mergeCell ref="J41:J42"/>
    <mergeCell ref="K41:K42"/>
    <mergeCell ref="L41:L42"/>
    <mergeCell ref="S43:S44"/>
    <mergeCell ref="T43:T44"/>
    <mergeCell ref="U43:U44"/>
    <mergeCell ref="A45:A46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M45:M46"/>
    <mergeCell ref="N45:N46"/>
    <mergeCell ref="O45:O46"/>
    <mergeCell ref="P45:P46"/>
    <mergeCell ref="S45:S46"/>
    <mergeCell ref="T45:T46"/>
    <mergeCell ref="G45:G46"/>
    <mergeCell ref="H45:H46"/>
    <mergeCell ref="I45:I46"/>
    <mergeCell ref="J45:J46"/>
    <mergeCell ref="K45:K46"/>
    <mergeCell ref="L45:L46"/>
    <mergeCell ref="S47:S48"/>
    <mergeCell ref="T47:T48"/>
    <mergeCell ref="G47:G48"/>
    <mergeCell ref="H47:H48"/>
    <mergeCell ref="I47:I48"/>
    <mergeCell ref="U47:U48"/>
    <mergeCell ref="A49:A50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A47:A48"/>
    <mergeCell ref="B47:B48"/>
    <mergeCell ref="C47:C48"/>
    <mergeCell ref="D47:D48"/>
    <mergeCell ref="E47:E48"/>
    <mergeCell ref="F47:F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P47:P48"/>
    <mergeCell ref="P43:P44"/>
    <mergeCell ref="P39:P40"/>
    <mergeCell ref="C37:C38"/>
    <mergeCell ref="D37:D38"/>
    <mergeCell ref="E37:E38"/>
    <mergeCell ref="F37:F38"/>
    <mergeCell ref="N35:N36"/>
    <mergeCell ref="O35:O36"/>
    <mergeCell ref="P35:P36"/>
    <mergeCell ref="P31:P32"/>
    <mergeCell ref="J29:J30"/>
    <mergeCell ref="K29:K30"/>
    <mergeCell ref="L29:L30"/>
    <mergeCell ref="M29:M30"/>
    <mergeCell ref="Q43:Q44"/>
    <mergeCell ref="Q45:Q46"/>
    <mergeCell ref="Q47:Q48"/>
    <mergeCell ref="Q49:Q50"/>
    <mergeCell ref="Q51:Q53"/>
    <mergeCell ref="Q31:Q32"/>
    <mergeCell ref="Q33:Q34"/>
    <mergeCell ref="Q35:Q36"/>
    <mergeCell ref="Q37:Q38"/>
    <mergeCell ref="Q39:Q40"/>
    <mergeCell ref="Q41:Q42"/>
  </mergeCells>
  <phoneticPr fontId="5" type="noConversion"/>
  <conditionalFormatting sqref="AA19:AB23">
    <cfRule type="expression" dxfId="74" priority="2">
      <formula>AA19="시간을 잘못 입력했습니다"</formula>
    </cfRule>
    <cfRule type="expression" dxfId="73" priority="3">
      <formula>AA19="오늘 하루 수고했어요"</formula>
    </cfRule>
  </conditionalFormatting>
  <conditionalFormatting sqref="Q3:Q50">
    <cfRule type="expression" dxfId="72" priority="1">
      <formula>Q3="X"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8"/>
      <c r="I3" s="157"/>
      <c r="J3" s="160"/>
      <c r="K3" s="168"/>
      <c r="L3" s="157"/>
      <c r="M3" s="160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9"/>
      <c r="I4" s="159"/>
      <c r="J4" s="161"/>
      <c r="K4" s="169"/>
      <c r="L4" s="159"/>
      <c r="M4" s="161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6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7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0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1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2"/>
      <c r="L19" s="182"/>
      <c r="M19" s="166"/>
      <c r="N19" s="162"/>
      <c r="O19" s="16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3"/>
      <c r="L20" s="193"/>
      <c r="M20" s="167"/>
      <c r="N20" s="163"/>
      <c r="O20" s="16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8"/>
      <c r="I21" s="157"/>
      <c r="J21" s="160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9"/>
      <c r="I22" s="159"/>
      <c r="J22" s="161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2"/>
      <c r="I25" s="182"/>
      <c r="J25" s="166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3"/>
      <c r="I26" s="193"/>
      <c r="J26" s="167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8"/>
      <c r="I29" s="157"/>
      <c r="J29" s="160"/>
      <c r="K29" s="168"/>
      <c r="L29" s="157"/>
      <c r="M29" s="160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9"/>
      <c r="I30" s="159"/>
      <c r="J30" s="161"/>
      <c r="K30" s="169"/>
      <c r="L30" s="159"/>
      <c r="M30" s="161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8"/>
      <c r="I33" s="157"/>
      <c r="J33" s="160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9"/>
      <c r="I34" s="159"/>
      <c r="J34" s="161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6"/>
      <c r="H35" s="168"/>
      <c r="I35" s="157"/>
      <c r="J35" s="160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7"/>
      <c r="H36" s="169"/>
      <c r="I36" s="159"/>
      <c r="J36" s="161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2"/>
      <c r="I37" s="182"/>
      <c r="J37" s="166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3"/>
      <c r="I38" s="193"/>
      <c r="J38" s="167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2"/>
      <c r="I39" s="182"/>
      <c r="J39" s="166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3"/>
      <c r="I40" s="193"/>
      <c r="J40" s="167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8"/>
      <c r="F43" s="157"/>
      <c r="G43" s="160"/>
      <c r="H43" s="168"/>
      <c r="I43" s="157"/>
      <c r="J43" s="160"/>
      <c r="K43" s="168"/>
      <c r="L43" s="157"/>
      <c r="M43" s="160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9"/>
      <c r="F44" s="159"/>
      <c r="G44" s="161"/>
      <c r="H44" s="169"/>
      <c r="I44" s="159"/>
      <c r="J44" s="161"/>
      <c r="K44" s="169"/>
      <c r="L44" s="159"/>
      <c r="M44" s="161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8"/>
      <c r="I45" s="157"/>
      <c r="J45" s="160"/>
      <c r="K45" s="168"/>
      <c r="L45" s="157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9"/>
      <c r="I46" s="159"/>
      <c r="J46" s="161"/>
      <c r="K46" s="169"/>
      <c r="L46" s="159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2"/>
      <c r="L47" s="182"/>
      <c r="M47" s="166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3"/>
      <c r="L48" s="193"/>
      <c r="M48" s="167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8"/>
      <c r="L49" s="157"/>
      <c r="M49" s="160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85"/>
      <c r="L50" s="158"/>
      <c r="M50" s="186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9000000}"/>
  <mergeCells count="670">
    <mergeCell ref="V39:V40"/>
    <mergeCell ref="V41:V42"/>
    <mergeCell ref="V43:V44"/>
    <mergeCell ref="V45:V46"/>
    <mergeCell ref="V47:V48"/>
    <mergeCell ref="V49:V50"/>
    <mergeCell ref="S1:V1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:V4"/>
    <mergeCell ref="V5:V6"/>
    <mergeCell ref="V7:V8"/>
    <mergeCell ref="V9:V10"/>
    <mergeCell ref="V11:V12"/>
    <mergeCell ref="V13:V14"/>
    <mergeCell ref="V15:V16"/>
    <mergeCell ref="V17:V18"/>
    <mergeCell ref="AE29:AE30"/>
    <mergeCell ref="AA26:AA30"/>
    <mergeCell ref="AB26:AB30"/>
    <mergeCell ref="AK5:AK6"/>
    <mergeCell ref="X1:Y1"/>
    <mergeCell ref="AA1:AB1"/>
    <mergeCell ref="AH1:AK1"/>
    <mergeCell ref="AM1:AP1"/>
    <mergeCell ref="AD2:AF2"/>
    <mergeCell ref="AD3:AE4"/>
    <mergeCell ref="AD5:AE6"/>
    <mergeCell ref="X3:X4"/>
    <mergeCell ref="Y3:Y4"/>
    <mergeCell ref="AA3:AA4"/>
    <mergeCell ref="AB3:AB6"/>
    <mergeCell ref="X9:X10"/>
    <mergeCell ref="Y9:Y10"/>
    <mergeCell ref="AA9:AA10"/>
    <mergeCell ref="AD7:AE8"/>
    <mergeCell ref="AD9:AE10"/>
    <mergeCell ref="AN7:AN10"/>
    <mergeCell ref="AO7:AO10"/>
    <mergeCell ref="AP7:AP10"/>
    <mergeCell ref="AJ7:AJ8"/>
    <mergeCell ref="T5:T6"/>
    <mergeCell ref="U5:U6"/>
    <mergeCell ref="X5:X6"/>
    <mergeCell ref="M5:M6"/>
    <mergeCell ref="N5:N6"/>
    <mergeCell ref="G7:G8"/>
    <mergeCell ref="H7:H8"/>
    <mergeCell ref="I7:I8"/>
    <mergeCell ref="V19:V20"/>
    <mergeCell ref="O7:O8"/>
    <mergeCell ref="P7:P8"/>
    <mergeCell ref="S7:S8"/>
    <mergeCell ref="T7:T8"/>
    <mergeCell ref="K5:K6"/>
    <mergeCell ref="P11:P12"/>
    <mergeCell ref="S11:S12"/>
    <mergeCell ref="T11:T12"/>
    <mergeCell ref="U11:U12"/>
    <mergeCell ref="X11:X12"/>
    <mergeCell ref="G13:G14"/>
    <mergeCell ref="H13:H14"/>
    <mergeCell ref="I13:I14"/>
    <mergeCell ref="J13:J14"/>
    <mergeCell ref="K13:K14"/>
    <mergeCell ref="A3:A4"/>
    <mergeCell ref="B3:B4"/>
    <mergeCell ref="C3:C4"/>
    <mergeCell ref="D3:D4"/>
    <mergeCell ref="E3:E4"/>
    <mergeCell ref="F3:F4"/>
    <mergeCell ref="G3:G4"/>
    <mergeCell ref="A1:P1"/>
    <mergeCell ref="H3:H4"/>
    <mergeCell ref="I3:I4"/>
    <mergeCell ref="J3:J4"/>
    <mergeCell ref="K3:K4"/>
    <mergeCell ref="L3:L4"/>
    <mergeCell ref="M3:M4"/>
    <mergeCell ref="B2:M2"/>
    <mergeCell ref="AR2:AT2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AI3:AI4"/>
    <mergeCell ref="AJ3:AJ4"/>
    <mergeCell ref="AK3:AK4"/>
    <mergeCell ref="AM3:AM6"/>
    <mergeCell ref="AN3:AN6"/>
    <mergeCell ref="AI5:AI6"/>
    <mergeCell ref="AJ5:AJ6"/>
    <mergeCell ref="AH3:AH4"/>
    <mergeCell ref="AH5:AH6"/>
    <mergeCell ref="P5:P6"/>
    <mergeCell ref="S5:S6"/>
    <mergeCell ref="E7:E8"/>
    <mergeCell ref="F7:F8"/>
    <mergeCell ref="A5:A6"/>
    <mergeCell ref="B5:B6"/>
    <mergeCell ref="C5:C6"/>
    <mergeCell ref="D5:D6"/>
    <mergeCell ref="E5:E6"/>
    <mergeCell ref="F5:F6"/>
    <mergeCell ref="O5:O6"/>
    <mergeCell ref="L5:L6"/>
    <mergeCell ref="J7:J8"/>
    <mergeCell ref="K7:K8"/>
    <mergeCell ref="L7:L8"/>
    <mergeCell ref="G5:G6"/>
    <mergeCell ref="H5:H6"/>
    <mergeCell ref="I5:I6"/>
    <mergeCell ref="J5:J6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AF7:AF8"/>
    <mergeCell ref="AH7:AH8"/>
    <mergeCell ref="N9:N10"/>
    <mergeCell ref="O9:O10"/>
    <mergeCell ref="P9:P10"/>
    <mergeCell ref="S9:S10"/>
    <mergeCell ref="T9:T10"/>
    <mergeCell ref="H9:H10"/>
    <mergeCell ref="I9:I10"/>
    <mergeCell ref="J9:J10"/>
    <mergeCell ref="K9:K10"/>
    <mergeCell ref="L9:L10"/>
    <mergeCell ref="M9:M10"/>
    <mergeCell ref="A7:A8"/>
    <mergeCell ref="B7:B8"/>
    <mergeCell ref="C7:C8"/>
    <mergeCell ref="D7:D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K9:AK10"/>
    <mergeCell ref="U9:U10"/>
    <mergeCell ref="AB7:AB10"/>
    <mergeCell ref="AI7:AI8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AD11:AE12"/>
    <mergeCell ref="L13:L14"/>
    <mergeCell ref="A13:A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AD17:AE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X15:X16"/>
    <mergeCell ref="Y15:Y16"/>
    <mergeCell ref="AA15:AA16"/>
    <mergeCell ref="T15:T16"/>
    <mergeCell ref="O17:O18"/>
    <mergeCell ref="P17:P18"/>
    <mergeCell ref="S17:S18"/>
    <mergeCell ref="T17:T18"/>
    <mergeCell ref="U17:U18"/>
    <mergeCell ref="X17:X18"/>
    <mergeCell ref="Q17:Q18"/>
    <mergeCell ref="O15:O16"/>
    <mergeCell ref="P15:P16"/>
    <mergeCell ref="S15:S16"/>
    <mergeCell ref="AO15:AO18"/>
    <mergeCell ref="AP15:AP18"/>
    <mergeCell ref="A17:A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J21:J22"/>
    <mergeCell ref="K21:K22"/>
    <mergeCell ref="L21:L22"/>
    <mergeCell ref="M21:M22"/>
    <mergeCell ref="N21:N22"/>
    <mergeCell ref="AF19:AF20"/>
    <mergeCell ref="AD19:AE20"/>
    <mergeCell ref="I17:I18"/>
    <mergeCell ref="J17:J18"/>
    <mergeCell ref="K17:K18"/>
    <mergeCell ref="L17:L18"/>
    <mergeCell ref="M17:M18"/>
    <mergeCell ref="N17:N18"/>
    <mergeCell ref="I19:I20"/>
    <mergeCell ref="J19:J20"/>
    <mergeCell ref="K19:K20"/>
    <mergeCell ref="L19:L20"/>
    <mergeCell ref="AB15:AB18"/>
    <mergeCell ref="AD15:AF16"/>
    <mergeCell ref="Y17:Y18"/>
    <mergeCell ref="AA17:AA18"/>
    <mergeCell ref="AF17:AF18"/>
    <mergeCell ref="M15:M16"/>
    <mergeCell ref="N15:N16"/>
    <mergeCell ref="A19:A20"/>
    <mergeCell ref="B19:B20"/>
    <mergeCell ref="C19:C20"/>
    <mergeCell ref="D19:D20"/>
    <mergeCell ref="E19:E20"/>
    <mergeCell ref="F19:F20"/>
    <mergeCell ref="Y19:Y20"/>
    <mergeCell ref="M19:M20"/>
    <mergeCell ref="N19:N20"/>
    <mergeCell ref="O19:O20"/>
    <mergeCell ref="P19:P20"/>
    <mergeCell ref="S19:S20"/>
    <mergeCell ref="T19:T20"/>
    <mergeCell ref="Q19:Q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I23:I24"/>
    <mergeCell ref="J23:J24"/>
    <mergeCell ref="K23:K24"/>
    <mergeCell ref="L23:L24"/>
    <mergeCell ref="O21:O22"/>
    <mergeCell ref="P21:P22"/>
    <mergeCell ref="S21:S22"/>
    <mergeCell ref="T21:T22"/>
    <mergeCell ref="AP19:AP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AF21:AF22"/>
    <mergeCell ref="AH21:AH22"/>
    <mergeCell ref="U21:U22"/>
    <mergeCell ref="X21:X22"/>
    <mergeCell ref="Y21:Y22"/>
    <mergeCell ref="Q21:Q22"/>
    <mergeCell ref="AD21:AE22"/>
    <mergeCell ref="AI23:AI24"/>
    <mergeCell ref="AJ23:AJ24"/>
    <mergeCell ref="AK23:AK24"/>
    <mergeCell ref="Y23:Y24"/>
    <mergeCell ref="AF23:AF24"/>
    <mergeCell ref="AH23:AH24"/>
    <mergeCell ref="AA19:AB23"/>
    <mergeCell ref="AI21:AI22"/>
    <mergeCell ref="AJ21:AJ22"/>
    <mergeCell ref="AK21:AK22"/>
    <mergeCell ref="AH19:AH20"/>
    <mergeCell ref="AD23:AE24"/>
    <mergeCell ref="A25:A26"/>
    <mergeCell ref="B25:B26"/>
    <mergeCell ref="C25:C26"/>
    <mergeCell ref="D25:D26"/>
    <mergeCell ref="E25:E26"/>
    <mergeCell ref="F25:F26"/>
    <mergeCell ref="G25:G26"/>
    <mergeCell ref="U23:U24"/>
    <mergeCell ref="X23:X24"/>
    <mergeCell ref="M23:M24"/>
    <mergeCell ref="N23:N24"/>
    <mergeCell ref="O23:O24"/>
    <mergeCell ref="P23:P24"/>
    <mergeCell ref="S23:S24"/>
    <mergeCell ref="T23:T24"/>
    <mergeCell ref="Q23:Q24"/>
    <mergeCell ref="G23:G24"/>
    <mergeCell ref="A23:A24"/>
    <mergeCell ref="B23:B24"/>
    <mergeCell ref="C23:C24"/>
    <mergeCell ref="D23:D24"/>
    <mergeCell ref="E23:E24"/>
    <mergeCell ref="F23:F24"/>
    <mergeCell ref="H23:H24"/>
    <mergeCell ref="A27:A28"/>
    <mergeCell ref="B27:B28"/>
    <mergeCell ref="C27:C28"/>
    <mergeCell ref="D27:D28"/>
    <mergeCell ref="E27:E28"/>
    <mergeCell ref="F27:F28"/>
    <mergeCell ref="G27:G28"/>
    <mergeCell ref="X25:X26"/>
    <mergeCell ref="Y25:Y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K25:K26"/>
    <mergeCell ref="L25:L26"/>
    <mergeCell ref="M25:M26"/>
    <mergeCell ref="H27:H28"/>
    <mergeCell ref="I27:I28"/>
    <mergeCell ref="J27:J28"/>
    <mergeCell ref="K27:K28"/>
    <mergeCell ref="L27:L28"/>
    <mergeCell ref="M27:M28"/>
    <mergeCell ref="AJ25:AJ26"/>
    <mergeCell ref="AK25:AK26"/>
    <mergeCell ref="AM25:AN26"/>
    <mergeCell ref="AD25:AD26"/>
    <mergeCell ref="AF25:AF26"/>
    <mergeCell ref="AH25:AH26"/>
    <mergeCell ref="AI25:AI26"/>
    <mergeCell ref="N29:N30"/>
    <mergeCell ref="AK27:AK28"/>
    <mergeCell ref="AM27:AN28"/>
    <mergeCell ref="A29:A30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U27:U28"/>
    <mergeCell ref="Q27:Q28"/>
    <mergeCell ref="AK29:AK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Y29:Y30"/>
    <mergeCell ref="AD29:AD30"/>
    <mergeCell ref="AF29:AF30"/>
    <mergeCell ref="AH29:AH30"/>
    <mergeCell ref="AI29:AI30"/>
    <mergeCell ref="AJ29:AJ30"/>
    <mergeCell ref="O29:O30"/>
    <mergeCell ref="P29:P30"/>
    <mergeCell ref="S29:S30"/>
    <mergeCell ref="T29:T30"/>
    <mergeCell ref="U29:U30"/>
    <mergeCell ref="X29:X30"/>
    <mergeCell ref="Q29:Q30"/>
    <mergeCell ref="I29:I30"/>
    <mergeCell ref="S31:S32"/>
    <mergeCell ref="T31:T32"/>
    <mergeCell ref="U31:U32"/>
    <mergeCell ref="X31:X32"/>
    <mergeCell ref="A33:A34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O31:O32"/>
    <mergeCell ref="T33:T34"/>
    <mergeCell ref="U33:U34"/>
    <mergeCell ref="X33:X34"/>
    <mergeCell ref="N33:N34"/>
    <mergeCell ref="O33:O34"/>
    <mergeCell ref="P33:P34"/>
    <mergeCell ref="S33:S34"/>
    <mergeCell ref="A35:A36"/>
    <mergeCell ref="B35:B36"/>
    <mergeCell ref="C35:C36"/>
    <mergeCell ref="D35:D36"/>
    <mergeCell ref="E35:E36"/>
    <mergeCell ref="F35:F36"/>
    <mergeCell ref="G35:G36"/>
    <mergeCell ref="L33:L34"/>
    <mergeCell ref="M33:M34"/>
    <mergeCell ref="F33:F34"/>
    <mergeCell ref="G33:G34"/>
    <mergeCell ref="H33:H34"/>
    <mergeCell ref="I33:I34"/>
    <mergeCell ref="J33:J34"/>
    <mergeCell ref="K33:K34"/>
    <mergeCell ref="S35:S36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M37:M38"/>
    <mergeCell ref="N37:N38"/>
    <mergeCell ref="O37:O38"/>
    <mergeCell ref="P37:P38"/>
    <mergeCell ref="S37:S38"/>
    <mergeCell ref="T37:T38"/>
    <mergeCell ref="G37:G38"/>
    <mergeCell ref="H37:H38"/>
    <mergeCell ref="I37:I38"/>
    <mergeCell ref="J37:J38"/>
    <mergeCell ref="K37:K38"/>
    <mergeCell ref="L37:L38"/>
    <mergeCell ref="A37:A38"/>
    <mergeCell ref="B37:B38"/>
    <mergeCell ref="S39:S40"/>
    <mergeCell ref="T39:T40"/>
    <mergeCell ref="U39:U40"/>
    <mergeCell ref="A41:A42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M41:M42"/>
    <mergeCell ref="N41:N42"/>
    <mergeCell ref="O41:O42"/>
    <mergeCell ref="P41:P42"/>
    <mergeCell ref="S41:S42"/>
    <mergeCell ref="T41:T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I41:I42"/>
    <mergeCell ref="J41:J42"/>
    <mergeCell ref="K41:K42"/>
    <mergeCell ref="L41:L42"/>
    <mergeCell ref="S43:S44"/>
    <mergeCell ref="T43:T44"/>
    <mergeCell ref="U43:U44"/>
    <mergeCell ref="A45:A46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M45:M46"/>
    <mergeCell ref="N45:N46"/>
    <mergeCell ref="O45:O46"/>
    <mergeCell ref="P45:P46"/>
    <mergeCell ref="S45:S46"/>
    <mergeCell ref="T45:T46"/>
    <mergeCell ref="G45:G46"/>
    <mergeCell ref="H45:H46"/>
    <mergeCell ref="I45:I46"/>
    <mergeCell ref="J45:J46"/>
    <mergeCell ref="K45:K46"/>
    <mergeCell ref="L45:L46"/>
    <mergeCell ref="S47:S48"/>
    <mergeCell ref="T47:T48"/>
    <mergeCell ref="G47:G48"/>
    <mergeCell ref="H47:H48"/>
    <mergeCell ref="I47:I48"/>
    <mergeCell ref="U47:U48"/>
    <mergeCell ref="A49:A50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A47:A48"/>
    <mergeCell ref="B47:B48"/>
    <mergeCell ref="C47:C48"/>
    <mergeCell ref="D47:D48"/>
    <mergeCell ref="E47:E48"/>
    <mergeCell ref="F47:F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P47:P48"/>
    <mergeCell ref="P43:P44"/>
    <mergeCell ref="P39:P40"/>
    <mergeCell ref="C37:C38"/>
    <mergeCell ref="D37:D38"/>
    <mergeCell ref="E37:E38"/>
    <mergeCell ref="F37:F38"/>
    <mergeCell ref="N35:N36"/>
    <mergeCell ref="O35:O36"/>
    <mergeCell ref="P35:P36"/>
    <mergeCell ref="P31:P32"/>
    <mergeCell ref="J29:J30"/>
    <mergeCell ref="K29:K30"/>
    <mergeCell ref="L29:L30"/>
    <mergeCell ref="M29:M30"/>
    <mergeCell ref="Q43:Q44"/>
    <mergeCell ref="Q45:Q46"/>
    <mergeCell ref="Q47:Q48"/>
    <mergeCell ref="Q49:Q50"/>
    <mergeCell ref="Q51:Q53"/>
    <mergeCell ref="Q31:Q32"/>
    <mergeCell ref="Q33:Q34"/>
    <mergeCell ref="Q35:Q36"/>
    <mergeCell ref="Q37:Q38"/>
    <mergeCell ref="Q39:Q40"/>
    <mergeCell ref="Q41:Q42"/>
  </mergeCells>
  <phoneticPr fontId="5" type="noConversion"/>
  <conditionalFormatting sqref="AA19:AB23">
    <cfRule type="expression" dxfId="71" priority="2">
      <formula>AA19="시간을 잘못 입력했습니다"</formula>
    </cfRule>
    <cfRule type="expression" dxfId="70" priority="3">
      <formula>AA19="오늘 하루 수고했어요"</formula>
    </cfRule>
  </conditionalFormatting>
  <conditionalFormatting sqref="Q3:Q50">
    <cfRule type="expression" dxfId="69" priority="1">
      <formula>Q3="X"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0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1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2"/>
      <c r="F15" s="182"/>
      <c r="G15" s="166"/>
      <c r="H15" s="162"/>
      <c r="I15" s="182"/>
      <c r="J15" s="166"/>
      <c r="K15" s="168"/>
      <c r="L15" s="157"/>
      <c r="M15" s="160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3"/>
      <c r="F16" s="193"/>
      <c r="G16" s="167"/>
      <c r="H16" s="163"/>
      <c r="I16" s="193"/>
      <c r="J16" s="167"/>
      <c r="K16" s="169"/>
      <c r="L16" s="159"/>
      <c r="M16" s="161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8"/>
      <c r="I17" s="157"/>
      <c r="J17" s="160"/>
      <c r="K17" s="168"/>
      <c r="L17" s="157"/>
      <c r="M17" s="160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9"/>
      <c r="I18" s="159"/>
      <c r="J18" s="161"/>
      <c r="K18" s="169"/>
      <c r="L18" s="159"/>
      <c r="M18" s="161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27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27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0"/>
      <c r="H21" s="168"/>
      <c r="I21" s="157"/>
      <c r="J21" s="160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1"/>
      <c r="H22" s="169"/>
      <c r="I22" s="159"/>
      <c r="J22" s="161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0"/>
      <c r="E23" s="162"/>
      <c r="F23" s="182"/>
      <c r="G23" s="166"/>
      <c r="H23" s="162"/>
      <c r="I23" s="182"/>
      <c r="J23" s="160"/>
      <c r="K23" s="168"/>
      <c r="L23" s="157"/>
      <c r="M23" s="160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1"/>
      <c r="E24" s="163"/>
      <c r="F24" s="193"/>
      <c r="G24" s="167"/>
      <c r="H24" s="163"/>
      <c r="I24" s="193"/>
      <c r="J24" s="161"/>
      <c r="K24" s="169"/>
      <c r="L24" s="159"/>
      <c r="M24" s="161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0"/>
      <c r="E25" s="162"/>
      <c r="F25" s="182"/>
      <c r="G25" s="166"/>
      <c r="H25" s="168"/>
      <c r="I25" s="157"/>
      <c r="J25" s="160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1"/>
      <c r="E26" s="163"/>
      <c r="F26" s="193"/>
      <c r="G26" s="167"/>
      <c r="H26" s="169"/>
      <c r="I26" s="159"/>
      <c r="J26" s="161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8"/>
      <c r="I29" s="157"/>
      <c r="J29" s="160"/>
      <c r="K29" s="168"/>
      <c r="L29" s="157"/>
      <c r="M29" s="160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9"/>
      <c r="I30" s="159"/>
      <c r="J30" s="161"/>
      <c r="K30" s="169"/>
      <c r="L30" s="159"/>
      <c r="M30" s="161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8"/>
      <c r="I31" s="157"/>
      <c r="J31" s="160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9"/>
      <c r="I32" s="159"/>
      <c r="J32" s="161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8"/>
      <c r="I33" s="157"/>
      <c r="J33" s="160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9"/>
      <c r="I34" s="159"/>
      <c r="J34" s="161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0"/>
      <c r="E39" s="162"/>
      <c r="F39" s="182"/>
      <c r="G39" s="166"/>
      <c r="H39" s="162"/>
      <c r="I39" s="182"/>
      <c r="J39" s="166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1"/>
      <c r="E40" s="163"/>
      <c r="F40" s="193"/>
      <c r="G40" s="167"/>
      <c r="H40" s="163"/>
      <c r="I40" s="193"/>
      <c r="J40" s="167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0"/>
      <c r="E43" s="162"/>
      <c r="F43" s="182"/>
      <c r="G43" s="166"/>
      <c r="H43" s="162"/>
      <c r="I43" s="182"/>
      <c r="J43" s="166"/>
      <c r="K43" s="168"/>
      <c r="L43" s="157"/>
      <c r="M43" s="160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1"/>
      <c r="E44" s="163"/>
      <c r="F44" s="193"/>
      <c r="G44" s="167"/>
      <c r="H44" s="163"/>
      <c r="I44" s="193"/>
      <c r="J44" s="167"/>
      <c r="K44" s="169"/>
      <c r="L44" s="159"/>
      <c r="M44" s="161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8"/>
      <c r="F45" s="157"/>
      <c r="G45" s="160"/>
      <c r="H45" s="168"/>
      <c r="I45" s="157"/>
      <c r="J45" s="160"/>
      <c r="K45" s="168"/>
      <c r="L45" s="157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9"/>
      <c r="F46" s="159"/>
      <c r="G46" s="161"/>
      <c r="H46" s="169"/>
      <c r="I46" s="159"/>
      <c r="J46" s="161"/>
      <c r="K46" s="169"/>
      <c r="L46" s="159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0"/>
      <c r="H47" s="168"/>
      <c r="I47" s="157"/>
      <c r="J47" s="160"/>
      <c r="K47" s="168"/>
      <c r="L47" s="157"/>
      <c r="M47" s="160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1"/>
      <c r="H48" s="169"/>
      <c r="I48" s="159"/>
      <c r="J48" s="161"/>
      <c r="K48" s="169"/>
      <c r="L48" s="159"/>
      <c r="M48" s="161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0"/>
      <c r="E49" s="168"/>
      <c r="F49" s="157"/>
      <c r="G49" s="160"/>
      <c r="H49" s="168"/>
      <c r="I49" s="157"/>
      <c r="J49" s="160"/>
      <c r="K49" s="168"/>
      <c r="L49" s="157"/>
      <c r="M49" s="160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6"/>
      <c r="E50" s="185"/>
      <c r="F50" s="158"/>
      <c r="G50" s="186"/>
      <c r="H50" s="185"/>
      <c r="I50" s="158"/>
      <c r="J50" s="186"/>
      <c r="K50" s="185"/>
      <c r="L50" s="158"/>
      <c r="M50" s="186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A000000}"/>
  <mergeCells count="670">
    <mergeCell ref="V39:V40"/>
    <mergeCell ref="V41:V42"/>
    <mergeCell ref="V43:V44"/>
    <mergeCell ref="V45:V46"/>
    <mergeCell ref="V47:V48"/>
    <mergeCell ref="V49:V50"/>
    <mergeCell ref="S1:V1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:V4"/>
    <mergeCell ref="V5:V6"/>
    <mergeCell ref="V7:V8"/>
    <mergeCell ref="V9:V10"/>
    <mergeCell ref="V11:V12"/>
    <mergeCell ref="V13:V14"/>
    <mergeCell ref="V15:V16"/>
    <mergeCell ref="V17:V18"/>
    <mergeCell ref="AE29:AE30"/>
    <mergeCell ref="AA26:AA30"/>
    <mergeCell ref="AB26:AB30"/>
    <mergeCell ref="AK5:AK6"/>
    <mergeCell ref="X1:Y1"/>
    <mergeCell ref="AA1:AB1"/>
    <mergeCell ref="AH1:AK1"/>
    <mergeCell ref="AM1:AP1"/>
    <mergeCell ref="AD2:AF2"/>
    <mergeCell ref="AD3:AE4"/>
    <mergeCell ref="AD5:AE6"/>
    <mergeCell ref="X3:X4"/>
    <mergeCell ref="Y3:Y4"/>
    <mergeCell ref="AA3:AA4"/>
    <mergeCell ref="AB3:AB6"/>
    <mergeCell ref="X9:X10"/>
    <mergeCell ref="Y9:Y10"/>
    <mergeCell ref="AA9:AA10"/>
    <mergeCell ref="AD7:AE8"/>
    <mergeCell ref="AD9:AE10"/>
    <mergeCell ref="AN7:AN10"/>
    <mergeCell ref="AO7:AO10"/>
    <mergeCell ref="AP7:AP10"/>
    <mergeCell ref="AJ7:AJ8"/>
    <mergeCell ref="T5:T6"/>
    <mergeCell ref="U5:U6"/>
    <mergeCell ref="X5:X6"/>
    <mergeCell ref="M5:M6"/>
    <mergeCell ref="N5:N6"/>
    <mergeCell ref="G7:G8"/>
    <mergeCell ref="H7:H8"/>
    <mergeCell ref="I7:I8"/>
    <mergeCell ref="V19:V20"/>
    <mergeCell ref="O7:O8"/>
    <mergeCell ref="P7:P8"/>
    <mergeCell ref="S7:S8"/>
    <mergeCell ref="T7:T8"/>
    <mergeCell ref="K5:K6"/>
    <mergeCell ref="P11:P12"/>
    <mergeCell ref="S11:S12"/>
    <mergeCell ref="T11:T12"/>
    <mergeCell ref="U11:U12"/>
    <mergeCell ref="X11:X12"/>
    <mergeCell ref="G13:G14"/>
    <mergeCell ref="H13:H14"/>
    <mergeCell ref="I13:I14"/>
    <mergeCell ref="J13:J14"/>
    <mergeCell ref="K13:K14"/>
    <mergeCell ref="A3:A4"/>
    <mergeCell ref="B3:B4"/>
    <mergeCell ref="C3:C4"/>
    <mergeCell ref="D3:D4"/>
    <mergeCell ref="E3:E4"/>
    <mergeCell ref="F3:F4"/>
    <mergeCell ref="G3:G4"/>
    <mergeCell ref="A1:P1"/>
    <mergeCell ref="H3:H4"/>
    <mergeCell ref="I3:I4"/>
    <mergeCell ref="J3:J4"/>
    <mergeCell ref="K3:K4"/>
    <mergeCell ref="L3:L4"/>
    <mergeCell ref="M3:M4"/>
    <mergeCell ref="B2:M2"/>
    <mergeCell ref="AR2:AT2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AI3:AI4"/>
    <mergeCell ref="AJ3:AJ4"/>
    <mergeCell ref="AK3:AK4"/>
    <mergeCell ref="AM3:AM6"/>
    <mergeCell ref="AN3:AN6"/>
    <mergeCell ref="AI5:AI6"/>
    <mergeCell ref="AJ5:AJ6"/>
    <mergeCell ref="AH3:AH4"/>
    <mergeCell ref="AH5:AH6"/>
    <mergeCell ref="P5:P6"/>
    <mergeCell ref="S5:S6"/>
    <mergeCell ref="E7:E8"/>
    <mergeCell ref="F7:F8"/>
    <mergeCell ref="A5:A6"/>
    <mergeCell ref="B5:B6"/>
    <mergeCell ref="C5:C6"/>
    <mergeCell ref="D5:D6"/>
    <mergeCell ref="E5:E6"/>
    <mergeCell ref="F5:F6"/>
    <mergeCell ref="O5:O6"/>
    <mergeCell ref="L5:L6"/>
    <mergeCell ref="J7:J8"/>
    <mergeCell ref="K7:K8"/>
    <mergeCell ref="L7:L8"/>
    <mergeCell ref="G5:G6"/>
    <mergeCell ref="H5:H6"/>
    <mergeCell ref="I5:I6"/>
    <mergeCell ref="J5:J6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AF7:AF8"/>
    <mergeCell ref="AH7:AH8"/>
    <mergeCell ref="N9:N10"/>
    <mergeCell ref="O9:O10"/>
    <mergeCell ref="P9:P10"/>
    <mergeCell ref="S9:S10"/>
    <mergeCell ref="T9:T10"/>
    <mergeCell ref="H9:H10"/>
    <mergeCell ref="I9:I10"/>
    <mergeCell ref="J9:J10"/>
    <mergeCell ref="K9:K10"/>
    <mergeCell ref="L9:L10"/>
    <mergeCell ref="M9:M10"/>
    <mergeCell ref="A7:A8"/>
    <mergeCell ref="B7:B8"/>
    <mergeCell ref="C7:C8"/>
    <mergeCell ref="D7:D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K9:AK10"/>
    <mergeCell ref="U9:U10"/>
    <mergeCell ref="AB7:AB10"/>
    <mergeCell ref="AI7:AI8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AD11:AE12"/>
    <mergeCell ref="L13:L14"/>
    <mergeCell ref="A13:A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AD17:AE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X15:X16"/>
    <mergeCell ref="Y15:Y16"/>
    <mergeCell ref="AA15:AA16"/>
    <mergeCell ref="T15:T16"/>
    <mergeCell ref="O17:O18"/>
    <mergeCell ref="P17:P18"/>
    <mergeCell ref="S17:S18"/>
    <mergeCell ref="T17:T18"/>
    <mergeCell ref="U17:U18"/>
    <mergeCell ref="X17:X18"/>
    <mergeCell ref="Q17:Q18"/>
    <mergeCell ref="O15:O16"/>
    <mergeCell ref="P15:P16"/>
    <mergeCell ref="S15:S16"/>
    <mergeCell ref="AO15:AO18"/>
    <mergeCell ref="AP15:AP18"/>
    <mergeCell ref="A17:A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J21:J22"/>
    <mergeCell ref="K21:K22"/>
    <mergeCell ref="L21:L22"/>
    <mergeCell ref="M21:M22"/>
    <mergeCell ref="N21:N22"/>
    <mergeCell ref="AF19:AF20"/>
    <mergeCell ref="AD19:AE20"/>
    <mergeCell ref="I17:I18"/>
    <mergeCell ref="J17:J18"/>
    <mergeCell ref="K17:K18"/>
    <mergeCell ref="L17:L18"/>
    <mergeCell ref="M17:M18"/>
    <mergeCell ref="N17:N18"/>
    <mergeCell ref="I19:I20"/>
    <mergeCell ref="J19:J20"/>
    <mergeCell ref="K19:K20"/>
    <mergeCell ref="L19:L20"/>
    <mergeCell ref="AB15:AB18"/>
    <mergeCell ref="AD15:AF16"/>
    <mergeCell ref="Y17:Y18"/>
    <mergeCell ref="AA17:AA18"/>
    <mergeCell ref="AF17:AF18"/>
    <mergeCell ref="M15:M16"/>
    <mergeCell ref="N15:N16"/>
    <mergeCell ref="A19:A20"/>
    <mergeCell ref="B19:B20"/>
    <mergeCell ref="C19:C20"/>
    <mergeCell ref="D19:D20"/>
    <mergeCell ref="E19:E20"/>
    <mergeCell ref="F19:F20"/>
    <mergeCell ref="Y19:Y20"/>
    <mergeCell ref="M19:M20"/>
    <mergeCell ref="N19:N20"/>
    <mergeCell ref="O19:O20"/>
    <mergeCell ref="P19:P20"/>
    <mergeCell ref="S19:S20"/>
    <mergeCell ref="T19:T20"/>
    <mergeCell ref="Q19:Q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I23:I24"/>
    <mergeCell ref="J23:J24"/>
    <mergeCell ref="K23:K24"/>
    <mergeCell ref="L23:L24"/>
    <mergeCell ref="O21:O22"/>
    <mergeCell ref="P21:P22"/>
    <mergeCell ref="S21:S22"/>
    <mergeCell ref="T21:T22"/>
    <mergeCell ref="AP19:AP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AF21:AF22"/>
    <mergeCell ref="AH21:AH22"/>
    <mergeCell ref="U21:U22"/>
    <mergeCell ref="X21:X22"/>
    <mergeCell ref="Y21:Y22"/>
    <mergeCell ref="Q21:Q22"/>
    <mergeCell ref="AD21:AE22"/>
    <mergeCell ref="AI23:AI24"/>
    <mergeCell ref="AJ23:AJ24"/>
    <mergeCell ref="AK23:AK24"/>
    <mergeCell ref="Y23:Y24"/>
    <mergeCell ref="AF23:AF24"/>
    <mergeCell ref="AH23:AH24"/>
    <mergeCell ref="AA19:AB23"/>
    <mergeCell ref="AI21:AI22"/>
    <mergeCell ref="AJ21:AJ22"/>
    <mergeCell ref="AK21:AK22"/>
    <mergeCell ref="AH19:AH20"/>
    <mergeCell ref="AD23:AE24"/>
    <mergeCell ref="A25:A26"/>
    <mergeCell ref="B25:B26"/>
    <mergeCell ref="C25:C26"/>
    <mergeCell ref="D25:D26"/>
    <mergeCell ref="E25:E26"/>
    <mergeCell ref="F25:F26"/>
    <mergeCell ref="G25:G26"/>
    <mergeCell ref="U23:U24"/>
    <mergeCell ref="X23:X24"/>
    <mergeCell ref="M23:M24"/>
    <mergeCell ref="N23:N24"/>
    <mergeCell ref="O23:O24"/>
    <mergeCell ref="P23:P24"/>
    <mergeCell ref="S23:S24"/>
    <mergeCell ref="T23:T24"/>
    <mergeCell ref="Q23:Q24"/>
    <mergeCell ref="G23:G24"/>
    <mergeCell ref="A23:A24"/>
    <mergeCell ref="B23:B24"/>
    <mergeCell ref="C23:C24"/>
    <mergeCell ref="D23:D24"/>
    <mergeCell ref="E23:E24"/>
    <mergeCell ref="F23:F24"/>
    <mergeCell ref="H23:H24"/>
    <mergeCell ref="A27:A28"/>
    <mergeCell ref="B27:B28"/>
    <mergeCell ref="C27:C28"/>
    <mergeCell ref="D27:D28"/>
    <mergeCell ref="E27:E28"/>
    <mergeCell ref="F27:F28"/>
    <mergeCell ref="G27:G28"/>
    <mergeCell ref="X25:X26"/>
    <mergeCell ref="Y25:Y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K25:K26"/>
    <mergeCell ref="L25:L26"/>
    <mergeCell ref="M25:M26"/>
    <mergeCell ref="H27:H28"/>
    <mergeCell ref="I27:I28"/>
    <mergeCell ref="J27:J28"/>
    <mergeCell ref="K27:K28"/>
    <mergeCell ref="L27:L28"/>
    <mergeCell ref="M27:M28"/>
    <mergeCell ref="AJ25:AJ26"/>
    <mergeCell ref="AK25:AK26"/>
    <mergeCell ref="AM25:AN26"/>
    <mergeCell ref="AD25:AD26"/>
    <mergeCell ref="AF25:AF26"/>
    <mergeCell ref="AH25:AH26"/>
    <mergeCell ref="AI25:AI26"/>
    <mergeCell ref="N29:N30"/>
    <mergeCell ref="AK27:AK28"/>
    <mergeCell ref="AM27:AN28"/>
    <mergeCell ref="A29:A30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U27:U28"/>
    <mergeCell ref="Q27:Q28"/>
    <mergeCell ref="AK29:AK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Y29:Y30"/>
    <mergeCell ref="AD29:AD30"/>
    <mergeCell ref="AF29:AF30"/>
    <mergeCell ref="AH29:AH30"/>
    <mergeCell ref="AI29:AI30"/>
    <mergeCell ref="AJ29:AJ30"/>
    <mergeCell ref="O29:O30"/>
    <mergeCell ref="P29:P30"/>
    <mergeCell ref="S29:S30"/>
    <mergeCell ref="T29:T30"/>
    <mergeCell ref="U29:U30"/>
    <mergeCell ref="X29:X30"/>
    <mergeCell ref="Q29:Q30"/>
    <mergeCell ref="I29:I30"/>
    <mergeCell ref="S31:S32"/>
    <mergeCell ref="T31:T32"/>
    <mergeCell ref="U31:U32"/>
    <mergeCell ref="X31:X32"/>
    <mergeCell ref="A33:A34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O31:O32"/>
    <mergeCell ref="T33:T34"/>
    <mergeCell ref="U33:U34"/>
    <mergeCell ref="X33:X34"/>
    <mergeCell ref="N33:N34"/>
    <mergeCell ref="O33:O34"/>
    <mergeCell ref="P33:P34"/>
    <mergeCell ref="S33:S34"/>
    <mergeCell ref="A35:A36"/>
    <mergeCell ref="B35:B36"/>
    <mergeCell ref="C35:C36"/>
    <mergeCell ref="D35:D36"/>
    <mergeCell ref="E35:E36"/>
    <mergeCell ref="F35:F36"/>
    <mergeCell ref="G35:G36"/>
    <mergeCell ref="L33:L34"/>
    <mergeCell ref="M33:M34"/>
    <mergeCell ref="F33:F34"/>
    <mergeCell ref="G33:G34"/>
    <mergeCell ref="H33:H34"/>
    <mergeCell ref="I33:I34"/>
    <mergeCell ref="J33:J34"/>
    <mergeCell ref="K33:K34"/>
    <mergeCell ref="S35:S36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M37:M38"/>
    <mergeCell ref="N37:N38"/>
    <mergeCell ref="O37:O38"/>
    <mergeCell ref="P37:P38"/>
    <mergeCell ref="S37:S38"/>
    <mergeCell ref="T37:T38"/>
    <mergeCell ref="G37:G38"/>
    <mergeCell ref="H37:H38"/>
    <mergeCell ref="I37:I38"/>
    <mergeCell ref="J37:J38"/>
    <mergeCell ref="K37:K38"/>
    <mergeCell ref="L37:L38"/>
    <mergeCell ref="A37:A38"/>
    <mergeCell ref="B37:B38"/>
    <mergeCell ref="S39:S40"/>
    <mergeCell ref="T39:T40"/>
    <mergeCell ref="U39:U40"/>
    <mergeCell ref="A41:A42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M41:M42"/>
    <mergeCell ref="N41:N42"/>
    <mergeCell ref="O41:O42"/>
    <mergeCell ref="P41:P42"/>
    <mergeCell ref="S41:S42"/>
    <mergeCell ref="T41:T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I41:I42"/>
    <mergeCell ref="J41:J42"/>
    <mergeCell ref="K41:K42"/>
    <mergeCell ref="L41:L42"/>
    <mergeCell ref="S43:S44"/>
    <mergeCell ref="T43:T44"/>
    <mergeCell ref="U43:U44"/>
    <mergeCell ref="A45:A46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M45:M46"/>
    <mergeCell ref="N45:N46"/>
    <mergeCell ref="O45:O46"/>
    <mergeCell ref="P45:P46"/>
    <mergeCell ref="S45:S46"/>
    <mergeCell ref="T45:T46"/>
    <mergeCell ref="G45:G46"/>
    <mergeCell ref="H45:H46"/>
    <mergeCell ref="I45:I46"/>
    <mergeCell ref="J45:J46"/>
    <mergeCell ref="K45:K46"/>
    <mergeCell ref="L45:L46"/>
    <mergeCell ref="S47:S48"/>
    <mergeCell ref="T47:T48"/>
    <mergeCell ref="G47:G48"/>
    <mergeCell ref="H47:H48"/>
    <mergeCell ref="I47:I48"/>
    <mergeCell ref="U47:U48"/>
    <mergeCell ref="A49:A50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A47:A48"/>
    <mergeCell ref="B47:B48"/>
    <mergeCell ref="C47:C48"/>
    <mergeCell ref="D47:D48"/>
    <mergeCell ref="E47:E48"/>
    <mergeCell ref="F47:F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P47:P48"/>
    <mergeCell ref="P43:P44"/>
    <mergeCell ref="P39:P40"/>
    <mergeCell ref="C37:C38"/>
    <mergeCell ref="D37:D38"/>
    <mergeCell ref="E37:E38"/>
    <mergeCell ref="F37:F38"/>
    <mergeCell ref="N35:N36"/>
    <mergeCell ref="O35:O36"/>
    <mergeCell ref="P35:P36"/>
    <mergeCell ref="P31:P32"/>
    <mergeCell ref="J29:J30"/>
    <mergeCell ref="K29:K30"/>
    <mergeCell ref="L29:L30"/>
    <mergeCell ref="M29:M30"/>
    <mergeCell ref="Q43:Q44"/>
    <mergeCell ref="Q45:Q46"/>
    <mergeCell ref="Q47:Q48"/>
    <mergeCell ref="Q49:Q50"/>
    <mergeCell ref="Q51:Q53"/>
    <mergeCell ref="Q31:Q32"/>
    <mergeCell ref="Q33:Q34"/>
    <mergeCell ref="Q35:Q36"/>
    <mergeCell ref="Q37:Q38"/>
    <mergeCell ref="Q39:Q40"/>
    <mergeCell ref="Q41:Q42"/>
  </mergeCells>
  <phoneticPr fontId="5" type="noConversion"/>
  <conditionalFormatting sqref="Q3:Q50">
    <cfRule type="expression" dxfId="68" priority="3">
      <formula>Q3="X"</formula>
    </cfRule>
  </conditionalFormatting>
  <conditionalFormatting sqref="AA19:AB23">
    <cfRule type="expression" dxfId="67" priority="1">
      <formula>AA19="시간을 잘못 입력했습니다"</formula>
    </cfRule>
    <cfRule type="expression" dxfId="66" priority="2">
      <formula>AA19="오늘 하루 수고했어요"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0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1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0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1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8"/>
      <c r="F21" s="157"/>
      <c r="G21" s="160"/>
      <c r="H21" s="168"/>
      <c r="I21" s="157"/>
      <c r="J21" s="160"/>
      <c r="K21" s="168"/>
      <c r="L21" s="157"/>
      <c r="M21" s="160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9"/>
      <c r="F22" s="159"/>
      <c r="G22" s="161"/>
      <c r="H22" s="169"/>
      <c r="I22" s="159"/>
      <c r="J22" s="161"/>
      <c r="K22" s="169"/>
      <c r="L22" s="159"/>
      <c r="M22" s="161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8"/>
      <c r="F29" s="157"/>
      <c r="G29" s="160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9"/>
      <c r="F30" s="159"/>
      <c r="G30" s="161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0"/>
      <c r="H35" s="162"/>
      <c r="I35" s="182"/>
      <c r="J35" s="166"/>
      <c r="K35" s="162"/>
      <c r="L35" s="182"/>
      <c r="M35" s="166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1"/>
      <c r="H36" s="163"/>
      <c r="I36" s="193"/>
      <c r="J36" s="167"/>
      <c r="K36" s="163"/>
      <c r="L36" s="193"/>
      <c r="M36" s="167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2"/>
      <c r="I41" s="182"/>
      <c r="J41" s="166"/>
      <c r="K41" s="162"/>
      <c r="L41" s="182"/>
      <c r="M41" s="166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3"/>
      <c r="I42" s="193"/>
      <c r="J42" s="167"/>
      <c r="K42" s="163"/>
      <c r="L42" s="193"/>
      <c r="M42" s="167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0"/>
      <c r="H43" s="162"/>
      <c r="I43" s="182"/>
      <c r="J43" s="166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1"/>
      <c r="H44" s="163"/>
      <c r="I44" s="193"/>
      <c r="J44" s="167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0"/>
      <c r="H45" s="168"/>
      <c r="I45" s="157"/>
      <c r="J45" s="160"/>
      <c r="K45" s="168"/>
      <c r="L45" s="157"/>
      <c r="M45" s="160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1"/>
      <c r="H46" s="169"/>
      <c r="I46" s="159"/>
      <c r="J46" s="161"/>
      <c r="K46" s="169"/>
      <c r="L46" s="159"/>
      <c r="M46" s="161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8"/>
      <c r="F47" s="157"/>
      <c r="G47" s="160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9"/>
      <c r="F48" s="159"/>
      <c r="G48" s="161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B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65" priority="3">
      <formula>Q3="X"</formula>
    </cfRule>
  </conditionalFormatting>
  <conditionalFormatting sqref="AA19:AB23">
    <cfRule type="expression" dxfId="64" priority="1">
      <formula>AA19="시간을 잘못 입력했습니다"</formula>
    </cfRule>
    <cfRule type="expression" dxfId="63" priority="2">
      <formula>AA19="오늘 하루 수고했어요"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2"/>
      <c r="F5" s="182"/>
      <c r="G5" s="166"/>
      <c r="H5" s="162"/>
      <c r="I5" s="182"/>
      <c r="J5" s="166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3"/>
      <c r="F6" s="193"/>
      <c r="G6" s="167"/>
      <c r="H6" s="163"/>
      <c r="I6" s="193"/>
      <c r="J6" s="167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2"/>
      <c r="I7" s="182"/>
      <c r="J7" s="166"/>
      <c r="K7" s="162"/>
      <c r="L7" s="182"/>
      <c r="M7" s="166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3"/>
      <c r="I8" s="193"/>
      <c r="J8" s="167"/>
      <c r="K8" s="163"/>
      <c r="L8" s="193"/>
      <c r="M8" s="167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6"/>
      <c r="E11" s="162"/>
      <c r="F11" s="182"/>
      <c r="G11" s="166"/>
      <c r="H11" s="162"/>
      <c r="I11" s="182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7"/>
      <c r="E12" s="163"/>
      <c r="F12" s="193"/>
      <c r="G12" s="167"/>
      <c r="H12" s="163"/>
      <c r="I12" s="193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0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1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0"/>
      <c r="H31" s="162"/>
      <c r="I31" s="182"/>
      <c r="J31" s="166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1"/>
      <c r="H32" s="163"/>
      <c r="I32" s="193"/>
      <c r="J32" s="167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8"/>
      <c r="I45" s="157"/>
      <c r="J45" s="160"/>
      <c r="K45" s="168"/>
      <c r="L45" s="157"/>
      <c r="M45" s="160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9"/>
      <c r="I46" s="159"/>
      <c r="J46" s="161"/>
      <c r="K46" s="169"/>
      <c r="L46" s="159"/>
      <c r="M46" s="161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C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62" priority="3">
      <formula>Q3="X"</formula>
    </cfRule>
  </conditionalFormatting>
  <conditionalFormatting sqref="AA19:AB23">
    <cfRule type="expression" dxfId="61" priority="1">
      <formula>AA19="오늘 하루 수고했어요"</formula>
    </cfRule>
    <cfRule type="expression" dxfId="60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87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6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7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8"/>
      <c r="L21" s="157"/>
      <c r="M21" s="160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9"/>
      <c r="L22" s="159"/>
      <c r="M22" s="161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8"/>
      <c r="I23" s="157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9"/>
      <c r="I24" s="159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0"/>
      <c r="H25" s="162"/>
      <c r="I25" s="182"/>
      <c r="J25" s="166"/>
      <c r="K25" s="162"/>
      <c r="L25" s="182"/>
      <c r="M25" s="166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1"/>
      <c r="H26" s="163"/>
      <c r="I26" s="193"/>
      <c r="J26" s="167"/>
      <c r="K26" s="163"/>
      <c r="L26" s="193"/>
      <c r="M26" s="167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2"/>
      <c r="L27" s="182"/>
      <c r="M27" s="166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3"/>
      <c r="L28" s="193"/>
      <c r="M28" s="167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277"/>
      <c r="C29" s="279"/>
      <c r="D29" s="281"/>
      <c r="E29" s="162"/>
      <c r="F29" s="182"/>
      <c r="G29" s="166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278"/>
      <c r="C30" s="280"/>
      <c r="D30" s="282"/>
      <c r="E30" s="163"/>
      <c r="F30" s="193"/>
      <c r="G30" s="167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8"/>
      <c r="F41" s="157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9"/>
      <c r="F42" s="159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0"/>
      <c r="H45" s="162"/>
      <c r="I45" s="182"/>
      <c r="J45" s="166"/>
      <c r="K45" s="162"/>
      <c r="L45" s="182"/>
      <c r="M45" s="166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1"/>
      <c r="H46" s="163"/>
      <c r="I46" s="193"/>
      <c r="J46" s="167"/>
      <c r="K46" s="163"/>
      <c r="L46" s="193"/>
      <c r="M46" s="167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D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59" priority="3">
      <formula>Q3="X"</formula>
    </cfRule>
  </conditionalFormatting>
  <conditionalFormatting sqref="AA19:AB23">
    <cfRule type="expression" dxfId="58" priority="1">
      <formula>AA19="오늘 하루 수고했어요"</formula>
    </cfRule>
    <cfRule type="expression" dxfId="57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0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1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2"/>
      <c r="L19" s="182"/>
      <c r="M19" s="166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3"/>
      <c r="L20" s="193"/>
      <c r="M20" s="167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0"/>
      <c r="H25" s="162"/>
      <c r="I25" s="182"/>
      <c r="J25" s="166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1"/>
      <c r="H26" s="163"/>
      <c r="I26" s="193"/>
      <c r="J26" s="167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0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1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0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1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8"/>
      <c r="I45" s="157"/>
      <c r="J45" s="160"/>
      <c r="K45" s="168"/>
      <c r="L45" s="157"/>
      <c r="M45" s="160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9"/>
      <c r="I46" s="159"/>
      <c r="J46" s="161"/>
      <c r="K46" s="169"/>
      <c r="L46" s="159"/>
      <c r="M46" s="161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2"/>
      <c r="L47" s="157"/>
      <c r="M47" s="166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3"/>
      <c r="L48" s="159"/>
      <c r="M48" s="167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E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56" priority="3">
      <formula>Q3="X"</formula>
    </cfRule>
  </conditionalFormatting>
  <conditionalFormatting sqref="AA19:AB23">
    <cfRule type="expression" dxfId="55" priority="1">
      <formula>AA19="오늘 하루 수고했어요"</formula>
    </cfRule>
    <cfRule type="expression" dxfId="54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6"/>
      <c r="H5" s="162"/>
      <c r="I5" s="182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7"/>
      <c r="H6" s="163"/>
      <c r="I6" s="193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2"/>
      <c r="F7" s="182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3"/>
      <c r="F8" s="193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8"/>
      <c r="I25" s="157"/>
      <c r="J25" s="160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9"/>
      <c r="I26" s="159"/>
      <c r="J26" s="161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8"/>
      <c r="F29" s="157"/>
      <c r="G29" s="160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9"/>
      <c r="F30" s="159"/>
      <c r="G30" s="161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0"/>
      <c r="H37" s="162"/>
      <c r="I37" s="182"/>
      <c r="J37" s="166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1"/>
      <c r="H38" s="163"/>
      <c r="I38" s="193"/>
      <c r="J38" s="167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2"/>
      <c r="L45" s="182"/>
      <c r="M45" s="166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3"/>
      <c r="L46" s="193"/>
      <c r="M46" s="167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8"/>
      <c r="F47" s="157"/>
      <c r="G47" s="160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9"/>
      <c r="F48" s="159"/>
      <c r="G48" s="161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8"/>
      <c r="F49" s="157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85"/>
      <c r="F50" s="158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0F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53" priority="3">
      <formula>Q3="X"</formula>
    </cfRule>
  </conditionalFormatting>
  <conditionalFormatting sqref="AA19:AB23">
    <cfRule type="expression" dxfId="52" priority="1">
      <formula>AA19="오늘 하루 수고했어요"</formula>
    </cfRule>
    <cfRule type="expression" dxfId="51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87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0"/>
      <c r="H21" s="162"/>
      <c r="I21" s="182"/>
      <c r="J21" s="166"/>
      <c r="K21" s="168"/>
      <c r="L21" s="157"/>
      <c r="M21" s="160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1"/>
      <c r="H22" s="163"/>
      <c r="I22" s="193"/>
      <c r="J22" s="167"/>
      <c r="K22" s="169"/>
      <c r="L22" s="159"/>
      <c r="M22" s="161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2"/>
      <c r="I25" s="182"/>
      <c r="J25" s="166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3"/>
      <c r="I26" s="193"/>
      <c r="J26" s="167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0"/>
      <c r="H31" s="162"/>
      <c r="I31" s="182"/>
      <c r="J31" s="166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1"/>
      <c r="H32" s="163"/>
      <c r="I32" s="193"/>
      <c r="J32" s="167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8"/>
      <c r="F41" s="157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9"/>
      <c r="F42" s="159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8"/>
      <c r="F43" s="157"/>
      <c r="G43" s="160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9"/>
      <c r="F44" s="159"/>
      <c r="G44" s="161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8"/>
      <c r="F45" s="157"/>
      <c r="G45" s="160"/>
      <c r="H45" s="168"/>
      <c r="I45" s="157"/>
      <c r="J45" s="160"/>
      <c r="K45" s="168"/>
      <c r="L45" s="157"/>
      <c r="M45" s="160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9"/>
      <c r="F46" s="159"/>
      <c r="G46" s="161"/>
      <c r="H46" s="169"/>
      <c r="I46" s="159"/>
      <c r="J46" s="161"/>
      <c r="K46" s="169"/>
      <c r="L46" s="159"/>
      <c r="M46" s="161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0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50" priority="3">
      <formula>Q3="X"</formula>
    </cfRule>
  </conditionalFormatting>
  <conditionalFormatting sqref="AA19:AB23">
    <cfRule type="expression" dxfId="49" priority="1">
      <formula>AA19="오늘 하루 수고했어요"</formula>
    </cfRule>
    <cfRule type="expression" dxfId="48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2"/>
      <c r="I3" s="182"/>
      <c r="J3" s="166"/>
      <c r="K3" s="162"/>
      <c r="L3" s="182"/>
      <c r="M3" s="166"/>
      <c r="N3" s="162"/>
      <c r="O3" s="162"/>
      <c r="P3" s="283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3"/>
      <c r="I4" s="193"/>
      <c r="J4" s="167"/>
      <c r="K4" s="163"/>
      <c r="L4" s="193"/>
      <c r="M4" s="167"/>
      <c r="N4" s="163"/>
      <c r="O4" s="163"/>
      <c r="P4" s="285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6"/>
      <c r="H5" s="162"/>
      <c r="I5" s="182"/>
      <c r="J5" s="166"/>
      <c r="K5" s="162"/>
      <c r="L5" s="182"/>
      <c r="M5" s="166"/>
      <c r="N5" s="162"/>
      <c r="O5" s="162"/>
      <c r="P5" s="283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7"/>
      <c r="H6" s="163"/>
      <c r="I6" s="193"/>
      <c r="J6" s="167"/>
      <c r="K6" s="163"/>
      <c r="L6" s="193"/>
      <c r="M6" s="167"/>
      <c r="N6" s="163"/>
      <c r="O6" s="163"/>
      <c r="P6" s="285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2"/>
      <c r="I7" s="182"/>
      <c r="J7" s="166"/>
      <c r="K7" s="162"/>
      <c r="L7" s="182"/>
      <c r="M7" s="166"/>
      <c r="N7" s="162"/>
      <c r="O7" s="162"/>
      <c r="P7" s="283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3"/>
      <c r="I8" s="193"/>
      <c r="J8" s="167"/>
      <c r="K8" s="163"/>
      <c r="L8" s="193"/>
      <c r="M8" s="167"/>
      <c r="N8" s="163"/>
      <c r="O8" s="163"/>
      <c r="P8" s="285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2"/>
      <c r="F9" s="182"/>
      <c r="G9" s="166"/>
      <c r="H9" s="162"/>
      <c r="I9" s="182"/>
      <c r="J9" s="166"/>
      <c r="K9" s="162"/>
      <c r="L9" s="182"/>
      <c r="M9" s="166"/>
      <c r="N9" s="162"/>
      <c r="O9" s="162"/>
      <c r="P9" s="283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3"/>
      <c r="F10" s="193"/>
      <c r="G10" s="167"/>
      <c r="H10" s="163"/>
      <c r="I10" s="193"/>
      <c r="J10" s="167"/>
      <c r="K10" s="163"/>
      <c r="L10" s="193"/>
      <c r="M10" s="167"/>
      <c r="N10" s="163"/>
      <c r="O10" s="163"/>
      <c r="P10" s="285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6"/>
      <c r="E11" s="162"/>
      <c r="F11" s="182"/>
      <c r="G11" s="166"/>
      <c r="H11" s="162"/>
      <c r="I11" s="182"/>
      <c r="J11" s="166"/>
      <c r="K11" s="162"/>
      <c r="L11" s="182"/>
      <c r="M11" s="166"/>
      <c r="N11" s="162"/>
      <c r="O11" s="162"/>
      <c r="P11" s="283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7"/>
      <c r="E12" s="163"/>
      <c r="F12" s="193"/>
      <c r="G12" s="167"/>
      <c r="H12" s="163"/>
      <c r="I12" s="193"/>
      <c r="J12" s="167"/>
      <c r="K12" s="163"/>
      <c r="L12" s="193"/>
      <c r="M12" s="167"/>
      <c r="N12" s="163"/>
      <c r="O12" s="163"/>
      <c r="P12" s="285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6"/>
      <c r="E13" s="162"/>
      <c r="F13" s="182"/>
      <c r="G13" s="166"/>
      <c r="H13" s="162"/>
      <c r="I13" s="182"/>
      <c r="J13" s="166"/>
      <c r="K13" s="162"/>
      <c r="L13" s="182"/>
      <c r="M13" s="166"/>
      <c r="N13" s="162"/>
      <c r="O13" s="162"/>
      <c r="P13" s="283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7"/>
      <c r="E14" s="163"/>
      <c r="F14" s="193"/>
      <c r="G14" s="167"/>
      <c r="H14" s="163"/>
      <c r="I14" s="193"/>
      <c r="J14" s="167"/>
      <c r="K14" s="163"/>
      <c r="L14" s="193"/>
      <c r="M14" s="167"/>
      <c r="N14" s="163"/>
      <c r="O14" s="163"/>
      <c r="P14" s="285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6"/>
      <c r="E15" s="162"/>
      <c r="F15" s="182"/>
      <c r="G15" s="166"/>
      <c r="H15" s="162"/>
      <c r="I15" s="182"/>
      <c r="J15" s="166"/>
      <c r="K15" s="162"/>
      <c r="L15" s="182"/>
      <c r="M15" s="166"/>
      <c r="N15" s="162"/>
      <c r="O15" s="162"/>
      <c r="P15" s="283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7"/>
      <c r="E16" s="163"/>
      <c r="F16" s="193"/>
      <c r="G16" s="167"/>
      <c r="H16" s="163"/>
      <c r="I16" s="193"/>
      <c r="J16" s="167"/>
      <c r="K16" s="163"/>
      <c r="L16" s="193"/>
      <c r="M16" s="167"/>
      <c r="N16" s="163"/>
      <c r="O16" s="163"/>
      <c r="P16" s="285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283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285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2"/>
      <c r="L19" s="182"/>
      <c r="M19" s="166"/>
      <c r="N19" s="162"/>
      <c r="O19" s="162"/>
      <c r="P19" s="283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3"/>
      <c r="L20" s="193"/>
      <c r="M20" s="167"/>
      <c r="N20" s="163"/>
      <c r="O20" s="163"/>
      <c r="P20" s="285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83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85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283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285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2"/>
      <c r="I25" s="182"/>
      <c r="J25" s="166"/>
      <c r="K25" s="162"/>
      <c r="L25" s="182"/>
      <c r="M25" s="166"/>
      <c r="N25" s="162"/>
      <c r="O25" s="162"/>
      <c r="P25" s="283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3"/>
      <c r="I26" s="193"/>
      <c r="J26" s="167"/>
      <c r="K26" s="163"/>
      <c r="L26" s="193"/>
      <c r="M26" s="167"/>
      <c r="N26" s="163"/>
      <c r="O26" s="163"/>
      <c r="P26" s="285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2"/>
      <c r="L27" s="182"/>
      <c r="M27" s="166"/>
      <c r="N27" s="162"/>
      <c r="O27" s="162"/>
      <c r="P27" s="283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3"/>
      <c r="L28" s="193"/>
      <c r="M28" s="167"/>
      <c r="N28" s="163"/>
      <c r="O28" s="163"/>
      <c r="P28" s="285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283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285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2"/>
      <c r="I31" s="182"/>
      <c r="J31" s="166"/>
      <c r="K31" s="162"/>
      <c r="L31" s="182"/>
      <c r="M31" s="166"/>
      <c r="N31" s="162"/>
      <c r="O31" s="162"/>
      <c r="P31" s="283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3"/>
      <c r="I32" s="193"/>
      <c r="J32" s="167"/>
      <c r="K32" s="163"/>
      <c r="L32" s="193"/>
      <c r="M32" s="167"/>
      <c r="N32" s="163"/>
      <c r="O32" s="163"/>
      <c r="P32" s="285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2"/>
      <c r="I33" s="182"/>
      <c r="J33" s="166"/>
      <c r="K33" s="162"/>
      <c r="L33" s="182"/>
      <c r="M33" s="166"/>
      <c r="N33" s="162"/>
      <c r="O33" s="162"/>
      <c r="P33" s="283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3"/>
      <c r="I34" s="193"/>
      <c r="J34" s="167"/>
      <c r="K34" s="163"/>
      <c r="L34" s="193"/>
      <c r="M34" s="167"/>
      <c r="N34" s="163"/>
      <c r="O34" s="163"/>
      <c r="P34" s="285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6"/>
      <c r="H35" s="162"/>
      <c r="I35" s="182"/>
      <c r="J35" s="166"/>
      <c r="K35" s="162"/>
      <c r="L35" s="182"/>
      <c r="M35" s="166"/>
      <c r="N35" s="162"/>
      <c r="O35" s="162"/>
      <c r="P35" s="283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7"/>
      <c r="H36" s="163"/>
      <c r="I36" s="193"/>
      <c r="J36" s="167"/>
      <c r="K36" s="163"/>
      <c r="L36" s="193"/>
      <c r="M36" s="167"/>
      <c r="N36" s="163"/>
      <c r="O36" s="163"/>
      <c r="P36" s="285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2"/>
      <c r="I37" s="182"/>
      <c r="J37" s="166"/>
      <c r="K37" s="162"/>
      <c r="L37" s="182"/>
      <c r="M37" s="166"/>
      <c r="N37" s="162"/>
      <c r="O37" s="162"/>
      <c r="P37" s="283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3"/>
      <c r="I38" s="193"/>
      <c r="J38" s="167"/>
      <c r="K38" s="163"/>
      <c r="L38" s="193"/>
      <c r="M38" s="167"/>
      <c r="N38" s="163"/>
      <c r="O38" s="163"/>
      <c r="P38" s="285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2"/>
      <c r="I39" s="182"/>
      <c r="J39" s="166"/>
      <c r="K39" s="162"/>
      <c r="L39" s="182"/>
      <c r="M39" s="166"/>
      <c r="N39" s="162"/>
      <c r="O39" s="162"/>
      <c r="P39" s="283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3"/>
      <c r="I40" s="193"/>
      <c r="J40" s="167"/>
      <c r="K40" s="163"/>
      <c r="L40" s="193"/>
      <c r="M40" s="167"/>
      <c r="N40" s="163"/>
      <c r="O40" s="163"/>
      <c r="P40" s="285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2"/>
      <c r="I41" s="182"/>
      <c r="J41" s="166"/>
      <c r="K41" s="162"/>
      <c r="L41" s="182"/>
      <c r="M41" s="166"/>
      <c r="N41" s="162"/>
      <c r="O41" s="162"/>
      <c r="P41" s="283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3"/>
      <c r="I42" s="193"/>
      <c r="J42" s="167"/>
      <c r="K42" s="163"/>
      <c r="L42" s="193"/>
      <c r="M42" s="167"/>
      <c r="N42" s="163"/>
      <c r="O42" s="163"/>
      <c r="P42" s="285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2"/>
      <c r="L43" s="182"/>
      <c r="M43" s="166"/>
      <c r="N43" s="162"/>
      <c r="O43" s="162"/>
      <c r="P43" s="283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3"/>
      <c r="L44" s="193"/>
      <c r="M44" s="167"/>
      <c r="N44" s="163"/>
      <c r="O44" s="163"/>
      <c r="P44" s="285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2"/>
      <c r="L45" s="182"/>
      <c r="M45" s="166"/>
      <c r="N45" s="162"/>
      <c r="O45" s="162"/>
      <c r="P45" s="283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3"/>
      <c r="L46" s="193"/>
      <c r="M46" s="167"/>
      <c r="N46" s="163"/>
      <c r="O46" s="163"/>
      <c r="P46" s="285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2"/>
      <c r="L47" s="182"/>
      <c r="M47" s="166"/>
      <c r="N47" s="162"/>
      <c r="O47" s="162"/>
      <c r="P47" s="283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3"/>
      <c r="L48" s="193"/>
      <c r="M48" s="167"/>
      <c r="N48" s="163"/>
      <c r="O48" s="163"/>
      <c r="P48" s="285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2"/>
      <c r="L49" s="182"/>
      <c r="M49" s="166"/>
      <c r="N49" s="162"/>
      <c r="O49" s="162"/>
      <c r="P49" s="283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91"/>
      <c r="L50" s="183"/>
      <c r="M50" s="184"/>
      <c r="N50" s="191"/>
      <c r="O50" s="191"/>
      <c r="P50" s="284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1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47" priority="3">
      <formula>Q3="X"</formula>
    </cfRule>
  </conditionalFormatting>
  <conditionalFormatting sqref="AA19:AB23">
    <cfRule type="expression" dxfId="46" priority="1">
      <formula>AA19="오늘 하루 수고했어요"</formula>
    </cfRule>
    <cfRule type="expression" dxfId="45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0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1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8"/>
      <c r="I21" s="157"/>
      <c r="J21" s="160"/>
      <c r="K21" s="168"/>
      <c r="L21" s="157"/>
      <c r="M21" s="160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9"/>
      <c r="I22" s="159"/>
      <c r="J22" s="161"/>
      <c r="K22" s="169"/>
      <c r="L22" s="159"/>
      <c r="M22" s="161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8"/>
      <c r="I23" s="157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9"/>
      <c r="I24" s="159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0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1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0"/>
      <c r="H29" s="162"/>
      <c r="I29" s="182"/>
      <c r="J29" s="166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1"/>
      <c r="H30" s="163"/>
      <c r="I30" s="193"/>
      <c r="J30" s="167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0"/>
      <c r="H31" s="162"/>
      <c r="I31" s="182"/>
      <c r="J31" s="166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1"/>
      <c r="H32" s="163"/>
      <c r="I32" s="193"/>
      <c r="J32" s="167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8"/>
      <c r="F45" s="157"/>
      <c r="G45" s="160"/>
      <c r="H45" s="168"/>
      <c r="I45" s="157"/>
      <c r="J45" s="160"/>
      <c r="K45" s="168"/>
      <c r="L45" s="157"/>
      <c r="M45" s="160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9"/>
      <c r="F46" s="159"/>
      <c r="G46" s="161"/>
      <c r="H46" s="169"/>
      <c r="I46" s="159"/>
      <c r="J46" s="161"/>
      <c r="K46" s="169"/>
      <c r="L46" s="159"/>
      <c r="M46" s="161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2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44" priority="3">
      <formula>Q3="X"</formula>
    </cfRule>
  </conditionalFormatting>
  <conditionalFormatting sqref="AA19:AB23">
    <cfRule type="expression" dxfId="43" priority="1">
      <formula>AA19="오늘 하루 수고했어요"</formula>
    </cfRule>
    <cfRule type="expression" dxfId="42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86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2"/>
      <c r="I7" s="182"/>
      <c r="J7" s="166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3"/>
      <c r="I8" s="193"/>
      <c r="J8" s="167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2"/>
      <c r="F9" s="182"/>
      <c r="G9" s="160"/>
      <c r="H9" s="162"/>
      <c r="I9" s="182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3"/>
      <c r="F10" s="193"/>
      <c r="G10" s="161"/>
      <c r="H10" s="163"/>
      <c r="I10" s="193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0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1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0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1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8"/>
      <c r="I25" s="157"/>
      <c r="J25" s="160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9"/>
      <c r="I26" s="159"/>
      <c r="J26" s="161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2"/>
      <c r="L27" s="182"/>
      <c r="M27" s="166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3"/>
      <c r="L28" s="193"/>
      <c r="M28" s="167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2"/>
      <c r="I33" s="182"/>
      <c r="J33" s="166"/>
      <c r="K33" s="162"/>
      <c r="L33" s="182"/>
      <c r="M33" s="166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3"/>
      <c r="I34" s="193"/>
      <c r="J34" s="167"/>
      <c r="K34" s="163"/>
      <c r="L34" s="193"/>
      <c r="M34" s="167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6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7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0"/>
      <c r="H39" s="162"/>
      <c r="I39" s="182"/>
      <c r="J39" s="166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1"/>
      <c r="H40" s="163"/>
      <c r="I40" s="193"/>
      <c r="J40" s="167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2"/>
      <c r="L45" s="182"/>
      <c r="M45" s="166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3"/>
      <c r="L46" s="193"/>
      <c r="M46" s="167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8"/>
      <c r="F47" s="157"/>
      <c r="G47" s="160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9"/>
      <c r="F48" s="159"/>
      <c r="G48" s="161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8"/>
      <c r="F49" s="157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85"/>
      <c r="F50" s="158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3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41" priority="3">
      <formula>Q3="X"</formula>
    </cfRule>
  </conditionalFormatting>
  <conditionalFormatting sqref="AA19:AB23">
    <cfRule type="expression" dxfId="40" priority="1">
      <formula>AA19="오늘 하루 수고했어요"</formula>
    </cfRule>
    <cfRule type="expression" dxfId="39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0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1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0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1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2"/>
      <c r="I25" s="182"/>
      <c r="J25" s="166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3"/>
      <c r="I26" s="193"/>
      <c r="J26" s="167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8"/>
      <c r="F29" s="157"/>
      <c r="G29" s="160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9"/>
      <c r="F30" s="159"/>
      <c r="G30" s="161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0"/>
      <c r="E35" s="162"/>
      <c r="F35" s="182"/>
      <c r="G35" s="166"/>
      <c r="H35" s="162"/>
      <c r="I35" s="182"/>
      <c r="J35" s="166"/>
      <c r="K35" s="162"/>
      <c r="L35" s="182"/>
      <c r="M35" s="166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1"/>
      <c r="E36" s="163"/>
      <c r="F36" s="193"/>
      <c r="G36" s="167"/>
      <c r="H36" s="163"/>
      <c r="I36" s="193"/>
      <c r="J36" s="167"/>
      <c r="K36" s="163"/>
      <c r="L36" s="193"/>
      <c r="M36" s="167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0"/>
      <c r="E41" s="162"/>
      <c r="F41" s="182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1"/>
      <c r="E42" s="163"/>
      <c r="F42" s="193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0"/>
      <c r="H45" s="162"/>
      <c r="I45" s="182"/>
      <c r="J45" s="166"/>
      <c r="K45" s="162"/>
      <c r="L45" s="182"/>
      <c r="M45" s="166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1"/>
      <c r="H46" s="163"/>
      <c r="I46" s="193"/>
      <c r="J46" s="167"/>
      <c r="K46" s="163"/>
      <c r="L46" s="193"/>
      <c r="M46" s="167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8"/>
      <c r="F49" s="157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85"/>
      <c r="F50" s="158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4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38" priority="3">
      <formula>Q3="X"</formula>
    </cfRule>
  </conditionalFormatting>
  <conditionalFormatting sqref="AA19:AB23">
    <cfRule type="expression" dxfId="37" priority="1">
      <formula>AA19="오늘 하루 수고했어요"</formula>
    </cfRule>
    <cfRule type="expression" dxfId="36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2"/>
      <c r="I3" s="182"/>
      <c r="J3" s="166"/>
      <c r="K3" s="162"/>
      <c r="L3" s="182"/>
      <c r="M3" s="166"/>
      <c r="N3" s="162"/>
      <c r="O3" s="162"/>
      <c r="P3" s="283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3"/>
      <c r="I4" s="193"/>
      <c r="J4" s="167"/>
      <c r="K4" s="163"/>
      <c r="L4" s="193"/>
      <c r="M4" s="167"/>
      <c r="N4" s="163"/>
      <c r="O4" s="163"/>
      <c r="P4" s="285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6"/>
      <c r="H5" s="162"/>
      <c r="I5" s="182"/>
      <c r="J5" s="166"/>
      <c r="K5" s="162"/>
      <c r="L5" s="182"/>
      <c r="M5" s="166"/>
      <c r="N5" s="162"/>
      <c r="O5" s="162"/>
      <c r="P5" s="283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7"/>
      <c r="H6" s="163"/>
      <c r="I6" s="193"/>
      <c r="J6" s="167"/>
      <c r="K6" s="163"/>
      <c r="L6" s="193"/>
      <c r="M6" s="167"/>
      <c r="N6" s="163"/>
      <c r="O6" s="163"/>
      <c r="P6" s="285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2"/>
      <c r="I7" s="182"/>
      <c r="J7" s="166"/>
      <c r="K7" s="162"/>
      <c r="L7" s="182"/>
      <c r="M7" s="166"/>
      <c r="N7" s="162"/>
      <c r="O7" s="162"/>
      <c r="P7" s="283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3"/>
      <c r="I8" s="193"/>
      <c r="J8" s="167"/>
      <c r="K8" s="163"/>
      <c r="L8" s="193"/>
      <c r="M8" s="167"/>
      <c r="N8" s="163"/>
      <c r="O8" s="163"/>
      <c r="P8" s="285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2"/>
      <c r="F9" s="182"/>
      <c r="G9" s="166"/>
      <c r="H9" s="162"/>
      <c r="I9" s="182"/>
      <c r="J9" s="166"/>
      <c r="K9" s="162"/>
      <c r="L9" s="182"/>
      <c r="M9" s="166"/>
      <c r="N9" s="162"/>
      <c r="O9" s="162"/>
      <c r="P9" s="283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3"/>
      <c r="F10" s="193"/>
      <c r="G10" s="167"/>
      <c r="H10" s="163"/>
      <c r="I10" s="193"/>
      <c r="J10" s="167"/>
      <c r="K10" s="163"/>
      <c r="L10" s="193"/>
      <c r="M10" s="167"/>
      <c r="N10" s="163"/>
      <c r="O10" s="163"/>
      <c r="P10" s="285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6"/>
      <c r="E11" s="162"/>
      <c r="F11" s="182"/>
      <c r="G11" s="166"/>
      <c r="H11" s="162"/>
      <c r="I11" s="182"/>
      <c r="J11" s="166"/>
      <c r="K11" s="162"/>
      <c r="L11" s="182"/>
      <c r="M11" s="166"/>
      <c r="N11" s="162"/>
      <c r="O11" s="162"/>
      <c r="P11" s="283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7"/>
      <c r="E12" s="163"/>
      <c r="F12" s="193"/>
      <c r="G12" s="167"/>
      <c r="H12" s="163"/>
      <c r="I12" s="193"/>
      <c r="J12" s="167"/>
      <c r="K12" s="163"/>
      <c r="L12" s="193"/>
      <c r="M12" s="167"/>
      <c r="N12" s="163"/>
      <c r="O12" s="163"/>
      <c r="P12" s="285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6"/>
      <c r="E13" s="162"/>
      <c r="F13" s="182"/>
      <c r="G13" s="166"/>
      <c r="H13" s="162"/>
      <c r="I13" s="182"/>
      <c r="J13" s="166"/>
      <c r="K13" s="162"/>
      <c r="L13" s="182"/>
      <c r="M13" s="166"/>
      <c r="N13" s="162"/>
      <c r="O13" s="162"/>
      <c r="P13" s="283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7"/>
      <c r="E14" s="163"/>
      <c r="F14" s="193"/>
      <c r="G14" s="167"/>
      <c r="H14" s="163"/>
      <c r="I14" s="193"/>
      <c r="J14" s="167"/>
      <c r="K14" s="163"/>
      <c r="L14" s="193"/>
      <c r="M14" s="167"/>
      <c r="N14" s="163"/>
      <c r="O14" s="163"/>
      <c r="P14" s="285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6"/>
      <c r="E15" s="162"/>
      <c r="F15" s="182"/>
      <c r="G15" s="166"/>
      <c r="H15" s="162"/>
      <c r="I15" s="182"/>
      <c r="J15" s="166"/>
      <c r="K15" s="162"/>
      <c r="L15" s="182"/>
      <c r="M15" s="166"/>
      <c r="N15" s="162"/>
      <c r="O15" s="162"/>
      <c r="P15" s="283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7"/>
      <c r="E16" s="163"/>
      <c r="F16" s="193"/>
      <c r="G16" s="167"/>
      <c r="H16" s="163"/>
      <c r="I16" s="193"/>
      <c r="J16" s="167"/>
      <c r="K16" s="163"/>
      <c r="L16" s="193"/>
      <c r="M16" s="167"/>
      <c r="N16" s="163"/>
      <c r="O16" s="163"/>
      <c r="P16" s="285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283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285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2"/>
      <c r="L19" s="182"/>
      <c r="M19" s="166"/>
      <c r="N19" s="162"/>
      <c r="O19" s="162"/>
      <c r="P19" s="283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3"/>
      <c r="L20" s="193"/>
      <c r="M20" s="167"/>
      <c r="N20" s="163"/>
      <c r="O20" s="163"/>
      <c r="P20" s="285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83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85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283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285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2"/>
      <c r="I25" s="182"/>
      <c r="J25" s="166"/>
      <c r="K25" s="162"/>
      <c r="L25" s="182"/>
      <c r="M25" s="166"/>
      <c r="N25" s="162"/>
      <c r="O25" s="162"/>
      <c r="P25" s="283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3"/>
      <c r="I26" s="193"/>
      <c r="J26" s="167"/>
      <c r="K26" s="163"/>
      <c r="L26" s="193"/>
      <c r="M26" s="167"/>
      <c r="N26" s="163"/>
      <c r="O26" s="163"/>
      <c r="P26" s="285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2"/>
      <c r="L27" s="182"/>
      <c r="M27" s="166"/>
      <c r="N27" s="162"/>
      <c r="O27" s="162"/>
      <c r="P27" s="283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3"/>
      <c r="L28" s="193"/>
      <c r="M28" s="167"/>
      <c r="N28" s="163"/>
      <c r="O28" s="163"/>
      <c r="P28" s="285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283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285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2"/>
      <c r="I31" s="182"/>
      <c r="J31" s="166"/>
      <c r="K31" s="162"/>
      <c r="L31" s="182"/>
      <c r="M31" s="166"/>
      <c r="N31" s="162"/>
      <c r="O31" s="162"/>
      <c r="P31" s="283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3"/>
      <c r="I32" s="193"/>
      <c r="J32" s="167"/>
      <c r="K32" s="163"/>
      <c r="L32" s="193"/>
      <c r="M32" s="167"/>
      <c r="N32" s="163"/>
      <c r="O32" s="163"/>
      <c r="P32" s="285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2"/>
      <c r="I33" s="182"/>
      <c r="J33" s="166"/>
      <c r="K33" s="162"/>
      <c r="L33" s="182"/>
      <c r="M33" s="166"/>
      <c r="N33" s="162"/>
      <c r="O33" s="162"/>
      <c r="P33" s="283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3"/>
      <c r="I34" s="193"/>
      <c r="J34" s="167"/>
      <c r="K34" s="163"/>
      <c r="L34" s="193"/>
      <c r="M34" s="167"/>
      <c r="N34" s="163"/>
      <c r="O34" s="163"/>
      <c r="P34" s="285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6"/>
      <c r="H35" s="162"/>
      <c r="I35" s="182"/>
      <c r="J35" s="166"/>
      <c r="K35" s="162"/>
      <c r="L35" s="182"/>
      <c r="M35" s="166"/>
      <c r="N35" s="162"/>
      <c r="O35" s="162"/>
      <c r="P35" s="283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7"/>
      <c r="H36" s="163"/>
      <c r="I36" s="193"/>
      <c r="J36" s="167"/>
      <c r="K36" s="163"/>
      <c r="L36" s="193"/>
      <c r="M36" s="167"/>
      <c r="N36" s="163"/>
      <c r="O36" s="163"/>
      <c r="P36" s="285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2"/>
      <c r="I37" s="182"/>
      <c r="J37" s="166"/>
      <c r="K37" s="162"/>
      <c r="L37" s="182"/>
      <c r="M37" s="166"/>
      <c r="N37" s="162"/>
      <c r="O37" s="162"/>
      <c r="P37" s="283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3"/>
      <c r="I38" s="193"/>
      <c r="J38" s="167"/>
      <c r="K38" s="163"/>
      <c r="L38" s="193"/>
      <c r="M38" s="167"/>
      <c r="N38" s="163"/>
      <c r="O38" s="163"/>
      <c r="P38" s="285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2"/>
      <c r="I39" s="182"/>
      <c r="J39" s="166"/>
      <c r="K39" s="162"/>
      <c r="L39" s="182"/>
      <c r="M39" s="166"/>
      <c r="N39" s="162"/>
      <c r="O39" s="162"/>
      <c r="P39" s="283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3"/>
      <c r="I40" s="193"/>
      <c r="J40" s="167"/>
      <c r="K40" s="163"/>
      <c r="L40" s="193"/>
      <c r="M40" s="167"/>
      <c r="N40" s="163"/>
      <c r="O40" s="163"/>
      <c r="P40" s="285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2"/>
      <c r="I41" s="182"/>
      <c r="J41" s="166"/>
      <c r="K41" s="162"/>
      <c r="L41" s="182"/>
      <c r="M41" s="166"/>
      <c r="N41" s="162"/>
      <c r="O41" s="162"/>
      <c r="P41" s="283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3"/>
      <c r="I42" s="193"/>
      <c r="J42" s="167"/>
      <c r="K42" s="163"/>
      <c r="L42" s="193"/>
      <c r="M42" s="167"/>
      <c r="N42" s="163"/>
      <c r="O42" s="163"/>
      <c r="P42" s="285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2"/>
      <c r="L43" s="182"/>
      <c r="M43" s="166"/>
      <c r="N43" s="162"/>
      <c r="O43" s="162"/>
      <c r="P43" s="283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3"/>
      <c r="L44" s="193"/>
      <c r="M44" s="167"/>
      <c r="N44" s="163"/>
      <c r="O44" s="163"/>
      <c r="P44" s="285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2"/>
      <c r="L45" s="182"/>
      <c r="M45" s="166"/>
      <c r="N45" s="162"/>
      <c r="O45" s="162"/>
      <c r="P45" s="283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3"/>
      <c r="L46" s="193"/>
      <c r="M46" s="167"/>
      <c r="N46" s="163"/>
      <c r="O46" s="163"/>
      <c r="P46" s="285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2"/>
      <c r="L47" s="182"/>
      <c r="M47" s="166"/>
      <c r="N47" s="162"/>
      <c r="O47" s="162"/>
      <c r="P47" s="283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3"/>
      <c r="L48" s="193"/>
      <c r="M48" s="167"/>
      <c r="N48" s="163"/>
      <c r="O48" s="163"/>
      <c r="P48" s="285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2"/>
      <c r="L49" s="182"/>
      <c r="M49" s="166"/>
      <c r="N49" s="162"/>
      <c r="O49" s="162"/>
      <c r="P49" s="283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91"/>
      <c r="L50" s="183"/>
      <c r="M50" s="184"/>
      <c r="N50" s="191"/>
      <c r="O50" s="191"/>
      <c r="P50" s="284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5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35" priority="3">
      <formula>Q3="X"</formula>
    </cfRule>
  </conditionalFormatting>
  <conditionalFormatting sqref="AA19:AB23">
    <cfRule type="expression" dxfId="34" priority="1">
      <formula>AA19="오늘 하루 수고했어요"</formula>
    </cfRule>
    <cfRule type="expression" dxfId="33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0"/>
      <c r="H3" s="168"/>
      <c r="I3" s="157"/>
      <c r="J3" s="160"/>
      <c r="K3" s="168"/>
      <c r="L3" s="157"/>
      <c r="M3" s="160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1"/>
      <c r="H4" s="169"/>
      <c r="I4" s="159"/>
      <c r="J4" s="161"/>
      <c r="K4" s="169"/>
      <c r="L4" s="159"/>
      <c r="M4" s="161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2"/>
      <c r="F17" s="182"/>
      <c r="G17" s="166"/>
      <c r="H17" s="168"/>
      <c r="I17" s="157"/>
      <c r="J17" s="160"/>
      <c r="K17" s="168"/>
      <c r="L17" s="157"/>
      <c r="M17" s="160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3"/>
      <c r="F18" s="193"/>
      <c r="G18" s="167"/>
      <c r="H18" s="169"/>
      <c r="I18" s="159"/>
      <c r="J18" s="161"/>
      <c r="K18" s="169"/>
      <c r="L18" s="159"/>
      <c r="M18" s="161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8"/>
      <c r="F21" s="157"/>
      <c r="G21" s="160"/>
      <c r="H21" s="168"/>
      <c r="I21" s="157"/>
      <c r="J21" s="160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9"/>
      <c r="F22" s="159"/>
      <c r="G22" s="161"/>
      <c r="H22" s="169"/>
      <c r="I22" s="159"/>
      <c r="J22" s="161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8"/>
      <c r="L29" s="157"/>
      <c r="M29" s="160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9"/>
      <c r="L30" s="159"/>
      <c r="M30" s="161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0"/>
      <c r="H31" s="162"/>
      <c r="I31" s="182"/>
      <c r="J31" s="166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1"/>
      <c r="H32" s="163"/>
      <c r="I32" s="193"/>
      <c r="J32" s="167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8"/>
      <c r="F41" s="157"/>
      <c r="G41" s="160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9"/>
      <c r="F42" s="159"/>
      <c r="G42" s="161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8"/>
      <c r="F43" s="157"/>
      <c r="G43" s="160"/>
      <c r="H43" s="168"/>
      <c r="I43" s="157"/>
      <c r="J43" s="160"/>
      <c r="K43" s="168"/>
      <c r="L43" s="157"/>
      <c r="M43" s="160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9"/>
      <c r="F44" s="159"/>
      <c r="G44" s="161"/>
      <c r="H44" s="169"/>
      <c r="I44" s="159"/>
      <c r="J44" s="161"/>
      <c r="K44" s="169"/>
      <c r="L44" s="159"/>
      <c r="M44" s="161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8"/>
      <c r="I45" s="157"/>
      <c r="J45" s="160"/>
      <c r="K45" s="168"/>
      <c r="L45" s="157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9"/>
      <c r="I46" s="159"/>
      <c r="J46" s="161"/>
      <c r="K46" s="169"/>
      <c r="L46" s="159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0"/>
      <c r="H47" s="168"/>
      <c r="I47" s="157"/>
      <c r="J47" s="160"/>
      <c r="K47" s="168"/>
      <c r="L47" s="157"/>
      <c r="M47" s="160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1"/>
      <c r="H48" s="169"/>
      <c r="I48" s="159"/>
      <c r="J48" s="161"/>
      <c r="K48" s="169"/>
      <c r="L48" s="159"/>
      <c r="M48" s="161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0"/>
      <c r="E49" s="168"/>
      <c r="F49" s="157"/>
      <c r="G49" s="160"/>
      <c r="H49" s="168"/>
      <c r="I49" s="157"/>
      <c r="J49" s="160"/>
      <c r="K49" s="168"/>
      <c r="L49" s="157"/>
      <c r="M49" s="160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6"/>
      <c r="E50" s="185"/>
      <c r="F50" s="158"/>
      <c r="G50" s="186"/>
      <c r="H50" s="185"/>
      <c r="I50" s="158"/>
      <c r="J50" s="186"/>
      <c r="K50" s="185"/>
      <c r="L50" s="158"/>
      <c r="M50" s="186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6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32" priority="3">
      <formula>Q3="X"</formula>
    </cfRule>
  </conditionalFormatting>
  <conditionalFormatting sqref="AA19:AB23">
    <cfRule type="expression" dxfId="31" priority="1">
      <formula>AA19="오늘 하루 수고했어요"</formula>
    </cfRule>
    <cfRule type="expression" dxfId="30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2"/>
      <c r="F5" s="182"/>
      <c r="G5" s="166"/>
      <c r="H5" s="162"/>
      <c r="I5" s="182"/>
      <c r="J5" s="166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3"/>
      <c r="F6" s="193"/>
      <c r="G6" s="167"/>
      <c r="H6" s="163"/>
      <c r="I6" s="193"/>
      <c r="J6" s="167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2"/>
      <c r="I7" s="182"/>
      <c r="J7" s="166"/>
      <c r="K7" s="162"/>
      <c r="L7" s="182"/>
      <c r="M7" s="166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3"/>
      <c r="I8" s="193"/>
      <c r="J8" s="167"/>
      <c r="K8" s="163"/>
      <c r="L8" s="193"/>
      <c r="M8" s="167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6"/>
      <c r="E11" s="162"/>
      <c r="F11" s="182"/>
      <c r="G11" s="166"/>
      <c r="H11" s="162"/>
      <c r="I11" s="182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7"/>
      <c r="E12" s="163"/>
      <c r="F12" s="193"/>
      <c r="G12" s="167"/>
      <c r="H12" s="163"/>
      <c r="I12" s="193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0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1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0"/>
      <c r="H31" s="162"/>
      <c r="I31" s="182"/>
      <c r="J31" s="166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1"/>
      <c r="H32" s="163"/>
      <c r="I32" s="193"/>
      <c r="J32" s="167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8"/>
      <c r="I45" s="157"/>
      <c r="J45" s="160"/>
      <c r="K45" s="168"/>
      <c r="L45" s="157"/>
      <c r="M45" s="160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9"/>
      <c r="I46" s="159"/>
      <c r="J46" s="161"/>
      <c r="K46" s="169"/>
      <c r="L46" s="159"/>
      <c r="M46" s="161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7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29" priority="3">
      <formula>Q3="X"</formula>
    </cfRule>
  </conditionalFormatting>
  <conditionalFormatting sqref="AA19:AB23">
    <cfRule type="expression" dxfId="28" priority="1">
      <formula>AA19="오늘 하루 수고했어요"</formula>
    </cfRule>
    <cfRule type="expression" dxfId="27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2"/>
      <c r="I3" s="182"/>
      <c r="J3" s="166"/>
      <c r="K3" s="162"/>
      <c r="L3" s="182"/>
      <c r="M3" s="166"/>
      <c r="N3" s="162"/>
      <c r="O3" s="162"/>
      <c r="P3" s="283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3"/>
      <c r="I4" s="193"/>
      <c r="J4" s="167"/>
      <c r="K4" s="163"/>
      <c r="L4" s="193"/>
      <c r="M4" s="167"/>
      <c r="N4" s="163"/>
      <c r="O4" s="163"/>
      <c r="P4" s="285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6"/>
      <c r="H5" s="162"/>
      <c r="I5" s="182"/>
      <c r="J5" s="166"/>
      <c r="K5" s="162"/>
      <c r="L5" s="182"/>
      <c r="M5" s="166"/>
      <c r="N5" s="162"/>
      <c r="O5" s="162"/>
      <c r="P5" s="283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7"/>
      <c r="H6" s="163"/>
      <c r="I6" s="193"/>
      <c r="J6" s="167"/>
      <c r="K6" s="163"/>
      <c r="L6" s="193"/>
      <c r="M6" s="167"/>
      <c r="N6" s="163"/>
      <c r="O6" s="163"/>
      <c r="P6" s="285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2"/>
      <c r="I7" s="182"/>
      <c r="J7" s="166"/>
      <c r="K7" s="162"/>
      <c r="L7" s="182"/>
      <c r="M7" s="166"/>
      <c r="N7" s="162"/>
      <c r="O7" s="162"/>
      <c r="P7" s="283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3"/>
      <c r="I8" s="193"/>
      <c r="J8" s="167"/>
      <c r="K8" s="163"/>
      <c r="L8" s="193"/>
      <c r="M8" s="167"/>
      <c r="N8" s="163"/>
      <c r="O8" s="163"/>
      <c r="P8" s="285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2"/>
      <c r="F9" s="182"/>
      <c r="G9" s="166"/>
      <c r="H9" s="162"/>
      <c r="I9" s="182"/>
      <c r="J9" s="166"/>
      <c r="K9" s="162"/>
      <c r="L9" s="182"/>
      <c r="M9" s="166"/>
      <c r="N9" s="162"/>
      <c r="O9" s="162"/>
      <c r="P9" s="283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3"/>
      <c r="F10" s="193"/>
      <c r="G10" s="167"/>
      <c r="H10" s="163"/>
      <c r="I10" s="193"/>
      <c r="J10" s="167"/>
      <c r="K10" s="163"/>
      <c r="L10" s="193"/>
      <c r="M10" s="167"/>
      <c r="N10" s="163"/>
      <c r="O10" s="163"/>
      <c r="P10" s="285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6"/>
      <c r="E11" s="162"/>
      <c r="F11" s="182"/>
      <c r="G11" s="166"/>
      <c r="H11" s="162"/>
      <c r="I11" s="182"/>
      <c r="J11" s="166"/>
      <c r="K11" s="162"/>
      <c r="L11" s="182"/>
      <c r="M11" s="166"/>
      <c r="N11" s="162"/>
      <c r="O11" s="162"/>
      <c r="P11" s="283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7"/>
      <c r="E12" s="163"/>
      <c r="F12" s="193"/>
      <c r="G12" s="167"/>
      <c r="H12" s="163"/>
      <c r="I12" s="193"/>
      <c r="J12" s="167"/>
      <c r="K12" s="163"/>
      <c r="L12" s="193"/>
      <c r="M12" s="167"/>
      <c r="N12" s="163"/>
      <c r="O12" s="163"/>
      <c r="P12" s="285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6"/>
      <c r="E13" s="162"/>
      <c r="F13" s="182"/>
      <c r="G13" s="166"/>
      <c r="H13" s="162"/>
      <c r="I13" s="182"/>
      <c r="J13" s="166"/>
      <c r="K13" s="162"/>
      <c r="L13" s="182"/>
      <c r="M13" s="166"/>
      <c r="N13" s="162"/>
      <c r="O13" s="162"/>
      <c r="P13" s="283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7"/>
      <c r="E14" s="163"/>
      <c r="F14" s="193"/>
      <c r="G14" s="167"/>
      <c r="H14" s="163"/>
      <c r="I14" s="193"/>
      <c r="J14" s="167"/>
      <c r="K14" s="163"/>
      <c r="L14" s="193"/>
      <c r="M14" s="167"/>
      <c r="N14" s="163"/>
      <c r="O14" s="163"/>
      <c r="P14" s="285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6"/>
      <c r="E15" s="162"/>
      <c r="F15" s="182"/>
      <c r="G15" s="166"/>
      <c r="H15" s="162"/>
      <c r="I15" s="182"/>
      <c r="J15" s="166"/>
      <c r="K15" s="162"/>
      <c r="L15" s="182"/>
      <c r="M15" s="166"/>
      <c r="N15" s="162"/>
      <c r="O15" s="162"/>
      <c r="P15" s="283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7"/>
      <c r="E16" s="163"/>
      <c r="F16" s="193"/>
      <c r="G16" s="167"/>
      <c r="H16" s="163"/>
      <c r="I16" s="193"/>
      <c r="J16" s="167"/>
      <c r="K16" s="163"/>
      <c r="L16" s="193"/>
      <c r="M16" s="167"/>
      <c r="N16" s="163"/>
      <c r="O16" s="163"/>
      <c r="P16" s="285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283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285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2"/>
      <c r="L19" s="182"/>
      <c r="M19" s="166"/>
      <c r="N19" s="162"/>
      <c r="O19" s="162"/>
      <c r="P19" s="283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3"/>
      <c r="L20" s="193"/>
      <c r="M20" s="167"/>
      <c r="N20" s="163"/>
      <c r="O20" s="163"/>
      <c r="P20" s="285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83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85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283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285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2"/>
      <c r="I25" s="182"/>
      <c r="J25" s="166"/>
      <c r="K25" s="162"/>
      <c r="L25" s="182"/>
      <c r="M25" s="166"/>
      <c r="N25" s="162"/>
      <c r="O25" s="162"/>
      <c r="P25" s="283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3"/>
      <c r="I26" s="193"/>
      <c r="J26" s="167"/>
      <c r="K26" s="163"/>
      <c r="L26" s="193"/>
      <c r="M26" s="167"/>
      <c r="N26" s="163"/>
      <c r="O26" s="163"/>
      <c r="P26" s="285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2"/>
      <c r="L27" s="182"/>
      <c r="M27" s="166"/>
      <c r="N27" s="162"/>
      <c r="O27" s="162"/>
      <c r="P27" s="283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3"/>
      <c r="L28" s="193"/>
      <c r="M28" s="167"/>
      <c r="N28" s="163"/>
      <c r="O28" s="163"/>
      <c r="P28" s="285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283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285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2"/>
      <c r="I31" s="182"/>
      <c r="J31" s="166"/>
      <c r="K31" s="162"/>
      <c r="L31" s="182"/>
      <c r="M31" s="166"/>
      <c r="N31" s="162"/>
      <c r="O31" s="162"/>
      <c r="P31" s="283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3"/>
      <c r="I32" s="193"/>
      <c r="J32" s="167"/>
      <c r="K32" s="163"/>
      <c r="L32" s="193"/>
      <c r="M32" s="167"/>
      <c r="N32" s="163"/>
      <c r="O32" s="163"/>
      <c r="P32" s="285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2"/>
      <c r="I33" s="182"/>
      <c r="J33" s="166"/>
      <c r="K33" s="162"/>
      <c r="L33" s="182"/>
      <c r="M33" s="166"/>
      <c r="N33" s="162"/>
      <c r="O33" s="162"/>
      <c r="P33" s="283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3"/>
      <c r="I34" s="193"/>
      <c r="J34" s="167"/>
      <c r="K34" s="163"/>
      <c r="L34" s="193"/>
      <c r="M34" s="167"/>
      <c r="N34" s="163"/>
      <c r="O34" s="163"/>
      <c r="P34" s="285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6"/>
      <c r="H35" s="162"/>
      <c r="I35" s="182"/>
      <c r="J35" s="166"/>
      <c r="K35" s="162"/>
      <c r="L35" s="182"/>
      <c r="M35" s="166"/>
      <c r="N35" s="162"/>
      <c r="O35" s="162"/>
      <c r="P35" s="283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7"/>
      <c r="H36" s="163"/>
      <c r="I36" s="193"/>
      <c r="J36" s="167"/>
      <c r="K36" s="163"/>
      <c r="L36" s="193"/>
      <c r="M36" s="167"/>
      <c r="N36" s="163"/>
      <c r="O36" s="163"/>
      <c r="P36" s="285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2"/>
      <c r="I37" s="182"/>
      <c r="J37" s="166"/>
      <c r="K37" s="162"/>
      <c r="L37" s="182"/>
      <c r="M37" s="166"/>
      <c r="N37" s="162"/>
      <c r="O37" s="162"/>
      <c r="P37" s="283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3"/>
      <c r="I38" s="193"/>
      <c r="J38" s="167"/>
      <c r="K38" s="163"/>
      <c r="L38" s="193"/>
      <c r="M38" s="167"/>
      <c r="N38" s="163"/>
      <c r="O38" s="163"/>
      <c r="P38" s="285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2"/>
      <c r="I39" s="182"/>
      <c r="J39" s="166"/>
      <c r="K39" s="162"/>
      <c r="L39" s="182"/>
      <c r="M39" s="166"/>
      <c r="N39" s="162"/>
      <c r="O39" s="162"/>
      <c r="P39" s="283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3"/>
      <c r="I40" s="193"/>
      <c r="J40" s="167"/>
      <c r="K40" s="163"/>
      <c r="L40" s="193"/>
      <c r="M40" s="167"/>
      <c r="N40" s="163"/>
      <c r="O40" s="163"/>
      <c r="P40" s="285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2"/>
      <c r="I41" s="182"/>
      <c r="J41" s="166"/>
      <c r="K41" s="162"/>
      <c r="L41" s="182"/>
      <c r="M41" s="166"/>
      <c r="N41" s="162"/>
      <c r="O41" s="162"/>
      <c r="P41" s="283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3"/>
      <c r="I42" s="193"/>
      <c r="J42" s="167"/>
      <c r="K42" s="163"/>
      <c r="L42" s="193"/>
      <c r="M42" s="167"/>
      <c r="N42" s="163"/>
      <c r="O42" s="163"/>
      <c r="P42" s="285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2"/>
      <c r="L43" s="182"/>
      <c r="M43" s="166"/>
      <c r="N43" s="162"/>
      <c r="O43" s="162"/>
      <c r="P43" s="283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3"/>
      <c r="L44" s="193"/>
      <c r="M44" s="167"/>
      <c r="N44" s="163"/>
      <c r="O44" s="163"/>
      <c r="P44" s="285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2"/>
      <c r="L45" s="182"/>
      <c r="M45" s="166"/>
      <c r="N45" s="162"/>
      <c r="O45" s="162"/>
      <c r="P45" s="283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3"/>
      <c r="L46" s="193"/>
      <c r="M46" s="167"/>
      <c r="N46" s="163"/>
      <c r="O46" s="163"/>
      <c r="P46" s="285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2"/>
      <c r="L47" s="182"/>
      <c r="M47" s="166"/>
      <c r="N47" s="162"/>
      <c r="O47" s="162"/>
      <c r="P47" s="283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3"/>
      <c r="L48" s="193"/>
      <c r="M48" s="167"/>
      <c r="N48" s="163"/>
      <c r="O48" s="163"/>
      <c r="P48" s="285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2"/>
      <c r="L49" s="182"/>
      <c r="M49" s="166"/>
      <c r="N49" s="162"/>
      <c r="O49" s="162"/>
      <c r="P49" s="283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91"/>
      <c r="L50" s="183"/>
      <c r="M50" s="184"/>
      <c r="N50" s="191"/>
      <c r="O50" s="191"/>
      <c r="P50" s="284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8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26" priority="3">
      <formula>Q3="X"</formula>
    </cfRule>
  </conditionalFormatting>
  <conditionalFormatting sqref="AA19:AB23">
    <cfRule type="expression" dxfId="25" priority="1">
      <formula>AA19="오늘 하루 수고했어요"</formula>
    </cfRule>
    <cfRule type="expression" dxfId="24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2"/>
      <c r="I3" s="182"/>
      <c r="J3" s="166"/>
      <c r="K3" s="168"/>
      <c r="L3" s="157"/>
      <c r="M3" s="160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3"/>
      <c r="I4" s="193"/>
      <c r="J4" s="167"/>
      <c r="K4" s="169"/>
      <c r="L4" s="159"/>
      <c r="M4" s="161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8"/>
      <c r="F21" s="157"/>
      <c r="G21" s="160"/>
      <c r="H21" s="168"/>
      <c r="I21" s="157"/>
      <c r="J21" s="160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9"/>
      <c r="F22" s="159"/>
      <c r="G22" s="161"/>
      <c r="H22" s="169"/>
      <c r="I22" s="159"/>
      <c r="J22" s="161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8"/>
      <c r="I29" s="157"/>
      <c r="J29" s="160"/>
      <c r="K29" s="168"/>
      <c r="L29" s="157"/>
      <c r="M29" s="160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9"/>
      <c r="I30" s="159"/>
      <c r="J30" s="161"/>
      <c r="K30" s="169"/>
      <c r="L30" s="159"/>
      <c r="M30" s="161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8"/>
      <c r="I33" s="157"/>
      <c r="J33" s="160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9"/>
      <c r="I34" s="159"/>
      <c r="J34" s="161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8"/>
      <c r="I39" s="157"/>
      <c r="J39" s="160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9"/>
      <c r="I40" s="159"/>
      <c r="J40" s="161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2"/>
      <c r="L43" s="182"/>
      <c r="M43" s="166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3"/>
      <c r="L44" s="193"/>
      <c r="M44" s="167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8"/>
      <c r="L45" s="157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9"/>
      <c r="L46" s="159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8"/>
      <c r="L47" s="157"/>
      <c r="M47" s="160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9"/>
      <c r="L48" s="159"/>
      <c r="M48" s="161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8"/>
      <c r="L49" s="157"/>
      <c r="M49" s="160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85"/>
      <c r="L50" s="158"/>
      <c r="M50" s="186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9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23" priority="3">
      <formula>Q3="X"</formula>
    </cfRule>
  </conditionalFormatting>
  <conditionalFormatting sqref="AA19:AB23">
    <cfRule type="expression" dxfId="22" priority="1">
      <formula>AA19="오늘 하루 수고했어요"</formula>
    </cfRule>
    <cfRule type="expression" dxfId="21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2"/>
      <c r="I3" s="182"/>
      <c r="J3" s="166"/>
      <c r="K3" s="162"/>
      <c r="L3" s="182"/>
      <c r="M3" s="166"/>
      <c r="N3" s="162"/>
      <c r="O3" s="162"/>
      <c r="P3" s="283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3"/>
      <c r="I4" s="193"/>
      <c r="J4" s="167"/>
      <c r="K4" s="163"/>
      <c r="L4" s="193"/>
      <c r="M4" s="167"/>
      <c r="N4" s="163"/>
      <c r="O4" s="163"/>
      <c r="P4" s="285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6"/>
      <c r="H5" s="162"/>
      <c r="I5" s="182"/>
      <c r="J5" s="166"/>
      <c r="K5" s="162"/>
      <c r="L5" s="182"/>
      <c r="M5" s="166"/>
      <c r="N5" s="162"/>
      <c r="O5" s="162"/>
      <c r="P5" s="283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7"/>
      <c r="H6" s="163"/>
      <c r="I6" s="193"/>
      <c r="J6" s="167"/>
      <c r="K6" s="163"/>
      <c r="L6" s="193"/>
      <c r="M6" s="167"/>
      <c r="N6" s="163"/>
      <c r="O6" s="163"/>
      <c r="P6" s="285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2"/>
      <c r="I7" s="182"/>
      <c r="J7" s="166"/>
      <c r="K7" s="162"/>
      <c r="L7" s="182"/>
      <c r="M7" s="166"/>
      <c r="N7" s="162"/>
      <c r="O7" s="162"/>
      <c r="P7" s="283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3"/>
      <c r="I8" s="193"/>
      <c r="J8" s="167"/>
      <c r="K8" s="163"/>
      <c r="L8" s="193"/>
      <c r="M8" s="167"/>
      <c r="N8" s="163"/>
      <c r="O8" s="163"/>
      <c r="P8" s="285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2"/>
      <c r="F9" s="182"/>
      <c r="G9" s="166"/>
      <c r="H9" s="162"/>
      <c r="I9" s="182"/>
      <c r="J9" s="166"/>
      <c r="K9" s="162"/>
      <c r="L9" s="182"/>
      <c r="M9" s="166"/>
      <c r="N9" s="162"/>
      <c r="O9" s="162"/>
      <c r="P9" s="283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3"/>
      <c r="F10" s="193"/>
      <c r="G10" s="167"/>
      <c r="H10" s="163"/>
      <c r="I10" s="193"/>
      <c r="J10" s="167"/>
      <c r="K10" s="163"/>
      <c r="L10" s="193"/>
      <c r="M10" s="167"/>
      <c r="N10" s="163"/>
      <c r="O10" s="163"/>
      <c r="P10" s="285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6"/>
      <c r="E11" s="162"/>
      <c r="F11" s="182"/>
      <c r="G11" s="166"/>
      <c r="H11" s="162"/>
      <c r="I11" s="182"/>
      <c r="J11" s="166"/>
      <c r="K11" s="162"/>
      <c r="L11" s="182"/>
      <c r="M11" s="166"/>
      <c r="N11" s="162"/>
      <c r="O11" s="162"/>
      <c r="P11" s="283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7"/>
      <c r="E12" s="163"/>
      <c r="F12" s="193"/>
      <c r="G12" s="167"/>
      <c r="H12" s="163"/>
      <c r="I12" s="193"/>
      <c r="J12" s="167"/>
      <c r="K12" s="163"/>
      <c r="L12" s="193"/>
      <c r="M12" s="167"/>
      <c r="N12" s="163"/>
      <c r="O12" s="163"/>
      <c r="P12" s="285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6"/>
      <c r="E13" s="162"/>
      <c r="F13" s="182"/>
      <c r="G13" s="166"/>
      <c r="H13" s="162"/>
      <c r="I13" s="182"/>
      <c r="J13" s="166"/>
      <c r="K13" s="162"/>
      <c r="L13" s="182"/>
      <c r="M13" s="166"/>
      <c r="N13" s="162"/>
      <c r="O13" s="162"/>
      <c r="P13" s="283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7"/>
      <c r="E14" s="163"/>
      <c r="F14" s="193"/>
      <c r="G14" s="167"/>
      <c r="H14" s="163"/>
      <c r="I14" s="193"/>
      <c r="J14" s="167"/>
      <c r="K14" s="163"/>
      <c r="L14" s="193"/>
      <c r="M14" s="167"/>
      <c r="N14" s="163"/>
      <c r="O14" s="163"/>
      <c r="P14" s="285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6"/>
      <c r="E15" s="162"/>
      <c r="F15" s="182"/>
      <c r="G15" s="166"/>
      <c r="H15" s="162"/>
      <c r="I15" s="182"/>
      <c r="J15" s="166"/>
      <c r="K15" s="162"/>
      <c r="L15" s="182"/>
      <c r="M15" s="166"/>
      <c r="N15" s="162"/>
      <c r="O15" s="162"/>
      <c r="P15" s="283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7"/>
      <c r="E16" s="163"/>
      <c r="F16" s="193"/>
      <c r="G16" s="167"/>
      <c r="H16" s="163"/>
      <c r="I16" s="193"/>
      <c r="J16" s="167"/>
      <c r="K16" s="163"/>
      <c r="L16" s="193"/>
      <c r="M16" s="167"/>
      <c r="N16" s="163"/>
      <c r="O16" s="163"/>
      <c r="P16" s="285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283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285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2"/>
      <c r="L19" s="182"/>
      <c r="M19" s="166"/>
      <c r="N19" s="162"/>
      <c r="O19" s="162"/>
      <c r="P19" s="283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3"/>
      <c r="L20" s="193"/>
      <c r="M20" s="167"/>
      <c r="N20" s="163"/>
      <c r="O20" s="163"/>
      <c r="P20" s="285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83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85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283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285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2"/>
      <c r="I25" s="182"/>
      <c r="J25" s="166"/>
      <c r="K25" s="162"/>
      <c r="L25" s="182"/>
      <c r="M25" s="166"/>
      <c r="N25" s="162"/>
      <c r="O25" s="162"/>
      <c r="P25" s="283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3"/>
      <c r="I26" s="193"/>
      <c r="J26" s="167"/>
      <c r="K26" s="163"/>
      <c r="L26" s="193"/>
      <c r="M26" s="167"/>
      <c r="N26" s="163"/>
      <c r="O26" s="163"/>
      <c r="P26" s="285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2"/>
      <c r="L27" s="182"/>
      <c r="M27" s="166"/>
      <c r="N27" s="162"/>
      <c r="O27" s="162"/>
      <c r="P27" s="283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3"/>
      <c r="L28" s="193"/>
      <c r="M28" s="167"/>
      <c r="N28" s="163"/>
      <c r="O28" s="163"/>
      <c r="P28" s="285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283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285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6"/>
      <c r="H31" s="162"/>
      <c r="I31" s="182"/>
      <c r="J31" s="166"/>
      <c r="K31" s="162"/>
      <c r="L31" s="182"/>
      <c r="M31" s="166"/>
      <c r="N31" s="162"/>
      <c r="O31" s="162"/>
      <c r="P31" s="283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7"/>
      <c r="H32" s="163"/>
      <c r="I32" s="193"/>
      <c r="J32" s="167"/>
      <c r="K32" s="163"/>
      <c r="L32" s="193"/>
      <c r="M32" s="167"/>
      <c r="N32" s="163"/>
      <c r="O32" s="163"/>
      <c r="P32" s="285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2"/>
      <c r="I33" s="182"/>
      <c r="J33" s="166"/>
      <c r="K33" s="162"/>
      <c r="L33" s="182"/>
      <c r="M33" s="166"/>
      <c r="N33" s="162"/>
      <c r="O33" s="162"/>
      <c r="P33" s="283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3"/>
      <c r="I34" s="193"/>
      <c r="J34" s="167"/>
      <c r="K34" s="163"/>
      <c r="L34" s="193"/>
      <c r="M34" s="167"/>
      <c r="N34" s="163"/>
      <c r="O34" s="163"/>
      <c r="P34" s="285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6"/>
      <c r="H35" s="162"/>
      <c r="I35" s="182"/>
      <c r="J35" s="166"/>
      <c r="K35" s="162"/>
      <c r="L35" s="182"/>
      <c r="M35" s="166"/>
      <c r="N35" s="162"/>
      <c r="O35" s="162"/>
      <c r="P35" s="283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7"/>
      <c r="H36" s="163"/>
      <c r="I36" s="193"/>
      <c r="J36" s="167"/>
      <c r="K36" s="163"/>
      <c r="L36" s="193"/>
      <c r="M36" s="167"/>
      <c r="N36" s="163"/>
      <c r="O36" s="163"/>
      <c r="P36" s="285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2"/>
      <c r="I37" s="182"/>
      <c r="J37" s="166"/>
      <c r="K37" s="162"/>
      <c r="L37" s="182"/>
      <c r="M37" s="166"/>
      <c r="N37" s="162"/>
      <c r="O37" s="162"/>
      <c r="P37" s="283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3"/>
      <c r="I38" s="193"/>
      <c r="J38" s="167"/>
      <c r="K38" s="163"/>
      <c r="L38" s="193"/>
      <c r="M38" s="167"/>
      <c r="N38" s="163"/>
      <c r="O38" s="163"/>
      <c r="P38" s="285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2"/>
      <c r="I39" s="182"/>
      <c r="J39" s="166"/>
      <c r="K39" s="162"/>
      <c r="L39" s="182"/>
      <c r="M39" s="166"/>
      <c r="N39" s="162"/>
      <c r="O39" s="162"/>
      <c r="P39" s="283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3"/>
      <c r="I40" s="193"/>
      <c r="J40" s="167"/>
      <c r="K40" s="163"/>
      <c r="L40" s="193"/>
      <c r="M40" s="167"/>
      <c r="N40" s="163"/>
      <c r="O40" s="163"/>
      <c r="P40" s="285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2"/>
      <c r="I41" s="182"/>
      <c r="J41" s="166"/>
      <c r="K41" s="162"/>
      <c r="L41" s="182"/>
      <c r="M41" s="166"/>
      <c r="N41" s="162"/>
      <c r="O41" s="162"/>
      <c r="P41" s="283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3"/>
      <c r="I42" s="193"/>
      <c r="J42" s="167"/>
      <c r="K42" s="163"/>
      <c r="L42" s="193"/>
      <c r="M42" s="167"/>
      <c r="N42" s="163"/>
      <c r="O42" s="163"/>
      <c r="P42" s="285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2"/>
      <c r="L43" s="182"/>
      <c r="M43" s="166"/>
      <c r="N43" s="162"/>
      <c r="O43" s="162"/>
      <c r="P43" s="283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3"/>
      <c r="L44" s="193"/>
      <c r="M44" s="167"/>
      <c r="N44" s="163"/>
      <c r="O44" s="163"/>
      <c r="P44" s="285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2"/>
      <c r="I45" s="182"/>
      <c r="J45" s="166"/>
      <c r="K45" s="162"/>
      <c r="L45" s="182"/>
      <c r="M45" s="166"/>
      <c r="N45" s="162"/>
      <c r="O45" s="162"/>
      <c r="P45" s="283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3"/>
      <c r="I46" s="193"/>
      <c r="J46" s="167"/>
      <c r="K46" s="163"/>
      <c r="L46" s="193"/>
      <c r="M46" s="167"/>
      <c r="N46" s="163"/>
      <c r="O46" s="163"/>
      <c r="P46" s="285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2"/>
      <c r="I47" s="182"/>
      <c r="J47" s="166"/>
      <c r="K47" s="162"/>
      <c r="L47" s="182"/>
      <c r="M47" s="166"/>
      <c r="N47" s="162"/>
      <c r="O47" s="162"/>
      <c r="P47" s="283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3"/>
      <c r="I48" s="193"/>
      <c r="J48" s="167"/>
      <c r="K48" s="163"/>
      <c r="L48" s="193"/>
      <c r="M48" s="167"/>
      <c r="N48" s="163"/>
      <c r="O48" s="163"/>
      <c r="P48" s="285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2"/>
      <c r="I49" s="182"/>
      <c r="J49" s="166"/>
      <c r="K49" s="162"/>
      <c r="L49" s="182"/>
      <c r="M49" s="166"/>
      <c r="N49" s="162"/>
      <c r="O49" s="162"/>
      <c r="P49" s="283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91"/>
      <c r="I50" s="183"/>
      <c r="J50" s="184"/>
      <c r="K50" s="191"/>
      <c r="L50" s="183"/>
      <c r="M50" s="184"/>
      <c r="N50" s="191"/>
      <c r="O50" s="191"/>
      <c r="P50" s="284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A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20" priority="3">
      <formula>Q3="X"</formula>
    </cfRule>
  </conditionalFormatting>
  <conditionalFormatting sqref="AA19:AB23">
    <cfRule type="expression" dxfId="19" priority="1">
      <formula>AA19="오늘 하루 수고했어요"</formula>
    </cfRule>
    <cfRule type="expression" dxfId="18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6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7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8"/>
      <c r="L21" s="157"/>
      <c r="M21" s="160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9"/>
      <c r="L22" s="159"/>
      <c r="M22" s="161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8"/>
      <c r="I23" s="157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9"/>
      <c r="I24" s="159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0"/>
      <c r="H25" s="162"/>
      <c r="I25" s="182"/>
      <c r="J25" s="166"/>
      <c r="K25" s="162"/>
      <c r="L25" s="182"/>
      <c r="M25" s="166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1"/>
      <c r="H26" s="163"/>
      <c r="I26" s="193"/>
      <c r="J26" s="167"/>
      <c r="K26" s="163"/>
      <c r="L26" s="193"/>
      <c r="M26" s="167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2"/>
      <c r="L27" s="182"/>
      <c r="M27" s="166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3"/>
      <c r="L28" s="193"/>
      <c r="M28" s="167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277"/>
      <c r="C29" s="279"/>
      <c r="D29" s="281"/>
      <c r="E29" s="162"/>
      <c r="F29" s="182"/>
      <c r="G29" s="166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278"/>
      <c r="C30" s="280"/>
      <c r="D30" s="282"/>
      <c r="E30" s="163"/>
      <c r="F30" s="193"/>
      <c r="G30" s="167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8"/>
      <c r="F37" s="157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9"/>
      <c r="F38" s="159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8"/>
      <c r="F41" s="157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9"/>
      <c r="F42" s="159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2"/>
      <c r="I43" s="182"/>
      <c r="J43" s="166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3"/>
      <c r="I44" s="193"/>
      <c r="J44" s="167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0"/>
      <c r="H45" s="162"/>
      <c r="I45" s="182"/>
      <c r="J45" s="166"/>
      <c r="K45" s="162"/>
      <c r="L45" s="182"/>
      <c r="M45" s="166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1"/>
      <c r="H46" s="163"/>
      <c r="I46" s="193"/>
      <c r="J46" s="167"/>
      <c r="K46" s="163"/>
      <c r="L46" s="193"/>
      <c r="M46" s="167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B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17" priority="3">
      <formula>Q3="X"</formula>
    </cfRule>
  </conditionalFormatting>
  <conditionalFormatting sqref="AA19:AB23">
    <cfRule type="expression" dxfId="16" priority="1">
      <formula>AA19="오늘 하루 수고했어요"</formula>
    </cfRule>
    <cfRule type="expression" dxfId="15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87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157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159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157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159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8"/>
      <c r="I7" s="157"/>
      <c r="J7" s="160"/>
      <c r="K7" s="168"/>
      <c r="L7" s="157"/>
      <c r="M7" s="160"/>
      <c r="N7" s="162"/>
      <c r="O7" s="162"/>
      <c r="P7" s="157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9"/>
      <c r="I8" s="159"/>
      <c r="J8" s="161"/>
      <c r="K8" s="169"/>
      <c r="L8" s="159"/>
      <c r="M8" s="161"/>
      <c r="N8" s="163"/>
      <c r="O8" s="163"/>
      <c r="P8" s="159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2"/>
      <c r="F9" s="182"/>
      <c r="G9" s="160"/>
      <c r="H9" s="168"/>
      <c r="I9" s="157"/>
      <c r="J9" s="160"/>
      <c r="K9" s="168"/>
      <c r="L9" s="157"/>
      <c r="M9" s="160"/>
      <c r="N9" s="162"/>
      <c r="O9" s="162"/>
      <c r="P9" s="157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3"/>
      <c r="F10" s="193"/>
      <c r="G10" s="161"/>
      <c r="H10" s="169"/>
      <c r="I10" s="159"/>
      <c r="J10" s="161"/>
      <c r="K10" s="169"/>
      <c r="L10" s="159"/>
      <c r="M10" s="161"/>
      <c r="N10" s="163"/>
      <c r="O10" s="163"/>
      <c r="P10" s="159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157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159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157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159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2"/>
      <c r="F15" s="182"/>
      <c r="G15" s="160"/>
      <c r="H15" s="162"/>
      <c r="I15" s="182"/>
      <c r="J15" s="166"/>
      <c r="K15" s="168"/>
      <c r="L15" s="157"/>
      <c r="M15" s="160"/>
      <c r="N15" s="162"/>
      <c r="O15" s="162"/>
      <c r="P15" s="157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3"/>
      <c r="F16" s="193"/>
      <c r="G16" s="161"/>
      <c r="H16" s="163"/>
      <c r="I16" s="193"/>
      <c r="J16" s="167"/>
      <c r="K16" s="169"/>
      <c r="L16" s="159"/>
      <c r="M16" s="161"/>
      <c r="N16" s="163"/>
      <c r="O16" s="163"/>
      <c r="P16" s="159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2"/>
      <c r="F17" s="182"/>
      <c r="G17" s="166"/>
      <c r="H17" s="162"/>
      <c r="I17" s="182"/>
      <c r="J17" s="166"/>
      <c r="K17" s="162"/>
      <c r="L17" s="182"/>
      <c r="M17" s="166"/>
      <c r="N17" s="162"/>
      <c r="O17" s="162"/>
      <c r="P17" s="157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3"/>
      <c r="F18" s="193"/>
      <c r="G18" s="167"/>
      <c r="H18" s="163"/>
      <c r="I18" s="193"/>
      <c r="J18" s="167"/>
      <c r="K18" s="163"/>
      <c r="L18" s="193"/>
      <c r="M18" s="167"/>
      <c r="N18" s="163"/>
      <c r="O18" s="163"/>
      <c r="P18" s="159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157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159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8"/>
      <c r="F21" s="157"/>
      <c r="G21" s="160"/>
      <c r="H21" s="168"/>
      <c r="I21" s="157"/>
      <c r="J21" s="160"/>
      <c r="K21" s="168"/>
      <c r="L21" s="157"/>
      <c r="M21" s="160"/>
      <c r="N21" s="162"/>
      <c r="O21" s="162"/>
      <c r="P21" s="157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9"/>
      <c r="F22" s="159"/>
      <c r="G22" s="161"/>
      <c r="H22" s="169"/>
      <c r="I22" s="159"/>
      <c r="J22" s="161"/>
      <c r="K22" s="169"/>
      <c r="L22" s="159"/>
      <c r="M22" s="161"/>
      <c r="N22" s="163"/>
      <c r="O22" s="163"/>
      <c r="P22" s="159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8"/>
      <c r="I23" s="157"/>
      <c r="J23" s="160"/>
      <c r="K23" s="168"/>
      <c r="L23" s="157"/>
      <c r="M23" s="160"/>
      <c r="N23" s="162"/>
      <c r="O23" s="162"/>
      <c r="P23" s="157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9"/>
      <c r="I24" s="159"/>
      <c r="J24" s="161"/>
      <c r="K24" s="169"/>
      <c r="L24" s="159"/>
      <c r="M24" s="161"/>
      <c r="N24" s="163"/>
      <c r="O24" s="163"/>
      <c r="P24" s="159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8"/>
      <c r="I25" s="157"/>
      <c r="J25" s="160"/>
      <c r="K25" s="168"/>
      <c r="L25" s="157"/>
      <c r="M25" s="160"/>
      <c r="N25" s="162"/>
      <c r="O25" s="162"/>
      <c r="P25" s="157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9"/>
      <c r="I26" s="159"/>
      <c r="J26" s="161"/>
      <c r="K26" s="169"/>
      <c r="L26" s="159"/>
      <c r="M26" s="161"/>
      <c r="N26" s="163"/>
      <c r="O26" s="163"/>
      <c r="P26" s="159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157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159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157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159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157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159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2"/>
      <c r="I33" s="182"/>
      <c r="J33" s="166"/>
      <c r="K33" s="168"/>
      <c r="L33" s="157"/>
      <c r="M33" s="160"/>
      <c r="N33" s="162"/>
      <c r="O33" s="162"/>
      <c r="P33" s="157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3"/>
      <c r="I34" s="193"/>
      <c r="J34" s="167"/>
      <c r="K34" s="169"/>
      <c r="L34" s="159"/>
      <c r="M34" s="161"/>
      <c r="N34" s="163"/>
      <c r="O34" s="163"/>
      <c r="P34" s="159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6"/>
      <c r="H35" s="162"/>
      <c r="I35" s="182"/>
      <c r="J35" s="166"/>
      <c r="K35" s="168"/>
      <c r="L35" s="157"/>
      <c r="M35" s="160"/>
      <c r="N35" s="162"/>
      <c r="O35" s="162"/>
      <c r="P35" s="157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7"/>
      <c r="H36" s="163"/>
      <c r="I36" s="193"/>
      <c r="J36" s="167"/>
      <c r="K36" s="169"/>
      <c r="L36" s="159"/>
      <c r="M36" s="161"/>
      <c r="N36" s="163"/>
      <c r="O36" s="163"/>
      <c r="P36" s="159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6"/>
      <c r="H37" s="168"/>
      <c r="I37" s="157"/>
      <c r="J37" s="160"/>
      <c r="K37" s="168"/>
      <c r="L37" s="157"/>
      <c r="M37" s="160"/>
      <c r="N37" s="162"/>
      <c r="O37" s="162"/>
      <c r="P37" s="157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7"/>
      <c r="H38" s="169"/>
      <c r="I38" s="159"/>
      <c r="J38" s="161"/>
      <c r="K38" s="169"/>
      <c r="L38" s="159"/>
      <c r="M38" s="161"/>
      <c r="N38" s="163"/>
      <c r="O38" s="163"/>
      <c r="P38" s="159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6"/>
      <c r="H39" s="168"/>
      <c r="I39" s="157"/>
      <c r="J39" s="160"/>
      <c r="K39" s="168"/>
      <c r="L39" s="157"/>
      <c r="M39" s="160"/>
      <c r="N39" s="162"/>
      <c r="O39" s="162"/>
      <c r="P39" s="157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7"/>
      <c r="H40" s="169"/>
      <c r="I40" s="159"/>
      <c r="J40" s="161"/>
      <c r="K40" s="169"/>
      <c r="L40" s="159"/>
      <c r="M40" s="161"/>
      <c r="N40" s="163"/>
      <c r="O40" s="163"/>
      <c r="P40" s="159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6"/>
      <c r="H41" s="168"/>
      <c r="I41" s="157"/>
      <c r="J41" s="160"/>
      <c r="K41" s="168"/>
      <c r="L41" s="157"/>
      <c r="M41" s="160"/>
      <c r="N41" s="162"/>
      <c r="O41" s="162"/>
      <c r="P41" s="157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7"/>
      <c r="H42" s="169"/>
      <c r="I42" s="159"/>
      <c r="J42" s="161"/>
      <c r="K42" s="169"/>
      <c r="L42" s="159"/>
      <c r="M42" s="161"/>
      <c r="N42" s="163"/>
      <c r="O42" s="163"/>
      <c r="P42" s="159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157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159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8"/>
      <c r="F45" s="157"/>
      <c r="G45" s="160"/>
      <c r="H45" s="168"/>
      <c r="I45" s="157"/>
      <c r="J45" s="160"/>
      <c r="K45" s="168"/>
      <c r="L45" s="157"/>
      <c r="M45" s="160"/>
      <c r="N45" s="162"/>
      <c r="O45" s="162"/>
      <c r="P45" s="157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9"/>
      <c r="F46" s="159"/>
      <c r="G46" s="161"/>
      <c r="H46" s="169"/>
      <c r="I46" s="159"/>
      <c r="J46" s="161"/>
      <c r="K46" s="169"/>
      <c r="L46" s="159"/>
      <c r="M46" s="161"/>
      <c r="N46" s="163"/>
      <c r="O46" s="163"/>
      <c r="P46" s="159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157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159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6"/>
      <c r="H49" s="168"/>
      <c r="I49" s="157"/>
      <c r="J49" s="160"/>
      <c r="K49" s="168"/>
      <c r="L49" s="157"/>
      <c r="M49" s="160"/>
      <c r="N49" s="162"/>
      <c r="O49" s="162"/>
      <c r="P49" s="157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4"/>
      <c r="H50" s="185"/>
      <c r="I50" s="158"/>
      <c r="J50" s="186"/>
      <c r="K50" s="185"/>
      <c r="L50" s="158"/>
      <c r="M50" s="186"/>
      <c r="N50" s="191"/>
      <c r="O50" s="191"/>
      <c r="P50" s="158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C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14" priority="3">
      <formula>Q3="X"</formula>
    </cfRule>
  </conditionalFormatting>
  <conditionalFormatting sqref="AA19:AB23">
    <cfRule type="expression" dxfId="13" priority="1">
      <formula>AA19="오늘 하루 수고했어요"</formula>
    </cfRule>
    <cfRule type="expression" dxfId="12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2"/>
      <c r="F5" s="182"/>
      <c r="G5" s="166"/>
      <c r="H5" s="162"/>
      <c r="I5" s="182"/>
      <c r="J5" s="166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3"/>
      <c r="F6" s="193"/>
      <c r="G6" s="167"/>
      <c r="H6" s="163"/>
      <c r="I6" s="193"/>
      <c r="J6" s="167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6"/>
      <c r="E7" s="162"/>
      <c r="F7" s="182"/>
      <c r="G7" s="166"/>
      <c r="H7" s="162"/>
      <c r="I7" s="182"/>
      <c r="J7" s="166"/>
      <c r="K7" s="162"/>
      <c r="L7" s="182"/>
      <c r="M7" s="166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7"/>
      <c r="E8" s="163"/>
      <c r="F8" s="193"/>
      <c r="G8" s="167"/>
      <c r="H8" s="163"/>
      <c r="I8" s="193"/>
      <c r="J8" s="167"/>
      <c r="K8" s="163"/>
      <c r="L8" s="193"/>
      <c r="M8" s="167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6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7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6"/>
      <c r="E11" s="162"/>
      <c r="F11" s="182"/>
      <c r="G11" s="166"/>
      <c r="H11" s="162"/>
      <c r="I11" s="182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7"/>
      <c r="E12" s="163"/>
      <c r="F12" s="193"/>
      <c r="G12" s="167"/>
      <c r="H12" s="163"/>
      <c r="I12" s="193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0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1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8"/>
      <c r="F25" s="157"/>
      <c r="G25" s="160"/>
      <c r="H25" s="168"/>
      <c r="I25" s="157"/>
      <c r="J25" s="160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9"/>
      <c r="F26" s="159"/>
      <c r="G26" s="161"/>
      <c r="H26" s="169"/>
      <c r="I26" s="159"/>
      <c r="J26" s="161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6"/>
      <c r="H29" s="162"/>
      <c r="I29" s="182"/>
      <c r="J29" s="166"/>
      <c r="K29" s="162"/>
      <c r="L29" s="182"/>
      <c r="M29" s="166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7"/>
      <c r="H30" s="163"/>
      <c r="I30" s="193"/>
      <c r="J30" s="167"/>
      <c r="K30" s="163"/>
      <c r="L30" s="193"/>
      <c r="M30" s="167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0"/>
      <c r="H31" s="162"/>
      <c r="I31" s="182"/>
      <c r="J31" s="166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1"/>
      <c r="H32" s="163"/>
      <c r="I32" s="193"/>
      <c r="J32" s="167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6"/>
      <c r="H45" s="168"/>
      <c r="I45" s="157"/>
      <c r="J45" s="160"/>
      <c r="K45" s="168"/>
      <c r="L45" s="157"/>
      <c r="M45" s="160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7"/>
      <c r="H46" s="169"/>
      <c r="I46" s="159"/>
      <c r="J46" s="161"/>
      <c r="K46" s="169"/>
      <c r="L46" s="159"/>
      <c r="M46" s="161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2"/>
      <c r="F49" s="182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91"/>
      <c r="F50" s="183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D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11" priority="3">
      <formula>Q3="X"</formula>
    </cfRule>
  </conditionalFormatting>
  <conditionalFormatting sqref="AA19:AB23">
    <cfRule type="expression" dxfId="10" priority="1">
      <formula>AA19="오늘 하루 수고했어요"</formula>
    </cfRule>
    <cfRule type="expression" dxfId="9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0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1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0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1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2"/>
      <c r="F23" s="182"/>
      <c r="G23" s="166"/>
      <c r="H23" s="162"/>
      <c r="I23" s="182"/>
      <c r="J23" s="166"/>
      <c r="K23" s="162"/>
      <c r="L23" s="182"/>
      <c r="M23" s="166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3"/>
      <c r="F24" s="193"/>
      <c r="G24" s="167"/>
      <c r="H24" s="163"/>
      <c r="I24" s="193"/>
      <c r="J24" s="167"/>
      <c r="K24" s="163"/>
      <c r="L24" s="193"/>
      <c r="M24" s="167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6"/>
      <c r="H25" s="162"/>
      <c r="I25" s="182"/>
      <c r="J25" s="166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7"/>
      <c r="H26" s="163"/>
      <c r="I26" s="193"/>
      <c r="J26" s="167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8"/>
      <c r="F29" s="157"/>
      <c r="G29" s="160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9"/>
      <c r="F30" s="159"/>
      <c r="G30" s="161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8"/>
      <c r="F33" s="157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9"/>
      <c r="F34" s="159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0"/>
      <c r="E35" s="162"/>
      <c r="F35" s="182"/>
      <c r="G35" s="166"/>
      <c r="H35" s="162"/>
      <c r="I35" s="182"/>
      <c r="J35" s="166"/>
      <c r="K35" s="162"/>
      <c r="L35" s="182"/>
      <c r="M35" s="166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1"/>
      <c r="E36" s="163"/>
      <c r="F36" s="193"/>
      <c r="G36" s="167"/>
      <c r="H36" s="163"/>
      <c r="I36" s="193"/>
      <c r="J36" s="167"/>
      <c r="K36" s="163"/>
      <c r="L36" s="193"/>
      <c r="M36" s="167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0"/>
      <c r="E41" s="162"/>
      <c r="F41" s="182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1"/>
      <c r="E42" s="163"/>
      <c r="F42" s="193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6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7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0"/>
      <c r="H45" s="162"/>
      <c r="I45" s="182"/>
      <c r="J45" s="166"/>
      <c r="K45" s="162"/>
      <c r="L45" s="182"/>
      <c r="M45" s="166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1"/>
      <c r="H46" s="163"/>
      <c r="I46" s="193"/>
      <c r="J46" s="167"/>
      <c r="K46" s="163"/>
      <c r="L46" s="193"/>
      <c r="M46" s="167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6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7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8"/>
      <c r="F49" s="157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85"/>
      <c r="F50" s="158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E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8" priority="3">
      <formula>Q3="X"</formula>
    </cfRule>
  </conditionalFormatting>
  <conditionalFormatting sqref="AA19:AB23">
    <cfRule type="expression" dxfId="7" priority="1">
      <formula>AA19="오늘 하루 수고했어요"</formula>
    </cfRule>
    <cfRule type="expression" dxfId="6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0"/>
      <c r="E3" s="168"/>
      <c r="F3" s="157"/>
      <c r="G3" s="160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1"/>
      <c r="E4" s="169"/>
      <c r="F4" s="159"/>
      <c r="G4" s="161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0"/>
      <c r="E5" s="168"/>
      <c r="F5" s="157"/>
      <c r="G5" s="160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1"/>
      <c r="E6" s="169"/>
      <c r="F6" s="159"/>
      <c r="G6" s="161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6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7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82"/>
      <c r="G19" s="166"/>
      <c r="H19" s="162"/>
      <c r="I19" s="182"/>
      <c r="J19" s="166"/>
      <c r="K19" s="162"/>
      <c r="L19" s="182"/>
      <c r="M19" s="166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93"/>
      <c r="G20" s="167"/>
      <c r="H20" s="163"/>
      <c r="I20" s="193"/>
      <c r="J20" s="167"/>
      <c r="K20" s="163"/>
      <c r="L20" s="193"/>
      <c r="M20" s="167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6"/>
      <c r="E21" s="162"/>
      <c r="F21" s="182"/>
      <c r="G21" s="166"/>
      <c r="H21" s="162"/>
      <c r="I21" s="182"/>
      <c r="J21" s="166"/>
      <c r="K21" s="162"/>
      <c r="L21" s="182"/>
      <c r="M21" s="166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7"/>
      <c r="E22" s="163"/>
      <c r="F22" s="193"/>
      <c r="G22" s="167"/>
      <c r="H22" s="163"/>
      <c r="I22" s="193"/>
      <c r="J22" s="167"/>
      <c r="K22" s="163"/>
      <c r="L22" s="193"/>
      <c r="M22" s="167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6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7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6"/>
      <c r="E25" s="162"/>
      <c r="F25" s="182"/>
      <c r="G25" s="160"/>
      <c r="H25" s="162"/>
      <c r="I25" s="182"/>
      <c r="J25" s="166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7"/>
      <c r="E26" s="163"/>
      <c r="F26" s="193"/>
      <c r="G26" s="161"/>
      <c r="H26" s="163"/>
      <c r="I26" s="193"/>
      <c r="J26" s="167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8"/>
      <c r="L27" s="157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9"/>
      <c r="L28" s="159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2"/>
      <c r="F29" s="182"/>
      <c r="G29" s="160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3"/>
      <c r="F30" s="193"/>
      <c r="G30" s="161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2"/>
      <c r="F31" s="182"/>
      <c r="G31" s="160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3"/>
      <c r="F32" s="193"/>
      <c r="G32" s="161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0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1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2"/>
      <c r="F35" s="182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3"/>
      <c r="F36" s="193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6"/>
      <c r="E37" s="162"/>
      <c r="F37" s="182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7"/>
      <c r="E38" s="163"/>
      <c r="F38" s="193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2"/>
      <c r="F39" s="182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3"/>
      <c r="F40" s="193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2"/>
      <c r="F41" s="182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3"/>
      <c r="F42" s="193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2"/>
      <c r="F43" s="182"/>
      <c r="G43" s="160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3"/>
      <c r="F44" s="193"/>
      <c r="G44" s="161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2"/>
      <c r="F45" s="182"/>
      <c r="G45" s="160"/>
      <c r="H45" s="168"/>
      <c r="I45" s="157"/>
      <c r="J45" s="160"/>
      <c r="K45" s="168"/>
      <c r="L45" s="157"/>
      <c r="M45" s="160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3"/>
      <c r="F46" s="193"/>
      <c r="G46" s="161"/>
      <c r="H46" s="169"/>
      <c r="I46" s="159"/>
      <c r="J46" s="161"/>
      <c r="K46" s="169"/>
      <c r="L46" s="159"/>
      <c r="M46" s="161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286"/>
      <c r="C47" s="157"/>
      <c r="D47" s="160"/>
      <c r="E47" s="162"/>
      <c r="F47" s="182"/>
      <c r="G47" s="166"/>
      <c r="H47" s="162"/>
      <c r="I47" s="182"/>
      <c r="J47" s="166"/>
      <c r="K47" s="162"/>
      <c r="L47" s="157"/>
      <c r="M47" s="166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287"/>
      <c r="C48" s="159"/>
      <c r="D48" s="161"/>
      <c r="E48" s="163"/>
      <c r="F48" s="193"/>
      <c r="G48" s="167"/>
      <c r="H48" s="163"/>
      <c r="I48" s="193"/>
      <c r="J48" s="167"/>
      <c r="K48" s="163"/>
      <c r="L48" s="159"/>
      <c r="M48" s="167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6"/>
      <c r="E49" s="168"/>
      <c r="F49" s="157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4"/>
      <c r="E50" s="185"/>
      <c r="F50" s="158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1F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5" priority="3">
      <formula>Q3="X"</formula>
    </cfRule>
  </conditionalFormatting>
  <conditionalFormatting sqref="AA19:AB23">
    <cfRule type="expression" dxfId="4" priority="1">
      <formula>AA19="오늘 하루 수고했어요"</formula>
    </cfRule>
    <cfRule type="expression" dxfId="3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T53"/>
  <sheetViews>
    <sheetView showGridLines="0" workbookViewId="0">
      <selection activeCell="B24" sqref="B24:F29"/>
    </sheetView>
  </sheetViews>
  <sheetFormatPr defaultRowHeight="16.5" x14ac:dyDescent="0.3"/>
  <cols>
    <col min="1" max="1" width="6" customWidth="1"/>
    <col min="2" max="2" width="5.625" customWidth="1"/>
    <col min="3" max="3" width="6.625" customWidth="1"/>
    <col min="4" max="4" width="23.5" customWidth="1"/>
    <col min="5" max="5" width="5.625" customWidth="1"/>
    <col min="6" max="6" width="6.625" customWidth="1"/>
    <col min="7" max="7" width="17.375" customWidth="1"/>
    <col min="8" max="8" width="5.625" customWidth="1"/>
    <col min="9" max="9" width="6.625" customWidth="1"/>
    <col min="10" max="10" width="18.75" customWidth="1"/>
    <col min="11" max="11" width="5.625" customWidth="1"/>
    <col min="12" max="12" width="6.625" customWidth="1"/>
    <col min="13" max="13" width="9.625" customWidth="1"/>
    <col min="14" max="14" width="7" customWidth="1"/>
    <col min="16" max="16" width="11.375" customWidth="1"/>
    <col min="17" max="17" width="7.125" customWidth="1"/>
    <col min="18" max="18" width="0.625" customWidth="1"/>
    <col min="19" max="22" width="7.625" hidden="1" customWidth="1"/>
    <col min="23" max="23" width="1.5" hidden="1" customWidth="1"/>
    <col min="24" max="24" width="5.375" customWidth="1"/>
    <col min="25" max="25" width="10" customWidth="1"/>
    <col min="26" max="26" width="0.625" customWidth="1"/>
    <col min="27" max="27" width="18.25" customWidth="1"/>
    <col min="28" max="28" width="10" customWidth="1"/>
    <col min="29" max="29" width="0.625" customWidth="1"/>
    <col min="30" max="31" width="4.625" customWidth="1"/>
    <col min="32" max="32" width="7.75" customWidth="1"/>
    <col min="33" max="33" width="9" hidden="1" customWidth="1"/>
    <col min="34" max="35" width="5.75" hidden="1" customWidth="1"/>
    <col min="36" max="36" width="4.75" hidden="1" customWidth="1"/>
    <col min="37" max="38" width="6.625" hidden="1" customWidth="1"/>
    <col min="39" max="39" width="5.5" hidden="1" customWidth="1"/>
    <col min="40" max="42" width="6.625" hidden="1" customWidth="1"/>
    <col min="43" max="43" width="0.625" customWidth="1"/>
    <col min="44" max="44" width="5.125" customWidth="1"/>
    <col min="45" max="45" width="5.75" customWidth="1"/>
    <col min="46" max="46" width="4.75" customWidth="1"/>
  </cols>
  <sheetData>
    <row r="1" spans="1:46" ht="18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2" t="s">
        <v>88</v>
      </c>
      <c r="S1" s="261" t="s">
        <v>20</v>
      </c>
      <c r="T1" s="262"/>
      <c r="U1" s="262"/>
      <c r="V1" s="263"/>
      <c r="X1" s="115" t="s">
        <v>9</v>
      </c>
      <c r="Y1" s="115"/>
      <c r="Z1" s="5"/>
      <c r="AA1" s="115" t="s">
        <v>22</v>
      </c>
      <c r="AB1" s="115"/>
      <c r="AC1" s="5"/>
      <c r="AD1" s="7"/>
      <c r="AE1" s="7"/>
      <c r="AF1" s="7"/>
      <c r="AG1" s="7"/>
      <c r="AH1" s="226" t="s">
        <v>33</v>
      </c>
      <c r="AI1" s="227"/>
      <c r="AJ1" s="227"/>
      <c r="AK1" s="227"/>
      <c r="AL1" s="7"/>
      <c r="AM1" s="236" t="s">
        <v>32</v>
      </c>
      <c r="AN1" s="237"/>
      <c r="AO1" s="237"/>
      <c r="AP1" s="238"/>
      <c r="AQ1" s="7"/>
      <c r="AR1" s="7"/>
    </row>
    <row r="2" spans="1:46" ht="18" customHeight="1" thickBot="1" x14ac:dyDescent="0.35">
      <c r="A2" s="1"/>
      <c r="B2" s="217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9"/>
      <c r="N2" s="2"/>
      <c r="O2" s="2"/>
      <c r="P2" s="3"/>
      <c r="Q2" s="213"/>
      <c r="S2" s="50" t="str">
        <f>"PD("&amp;AD23&amp;")"</f>
        <v>PD(C)</v>
      </c>
      <c r="T2" s="51" t="str">
        <f>"PD("&amp;AD19&amp;")"</f>
        <v>PD(A)</v>
      </c>
      <c r="U2" s="51" t="str">
        <f>"PD("&amp;AD17&amp;")"</f>
        <v>PD(S)</v>
      </c>
      <c r="V2" s="52" t="str">
        <f>"PD("&amp;AD11&amp;")"</f>
        <v>PD(★)</v>
      </c>
      <c r="X2" s="28" t="s">
        <v>6</v>
      </c>
      <c r="Y2" s="28" t="s">
        <v>7</v>
      </c>
      <c r="Z2" s="6"/>
      <c r="AA2" s="28" t="s">
        <v>6</v>
      </c>
      <c r="AB2" s="28" t="s">
        <v>7</v>
      </c>
      <c r="AD2" s="119" t="s">
        <v>17</v>
      </c>
      <c r="AE2" s="120"/>
      <c r="AF2" s="121"/>
      <c r="AG2" s="6"/>
      <c r="AH2" s="26" t="s">
        <v>30</v>
      </c>
      <c r="AI2" s="31" t="s">
        <v>29</v>
      </c>
      <c r="AJ2" s="31" t="s">
        <v>24</v>
      </c>
      <c r="AK2" s="31" t="s">
        <v>23</v>
      </c>
      <c r="AL2" s="8"/>
      <c r="AM2" s="30" t="s">
        <v>30</v>
      </c>
      <c r="AN2" s="30" t="s">
        <v>29</v>
      </c>
      <c r="AO2" s="30" t="s">
        <v>24</v>
      </c>
      <c r="AP2" s="30" t="s">
        <v>23</v>
      </c>
      <c r="AQ2" s="9"/>
      <c r="AR2" s="209" t="s">
        <v>34</v>
      </c>
      <c r="AS2" s="209"/>
      <c r="AT2" s="209"/>
    </row>
    <row r="3" spans="1:46" ht="9.9499999999999993" customHeight="1" x14ac:dyDescent="0.3">
      <c r="A3" s="187"/>
      <c r="B3" s="189"/>
      <c r="C3" s="182"/>
      <c r="D3" s="166"/>
      <c r="E3" s="162"/>
      <c r="F3" s="182"/>
      <c r="G3" s="166"/>
      <c r="H3" s="168"/>
      <c r="I3" s="157"/>
      <c r="J3" s="160"/>
      <c r="K3" s="168"/>
      <c r="L3" s="157"/>
      <c r="M3" s="160"/>
      <c r="N3" s="162"/>
      <c r="O3" s="162"/>
      <c r="P3" s="274"/>
      <c r="Q3" s="264" t="str">
        <f>IF((SUM(C3,F3,I3,L3))=60,"O","X")</f>
        <v>X</v>
      </c>
      <c r="S3" s="128" t="str">
        <f>IF(AND($AD$23=N3),"1", "0")</f>
        <v>0</v>
      </c>
      <c r="T3" s="152" t="str">
        <f>IF(AND($AD$19=N3,$AD$3=O3),"1", "0")</f>
        <v>0</v>
      </c>
      <c r="U3" s="152" t="str">
        <f>IF(AND($AD$17=N3,$AD$3=O3),"1", "0")</f>
        <v>0</v>
      </c>
      <c r="V3" s="197" t="str">
        <f>IF(AND($AD$11=O3),"1", "0")</f>
        <v>0</v>
      </c>
      <c r="X3" s="203" t="str">
        <f>DATA!C4</f>
        <v>수면</v>
      </c>
      <c r="Y3" s="204" t="str">
        <f>AJ3&amp;"시간 "&amp;AK3&amp;"분"</f>
        <v>0시간 0분</v>
      </c>
      <c r="Z3" s="29"/>
      <c r="AA3" s="122" t="s">
        <v>11</v>
      </c>
      <c r="AB3" s="204" t="str">
        <f>AO3&amp;"시간 "&amp;AP3&amp;"분"</f>
        <v>0시간 0분</v>
      </c>
      <c r="AD3" s="239" t="str">
        <f>DATA!I4</f>
        <v>★★★★★</v>
      </c>
      <c r="AE3" s="223"/>
      <c r="AF3" s="151">
        <f>COUNTIF($O$3:$O$50,AD3)</f>
        <v>0</v>
      </c>
      <c r="AG3" s="6"/>
      <c r="AH3" s="208" t="str">
        <f>DATA!C4</f>
        <v>수면</v>
      </c>
      <c r="AI3" s="208">
        <f>(SUMIF($B$3:$B$50,X3,$C$3:$C$50))+(SUMIF($E$3:$E$50,X3,$F$3:$F$50))+(SUMIF($H$3:$H$50,X3,$I$3:$I$50))+(SUMIF($K$3:$K$50,X3,$L$3:$L$50))</f>
        <v>0</v>
      </c>
      <c r="AJ3" s="208">
        <f>ROUNDDOWN((AI3/60),0)</f>
        <v>0</v>
      </c>
      <c r="AK3" s="208">
        <f>MOD(AI3,60)</f>
        <v>0</v>
      </c>
      <c r="AL3" s="21"/>
      <c r="AM3" s="210" t="s">
        <v>11</v>
      </c>
      <c r="AN3" s="210">
        <f>(SUM(AJ3:AJ12)*60)+SUM(AK3:AK12)</f>
        <v>0</v>
      </c>
      <c r="AO3" s="210">
        <f>ROUNDDOWN((AN3/60),0)</f>
        <v>0</v>
      </c>
      <c r="AP3" s="210">
        <f>MOD(AN3,60)</f>
        <v>0</v>
      </c>
      <c r="AQ3" s="16"/>
      <c r="AR3" s="19" t="str">
        <f>X3</f>
        <v>수면</v>
      </c>
      <c r="AS3" s="20">
        <f t="shared" ref="AS3:AS16" si="0">AT3/1440</f>
        <v>0</v>
      </c>
      <c r="AT3" s="19">
        <f>AI3</f>
        <v>0</v>
      </c>
    </row>
    <row r="4" spans="1:46" ht="9.9499999999999993" customHeight="1" thickBot="1" x14ac:dyDescent="0.35">
      <c r="A4" s="188"/>
      <c r="B4" s="192"/>
      <c r="C4" s="193"/>
      <c r="D4" s="167"/>
      <c r="E4" s="163"/>
      <c r="F4" s="193"/>
      <c r="G4" s="167"/>
      <c r="H4" s="169"/>
      <c r="I4" s="159"/>
      <c r="J4" s="161"/>
      <c r="K4" s="169"/>
      <c r="L4" s="159"/>
      <c r="M4" s="161"/>
      <c r="N4" s="163"/>
      <c r="O4" s="163"/>
      <c r="P4" s="276"/>
      <c r="Q4" s="265"/>
      <c r="S4" s="128"/>
      <c r="T4" s="152"/>
      <c r="U4" s="152"/>
      <c r="V4" s="197"/>
      <c r="X4" s="203"/>
      <c r="Y4" s="204"/>
      <c r="Z4" s="29"/>
      <c r="AA4" s="123"/>
      <c r="AB4" s="204"/>
      <c r="AD4" s="240"/>
      <c r="AE4" s="225"/>
      <c r="AF4" s="151"/>
      <c r="AG4" s="6"/>
      <c r="AH4" s="208"/>
      <c r="AI4" s="208"/>
      <c r="AJ4" s="208"/>
      <c r="AK4" s="208"/>
      <c r="AL4" s="21"/>
      <c r="AM4" s="210"/>
      <c r="AN4" s="210"/>
      <c r="AO4" s="210"/>
      <c r="AP4" s="210"/>
      <c r="AQ4" s="16"/>
      <c r="AR4" s="19" t="str">
        <f>X5</f>
        <v>휴식</v>
      </c>
      <c r="AS4" s="20">
        <f t="shared" si="0"/>
        <v>0</v>
      </c>
      <c r="AT4" s="19">
        <f>AI5</f>
        <v>0</v>
      </c>
    </row>
    <row r="5" spans="1:46" ht="9.9499999999999993" customHeight="1" x14ac:dyDescent="0.3">
      <c r="A5" s="187"/>
      <c r="B5" s="189"/>
      <c r="C5" s="182"/>
      <c r="D5" s="166"/>
      <c r="E5" s="162"/>
      <c r="F5" s="182"/>
      <c r="G5" s="160"/>
      <c r="H5" s="168"/>
      <c r="I5" s="157"/>
      <c r="J5" s="160"/>
      <c r="K5" s="168"/>
      <c r="L5" s="157"/>
      <c r="M5" s="160"/>
      <c r="N5" s="162"/>
      <c r="O5" s="162"/>
      <c r="P5" s="274"/>
      <c r="Q5" s="264" t="str">
        <f t="shared" ref="Q5" si="1">IF((SUM(C5,F5,I5,L5))=60,"O","X")</f>
        <v>X</v>
      </c>
      <c r="S5" s="128" t="str">
        <f>IF(AND($AD$23=N5),"1", "0")</f>
        <v>0</v>
      </c>
      <c r="T5" s="152" t="str">
        <f t="shared" ref="T5" si="2">IF(AND($AD$19=N5,$AD$3=O5),"1", "0")</f>
        <v>0</v>
      </c>
      <c r="U5" s="152" t="str">
        <f t="shared" ref="U5" si="3">IF(AND($AD$17=N5,$AD$3=O5),"1", "0")</f>
        <v>0</v>
      </c>
      <c r="V5" s="197" t="str">
        <f t="shared" ref="V5" si="4">IF(AND($AD$11=O5),"1", "0")</f>
        <v>0</v>
      </c>
      <c r="X5" s="203" t="str">
        <f>DATA!C6</f>
        <v>휴식</v>
      </c>
      <c r="Y5" s="204" t="str">
        <f>AJ5&amp;"시간 "&amp;AK5&amp;"분"</f>
        <v>0시간 0분</v>
      </c>
      <c r="Z5" s="29"/>
      <c r="AA5" s="220" t="str">
        <f>"("&amp;DATA!C4&amp;","&amp;DATA!C6&amp;","&amp;DATA!C8&amp;","&amp;DATA!C10&amp;","&amp;DATA!C12&amp;")"</f>
        <v>(수면,휴식,정비,식사,간식)</v>
      </c>
      <c r="AB5" s="206"/>
      <c r="AD5" s="222" t="str">
        <f>DATA!I6</f>
        <v>★★★★</v>
      </c>
      <c r="AE5" s="223"/>
      <c r="AF5" s="194">
        <f>COUNTIF($O$3:$O$50,AD5)</f>
        <v>0</v>
      </c>
      <c r="AG5" s="6"/>
      <c r="AH5" s="208" t="str">
        <f>DATA!C6</f>
        <v>휴식</v>
      </c>
      <c r="AI5" s="208">
        <f>(SUMIF($B$3:$B$50,X5,$C$3:$C$50))+(SUMIF($E$3:$E$50,X5,$F$3:$F$50))+(SUMIF($H$3:$H$50,X5,$I$3:$I$50))+(SUMIF($K$3:$K$50,X5,$L$3:$L$50))</f>
        <v>0</v>
      </c>
      <c r="AJ5" s="208">
        <f>ROUNDDOWN((AI5/60),0)</f>
        <v>0</v>
      </c>
      <c r="AK5" s="208">
        <f>MOD(AI5,60)</f>
        <v>0</v>
      </c>
      <c r="AL5" s="21"/>
      <c r="AM5" s="211"/>
      <c r="AN5" s="211"/>
      <c r="AO5" s="211"/>
      <c r="AP5" s="211"/>
      <c r="AQ5" s="16"/>
      <c r="AR5" s="19" t="str">
        <f>X7</f>
        <v>정비</v>
      </c>
      <c r="AS5" s="20">
        <f t="shared" si="0"/>
        <v>0</v>
      </c>
      <c r="AT5" s="19">
        <f>AI7</f>
        <v>0</v>
      </c>
    </row>
    <row r="6" spans="1:46" ht="9.9499999999999993" customHeight="1" thickBot="1" x14ac:dyDescent="0.35">
      <c r="A6" s="188"/>
      <c r="B6" s="192"/>
      <c r="C6" s="193"/>
      <c r="D6" s="167"/>
      <c r="E6" s="163"/>
      <c r="F6" s="193"/>
      <c r="G6" s="161"/>
      <c r="H6" s="169"/>
      <c r="I6" s="159"/>
      <c r="J6" s="161"/>
      <c r="K6" s="169"/>
      <c r="L6" s="159"/>
      <c r="M6" s="161"/>
      <c r="N6" s="163"/>
      <c r="O6" s="163"/>
      <c r="P6" s="276"/>
      <c r="Q6" s="265"/>
      <c r="S6" s="128"/>
      <c r="T6" s="152"/>
      <c r="U6" s="152"/>
      <c r="V6" s="197"/>
      <c r="X6" s="203"/>
      <c r="Y6" s="204"/>
      <c r="Z6" s="29"/>
      <c r="AA6" s="221"/>
      <c r="AB6" s="206"/>
      <c r="AD6" s="224"/>
      <c r="AE6" s="225"/>
      <c r="AF6" s="194"/>
      <c r="AG6" s="6"/>
      <c r="AH6" s="208"/>
      <c r="AI6" s="208"/>
      <c r="AJ6" s="208"/>
      <c r="AK6" s="208"/>
      <c r="AL6" s="21"/>
      <c r="AM6" s="211"/>
      <c r="AN6" s="211"/>
      <c r="AO6" s="211"/>
      <c r="AP6" s="211"/>
      <c r="AQ6" s="16"/>
      <c r="AR6" s="19" t="str">
        <f>X9</f>
        <v>식사</v>
      </c>
      <c r="AS6" s="20">
        <f t="shared" si="0"/>
        <v>0</v>
      </c>
      <c r="AT6" s="19">
        <f>AI9</f>
        <v>0</v>
      </c>
    </row>
    <row r="7" spans="1:46" ht="9.9499999999999993" customHeight="1" x14ac:dyDescent="0.3">
      <c r="A7" s="187"/>
      <c r="B7" s="189"/>
      <c r="C7" s="182"/>
      <c r="D7" s="160"/>
      <c r="E7" s="168"/>
      <c r="F7" s="157"/>
      <c r="G7" s="160"/>
      <c r="H7" s="168"/>
      <c r="I7" s="157"/>
      <c r="J7" s="160"/>
      <c r="K7" s="168"/>
      <c r="L7" s="157"/>
      <c r="M7" s="160"/>
      <c r="N7" s="162"/>
      <c r="O7" s="162"/>
      <c r="P7" s="274"/>
      <c r="Q7" s="264" t="str">
        <f t="shared" ref="Q7" si="5">IF((SUM(C7,F7,I7,L7))=60,"O","X")</f>
        <v>X</v>
      </c>
      <c r="S7" s="128" t="str">
        <f>IF(AND($AD$23=N7),"1", "0")</f>
        <v>0</v>
      </c>
      <c r="T7" s="152" t="str">
        <f t="shared" ref="T7" si="6">IF(AND($AD$19=N7,$AD$3=O7),"1", "0")</f>
        <v>0</v>
      </c>
      <c r="U7" s="152" t="str">
        <f t="shared" ref="U7" si="7">IF(AND($AD$17=N7,$AD$3=O7),"1", "0")</f>
        <v>0</v>
      </c>
      <c r="V7" s="197" t="str">
        <f t="shared" ref="V7" si="8">IF(AND($AD$11=O7),"1", "0")</f>
        <v>0</v>
      </c>
      <c r="X7" s="203" t="str">
        <f>DATA!C8</f>
        <v>정비</v>
      </c>
      <c r="Y7" s="204" t="str">
        <f>AJ7&amp;"시간 "&amp;AK7&amp;"분"</f>
        <v>0시간 0분</v>
      </c>
      <c r="Z7" s="29"/>
      <c r="AA7" s="124" t="s">
        <v>2</v>
      </c>
      <c r="AB7" s="200" t="str">
        <f>AO7&amp;"시간 "&amp;AP7&amp;"분"</f>
        <v>0시간 0분</v>
      </c>
      <c r="AD7" s="222" t="str">
        <f>DATA!I8</f>
        <v>★★★</v>
      </c>
      <c r="AE7" s="223"/>
      <c r="AF7" s="194">
        <f>COUNTIF($O$3:$O$50,AD7)</f>
        <v>0</v>
      </c>
      <c r="AG7" s="6"/>
      <c r="AH7" s="208" t="str">
        <f>DATA!C8</f>
        <v>정비</v>
      </c>
      <c r="AI7" s="208">
        <f>(SUMIF($B$3:$B$50,X7,$C$3:$C$50))+(SUMIF($E$3:$E$50,X7,$F$3:$F$50))+(SUMIF($H$3:$H$50,X7,$I$3:$I$50))+(SUMIF($K$3:$K$50,X7,$L$3:$L$50))</f>
        <v>0</v>
      </c>
      <c r="AJ7" s="208">
        <f>ROUNDDOWN((AI7/60),0)</f>
        <v>0</v>
      </c>
      <c r="AK7" s="208">
        <f>MOD(AI7,60)</f>
        <v>0</v>
      </c>
      <c r="AL7" s="21"/>
      <c r="AM7" s="230" t="s">
        <v>2</v>
      </c>
      <c r="AN7" s="230">
        <f>(SUM(AJ13:AJ18)*60)+SUM(AK13:AK18)</f>
        <v>0</v>
      </c>
      <c r="AO7" s="230">
        <f>ROUNDDOWN((AN7/60),0)</f>
        <v>0</v>
      </c>
      <c r="AP7" s="230">
        <f>MOD(AN7,60)</f>
        <v>0</v>
      </c>
      <c r="AQ7" s="16"/>
      <c r="AR7" s="19" t="str">
        <f>X11</f>
        <v>간식</v>
      </c>
      <c r="AS7" s="20">
        <f t="shared" si="0"/>
        <v>0</v>
      </c>
      <c r="AT7" s="19">
        <f>AI11</f>
        <v>0</v>
      </c>
    </row>
    <row r="8" spans="1:46" ht="9.9499999999999993" customHeight="1" thickBot="1" x14ac:dyDescent="0.35">
      <c r="A8" s="188"/>
      <c r="B8" s="192"/>
      <c r="C8" s="193"/>
      <c r="D8" s="161"/>
      <c r="E8" s="169"/>
      <c r="F8" s="159"/>
      <c r="G8" s="161"/>
      <c r="H8" s="169"/>
      <c r="I8" s="159"/>
      <c r="J8" s="161"/>
      <c r="K8" s="169"/>
      <c r="L8" s="159"/>
      <c r="M8" s="161"/>
      <c r="N8" s="163"/>
      <c r="O8" s="163"/>
      <c r="P8" s="276"/>
      <c r="Q8" s="265"/>
      <c r="S8" s="128"/>
      <c r="T8" s="152"/>
      <c r="U8" s="152"/>
      <c r="V8" s="197"/>
      <c r="X8" s="203"/>
      <c r="Y8" s="204"/>
      <c r="Z8" s="29"/>
      <c r="AA8" s="125"/>
      <c r="AB8" s="200"/>
      <c r="AD8" s="224"/>
      <c r="AE8" s="225"/>
      <c r="AF8" s="194"/>
      <c r="AG8" s="6"/>
      <c r="AH8" s="208"/>
      <c r="AI8" s="208"/>
      <c r="AJ8" s="208"/>
      <c r="AK8" s="208"/>
      <c r="AL8" s="21"/>
      <c r="AM8" s="230"/>
      <c r="AN8" s="230"/>
      <c r="AO8" s="230"/>
      <c r="AP8" s="230"/>
      <c r="AQ8" s="16"/>
      <c r="AR8" s="19" t="str">
        <f>X13</f>
        <v>업무</v>
      </c>
      <c r="AS8" s="20">
        <f t="shared" si="0"/>
        <v>0</v>
      </c>
      <c r="AT8" s="19">
        <f>AI13</f>
        <v>0</v>
      </c>
    </row>
    <row r="9" spans="1:46" ht="9.9499999999999993" customHeight="1" x14ac:dyDescent="0.3">
      <c r="A9" s="187"/>
      <c r="B9" s="189"/>
      <c r="C9" s="182"/>
      <c r="D9" s="160"/>
      <c r="E9" s="168"/>
      <c r="F9" s="157"/>
      <c r="G9" s="160"/>
      <c r="H9" s="168"/>
      <c r="I9" s="157"/>
      <c r="J9" s="160"/>
      <c r="K9" s="168"/>
      <c r="L9" s="157"/>
      <c r="M9" s="160"/>
      <c r="N9" s="162"/>
      <c r="O9" s="162"/>
      <c r="P9" s="274"/>
      <c r="Q9" s="264" t="str">
        <f t="shared" ref="Q9" si="9">IF((SUM(C9,F9,I9,L9))=60,"O","X")</f>
        <v>X</v>
      </c>
      <c r="S9" s="128" t="str">
        <f>IF(AND($AD$23=N9),"1", "0")</f>
        <v>0</v>
      </c>
      <c r="T9" s="152" t="str">
        <f t="shared" ref="T9" si="10">IF(AND($AD$19=N9,$AD$3=O9),"1", "0")</f>
        <v>0</v>
      </c>
      <c r="U9" s="152" t="str">
        <f t="shared" ref="U9" si="11">IF(AND($AD$17=N9,$AD$3=O9),"1", "0")</f>
        <v>0</v>
      </c>
      <c r="V9" s="197" t="str">
        <f t="shared" ref="V9" si="12">IF(AND($AD$11=O9),"1", "0")</f>
        <v>0</v>
      </c>
      <c r="X9" s="203" t="str">
        <f>DATA!C10</f>
        <v>식사</v>
      </c>
      <c r="Y9" s="204" t="str">
        <f>AJ9&amp;"시간 "&amp;AK9&amp;"분"</f>
        <v>0시간 0분</v>
      </c>
      <c r="Z9" s="29"/>
      <c r="AA9" s="251" t="str">
        <f>"("&amp;DATA!C14&amp;","&amp;DATA!C16&amp;","&amp;DATA!C18&amp;")"</f>
        <v>(업무,강의,운전)</v>
      </c>
      <c r="AB9" s="207"/>
      <c r="AD9" s="222" t="str">
        <f>DATA!I10</f>
        <v>★★</v>
      </c>
      <c r="AE9" s="223"/>
      <c r="AF9" s="194">
        <f>COUNTIF($O$3:$O$50,AD9)</f>
        <v>0</v>
      </c>
      <c r="AG9" s="6"/>
      <c r="AH9" s="208" t="str">
        <f>DATA!C10</f>
        <v>식사</v>
      </c>
      <c r="AI9" s="208">
        <f>(SUMIF($B$3:$B$50,X9,$C$3:$C$50))+(SUMIF($E$3:$E$50,X9,$F$3:$F$50))+(SUMIF($H$3:$H$50,X9,$I$3:$I$50))+(SUMIF($K$3:$K$50,X9,$L$3:$L$50))</f>
        <v>0</v>
      </c>
      <c r="AJ9" s="208">
        <f>ROUNDDOWN((AI9/60),0)</f>
        <v>0</v>
      </c>
      <c r="AK9" s="208">
        <f>MOD(AI9,60)</f>
        <v>0</v>
      </c>
      <c r="AL9" s="22"/>
      <c r="AM9" s="231"/>
      <c r="AN9" s="231"/>
      <c r="AO9" s="231"/>
      <c r="AP9" s="231"/>
      <c r="AQ9" s="16"/>
      <c r="AR9" s="19" t="str">
        <f>X15</f>
        <v>강의</v>
      </c>
      <c r="AS9" s="20">
        <f t="shared" si="0"/>
        <v>0</v>
      </c>
      <c r="AT9" s="19">
        <f>AI15</f>
        <v>0</v>
      </c>
    </row>
    <row r="10" spans="1:46" ht="9.9499999999999993" customHeight="1" thickBot="1" x14ac:dyDescent="0.35">
      <c r="A10" s="188"/>
      <c r="B10" s="192"/>
      <c r="C10" s="193"/>
      <c r="D10" s="161"/>
      <c r="E10" s="169"/>
      <c r="F10" s="159"/>
      <c r="G10" s="161"/>
      <c r="H10" s="169"/>
      <c r="I10" s="159"/>
      <c r="J10" s="161"/>
      <c r="K10" s="169"/>
      <c r="L10" s="159"/>
      <c r="M10" s="161"/>
      <c r="N10" s="163"/>
      <c r="O10" s="163"/>
      <c r="P10" s="276"/>
      <c r="Q10" s="265"/>
      <c r="S10" s="128"/>
      <c r="T10" s="152"/>
      <c r="U10" s="152"/>
      <c r="V10" s="197"/>
      <c r="X10" s="203"/>
      <c r="Y10" s="204"/>
      <c r="Z10" s="29"/>
      <c r="AA10" s="252"/>
      <c r="AB10" s="207"/>
      <c r="AD10" s="224"/>
      <c r="AE10" s="225"/>
      <c r="AF10" s="194"/>
      <c r="AG10" s="6"/>
      <c r="AH10" s="208"/>
      <c r="AI10" s="208"/>
      <c r="AJ10" s="208"/>
      <c r="AK10" s="208"/>
      <c r="AL10" s="22"/>
      <c r="AM10" s="231"/>
      <c r="AN10" s="231"/>
      <c r="AO10" s="231"/>
      <c r="AP10" s="231"/>
      <c r="AQ10" s="16"/>
      <c r="AR10" s="19" t="str">
        <f>X17</f>
        <v>운전</v>
      </c>
      <c r="AS10" s="20">
        <f t="shared" si="0"/>
        <v>0</v>
      </c>
      <c r="AT10" s="19">
        <f>AI17</f>
        <v>0</v>
      </c>
    </row>
    <row r="11" spans="1:46" ht="9.9499999999999993" customHeight="1" x14ac:dyDescent="0.3">
      <c r="A11" s="187"/>
      <c r="B11" s="189"/>
      <c r="C11" s="182"/>
      <c r="D11" s="160"/>
      <c r="E11" s="168"/>
      <c r="F11" s="157"/>
      <c r="G11" s="160"/>
      <c r="H11" s="168"/>
      <c r="I11" s="157"/>
      <c r="J11" s="160"/>
      <c r="K11" s="168"/>
      <c r="L11" s="157"/>
      <c r="M11" s="160"/>
      <c r="N11" s="162"/>
      <c r="O11" s="162"/>
      <c r="P11" s="274"/>
      <c r="Q11" s="264" t="str">
        <f t="shared" ref="Q11" si="13">IF((SUM(C11,F11,I11,L11))=60,"O","X")</f>
        <v>X</v>
      </c>
      <c r="S11" s="128" t="str">
        <f>IF(AND($AD$23=N11),"1", "0")</f>
        <v>0</v>
      </c>
      <c r="T11" s="152" t="str">
        <f t="shared" ref="T11" si="14">IF(AND($AD$19=N11,$AD$3=O11),"1", "0")</f>
        <v>0</v>
      </c>
      <c r="U11" s="152" t="str">
        <f t="shared" ref="U11" si="15">IF(AND($AD$17=N11,$AD$3=O11),"1", "0")</f>
        <v>0</v>
      </c>
      <c r="V11" s="197" t="str">
        <f t="shared" ref="V11" si="16">IF(AND($AD$11=O11),"1", "0")</f>
        <v>0</v>
      </c>
      <c r="X11" s="203" t="str">
        <f>DATA!C12</f>
        <v>간식</v>
      </c>
      <c r="Y11" s="204" t="str">
        <f>AJ11&amp;"시간 "&amp;AK11&amp;"분"</f>
        <v>0시간 0분</v>
      </c>
      <c r="Z11" s="29"/>
      <c r="AA11" s="253" t="s">
        <v>38</v>
      </c>
      <c r="AB11" s="129" t="str">
        <f>AO11&amp;"시간 "&amp;AP11&amp;"분"</f>
        <v>0시간 0분</v>
      </c>
      <c r="AD11" s="222" t="str">
        <f>DATA!I12</f>
        <v>★</v>
      </c>
      <c r="AE11" s="223"/>
      <c r="AF11" s="194">
        <f>COUNTIF($O$3:$O$50,AD11)</f>
        <v>0</v>
      </c>
      <c r="AG11" s="6"/>
      <c r="AH11" s="208" t="str">
        <f>DATA!C12</f>
        <v>간식</v>
      </c>
      <c r="AI11" s="208">
        <f>(SUMIF($B$3:$B$50,X11,$C$3:$C$50))+(SUMIF($E$3:$E$50,X11,$F$3:$F$50))+(SUMIF($H$3:$H$50,X11,$I$3:$I$50))+(SUMIF($K$3:$K$50,X11,$L$3:$L$50))</f>
        <v>0</v>
      </c>
      <c r="AJ11" s="208">
        <f>ROUNDDOWN((AI11/60),0)</f>
        <v>0</v>
      </c>
      <c r="AK11" s="208">
        <f>MOD(AI11,60)</f>
        <v>0</v>
      </c>
      <c r="AL11" s="22"/>
      <c r="AM11" s="232" t="s">
        <v>27</v>
      </c>
      <c r="AN11" s="232">
        <f>(SUM(AJ19:AJ24)*60)+SUM(AK19:AK24)</f>
        <v>0</v>
      </c>
      <c r="AO11" s="232">
        <f>ROUNDDOWN((AN11/60),0)</f>
        <v>0</v>
      </c>
      <c r="AP11" s="232">
        <f>MOD(AN11,60)</f>
        <v>0</v>
      </c>
      <c r="AQ11" s="16"/>
      <c r="AR11" s="19" t="str">
        <f>X19</f>
        <v>독서</v>
      </c>
      <c r="AS11" s="20">
        <f t="shared" si="0"/>
        <v>0</v>
      </c>
      <c r="AT11" s="19">
        <f>AI19</f>
        <v>0</v>
      </c>
    </row>
    <row r="12" spans="1:46" ht="9.9499999999999993" customHeight="1" thickBot="1" x14ac:dyDescent="0.35">
      <c r="A12" s="188"/>
      <c r="B12" s="192"/>
      <c r="C12" s="193"/>
      <c r="D12" s="161"/>
      <c r="E12" s="169"/>
      <c r="F12" s="159"/>
      <c r="G12" s="161"/>
      <c r="H12" s="169"/>
      <c r="I12" s="159"/>
      <c r="J12" s="161"/>
      <c r="K12" s="169"/>
      <c r="L12" s="159"/>
      <c r="M12" s="161"/>
      <c r="N12" s="163"/>
      <c r="O12" s="163"/>
      <c r="P12" s="276"/>
      <c r="Q12" s="265"/>
      <c r="S12" s="128"/>
      <c r="T12" s="152"/>
      <c r="U12" s="152"/>
      <c r="V12" s="197"/>
      <c r="X12" s="203"/>
      <c r="Y12" s="204"/>
      <c r="Z12" s="29"/>
      <c r="AA12" s="254"/>
      <c r="AB12" s="129"/>
      <c r="AD12" s="224"/>
      <c r="AE12" s="225"/>
      <c r="AF12" s="194"/>
      <c r="AG12" s="6"/>
      <c r="AH12" s="208"/>
      <c r="AI12" s="208"/>
      <c r="AJ12" s="208"/>
      <c r="AK12" s="208"/>
      <c r="AL12" s="22"/>
      <c r="AM12" s="232"/>
      <c r="AN12" s="232"/>
      <c r="AO12" s="232"/>
      <c r="AP12" s="232"/>
      <c r="AQ12" s="16"/>
      <c r="AR12" s="19" t="str">
        <f>X21</f>
        <v>공부</v>
      </c>
      <c r="AS12" s="20">
        <f t="shared" si="0"/>
        <v>0</v>
      </c>
      <c r="AT12" s="19">
        <f>AI21</f>
        <v>0</v>
      </c>
    </row>
    <row r="13" spans="1:46" ht="9.9499999999999993" customHeight="1" x14ac:dyDescent="0.3">
      <c r="A13" s="187"/>
      <c r="B13" s="189"/>
      <c r="C13" s="182"/>
      <c r="D13" s="160"/>
      <c r="E13" s="168"/>
      <c r="F13" s="157"/>
      <c r="G13" s="160"/>
      <c r="H13" s="168"/>
      <c r="I13" s="157"/>
      <c r="J13" s="160"/>
      <c r="K13" s="168"/>
      <c r="L13" s="157"/>
      <c r="M13" s="160"/>
      <c r="N13" s="162"/>
      <c r="O13" s="162"/>
      <c r="P13" s="274"/>
      <c r="Q13" s="264" t="str">
        <f t="shared" ref="Q13" si="17">IF((SUM(C13,F13,I13,L13))=60,"O","X")</f>
        <v>X</v>
      </c>
      <c r="S13" s="128" t="str">
        <f>IF(AND($AD$23=N13),"1", "0")</f>
        <v>0</v>
      </c>
      <c r="T13" s="152" t="str">
        <f t="shared" ref="T13" si="18">IF(AND($AD$19=N13,$AD$3=O13),"1", "0")</f>
        <v>0</v>
      </c>
      <c r="U13" s="152" t="str">
        <f t="shared" ref="U13" si="19">IF(AND($AD$17=N13,$AD$3=O13),"1", "0")</f>
        <v>0</v>
      </c>
      <c r="V13" s="197" t="str">
        <f t="shared" ref="V13" si="20">IF(AND($AD$11=O13),"1", "0")</f>
        <v>0</v>
      </c>
      <c r="X13" s="198" t="str">
        <f>DATA!C14</f>
        <v>업무</v>
      </c>
      <c r="Y13" s="200" t="str">
        <f>AJ13&amp;"시간 "&amp;AK13&amp;"분"</f>
        <v>0시간 0분</v>
      </c>
      <c r="Z13" s="29"/>
      <c r="AA13" s="255" t="str">
        <f>"("&amp;DATA!C20&amp;","&amp;DATA!C22&amp;","&amp;DATA!C24&amp;")"</f>
        <v>(독서,공부,운동)</v>
      </c>
      <c r="AB13" s="205"/>
      <c r="AD13" s="241"/>
      <c r="AE13" s="42"/>
      <c r="AF13" s="241"/>
      <c r="AG13" s="6"/>
      <c r="AH13" s="199" t="str">
        <f>DATA!C14</f>
        <v>업무</v>
      </c>
      <c r="AI13" s="199">
        <f>(SUMIF($B$3:$B$50,X13,$C$3:$C$50))+(SUMIF($E$3:$E$50,X13,$F$3:$F$50))+(SUMIF($H$3:$H$50,X13,$I$3:$I$50))+(SUMIF($K$3:$K$50,X13,$L$3:$L$50))</f>
        <v>0</v>
      </c>
      <c r="AJ13" s="199">
        <f>ROUNDDOWN((AI13/60),0)</f>
        <v>0</v>
      </c>
      <c r="AK13" s="199">
        <f>MOD(AI13,60)</f>
        <v>0</v>
      </c>
      <c r="AL13" s="22"/>
      <c r="AM13" s="233"/>
      <c r="AN13" s="233"/>
      <c r="AO13" s="233"/>
      <c r="AP13" s="233"/>
      <c r="AQ13" s="16"/>
      <c r="AR13" s="19" t="str">
        <f>X23</f>
        <v>운동</v>
      </c>
      <c r="AS13" s="20">
        <f t="shared" si="0"/>
        <v>0</v>
      </c>
      <c r="AT13" s="19">
        <f>AI23</f>
        <v>0</v>
      </c>
    </row>
    <row r="14" spans="1:46" ht="9.9499999999999993" customHeight="1" thickBot="1" x14ac:dyDescent="0.35">
      <c r="A14" s="188"/>
      <c r="B14" s="192"/>
      <c r="C14" s="193"/>
      <c r="D14" s="161"/>
      <c r="E14" s="169"/>
      <c r="F14" s="159"/>
      <c r="G14" s="161"/>
      <c r="H14" s="169"/>
      <c r="I14" s="159"/>
      <c r="J14" s="161"/>
      <c r="K14" s="169"/>
      <c r="L14" s="159"/>
      <c r="M14" s="161"/>
      <c r="N14" s="163"/>
      <c r="O14" s="163"/>
      <c r="P14" s="276"/>
      <c r="Q14" s="265"/>
      <c r="S14" s="128"/>
      <c r="T14" s="152"/>
      <c r="U14" s="152"/>
      <c r="V14" s="197"/>
      <c r="X14" s="198"/>
      <c r="Y14" s="200"/>
      <c r="Z14" s="29"/>
      <c r="AA14" s="256"/>
      <c r="AB14" s="205"/>
      <c r="AD14" s="242"/>
      <c r="AE14" s="38"/>
      <c r="AF14" s="242"/>
      <c r="AG14" s="6"/>
      <c r="AH14" s="199"/>
      <c r="AI14" s="199"/>
      <c r="AJ14" s="199"/>
      <c r="AK14" s="199"/>
      <c r="AL14" s="22"/>
      <c r="AM14" s="233"/>
      <c r="AN14" s="233"/>
      <c r="AO14" s="233"/>
      <c r="AP14" s="233"/>
      <c r="AQ14" s="16"/>
      <c r="AR14" s="19" t="str">
        <f>X25</f>
        <v>여가</v>
      </c>
      <c r="AS14" s="20">
        <f t="shared" si="0"/>
        <v>0</v>
      </c>
      <c r="AT14" s="19">
        <f>AI25</f>
        <v>0</v>
      </c>
    </row>
    <row r="15" spans="1:46" ht="9.9499999999999993" customHeight="1" x14ac:dyDescent="0.3">
      <c r="A15" s="187"/>
      <c r="B15" s="189"/>
      <c r="C15" s="182"/>
      <c r="D15" s="160"/>
      <c r="E15" s="168"/>
      <c r="F15" s="157"/>
      <c r="G15" s="160"/>
      <c r="H15" s="168"/>
      <c r="I15" s="157"/>
      <c r="J15" s="160"/>
      <c r="K15" s="168"/>
      <c r="L15" s="157"/>
      <c r="M15" s="160"/>
      <c r="N15" s="162"/>
      <c r="O15" s="162"/>
      <c r="P15" s="274"/>
      <c r="Q15" s="264" t="str">
        <f t="shared" ref="Q15" si="21">IF((SUM(C15,F15,I15,L15))=60,"O","X")</f>
        <v>X</v>
      </c>
      <c r="S15" s="128" t="str">
        <f>IF(AND($AD$23=N15),"1", "0")</f>
        <v>0</v>
      </c>
      <c r="T15" s="152" t="str">
        <f t="shared" ref="T15" si="22">IF(AND($AD$19=N15,$AD$3=O15),"1", "0")</f>
        <v>0</v>
      </c>
      <c r="U15" s="152" t="str">
        <f t="shared" ref="U15" si="23">IF(AND($AD$17=N15,$AD$3=O15),"1", "0")</f>
        <v>0</v>
      </c>
      <c r="V15" s="197" t="str">
        <f t="shared" ref="V15" si="24">IF(AND($AD$11=O15),"1", "0")</f>
        <v>0</v>
      </c>
      <c r="X15" s="198" t="str">
        <f>DATA!C16</f>
        <v>강의</v>
      </c>
      <c r="Y15" s="200" t="str">
        <f>AJ15&amp;"시간 "&amp;AK15&amp;"분"</f>
        <v>0시간 0분</v>
      </c>
      <c r="Z15" s="29"/>
      <c r="AA15" s="257" t="s">
        <v>19</v>
      </c>
      <c r="AB15" s="151" t="str">
        <f>AO15&amp;"시간 "&amp;AP15&amp;"분"</f>
        <v>0시간 0분</v>
      </c>
      <c r="AD15" s="141" t="s">
        <v>16</v>
      </c>
      <c r="AE15" s="141"/>
      <c r="AF15" s="141"/>
      <c r="AG15" s="6"/>
      <c r="AH15" s="199" t="str">
        <f>DATA!C16</f>
        <v>강의</v>
      </c>
      <c r="AI15" s="199">
        <f>(SUMIF($B$3:$B$50,X15,$C$3:$C$50))+(SUMIF($E$3:$E$50,X15,$F$3:$F$50))+(SUMIF($H$3:$H$50,X15,$I$3:$I$50))+(SUMIF($K$3:$K$50,X15,$L$3:$L$50))</f>
        <v>0</v>
      </c>
      <c r="AJ15" s="199">
        <f>ROUNDDOWN((AI15/60),0)</f>
        <v>0</v>
      </c>
      <c r="AK15" s="199">
        <f>MOD(AI15,60)</f>
        <v>0</v>
      </c>
      <c r="AL15" s="23"/>
      <c r="AM15" s="234" t="s">
        <v>19</v>
      </c>
      <c r="AN15" s="234">
        <f>(SUM(AJ25:AJ30)*60)+SUM(AK25:AK30)</f>
        <v>0</v>
      </c>
      <c r="AO15" s="234">
        <f>ROUNDDOWN((AN15/60),0)</f>
        <v>0</v>
      </c>
      <c r="AP15" s="234">
        <f>MOD(AN15,60)</f>
        <v>0</v>
      </c>
      <c r="AQ15" s="16"/>
      <c r="AR15" s="19" t="str">
        <f>X27</f>
        <v>폰질</v>
      </c>
      <c r="AS15" s="20">
        <f t="shared" si="0"/>
        <v>0</v>
      </c>
      <c r="AT15" s="19">
        <f>AI27</f>
        <v>0</v>
      </c>
    </row>
    <row r="16" spans="1:46" ht="9.9499999999999993" customHeight="1" thickBot="1" x14ac:dyDescent="0.35">
      <c r="A16" s="188"/>
      <c r="B16" s="192"/>
      <c r="C16" s="193"/>
      <c r="D16" s="161"/>
      <c r="E16" s="169"/>
      <c r="F16" s="159"/>
      <c r="G16" s="161"/>
      <c r="H16" s="169"/>
      <c r="I16" s="159"/>
      <c r="J16" s="161"/>
      <c r="K16" s="169"/>
      <c r="L16" s="159"/>
      <c r="M16" s="161"/>
      <c r="N16" s="163"/>
      <c r="O16" s="163"/>
      <c r="P16" s="276"/>
      <c r="Q16" s="265"/>
      <c r="S16" s="128"/>
      <c r="T16" s="152"/>
      <c r="U16" s="152"/>
      <c r="V16" s="197"/>
      <c r="X16" s="198"/>
      <c r="Y16" s="200"/>
      <c r="Z16" s="29"/>
      <c r="AA16" s="258"/>
      <c r="AB16" s="151"/>
      <c r="AD16" s="141"/>
      <c r="AE16" s="141"/>
      <c r="AF16" s="141"/>
      <c r="AG16" s="6"/>
      <c r="AH16" s="199"/>
      <c r="AI16" s="199"/>
      <c r="AJ16" s="199"/>
      <c r="AK16" s="199"/>
      <c r="AL16" s="23"/>
      <c r="AM16" s="234"/>
      <c r="AN16" s="234"/>
      <c r="AO16" s="234"/>
      <c r="AP16" s="234"/>
      <c r="AQ16" s="16"/>
      <c r="AR16" s="19" t="str">
        <f>X29</f>
        <v>기타</v>
      </c>
      <c r="AS16" s="20">
        <f t="shared" si="0"/>
        <v>0</v>
      </c>
      <c r="AT16" s="19">
        <f>AI29</f>
        <v>0</v>
      </c>
    </row>
    <row r="17" spans="1:46" ht="9.9499999999999993" customHeight="1" x14ac:dyDescent="0.3">
      <c r="A17" s="187"/>
      <c r="B17" s="189"/>
      <c r="C17" s="182"/>
      <c r="D17" s="160"/>
      <c r="E17" s="168"/>
      <c r="F17" s="157"/>
      <c r="G17" s="160"/>
      <c r="H17" s="168"/>
      <c r="I17" s="157"/>
      <c r="J17" s="160"/>
      <c r="K17" s="168"/>
      <c r="L17" s="157"/>
      <c r="M17" s="160"/>
      <c r="N17" s="162"/>
      <c r="O17" s="162"/>
      <c r="P17" s="274"/>
      <c r="Q17" s="264" t="str">
        <f t="shared" ref="Q17" si="25">IF((SUM(C17,F17,I17,L17))=60,"O","X")</f>
        <v>X</v>
      </c>
      <c r="S17" s="128" t="str">
        <f>IF(AND($AD$23=N17),"1", "0")</f>
        <v>0</v>
      </c>
      <c r="T17" s="152" t="str">
        <f t="shared" ref="T17" si="26">IF(AND($AD$19=N17,$AD$3=O17),"1", "0")</f>
        <v>0</v>
      </c>
      <c r="U17" s="152" t="str">
        <f t="shared" ref="U17" si="27">IF(AND($AD$17=N17,$AD$3=O17),"1", "0")</f>
        <v>0</v>
      </c>
      <c r="V17" s="197" t="str">
        <f t="shared" ref="V17" si="28">IF(AND($AD$11=O17),"1", "0")</f>
        <v>0</v>
      </c>
      <c r="X17" s="198" t="str">
        <f>DATA!C18</f>
        <v>운전</v>
      </c>
      <c r="Y17" s="200" t="str">
        <f>AJ17&amp;"시간 "&amp;AK17&amp;"분"</f>
        <v>0시간 0분</v>
      </c>
      <c r="Z17" s="29"/>
      <c r="AA17" s="259" t="str">
        <f>"("&amp;DATA!C26&amp;","&amp;DATA!C28&amp;","&amp;DATA!C30&amp;")"</f>
        <v>(여가,폰질,기타)</v>
      </c>
      <c r="AB17" s="201"/>
      <c r="AD17" s="239" t="str">
        <f>DATA!F4</f>
        <v>S</v>
      </c>
      <c r="AE17" s="223"/>
      <c r="AF17" s="151">
        <f>COUNTIF($N$3:$N$50,AD17)</f>
        <v>0</v>
      </c>
      <c r="AG17" s="6"/>
      <c r="AH17" s="199" t="str">
        <f>DATA!C18</f>
        <v>운전</v>
      </c>
      <c r="AI17" s="199">
        <f>(SUMIF($B$3:$B$50,X17,$C$3:$C$50))+(SUMIF($E$3:$E$50,X17,$F$3:$F$50))+(SUMIF($H$3:$H$50,X17,$I$3:$I$50))+(SUMIF($K$3:$K$50,X17,$L$3:$L$50))</f>
        <v>0</v>
      </c>
      <c r="AJ17" s="199">
        <f>ROUNDDOWN((AI17/60),0)</f>
        <v>0</v>
      </c>
      <c r="AK17" s="199">
        <f>MOD(AI17,60)</f>
        <v>0</v>
      </c>
      <c r="AL17" s="23"/>
      <c r="AM17" s="235"/>
      <c r="AN17" s="235"/>
      <c r="AO17" s="235"/>
      <c r="AP17" s="235"/>
      <c r="AQ17" s="16"/>
      <c r="AR17" s="9"/>
      <c r="AS17" s="9"/>
      <c r="AT17" s="9"/>
    </row>
    <row r="18" spans="1:46" ht="9.9499999999999993" customHeight="1" thickBot="1" x14ac:dyDescent="0.35">
      <c r="A18" s="188"/>
      <c r="B18" s="192"/>
      <c r="C18" s="193"/>
      <c r="D18" s="161"/>
      <c r="E18" s="169"/>
      <c r="F18" s="159"/>
      <c r="G18" s="161"/>
      <c r="H18" s="169"/>
      <c r="I18" s="159"/>
      <c r="J18" s="161"/>
      <c r="K18" s="169"/>
      <c r="L18" s="159"/>
      <c r="M18" s="161"/>
      <c r="N18" s="163"/>
      <c r="O18" s="163"/>
      <c r="P18" s="276"/>
      <c r="Q18" s="265"/>
      <c r="S18" s="128"/>
      <c r="T18" s="152"/>
      <c r="U18" s="152"/>
      <c r="V18" s="197"/>
      <c r="X18" s="198"/>
      <c r="Y18" s="200"/>
      <c r="Z18" s="29"/>
      <c r="AA18" s="259"/>
      <c r="AB18" s="202"/>
      <c r="AD18" s="240"/>
      <c r="AE18" s="225"/>
      <c r="AF18" s="151"/>
      <c r="AG18" s="6"/>
      <c r="AH18" s="199"/>
      <c r="AI18" s="199"/>
      <c r="AJ18" s="199"/>
      <c r="AK18" s="199"/>
      <c r="AL18" s="23"/>
      <c r="AM18" s="235"/>
      <c r="AN18" s="235"/>
      <c r="AO18" s="235"/>
      <c r="AP18" s="235"/>
      <c r="AQ18" s="16"/>
      <c r="AR18" s="9"/>
      <c r="AS18" s="9"/>
      <c r="AT18" s="9"/>
    </row>
    <row r="19" spans="1:46" ht="9.9499999999999993" customHeight="1" x14ac:dyDescent="0.3">
      <c r="A19" s="187"/>
      <c r="B19" s="189"/>
      <c r="C19" s="182"/>
      <c r="D19" s="166"/>
      <c r="E19" s="162"/>
      <c r="F19" s="157"/>
      <c r="G19" s="160"/>
      <c r="H19" s="168"/>
      <c r="I19" s="157"/>
      <c r="J19" s="160"/>
      <c r="K19" s="168"/>
      <c r="L19" s="157"/>
      <c r="M19" s="160"/>
      <c r="N19" s="162"/>
      <c r="O19" s="162"/>
      <c r="P19" s="274"/>
      <c r="Q19" s="264" t="str">
        <f t="shared" ref="Q19" si="29">IF((SUM(C19,F19,I19,L19))=60,"O","X")</f>
        <v>X</v>
      </c>
      <c r="S19" s="128" t="str">
        <f>IF(AND($AD$23=N19),"1", "0")</f>
        <v>0</v>
      </c>
      <c r="T19" s="152" t="str">
        <f t="shared" ref="T19" si="30">IF(AND($AD$19=N19,$AD$3=O19),"1", "0")</f>
        <v>0</v>
      </c>
      <c r="U19" s="152" t="str">
        <f t="shared" ref="U19" si="31">IF(AND($AD$17=N19,$AD$3=O19),"1", "0")</f>
        <v>0</v>
      </c>
      <c r="V19" s="197" t="str">
        <f t="shared" ref="V19" si="32">IF(AND($AD$11=O19),"1", "0")</f>
        <v>0</v>
      </c>
      <c r="X19" s="196" t="str">
        <f>DATA!C20</f>
        <v>독서</v>
      </c>
      <c r="Y19" s="129" t="str">
        <f>AJ19&amp;"시간 "&amp;AK19&amp;"분"</f>
        <v>0시간 0분</v>
      </c>
      <c r="Z19" s="29"/>
      <c r="AA19" s="133" t="str">
        <f>IF(((SUM(C3:C50)+SUM(F3:F50)+SUM(I3:I50)+SUM(L3:L50))=1440),"오늘 하루 수고했어요","시간을 잘못 입력했습니다")</f>
        <v>시간을 잘못 입력했습니다</v>
      </c>
      <c r="AB19" s="134"/>
      <c r="AD19" s="239" t="str">
        <f>DATA!F6</f>
        <v>A</v>
      </c>
      <c r="AE19" s="223"/>
      <c r="AF19" s="151">
        <f>COUNTIF($N$3:$N$50,AD19)</f>
        <v>0</v>
      </c>
      <c r="AG19" s="6"/>
      <c r="AH19" s="195" t="str">
        <f>DATA!C20</f>
        <v>독서</v>
      </c>
      <c r="AI19" s="195">
        <f>(SUMIF($B$3:$B$50,X19,$C$3:$C$50))+(SUMIF($E$3:$E$50,X19,$F$3:$F$50))+(SUMIF($H$3:$H$50,X19,$I$3:$I$50))+(SUMIF($K$3:$K$50,X19,$L$3:$L$50))</f>
        <v>0</v>
      </c>
      <c r="AJ19" s="195">
        <f>ROUNDDOWN((AI19/60),0)</f>
        <v>0</v>
      </c>
      <c r="AK19" s="195">
        <f>MOD(AI19,60)</f>
        <v>0</v>
      </c>
      <c r="AL19" s="21"/>
      <c r="AM19" s="228" t="s">
        <v>35</v>
      </c>
      <c r="AN19" s="228">
        <f>SUM(AN3:AN18)</f>
        <v>0</v>
      </c>
      <c r="AO19" s="228">
        <f>SUM(AO3:AO18)</f>
        <v>0</v>
      </c>
      <c r="AP19" s="228">
        <f>SUM(AP3:AP18)</f>
        <v>0</v>
      </c>
      <c r="AQ19" s="16"/>
      <c r="AR19" s="9"/>
      <c r="AS19" s="9"/>
      <c r="AT19" s="9"/>
    </row>
    <row r="20" spans="1:46" ht="9.9499999999999993" customHeight="1" thickBot="1" x14ac:dyDescent="0.35">
      <c r="A20" s="188"/>
      <c r="B20" s="192"/>
      <c r="C20" s="193"/>
      <c r="D20" s="167"/>
      <c r="E20" s="163"/>
      <c r="F20" s="159"/>
      <c r="G20" s="161"/>
      <c r="H20" s="169"/>
      <c r="I20" s="159"/>
      <c r="J20" s="161"/>
      <c r="K20" s="169"/>
      <c r="L20" s="159"/>
      <c r="M20" s="161"/>
      <c r="N20" s="163"/>
      <c r="O20" s="163"/>
      <c r="P20" s="276"/>
      <c r="Q20" s="265"/>
      <c r="S20" s="128"/>
      <c r="T20" s="152"/>
      <c r="U20" s="152"/>
      <c r="V20" s="197"/>
      <c r="X20" s="196"/>
      <c r="Y20" s="129"/>
      <c r="Z20" s="29"/>
      <c r="AA20" s="135"/>
      <c r="AB20" s="136"/>
      <c r="AD20" s="240"/>
      <c r="AE20" s="225"/>
      <c r="AF20" s="151"/>
      <c r="AG20" s="6"/>
      <c r="AH20" s="195"/>
      <c r="AI20" s="195"/>
      <c r="AJ20" s="195"/>
      <c r="AK20" s="195"/>
      <c r="AL20" s="21"/>
      <c r="AM20" s="228"/>
      <c r="AN20" s="228"/>
      <c r="AO20" s="228"/>
      <c r="AP20" s="228"/>
      <c r="AQ20" s="16"/>
      <c r="AR20" s="18"/>
      <c r="AS20" s="18"/>
      <c r="AT20" s="18"/>
    </row>
    <row r="21" spans="1:46" ht="9.9499999999999993" customHeight="1" x14ac:dyDescent="0.3">
      <c r="A21" s="187"/>
      <c r="B21" s="189"/>
      <c r="C21" s="182"/>
      <c r="D21" s="160"/>
      <c r="E21" s="168"/>
      <c r="F21" s="157"/>
      <c r="G21" s="160"/>
      <c r="H21" s="168"/>
      <c r="I21" s="157"/>
      <c r="J21" s="160"/>
      <c r="K21" s="168"/>
      <c r="L21" s="157"/>
      <c r="M21" s="160"/>
      <c r="N21" s="162"/>
      <c r="O21" s="162"/>
      <c r="P21" s="274"/>
      <c r="Q21" s="264" t="str">
        <f t="shared" ref="Q21" si="33">IF((SUM(C21,F21,I21,L21))=60,"O","X")</f>
        <v>X</v>
      </c>
      <c r="S21" s="128" t="str">
        <f>IF(AND($AD$23=N21),"1", "0")</f>
        <v>0</v>
      </c>
      <c r="T21" s="152" t="str">
        <f t="shared" ref="T21" si="34">IF(AND($AD$19=N21,$AD$3=O21),"1", "0")</f>
        <v>0</v>
      </c>
      <c r="U21" s="152" t="str">
        <f t="shared" ref="U21" si="35">IF(AND($AD$17=N21,$AD$3=O21),"1", "0")</f>
        <v>0</v>
      </c>
      <c r="V21" s="197" t="str">
        <f t="shared" ref="V21" si="36">IF(AND($AD$11=O21),"1", "0")</f>
        <v>0</v>
      </c>
      <c r="X21" s="196" t="str">
        <f>DATA!C22</f>
        <v>공부</v>
      </c>
      <c r="Y21" s="129" t="str">
        <f>AJ21&amp;"시간 "&amp;AK21&amp;"분"</f>
        <v>0시간 0분</v>
      </c>
      <c r="Z21" s="29"/>
      <c r="AA21" s="137"/>
      <c r="AB21" s="138"/>
      <c r="AD21" s="222" t="str">
        <f>DATA!F8</f>
        <v>B</v>
      </c>
      <c r="AE21" s="223"/>
      <c r="AF21" s="194">
        <f>COUNTIF($N$3:$N$50,AD21)</f>
        <v>0</v>
      </c>
      <c r="AG21" s="6"/>
      <c r="AH21" s="195" t="str">
        <f>DATA!C22</f>
        <v>공부</v>
      </c>
      <c r="AI21" s="195">
        <f>(SUMIF($B$3:$B$50,X21,$C$3:$C$50))+(SUMIF($E$3:$E$50,X21,$F$3:$F$50))+(SUMIF($H$3:$H$50,X21,$I$3:$I$50))+(SUMIF($K$3:$K$50,X21,$L$3:$L$50))</f>
        <v>0</v>
      </c>
      <c r="AJ21" s="195">
        <f>ROUNDDOWN((AI21/60),0)</f>
        <v>0</v>
      </c>
      <c r="AK21" s="195">
        <f>MOD(AI21,60)</f>
        <v>0</v>
      </c>
      <c r="AL21" s="21"/>
      <c r="AM21" s="229"/>
      <c r="AN21" s="229"/>
      <c r="AO21" s="229"/>
      <c r="AP21" s="229"/>
      <c r="AQ21" s="16"/>
      <c r="AR21" s="18"/>
      <c r="AS21" s="18"/>
      <c r="AT21" s="18"/>
    </row>
    <row r="22" spans="1:46" ht="9.9499999999999993" customHeight="1" thickBot="1" x14ac:dyDescent="0.35">
      <c r="A22" s="188"/>
      <c r="B22" s="192"/>
      <c r="C22" s="193"/>
      <c r="D22" s="161"/>
      <c r="E22" s="169"/>
      <c r="F22" s="159"/>
      <c r="G22" s="161"/>
      <c r="H22" s="169"/>
      <c r="I22" s="159"/>
      <c r="J22" s="161"/>
      <c r="K22" s="169"/>
      <c r="L22" s="159"/>
      <c r="M22" s="161"/>
      <c r="N22" s="163"/>
      <c r="O22" s="163"/>
      <c r="P22" s="276"/>
      <c r="Q22" s="265"/>
      <c r="S22" s="128"/>
      <c r="T22" s="152"/>
      <c r="U22" s="152"/>
      <c r="V22" s="197"/>
      <c r="X22" s="196"/>
      <c r="Y22" s="129"/>
      <c r="Z22" s="29"/>
      <c r="AA22" s="137"/>
      <c r="AB22" s="138"/>
      <c r="AD22" s="224"/>
      <c r="AE22" s="225"/>
      <c r="AF22" s="194"/>
      <c r="AG22" s="6"/>
      <c r="AH22" s="195"/>
      <c r="AI22" s="195"/>
      <c r="AJ22" s="195"/>
      <c r="AK22" s="195"/>
      <c r="AL22" s="21"/>
      <c r="AM22" s="229"/>
      <c r="AN22" s="229"/>
      <c r="AO22" s="229"/>
      <c r="AP22" s="229"/>
      <c r="AQ22" s="16"/>
      <c r="AR22" s="18"/>
      <c r="AS22" s="18"/>
      <c r="AT22" s="18"/>
    </row>
    <row r="23" spans="1:46" ht="9.9499999999999993" customHeight="1" thickBot="1" x14ac:dyDescent="0.35">
      <c r="A23" s="187"/>
      <c r="B23" s="189"/>
      <c r="C23" s="182"/>
      <c r="D23" s="160"/>
      <c r="E23" s="168"/>
      <c r="F23" s="157"/>
      <c r="G23" s="160"/>
      <c r="H23" s="168"/>
      <c r="I23" s="157"/>
      <c r="J23" s="160"/>
      <c r="K23" s="168"/>
      <c r="L23" s="157"/>
      <c r="M23" s="160"/>
      <c r="N23" s="162"/>
      <c r="O23" s="162"/>
      <c r="P23" s="274"/>
      <c r="Q23" s="264" t="str">
        <f t="shared" ref="Q23" si="37">IF((SUM(C23,F23,I23,L23))=60,"O","X")</f>
        <v>X</v>
      </c>
      <c r="S23" s="128" t="str">
        <f>IF(AND($AD$23=N23),"1", "0")</f>
        <v>0</v>
      </c>
      <c r="T23" s="152" t="str">
        <f t="shared" ref="T23" si="38">IF(AND($AD$19=N23,$AD$3=O23),"1", "0")</f>
        <v>0</v>
      </c>
      <c r="U23" s="152" t="str">
        <f t="shared" ref="U23" si="39">IF(AND($AD$17=N23,$AD$3=O23),"1", "0")</f>
        <v>0</v>
      </c>
      <c r="V23" s="197" t="str">
        <f t="shared" ref="V23" si="40">IF(AND($AD$11=O23),"1", "0")</f>
        <v>0</v>
      </c>
      <c r="X23" s="196" t="str">
        <f>DATA!C24</f>
        <v>운동</v>
      </c>
      <c r="Y23" s="129" t="str">
        <f>AJ23&amp;"시간 "&amp;AK23&amp;"분"</f>
        <v>0시간 0분</v>
      </c>
      <c r="Z23" s="29"/>
      <c r="AA23" s="139"/>
      <c r="AB23" s="140"/>
      <c r="AD23" s="222" t="str">
        <f>DATA!F10</f>
        <v>C</v>
      </c>
      <c r="AE23" s="223"/>
      <c r="AF23" s="194">
        <f>COUNTIF($N$3:$N$50,AD23)</f>
        <v>0</v>
      </c>
      <c r="AG23" s="6"/>
      <c r="AH23" s="195" t="str">
        <f>DATA!C24</f>
        <v>운동</v>
      </c>
      <c r="AI23" s="195">
        <f>(SUMIF($B$3:$B$50,X23,$C$3:$C$50))+(SUMIF($E$3:$E$50,X23,$F$3:$F$50))+(SUMIF($H$3:$H$50,X23,$I$3:$I$50))+(SUMIF($K$3:$K$50,X23,$L$3:$L$50))</f>
        <v>0</v>
      </c>
      <c r="AJ23" s="195">
        <f>ROUNDDOWN((AI23/60),0)</f>
        <v>0</v>
      </c>
      <c r="AK23" s="195">
        <f t="shared" ref="AK23:AK29" si="41">MOD(AI23,60)</f>
        <v>0</v>
      </c>
      <c r="AL23" s="24"/>
      <c r="AM23" s="24"/>
      <c r="AN23" s="24"/>
      <c r="AO23" s="24"/>
      <c r="AP23" s="24"/>
      <c r="AQ23" s="16"/>
      <c r="AR23" s="18"/>
      <c r="AS23" s="18"/>
      <c r="AT23" s="18"/>
    </row>
    <row r="24" spans="1:46" ht="9.9499999999999993" customHeight="1" thickBot="1" x14ac:dyDescent="0.35">
      <c r="A24" s="188"/>
      <c r="B24" s="192"/>
      <c r="C24" s="193"/>
      <c r="D24" s="161"/>
      <c r="E24" s="169"/>
      <c r="F24" s="159"/>
      <c r="G24" s="161"/>
      <c r="H24" s="169"/>
      <c r="I24" s="159"/>
      <c r="J24" s="161"/>
      <c r="K24" s="169"/>
      <c r="L24" s="159"/>
      <c r="M24" s="161"/>
      <c r="N24" s="163"/>
      <c r="O24" s="163"/>
      <c r="P24" s="276"/>
      <c r="Q24" s="265"/>
      <c r="S24" s="128"/>
      <c r="T24" s="152"/>
      <c r="U24" s="152"/>
      <c r="V24" s="197"/>
      <c r="X24" s="196"/>
      <c r="Y24" s="129"/>
      <c r="Z24" s="29"/>
      <c r="AD24" s="224"/>
      <c r="AE24" s="225"/>
      <c r="AF24" s="194"/>
      <c r="AG24" s="6"/>
      <c r="AH24" s="195"/>
      <c r="AI24" s="195"/>
      <c r="AJ24" s="195"/>
      <c r="AK24" s="195"/>
      <c r="AL24" s="24"/>
      <c r="AM24" s="24"/>
      <c r="AN24" s="24"/>
      <c r="AO24" s="24"/>
      <c r="AP24" s="24"/>
      <c r="AQ24" s="16"/>
      <c r="AR24" s="18"/>
      <c r="AS24" s="18"/>
      <c r="AT24" s="18"/>
    </row>
    <row r="25" spans="1:46" ht="9.9499999999999993" customHeight="1" thickBot="1" x14ac:dyDescent="0.35">
      <c r="A25" s="187"/>
      <c r="B25" s="189"/>
      <c r="C25" s="182"/>
      <c r="D25" s="160"/>
      <c r="E25" s="162"/>
      <c r="F25" s="182"/>
      <c r="G25" s="160"/>
      <c r="H25" s="162"/>
      <c r="I25" s="182"/>
      <c r="J25" s="166"/>
      <c r="K25" s="168"/>
      <c r="L25" s="157"/>
      <c r="M25" s="160"/>
      <c r="N25" s="162"/>
      <c r="O25" s="162"/>
      <c r="P25" s="274"/>
      <c r="Q25" s="264" t="str">
        <f t="shared" ref="Q25" si="42">IF((SUM(C25,F25,I25,L25))=60,"O","X")</f>
        <v>X</v>
      </c>
      <c r="S25" s="128" t="str">
        <f>IF(AND($AD$23=N25),"1", "0")</f>
        <v>0</v>
      </c>
      <c r="T25" s="152" t="str">
        <f t="shared" ref="T25" si="43">IF(AND($AD$19=N25,$AD$3=O25),"1", "0")</f>
        <v>0</v>
      </c>
      <c r="U25" s="152" t="str">
        <f t="shared" ref="U25" si="44">IF(AND($AD$17=N25,$AD$3=O25),"1", "0")</f>
        <v>0</v>
      </c>
      <c r="V25" s="197" t="str">
        <f t="shared" ref="V25" si="45">IF(AND($AD$11=O25),"1", "0")</f>
        <v>0</v>
      </c>
      <c r="X25" s="150" t="str">
        <f>DATA!C26</f>
        <v>여가</v>
      </c>
      <c r="Y25" s="151" t="str">
        <f>AJ25&amp;"시간 "&amp;AK25&amp;"분"</f>
        <v>0시간 0분</v>
      </c>
      <c r="AD25" s="155"/>
      <c r="AE25" s="39"/>
      <c r="AF25" s="155"/>
      <c r="AG25" s="6"/>
      <c r="AH25" s="146" t="str">
        <f>DATA!C26</f>
        <v>여가</v>
      </c>
      <c r="AI25" s="146">
        <f>(SUMIF($B$3:$B$50,X25,$C$3:$C$50))+(SUMIF($E$3:$E$50,X25,$F$3:$F$50))+(SUMIF($H$3:$H$50,X25,$I$3:$I$50))+(SUMIF($K$3:$K$50,X25,$L$3:$L$50))</f>
        <v>0</v>
      </c>
      <c r="AJ25" s="146">
        <f>ROUNDDOWN((AI25/60),0)</f>
        <v>0</v>
      </c>
      <c r="AK25" s="146">
        <f t="shared" si="41"/>
        <v>0</v>
      </c>
      <c r="AL25" s="23"/>
      <c r="AM25" s="141" t="s">
        <v>49</v>
      </c>
      <c r="AN25" s="141"/>
      <c r="AO25" s="23"/>
      <c r="AP25" s="23"/>
      <c r="AQ25" s="18"/>
      <c r="AR25" s="18"/>
      <c r="AS25" s="18"/>
      <c r="AT25" s="18"/>
    </row>
    <row r="26" spans="1:46" ht="9.9499999999999993" customHeight="1" thickBot="1" x14ac:dyDescent="0.35">
      <c r="A26" s="188"/>
      <c r="B26" s="192"/>
      <c r="C26" s="193"/>
      <c r="D26" s="161"/>
      <c r="E26" s="163"/>
      <c r="F26" s="193"/>
      <c r="G26" s="161"/>
      <c r="H26" s="163"/>
      <c r="I26" s="193"/>
      <c r="J26" s="167"/>
      <c r="K26" s="169"/>
      <c r="L26" s="159"/>
      <c r="M26" s="161"/>
      <c r="N26" s="163"/>
      <c r="O26" s="163"/>
      <c r="P26" s="276"/>
      <c r="Q26" s="265"/>
      <c r="S26" s="128"/>
      <c r="T26" s="152"/>
      <c r="U26" s="152"/>
      <c r="V26" s="197"/>
      <c r="X26" s="150"/>
      <c r="Y26" s="151"/>
      <c r="AA26" s="266" t="s">
        <v>94</v>
      </c>
      <c r="AB26" s="269" t="str">
        <f>IF((AD29&gt;100),"S", IF((AD29&gt;=DATA!K4),DATA!M4, IF((AD29&gt;=DATA!K6),DATA!M6, IF((AD29&gt;=DATA!K8),DATA!M8, IF((AD29&gt;=DATA!K10),DATA!M10, IF((AD29&gt;=DATA!K12),DATA!M12, IF((AD29&lt;DATA!K14),DATA!M14)))))))</f>
        <v>F</v>
      </c>
      <c r="AD26" s="155"/>
      <c r="AE26" s="39"/>
      <c r="AF26" s="155"/>
      <c r="AG26" s="6"/>
      <c r="AH26" s="146"/>
      <c r="AI26" s="146"/>
      <c r="AJ26" s="146"/>
      <c r="AK26" s="146"/>
      <c r="AL26" s="23"/>
      <c r="AM26" s="141"/>
      <c r="AN26" s="141"/>
      <c r="AO26" s="23"/>
      <c r="AP26" s="23"/>
      <c r="AQ26" s="17"/>
      <c r="AR26" s="17"/>
      <c r="AS26" s="17"/>
      <c r="AT26" s="17"/>
    </row>
    <row r="27" spans="1:46" ht="9.9499999999999993" customHeight="1" x14ac:dyDescent="0.3">
      <c r="A27" s="187"/>
      <c r="B27" s="189"/>
      <c r="C27" s="182"/>
      <c r="D27" s="166"/>
      <c r="E27" s="162"/>
      <c r="F27" s="182"/>
      <c r="G27" s="166"/>
      <c r="H27" s="162"/>
      <c r="I27" s="182"/>
      <c r="J27" s="166"/>
      <c r="K27" s="162"/>
      <c r="L27" s="182"/>
      <c r="M27" s="160"/>
      <c r="N27" s="162"/>
      <c r="O27" s="162"/>
      <c r="P27" s="274"/>
      <c r="Q27" s="264" t="str">
        <f t="shared" ref="Q27" si="46">IF((SUM(C27,F27,I27,L27))=60,"O","X")</f>
        <v>X</v>
      </c>
      <c r="S27" s="128" t="str">
        <f>IF(AND($AD$23=N27),"1", "0")</f>
        <v>0</v>
      </c>
      <c r="T27" s="152" t="str">
        <f t="shared" ref="T27" si="47">IF(AND($AD$19=N27,$AD$3=O27),"1", "0")</f>
        <v>0</v>
      </c>
      <c r="U27" s="152" t="str">
        <f t="shared" ref="U27" si="48">IF(AND($AD$17=N27,$AD$3=O27),"1", "0")</f>
        <v>0</v>
      </c>
      <c r="V27" s="197" t="str">
        <f t="shared" ref="V27" si="49">IF(AND($AD$11=O27),"1", "0")</f>
        <v>0</v>
      </c>
      <c r="X27" s="150" t="str">
        <f>DATA!C28</f>
        <v>폰질</v>
      </c>
      <c r="Y27" s="151" t="str">
        <f>AJ27&amp;"시간 "&amp;AK27&amp;"분"</f>
        <v>0시간 0분</v>
      </c>
      <c r="Z27" s="10"/>
      <c r="AA27" s="267"/>
      <c r="AB27" s="270"/>
      <c r="AD27" s="147" t="s">
        <v>21</v>
      </c>
      <c r="AE27" s="147"/>
      <c r="AF27" s="147"/>
      <c r="AG27" s="6"/>
      <c r="AH27" s="146" t="str">
        <f>DATA!C28</f>
        <v>폰질</v>
      </c>
      <c r="AI27" s="146">
        <f>(SUMIF($B$3:$B$50,X27,$C$3:$C$50))+(SUMIF($E$3:$E$50,X27,$F$3:$F$50))+(SUMIF($H$3:$H$50,X27,$I$3:$I$50))+(SUMIF($K$3:$K$50,X27,$L$3:$L$50))</f>
        <v>0</v>
      </c>
      <c r="AJ27" s="146">
        <f>ROUNDDOWN((AI27/60),0)</f>
        <v>0</v>
      </c>
      <c r="AK27" s="146">
        <f t="shared" si="41"/>
        <v>0</v>
      </c>
      <c r="AL27" s="24"/>
      <c r="AM27" s="142">
        <f>AJ3+(AK3/60)</f>
        <v>0</v>
      </c>
      <c r="AN27" s="143"/>
      <c r="AO27" s="24"/>
      <c r="AP27" s="24"/>
      <c r="AQ27" s="17"/>
      <c r="AR27" s="17"/>
      <c r="AS27" s="17"/>
      <c r="AT27" s="17"/>
    </row>
    <row r="28" spans="1:46" ht="9.9499999999999993" customHeight="1" thickBot="1" x14ac:dyDescent="0.35">
      <c r="A28" s="188"/>
      <c r="B28" s="192"/>
      <c r="C28" s="193"/>
      <c r="D28" s="167"/>
      <c r="E28" s="163"/>
      <c r="F28" s="193"/>
      <c r="G28" s="167"/>
      <c r="H28" s="163"/>
      <c r="I28" s="193"/>
      <c r="J28" s="167"/>
      <c r="K28" s="163"/>
      <c r="L28" s="193"/>
      <c r="M28" s="161"/>
      <c r="N28" s="163"/>
      <c r="O28" s="163"/>
      <c r="P28" s="276"/>
      <c r="Q28" s="265"/>
      <c r="S28" s="128"/>
      <c r="T28" s="152"/>
      <c r="U28" s="152"/>
      <c r="V28" s="197"/>
      <c r="X28" s="150"/>
      <c r="Y28" s="151"/>
      <c r="Z28" s="10"/>
      <c r="AA28" s="267"/>
      <c r="AB28" s="270"/>
      <c r="AD28" s="148"/>
      <c r="AE28" s="148"/>
      <c r="AF28" s="148"/>
      <c r="AG28" s="6"/>
      <c r="AH28" s="146"/>
      <c r="AI28" s="146"/>
      <c r="AJ28" s="146"/>
      <c r="AK28" s="146"/>
      <c r="AL28" s="24"/>
      <c r="AM28" s="144"/>
      <c r="AN28" s="145"/>
      <c r="AO28" s="24"/>
      <c r="AP28" s="24"/>
      <c r="AQ28" s="17"/>
      <c r="AR28" s="17"/>
      <c r="AS28" s="17"/>
      <c r="AT28" s="17"/>
    </row>
    <row r="29" spans="1:46" ht="9.9499999999999993" customHeight="1" x14ac:dyDescent="0.3">
      <c r="A29" s="187"/>
      <c r="B29" s="189"/>
      <c r="C29" s="182"/>
      <c r="D29" s="166"/>
      <c r="E29" s="168"/>
      <c r="F29" s="157"/>
      <c r="G29" s="160"/>
      <c r="H29" s="168"/>
      <c r="I29" s="157"/>
      <c r="J29" s="160"/>
      <c r="K29" s="168"/>
      <c r="L29" s="157"/>
      <c r="M29" s="160"/>
      <c r="N29" s="162"/>
      <c r="O29" s="162"/>
      <c r="P29" s="274"/>
      <c r="Q29" s="264" t="str">
        <f t="shared" ref="Q29" si="50">IF((SUM(C29,F29,I29,L29))=60,"O","X")</f>
        <v>X</v>
      </c>
      <c r="S29" s="128" t="str">
        <f>IF(AND($AD$23=N29),"1", "0")</f>
        <v>0</v>
      </c>
      <c r="T29" s="152" t="str">
        <f t="shared" ref="T29" si="51">IF(AND($AD$19=N29,$AD$3=O29),"1", "0")</f>
        <v>0</v>
      </c>
      <c r="U29" s="152" t="str">
        <f t="shared" ref="U29" si="52">IF(AND($AD$17=N29,$AD$3=O29),"1", "0")</f>
        <v>0</v>
      </c>
      <c r="V29" s="197" t="str">
        <f t="shared" ref="V29" si="53">IF(AND($AD$11=O29),"1", "0")</f>
        <v>0</v>
      </c>
      <c r="X29" s="150" t="str">
        <f>DATA!C30</f>
        <v>기타</v>
      </c>
      <c r="Y29" s="151" t="str">
        <f>AJ29&amp;"시간 "&amp;AK29&amp;"분"</f>
        <v>0시간 0분</v>
      </c>
      <c r="AA29" s="267"/>
      <c r="AB29" s="270"/>
      <c r="AD29" s="164">
        <f>IF((ROUNDDOWN(((((((COUNTIF(T3:T50,1)*1)+(COUNTIF(U3:U50,1)*1.5)-(COUNTIF(S3:S50,1)*0.5)-(COUNTIF(V3:V50,1)*0.5)-(COUNTIF(V3:V50,1)*0.5))+U53)/24)*100)),0))=0,1,IF(T53=FALSE,0,ROUNDDOWN(((((((COUNTIF(T3:T50,1)*1)+(COUNTIF(U3:U50,1)*1.5)-(COUNTIF(S3:S50,1)*0.5)-(COUNTIF(V3:V50,1)*0.5)-(COUNTIF(V3:V50,1)*0.5))+U53)/24)*100)),0)))</f>
        <v>0</v>
      </c>
      <c r="AE29" s="243" t="s">
        <v>93</v>
      </c>
      <c r="AF29" s="149" t="str">
        <f>AD19&amp;" : "&amp;(COUNTIF(T3:T50,1)+COUNTIF(U3:U50,1))&amp;"개"</f>
        <v>A : 0개</v>
      </c>
      <c r="AG29" s="6"/>
      <c r="AH29" s="146" t="str">
        <f>DATA!C30</f>
        <v>기타</v>
      </c>
      <c r="AI29" s="146">
        <f>(SUMIF($B$3:$B$50,X29,$C$3:$C$50))+(SUMIF($E$3:$E$50,X29,$F$3:$F$50))+(SUMIF($H$3:$H$50,X29,$I$3:$I$50))+(SUMIF($K$3:$K$50,X29,$L$3:$L$50))</f>
        <v>0</v>
      </c>
      <c r="AJ29" s="146">
        <f>ROUNDDOWN((AI29/60),0)</f>
        <v>0</v>
      </c>
      <c r="AK29" s="146">
        <f t="shared" si="41"/>
        <v>0</v>
      </c>
      <c r="AL29" s="24"/>
      <c r="AM29" s="24"/>
      <c r="AN29" s="24"/>
      <c r="AO29" s="24"/>
      <c r="AP29" s="24"/>
      <c r="AQ29" s="17"/>
      <c r="AR29" s="17"/>
      <c r="AS29" s="17"/>
      <c r="AT29" s="17"/>
    </row>
    <row r="30" spans="1:46" ht="9.9499999999999993" customHeight="1" thickBot="1" x14ac:dyDescent="0.35">
      <c r="A30" s="188"/>
      <c r="B30" s="192"/>
      <c r="C30" s="193"/>
      <c r="D30" s="167"/>
      <c r="E30" s="169"/>
      <c r="F30" s="159"/>
      <c r="G30" s="161"/>
      <c r="H30" s="169"/>
      <c r="I30" s="159"/>
      <c r="J30" s="161"/>
      <c r="K30" s="169"/>
      <c r="L30" s="159"/>
      <c r="M30" s="161"/>
      <c r="N30" s="163"/>
      <c r="O30" s="163"/>
      <c r="P30" s="276"/>
      <c r="Q30" s="265"/>
      <c r="S30" s="128"/>
      <c r="T30" s="152"/>
      <c r="U30" s="152"/>
      <c r="V30" s="197"/>
      <c r="X30" s="150"/>
      <c r="Y30" s="151"/>
      <c r="AA30" s="268"/>
      <c r="AB30" s="271"/>
      <c r="AD30" s="165"/>
      <c r="AE30" s="244"/>
      <c r="AF30" s="149"/>
      <c r="AG30" s="6"/>
      <c r="AH30" s="146"/>
      <c r="AI30" s="146"/>
      <c r="AJ30" s="146"/>
      <c r="AK30" s="146"/>
      <c r="AL30" s="24"/>
      <c r="AM30" s="24"/>
      <c r="AN30" s="24"/>
      <c r="AO30" s="24"/>
      <c r="AP30" s="24"/>
      <c r="AQ30" s="17"/>
      <c r="AR30" s="17"/>
      <c r="AS30" s="17"/>
      <c r="AT30" s="17"/>
    </row>
    <row r="31" spans="1:46" ht="9.9499999999999993" customHeight="1" x14ac:dyDescent="0.3">
      <c r="A31" s="187"/>
      <c r="B31" s="189"/>
      <c r="C31" s="182"/>
      <c r="D31" s="166"/>
      <c r="E31" s="168"/>
      <c r="F31" s="157"/>
      <c r="G31" s="160"/>
      <c r="H31" s="168"/>
      <c r="I31" s="157"/>
      <c r="J31" s="160"/>
      <c r="K31" s="168"/>
      <c r="L31" s="157"/>
      <c r="M31" s="160"/>
      <c r="N31" s="162"/>
      <c r="O31" s="162"/>
      <c r="P31" s="274"/>
      <c r="Q31" s="264" t="str">
        <f t="shared" ref="Q31" si="54">IF((SUM(C31,F31,I31,L31))=60,"O","X")</f>
        <v>X</v>
      </c>
      <c r="S31" s="128" t="str">
        <f>IF(AND($AD$23=N31),"1", "0")</f>
        <v>0</v>
      </c>
      <c r="T31" s="152" t="str">
        <f t="shared" ref="T31" si="55">IF(AND($AD$19=N31,$AD$3=O31),"1", "0")</f>
        <v>0</v>
      </c>
      <c r="U31" s="152" t="str">
        <f t="shared" ref="U31" si="56">IF(AND($AD$17=N31,$AD$3=O31),"1", "0")</f>
        <v>0</v>
      </c>
      <c r="V31" s="197" t="str">
        <f t="shared" ref="V31" si="57">IF(AND($AD$11=O31),"1", "0")</f>
        <v>0</v>
      </c>
      <c r="X31" s="155"/>
    </row>
    <row r="32" spans="1:46" ht="9.9499999999999993" customHeight="1" thickBot="1" x14ac:dyDescent="0.35">
      <c r="A32" s="188"/>
      <c r="B32" s="192"/>
      <c r="C32" s="193"/>
      <c r="D32" s="167"/>
      <c r="E32" s="169"/>
      <c r="F32" s="159"/>
      <c r="G32" s="161"/>
      <c r="H32" s="169"/>
      <c r="I32" s="159"/>
      <c r="J32" s="161"/>
      <c r="K32" s="169"/>
      <c r="L32" s="159"/>
      <c r="M32" s="161"/>
      <c r="N32" s="163"/>
      <c r="O32" s="163"/>
      <c r="P32" s="276"/>
      <c r="Q32" s="265"/>
      <c r="S32" s="128"/>
      <c r="T32" s="152"/>
      <c r="U32" s="152"/>
      <c r="V32" s="197"/>
      <c r="X32" s="155"/>
    </row>
    <row r="33" spans="1:24" ht="9.9499999999999993" customHeight="1" x14ac:dyDescent="0.3">
      <c r="A33" s="187"/>
      <c r="B33" s="189"/>
      <c r="C33" s="182"/>
      <c r="D33" s="166"/>
      <c r="E33" s="162"/>
      <c r="F33" s="182"/>
      <c r="G33" s="166"/>
      <c r="H33" s="168"/>
      <c r="I33" s="157"/>
      <c r="J33" s="160"/>
      <c r="K33" s="168"/>
      <c r="L33" s="157"/>
      <c r="M33" s="160"/>
      <c r="N33" s="162"/>
      <c r="O33" s="162"/>
      <c r="P33" s="274"/>
      <c r="Q33" s="264" t="str">
        <f t="shared" ref="Q33" si="58">IF((SUM(C33,F33,I33,L33))=60,"O","X")</f>
        <v>X</v>
      </c>
      <c r="S33" s="128" t="str">
        <f>IF(AND($AD$23=N33),"1", "0")</f>
        <v>0</v>
      </c>
      <c r="T33" s="152" t="str">
        <f t="shared" ref="T33" si="59">IF(AND($AD$19=N33,$AD$3=O33),"1", "0")</f>
        <v>0</v>
      </c>
      <c r="U33" s="152" t="str">
        <f t="shared" ref="U33" si="60">IF(AND($AD$17=N33,$AD$3=O33),"1", "0")</f>
        <v>0</v>
      </c>
      <c r="V33" s="197" t="str">
        <f t="shared" ref="V33" si="61">IF(AND($AD$11=O33),"1", "0")</f>
        <v>0</v>
      </c>
      <c r="X33" s="156"/>
    </row>
    <row r="34" spans="1:24" ht="9.9499999999999993" customHeight="1" thickBot="1" x14ac:dyDescent="0.35">
      <c r="A34" s="188"/>
      <c r="B34" s="192"/>
      <c r="C34" s="193"/>
      <c r="D34" s="167"/>
      <c r="E34" s="163"/>
      <c r="F34" s="193"/>
      <c r="G34" s="167"/>
      <c r="H34" s="169"/>
      <c r="I34" s="159"/>
      <c r="J34" s="161"/>
      <c r="K34" s="169"/>
      <c r="L34" s="159"/>
      <c r="M34" s="161"/>
      <c r="N34" s="163"/>
      <c r="O34" s="163"/>
      <c r="P34" s="276"/>
      <c r="Q34" s="265"/>
      <c r="S34" s="128"/>
      <c r="T34" s="152"/>
      <c r="U34" s="152"/>
      <c r="V34" s="197"/>
      <c r="X34" s="156"/>
    </row>
    <row r="35" spans="1:24" ht="9.9499999999999993" customHeight="1" x14ac:dyDescent="0.3">
      <c r="A35" s="187"/>
      <c r="B35" s="189"/>
      <c r="C35" s="182"/>
      <c r="D35" s="166"/>
      <c r="E35" s="168"/>
      <c r="F35" s="157"/>
      <c r="G35" s="160"/>
      <c r="H35" s="168"/>
      <c r="I35" s="157"/>
      <c r="J35" s="160"/>
      <c r="K35" s="168"/>
      <c r="L35" s="157"/>
      <c r="M35" s="160"/>
      <c r="N35" s="162"/>
      <c r="O35" s="162"/>
      <c r="P35" s="274"/>
      <c r="Q35" s="264" t="str">
        <f t="shared" ref="Q35" si="62">IF((SUM(C35,F35,I35,L35))=60,"O","X")</f>
        <v>X</v>
      </c>
      <c r="S35" s="128" t="str">
        <f>IF(AND($AD$23=N35),"1", "0")</f>
        <v>0</v>
      </c>
      <c r="T35" s="152" t="str">
        <f t="shared" ref="T35" si="63">IF(AND($AD$19=N35,$AD$3=O35),"1", "0")</f>
        <v>0</v>
      </c>
      <c r="U35" s="152" t="str">
        <f t="shared" ref="U35" si="64">IF(AND($AD$17=N35,$AD$3=O35),"1", "0")</f>
        <v>0</v>
      </c>
      <c r="V35" s="197" t="str">
        <f t="shared" ref="V35" si="65">IF(AND($AD$11=O35),"1", "0")</f>
        <v>0</v>
      </c>
      <c r="X35" s="4"/>
    </row>
    <row r="36" spans="1:24" ht="9.9499999999999993" customHeight="1" thickBot="1" x14ac:dyDescent="0.35">
      <c r="A36" s="188"/>
      <c r="B36" s="192"/>
      <c r="C36" s="193"/>
      <c r="D36" s="167"/>
      <c r="E36" s="169"/>
      <c r="F36" s="159"/>
      <c r="G36" s="161"/>
      <c r="H36" s="169"/>
      <c r="I36" s="159"/>
      <c r="J36" s="161"/>
      <c r="K36" s="169"/>
      <c r="L36" s="159"/>
      <c r="M36" s="161"/>
      <c r="N36" s="163"/>
      <c r="O36" s="163"/>
      <c r="P36" s="276"/>
      <c r="Q36" s="265"/>
      <c r="S36" s="128"/>
      <c r="T36" s="152"/>
      <c r="U36" s="152"/>
      <c r="V36" s="197"/>
      <c r="X36" s="4"/>
    </row>
    <row r="37" spans="1:24" ht="9.9499999999999993" customHeight="1" x14ac:dyDescent="0.3">
      <c r="A37" s="187"/>
      <c r="B37" s="189"/>
      <c r="C37" s="182"/>
      <c r="D37" s="160"/>
      <c r="E37" s="162"/>
      <c r="F37" s="182"/>
      <c r="G37" s="160"/>
      <c r="H37" s="168"/>
      <c r="I37" s="157"/>
      <c r="J37" s="160"/>
      <c r="K37" s="168"/>
      <c r="L37" s="157"/>
      <c r="M37" s="160"/>
      <c r="N37" s="162"/>
      <c r="O37" s="162"/>
      <c r="P37" s="274"/>
      <c r="Q37" s="264" t="str">
        <f t="shared" ref="Q37" si="66">IF((SUM(C37,F37,I37,L37))=60,"O","X")</f>
        <v>X</v>
      </c>
      <c r="S37" s="128" t="str">
        <f>IF(AND($AD$23=N37),"1", "0")</f>
        <v>0</v>
      </c>
      <c r="T37" s="152" t="str">
        <f t="shared" ref="T37" si="67">IF(AND($AD$19=N37,$AD$3=O37),"1", "0")</f>
        <v>0</v>
      </c>
      <c r="U37" s="152" t="str">
        <f t="shared" ref="U37" si="68">IF(AND($AD$17=N37,$AD$3=O37),"1", "0")</f>
        <v>0</v>
      </c>
      <c r="V37" s="197" t="str">
        <f t="shared" ref="V37" si="69">IF(AND($AD$11=O37),"1", "0")</f>
        <v>0</v>
      </c>
      <c r="X37" s="4"/>
    </row>
    <row r="38" spans="1:24" ht="9.9499999999999993" customHeight="1" thickBot="1" x14ac:dyDescent="0.35">
      <c r="A38" s="188"/>
      <c r="B38" s="192"/>
      <c r="C38" s="193"/>
      <c r="D38" s="161"/>
      <c r="E38" s="163"/>
      <c r="F38" s="193"/>
      <c r="G38" s="161"/>
      <c r="H38" s="169"/>
      <c r="I38" s="159"/>
      <c r="J38" s="161"/>
      <c r="K38" s="169"/>
      <c r="L38" s="159"/>
      <c r="M38" s="161"/>
      <c r="N38" s="163"/>
      <c r="O38" s="163"/>
      <c r="P38" s="276"/>
      <c r="Q38" s="265"/>
      <c r="S38" s="128"/>
      <c r="T38" s="152"/>
      <c r="U38" s="152"/>
      <c r="V38" s="197"/>
      <c r="X38" s="4"/>
    </row>
    <row r="39" spans="1:24" ht="9.9499999999999993" customHeight="1" x14ac:dyDescent="0.3">
      <c r="A39" s="187"/>
      <c r="B39" s="189"/>
      <c r="C39" s="182"/>
      <c r="D39" s="166"/>
      <c r="E39" s="168"/>
      <c r="F39" s="157"/>
      <c r="G39" s="160"/>
      <c r="H39" s="168"/>
      <c r="I39" s="157"/>
      <c r="J39" s="160"/>
      <c r="K39" s="168"/>
      <c r="L39" s="157"/>
      <c r="M39" s="160"/>
      <c r="N39" s="162"/>
      <c r="O39" s="162"/>
      <c r="P39" s="274"/>
      <c r="Q39" s="264" t="str">
        <f t="shared" ref="Q39" si="70">IF((SUM(C39,F39,I39,L39))=60,"O","X")</f>
        <v>X</v>
      </c>
      <c r="S39" s="128" t="str">
        <f>IF(AND($AD$23=N39),"1", "0")</f>
        <v>0</v>
      </c>
      <c r="T39" s="152" t="str">
        <f t="shared" ref="T39" si="71">IF(AND($AD$19=N39,$AD$3=O39),"1", "0")</f>
        <v>0</v>
      </c>
      <c r="U39" s="152" t="str">
        <f t="shared" ref="U39" si="72">IF(AND($AD$17=N39,$AD$3=O39),"1", "0")</f>
        <v>0</v>
      </c>
      <c r="V39" s="197" t="str">
        <f t="shared" ref="V39" si="73">IF(AND($AD$11=O39),"1", "0")</f>
        <v>0</v>
      </c>
      <c r="X39" s="4"/>
    </row>
    <row r="40" spans="1:24" ht="9.9499999999999993" customHeight="1" thickBot="1" x14ac:dyDescent="0.35">
      <c r="A40" s="188"/>
      <c r="B40" s="192"/>
      <c r="C40" s="193"/>
      <c r="D40" s="167"/>
      <c r="E40" s="169"/>
      <c r="F40" s="159"/>
      <c r="G40" s="161"/>
      <c r="H40" s="169"/>
      <c r="I40" s="159"/>
      <c r="J40" s="161"/>
      <c r="K40" s="169"/>
      <c r="L40" s="159"/>
      <c r="M40" s="161"/>
      <c r="N40" s="163"/>
      <c r="O40" s="163"/>
      <c r="P40" s="276"/>
      <c r="Q40" s="265"/>
      <c r="S40" s="128"/>
      <c r="T40" s="152"/>
      <c r="U40" s="152"/>
      <c r="V40" s="197"/>
      <c r="X40" s="4"/>
    </row>
    <row r="41" spans="1:24" ht="9.9499999999999993" customHeight="1" x14ac:dyDescent="0.3">
      <c r="A41" s="187"/>
      <c r="B41" s="189"/>
      <c r="C41" s="182"/>
      <c r="D41" s="166"/>
      <c r="E41" s="168"/>
      <c r="F41" s="157"/>
      <c r="G41" s="160"/>
      <c r="H41" s="168"/>
      <c r="I41" s="157"/>
      <c r="J41" s="160"/>
      <c r="K41" s="168"/>
      <c r="L41" s="157"/>
      <c r="M41" s="160"/>
      <c r="N41" s="162"/>
      <c r="O41" s="162"/>
      <c r="P41" s="274"/>
      <c r="Q41" s="264" t="str">
        <f t="shared" ref="Q41" si="74">IF((SUM(C41,F41,I41,L41))=60,"O","X")</f>
        <v>X</v>
      </c>
      <c r="S41" s="128" t="str">
        <f>IF(AND($AD$23=N41),"1", "0")</f>
        <v>0</v>
      </c>
      <c r="T41" s="152" t="str">
        <f t="shared" ref="T41" si="75">IF(AND($AD$19=N41,$AD$3=O41),"1", "0")</f>
        <v>0</v>
      </c>
      <c r="U41" s="152" t="str">
        <f t="shared" ref="U41" si="76">IF(AND($AD$17=N41,$AD$3=O41),"1", "0")</f>
        <v>0</v>
      </c>
      <c r="V41" s="197" t="str">
        <f t="shared" ref="V41" si="77">IF(AND($AD$11=O41),"1", "0")</f>
        <v>0</v>
      </c>
    </row>
    <row r="42" spans="1:24" ht="9.9499999999999993" customHeight="1" thickBot="1" x14ac:dyDescent="0.35">
      <c r="A42" s="188"/>
      <c r="B42" s="192"/>
      <c r="C42" s="193"/>
      <c r="D42" s="167"/>
      <c r="E42" s="169"/>
      <c r="F42" s="159"/>
      <c r="G42" s="161"/>
      <c r="H42" s="169"/>
      <c r="I42" s="159"/>
      <c r="J42" s="161"/>
      <c r="K42" s="169"/>
      <c r="L42" s="159"/>
      <c r="M42" s="161"/>
      <c r="N42" s="163"/>
      <c r="O42" s="163"/>
      <c r="P42" s="276"/>
      <c r="Q42" s="265"/>
      <c r="S42" s="128"/>
      <c r="T42" s="152"/>
      <c r="U42" s="152"/>
      <c r="V42" s="197"/>
    </row>
    <row r="43" spans="1:24" ht="9.9499999999999993" customHeight="1" x14ac:dyDescent="0.3">
      <c r="A43" s="187"/>
      <c r="B43" s="189"/>
      <c r="C43" s="182"/>
      <c r="D43" s="166"/>
      <c r="E43" s="168"/>
      <c r="F43" s="157"/>
      <c r="G43" s="160"/>
      <c r="H43" s="168"/>
      <c r="I43" s="157"/>
      <c r="J43" s="160"/>
      <c r="K43" s="168"/>
      <c r="L43" s="157"/>
      <c r="M43" s="160"/>
      <c r="N43" s="162"/>
      <c r="O43" s="162"/>
      <c r="P43" s="274"/>
      <c r="Q43" s="264" t="str">
        <f t="shared" ref="Q43" si="78">IF((SUM(C43,F43,I43,L43))=60,"O","X")</f>
        <v>X</v>
      </c>
      <c r="S43" s="128" t="str">
        <f>IF(AND($AD$23=N43),"1", "0")</f>
        <v>0</v>
      </c>
      <c r="T43" s="152" t="str">
        <f t="shared" ref="T43" si="79">IF(AND($AD$19=N43,$AD$3=O43),"1", "0")</f>
        <v>0</v>
      </c>
      <c r="U43" s="152" t="str">
        <f t="shared" ref="U43" si="80">IF(AND($AD$17=N43,$AD$3=O43),"1", "0")</f>
        <v>0</v>
      </c>
      <c r="V43" s="197" t="str">
        <f t="shared" ref="V43" si="81">IF(AND($AD$11=O43),"1", "0")</f>
        <v>0</v>
      </c>
    </row>
    <row r="44" spans="1:24" ht="9.9499999999999993" customHeight="1" thickBot="1" x14ac:dyDescent="0.35">
      <c r="A44" s="188"/>
      <c r="B44" s="192"/>
      <c r="C44" s="193"/>
      <c r="D44" s="167"/>
      <c r="E44" s="169"/>
      <c r="F44" s="159"/>
      <c r="G44" s="161"/>
      <c r="H44" s="169"/>
      <c r="I44" s="159"/>
      <c r="J44" s="161"/>
      <c r="K44" s="169"/>
      <c r="L44" s="159"/>
      <c r="M44" s="161"/>
      <c r="N44" s="163"/>
      <c r="O44" s="163"/>
      <c r="P44" s="276"/>
      <c r="Q44" s="265"/>
      <c r="S44" s="128"/>
      <c r="T44" s="152"/>
      <c r="U44" s="152"/>
      <c r="V44" s="197"/>
    </row>
    <row r="45" spans="1:24" ht="9.9499999999999993" customHeight="1" x14ac:dyDescent="0.3">
      <c r="A45" s="187"/>
      <c r="B45" s="189"/>
      <c r="C45" s="182"/>
      <c r="D45" s="166"/>
      <c r="E45" s="168"/>
      <c r="F45" s="157"/>
      <c r="G45" s="160"/>
      <c r="H45" s="168"/>
      <c r="I45" s="157"/>
      <c r="J45" s="160"/>
      <c r="K45" s="168"/>
      <c r="L45" s="157"/>
      <c r="M45" s="160"/>
      <c r="N45" s="162"/>
      <c r="O45" s="162"/>
      <c r="P45" s="274"/>
      <c r="Q45" s="264" t="str">
        <f t="shared" ref="Q45" si="82">IF((SUM(C45,F45,I45,L45))=60,"O","X")</f>
        <v>X</v>
      </c>
      <c r="S45" s="128" t="str">
        <f>IF(AND($AD$23=N45),"1", "0")</f>
        <v>0</v>
      </c>
      <c r="T45" s="152" t="str">
        <f t="shared" ref="T45" si="83">IF(AND($AD$19=N45,$AD$3=O45),"1", "0")</f>
        <v>0</v>
      </c>
      <c r="U45" s="152" t="str">
        <f t="shared" ref="U45" si="84">IF(AND($AD$17=N45,$AD$3=O45),"1", "0")</f>
        <v>0</v>
      </c>
      <c r="V45" s="197" t="str">
        <f t="shared" ref="V45" si="85">IF(AND($AD$11=O45),"1", "0")</f>
        <v>0</v>
      </c>
    </row>
    <row r="46" spans="1:24" ht="9.9499999999999993" customHeight="1" thickBot="1" x14ac:dyDescent="0.35">
      <c r="A46" s="188"/>
      <c r="B46" s="192"/>
      <c r="C46" s="193"/>
      <c r="D46" s="167"/>
      <c r="E46" s="169"/>
      <c r="F46" s="159"/>
      <c r="G46" s="161"/>
      <c r="H46" s="169"/>
      <c r="I46" s="159"/>
      <c r="J46" s="161"/>
      <c r="K46" s="169"/>
      <c r="L46" s="159"/>
      <c r="M46" s="161"/>
      <c r="N46" s="163"/>
      <c r="O46" s="163"/>
      <c r="P46" s="276"/>
      <c r="Q46" s="265"/>
      <c r="S46" s="128"/>
      <c r="T46" s="152"/>
      <c r="U46" s="152"/>
      <c r="V46" s="197"/>
    </row>
    <row r="47" spans="1:24" ht="9.9499999999999993" customHeight="1" x14ac:dyDescent="0.3">
      <c r="A47" s="187"/>
      <c r="B47" s="189"/>
      <c r="C47" s="182"/>
      <c r="D47" s="166"/>
      <c r="E47" s="162"/>
      <c r="F47" s="182"/>
      <c r="G47" s="160"/>
      <c r="H47" s="168"/>
      <c r="I47" s="157"/>
      <c r="J47" s="160"/>
      <c r="K47" s="168"/>
      <c r="L47" s="157"/>
      <c r="M47" s="160"/>
      <c r="N47" s="162"/>
      <c r="O47" s="162"/>
      <c r="P47" s="274"/>
      <c r="Q47" s="264" t="str">
        <f t="shared" ref="Q47" si="86">IF((SUM(C47,F47,I47,L47))=60,"O","X")</f>
        <v>X</v>
      </c>
      <c r="S47" s="128" t="str">
        <f>IF(AND($AD$23=N47),"1", "0")</f>
        <v>0</v>
      </c>
      <c r="T47" s="152" t="str">
        <f t="shared" ref="T47" si="87">IF(AND($AD$19=N47,$AD$3=O47),"1", "0")</f>
        <v>0</v>
      </c>
      <c r="U47" s="152" t="str">
        <f t="shared" ref="U47" si="88">IF(AND($AD$17=N47,$AD$3=O47),"1", "0")</f>
        <v>0</v>
      </c>
      <c r="V47" s="197" t="str">
        <f t="shared" ref="V47" si="89">IF(AND($AD$11=O47),"1", "0")</f>
        <v>0</v>
      </c>
    </row>
    <row r="48" spans="1:24" ht="9.9499999999999993" customHeight="1" thickBot="1" x14ac:dyDescent="0.35">
      <c r="A48" s="188"/>
      <c r="B48" s="192"/>
      <c r="C48" s="193"/>
      <c r="D48" s="167"/>
      <c r="E48" s="163"/>
      <c r="F48" s="193"/>
      <c r="G48" s="161"/>
      <c r="H48" s="169"/>
      <c r="I48" s="159"/>
      <c r="J48" s="161"/>
      <c r="K48" s="169"/>
      <c r="L48" s="159"/>
      <c r="M48" s="161"/>
      <c r="N48" s="163"/>
      <c r="O48" s="163"/>
      <c r="P48" s="276"/>
      <c r="Q48" s="265"/>
      <c r="S48" s="128"/>
      <c r="T48" s="152"/>
      <c r="U48" s="152"/>
      <c r="V48" s="197"/>
    </row>
    <row r="49" spans="1:22" ht="9.9499999999999993" customHeight="1" x14ac:dyDescent="0.3">
      <c r="A49" s="187"/>
      <c r="B49" s="189"/>
      <c r="C49" s="182"/>
      <c r="D49" s="160"/>
      <c r="E49" s="162"/>
      <c r="F49" s="182"/>
      <c r="G49" s="160"/>
      <c r="H49" s="168"/>
      <c r="I49" s="157"/>
      <c r="J49" s="160"/>
      <c r="K49" s="168"/>
      <c r="L49" s="157"/>
      <c r="M49" s="160"/>
      <c r="N49" s="162"/>
      <c r="O49" s="162"/>
      <c r="P49" s="274"/>
      <c r="Q49" s="264" t="str">
        <f t="shared" ref="Q49" si="90">IF((SUM(C49,F49,I49,L49))=60,"O","X")</f>
        <v>X</v>
      </c>
      <c r="S49" s="128" t="str">
        <f>IF(AND($AD$23=N49),"1", "0")</f>
        <v>0</v>
      </c>
      <c r="T49" s="152" t="str">
        <f t="shared" ref="T49" si="91">IF(AND($AD$19=N49,$AD$3=O49),"1", "0")</f>
        <v>0</v>
      </c>
      <c r="U49" s="152" t="str">
        <f t="shared" ref="U49" si="92">IF(AND($AD$17=N49,$AD$3=O49),"1", "0")</f>
        <v>0</v>
      </c>
      <c r="V49" s="197" t="str">
        <f t="shared" ref="V49" si="93">IF(AND($AD$11=O49),"1", "0")</f>
        <v>0</v>
      </c>
    </row>
    <row r="50" spans="1:22" ht="9.9499999999999993" customHeight="1" thickBot="1" x14ac:dyDescent="0.35">
      <c r="A50" s="188"/>
      <c r="B50" s="190"/>
      <c r="C50" s="183"/>
      <c r="D50" s="186"/>
      <c r="E50" s="191"/>
      <c r="F50" s="183"/>
      <c r="G50" s="186"/>
      <c r="H50" s="185"/>
      <c r="I50" s="158"/>
      <c r="J50" s="186"/>
      <c r="K50" s="185"/>
      <c r="L50" s="158"/>
      <c r="M50" s="186"/>
      <c r="N50" s="191"/>
      <c r="O50" s="191"/>
      <c r="P50" s="275"/>
      <c r="Q50" s="265"/>
      <c r="S50" s="153"/>
      <c r="T50" s="154"/>
      <c r="U50" s="154"/>
      <c r="V50" s="260"/>
    </row>
    <row r="51" spans="1:22" ht="16.5" customHeight="1" thickBot="1" x14ac:dyDescent="0.35">
      <c r="A51" s="17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  <c r="Q51" s="117"/>
    </row>
    <row r="52" spans="1:22" ht="16.5" customHeight="1" x14ac:dyDescent="0.3">
      <c r="A52" s="171"/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8"/>
      <c r="Q52" s="118"/>
      <c r="S52" s="130" t="s">
        <v>50</v>
      </c>
      <c r="T52" s="131"/>
      <c r="U52" s="132"/>
      <c r="V52" s="49"/>
    </row>
    <row r="53" spans="1:22" ht="17.25" customHeight="1" thickBot="1" x14ac:dyDescent="0.35">
      <c r="A53" s="172"/>
      <c r="B53" s="179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1"/>
      <c r="Q53" s="118"/>
      <c r="S53" s="32" t="b">
        <f>IF(AND(AM27&gt;7,AM27&lt;=8),"8", IF(AND(AM27&gt;6,AM27&lt;=7),"7", IF(AND(AM27&gt;5,AM27&lt;=6),"6", IF(AND(AM27&gt;4,AM27&lt;=5),"5", IF(AND(AM27&gt;3,AM27&lt;=4),"4", IF(AND(AM27&gt;2,AM27&lt;=3),"3", IF(AND(AM27&gt;1,AM27&lt;=2),"2", IF(AND(AM27&gt;0,AM27&lt;=1),"1", IF(AND(AM27&gt;8,AM27&lt;=9),"7", IF(AND(AM27&gt;9,AM27&lt;=10),"6", IF(AND(AM27&gt;10),"0")))))))))))</f>
        <v>0</v>
      </c>
      <c r="T53" s="33" t="b">
        <f>IF((S53="8"),"0",IF((S53="7"),"0.5",IF((S53="6"),"1",IF((S53="5"),"1.5",IF((S53="4"),"2",IF((S53="3"),"2.5",IF((S53="2"),"3",IF((S53="1"),"3.5",IF((S53="0"),"8")))))))))</f>
        <v>0</v>
      </c>
      <c r="U53" s="34">
        <f>8-T53</f>
        <v>8</v>
      </c>
      <c r="V53" s="53"/>
    </row>
  </sheetData>
  <autoFilter ref="AT3:AT24" xr:uid="{00000000-0009-0000-0000-000020000000}"/>
  <mergeCells count="670">
    <mergeCell ref="V41:V42"/>
    <mergeCell ref="V43:V44"/>
    <mergeCell ref="V45:V46"/>
    <mergeCell ref="V47:V48"/>
    <mergeCell ref="V49:V50"/>
    <mergeCell ref="S1:V1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AD9:AE10"/>
    <mergeCell ref="AD11:AE12"/>
    <mergeCell ref="AD17:AE18"/>
    <mergeCell ref="AD19:AE20"/>
    <mergeCell ref="AD21:AE22"/>
    <mergeCell ref="AD23:AE24"/>
    <mergeCell ref="AE29:AE30"/>
    <mergeCell ref="AD15:AF16"/>
    <mergeCell ref="AF21:AF22"/>
    <mergeCell ref="A1:P1"/>
    <mergeCell ref="X1:Y1"/>
    <mergeCell ref="AA1:AB1"/>
    <mergeCell ref="AH1:AK1"/>
    <mergeCell ref="AM1:AP1"/>
    <mergeCell ref="H3:H4"/>
    <mergeCell ref="I3:I4"/>
    <mergeCell ref="J3:J4"/>
    <mergeCell ref="K3:K4"/>
    <mergeCell ref="L3:L4"/>
    <mergeCell ref="M3:M4"/>
    <mergeCell ref="B2:M2"/>
    <mergeCell ref="AD2:AF2"/>
    <mergeCell ref="AD3:AE4"/>
    <mergeCell ref="X3:X4"/>
    <mergeCell ref="Y3:Y4"/>
    <mergeCell ref="AA3:AA4"/>
    <mergeCell ref="AB3:AB6"/>
    <mergeCell ref="O5:O6"/>
    <mergeCell ref="P5:P6"/>
    <mergeCell ref="S5:S6"/>
    <mergeCell ref="T5:T6"/>
    <mergeCell ref="U5:U6"/>
    <mergeCell ref="X5:X6"/>
    <mergeCell ref="AR2:AT2"/>
    <mergeCell ref="B3:B4"/>
    <mergeCell ref="C3:C4"/>
    <mergeCell ref="D3:D4"/>
    <mergeCell ref="E3:E4"/>
    <mergeCell ref="F3:F4"/>
    <mergeCell ref="G3:G4"/>
    <mergeCell ref="AF3:AF4"/>
    <mergeCell ref="Y5:Y6"/>
    <mergeCell ref="AA5:AA6"/>
    <mergeCell ref="AF5:AF6"/>
    <mergeCell ref="N3:N4"/>
    <mergeCell ref="O3:O4"/>
    <mergeCell ref="P3:P4"/>
    <mergeCell ref="S3:S4"/>
    <mergeCell ref="T3:T4"/>
    <mergeCell ref="U3:U4"/>
    <mergeCell ref="AO3:AO6"/>
    <mergeCell ref="AP3:AP6"/>
    <mergeCell ref="B5:B6"/>
    <mergeCell ref="C5:C6"/>
    <mergeCell ref="D5:D6"/>
    <mergeCell ref="E5:E6"/>
    <mergeCell ref="F5:F6"/>
    <mergeCell ref="AH3:AH4"/>
    <mergeCell ref="AI3:AI4"/>
    <mergeCell ref="AJ3:AJ4"/>
    <mergeCell ref="AK3:AK4"/>
    <mergeCell ref="AM3:AM6"/>
    <mergeCell ref="AN3:AN6"/>
    <mergeCell ref="AH5:AH6"/>
    <mergeCell ref="AI5:AI6"/>
    <mergeCell ref="AJ5:AJ6"/>
    <mergeCell ref="AK5:AK6"/>
    <mergeCell ref="AD5:AE6"/>
    <mergeCell ref="K5:K6"/>
    <mergeCell ref="L5:L6"/>
    <mergeCell ref="M5:M6"/>
    <mergeCell ref="N5:N6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AD7:AE8"/>
    <mergeCell ref="B7:B8"/>
    <mergeCell ref="C7:C8"/>
    <mergeCell ref="D7:D8"/>
    <mergeCell ref="E7:E8"/>
    <mergeCell ref="F7:F8"/>
    <mergeCell ref="X9:X10"/>
    <mergeCell ref="Y9:Y10"/>
    <mergeCell ref="AA9:AA10"/>
    <mergeCell ref="M7:M8"/>
    <mergeCell ref="N7:N8"/>
    <mergeCell ref="O7:O8"/>
    <mergeCell ref="P7:P8"/>
    <mergeCell ref="S7:S8"/>
    <mergeCell ref="T7:T8"/>
    <mergeCell ref="AN7:AN10"/>
    <mergeCell ref="AO7:AO10"/>
    <mergeCell ref="AP7:AP10"/>
    <mergeCell ref="B9:B10"/>
    <mergeCell ref="C9:C10"/>
    <mergeCell ref="D9:D10"/>
    <mergeCell ref="E9:E10"/>
    <mergeCell ref="F9:F10"/>
    <mergeCell ref="G9:G10"/>
    <mergeCell ref="AF7:AF8"/>
    <mergeCell ref="AH7:AH8"/>
    <mergeCell ref="AI7:AI8"/>
    <mergeCell ref="AJ7:AJ8"/>
    <mergeCell ref="AK7:AK8"/>
    <mergeCell ref="AM7:AM10"/>
    <mergeCell ref="AF9:AF10"/>
    <mergeCell ref="AH9:AH10"/>
    <mergeCell ref="AI9:AI10"/>
    <mergeCell ref="AJ9:AJ10"/>
    <mergeCell ref="U7:U8"/>
    <mergeCell ref="X7:X8"/>
    <mergeCell ref="Y7:Y8"/>
    <mergeCell ref="AA7:AA8"/>
    <mergeCell ref="AB7:AB10"/>
    <mergeCell ref="AK9:AK10"/>
    <mergeCell ref="B11:B12"/>
    <mergeCell ref="C11:C12"/>
    <mergeCell ref="D11:D12"/>
    <mergeCell ref="E11:E12"/>
    <mergeCell ref="F11:F12"/>
    <mergeCell ref="G11:G12"/>
    <mergeCell ref="H11:H12"/>
    <mergeCell ref="I11:I12"/>
    <mergeCell ref="N9:N10"/>
    <mergeCell ref="O9:O10"/>
    <mergeCell ref="P9:P10"/>
    <mergeCell ref="S9:S10"/>
    <mergeCell ref="T9:T10"/>
    <mergeCell ref="U9:U10"/>
    <mergeCell ref="H9:H10"/>
    <mergeCell ref="I9:I10"/>
    <mergeCell ref="J9:J10"/>
    <mergeCell ref="K9:K10"/>
    <mergeCell ref="L9:L10"/>
    <mergeCell ref="M9:M10"/>
    <mergeCell ref="P11:P12"/>
    <mergeCell ref="S11:S12"/>
    <mergeCell ref="T11:T12"/>
    <mergeCell ref="U11:U12"/>
    <mergeCell ref="X11:X12"/>
    <mergeCell ref="Y11:Y12"/>
    <mergeCell ref="J11:J12"/>
    <mergeCell ref="K11:K12"/>
    <mergeCell ref="L11:L12"/>
    <mergeCell ref="M11:M12"/>
    <mergeCell ref="N11:N12"/>
    <mergeCell ref="O11:O12"/>
    <mergeCell ref="AJ11:AJ12"/>
    <mergeCell ref="AK11:AK12"/>
    <mergeCell ref="AM11:AM14"/>
    <mergeCell ref="AN11:AN14"/>
    <mergeCell ref="AO11:AO14"/>
    <mergeCell ref="AP11:AP14"/>
    <mergeCell ref="AJ13:AJ14"/>
    <mergeCell ref="AK13:AK14"/>
    <mergeCell ref="AA11:AA12"/>
    <mergeCell ref="AB11:AB14"/>
    <mergeCell ref="AF11:AF12"/>
    <mergeCell ref="AH11:AH12"/>
    <mergeCell ref="AI11:AI12"/>
    <mergeCell ref="AH13:AH14"/>
    <mergeCell ref="AI13:AI14"/>
    <mergeCell ref="G13:G14"/>
    <mergeCell ref="H13:H14"/>
    <mergeCell ref="I13:I14"/>
    <mergeCell ref="J13:J14"/>
    <mergeCell ref="K13:K14"/>
    <mergeCell ref="L13:L14"/>
    <mergeCell ref="B13:B14"/>
    <mergeCell ref="C13:C14"/>
    <mergeCell ref="D13:D14"/>
    <mergeCell ref="E13:E14"/>
    <mergeCell ref="F13:F14"/>
    <mergeCell ref="U13:U14"/>
    <mergeCell ref="X13:X14"/>
    <mergeCell ref="Y13:Y14"/>
    <mergeCell ref="AA13:AA14"/>
    <mergeCell ref="AD13:AD14"/>
    <mergeCell ref="AF13:AF14"/>
    <mergeCell ref="M13:M14"/>
    <mergeCell ref="N13:N14"/>
    <mergeCell ref="O13:O14"/>
    <mergeCell ref="P13:P14"/>
    <mergeCell ref="S13:S14"/>
    <mergeCell ref="T13:T14"/>
    <mergeCell ref="G15:G16"/>
    <mergeCell ref="H15:H16"/>
    <mergeCell ref="I15:I16"/>
    <mergeCell ref="J15:J16"/>
    <mergeCell ref="K15:K16"/>
    <mergeCell ref="L15:L16"/>
    <mergeCell ref="B15:B16"/>
    <mergeCell ref="C15:C16"/>
    <mergeCell ref="D15:D16"/>
    <mergeCell ref="E15:E16"/>
    <mergeCell ref="F15:F16"/>
    <mergeCell ref="Y17:Y18"/>
    <mergeCell ref="AA17:AA18"/>
    <mergeCell ref="AF17:AF18"/>
    <mergeCell ref="M15:M16"/>
    <mergeCell ref="N15:N16"/>
    <mergeCell ref="O15:O16"/>
    <mergeCell ref="P15:P16"/>
    <mergeCell ref="S15:S16"/>
    <mergeCell ref="T15:T16"/>
    <mergeCell ref="O17:O18"/>
    <mergeCell ref="P17:P18"/>
    <mergeCell ref="S17:S18"/>
    <mergeCell ref="T17:T18"/>
    <mergeCell ref="U17:U18"/>
    <mergeCell ref="X17:X18"/>
    <mergeCell ref="Q17:Q18"/>
    <mergeCell ref="AO15:AO18"/>
    <mergeCell ref="AP15:AP18"/>
    <mergeCell ref="B17:B18"/>
    <mergeCell ref="C17:C18"/>
    <mergeCell ref="D17:D18"/>
    <mergeCell ref="E17:E18"/>
    <mergeCell ref="F17:F18"/>
    <mergeCell ref="G17:G18"/>
    <mergeCell ref="H17:H18"/>
    <mergeCell ref="AH15:AH16"/>
    <mergeCell ref="AI15:AI16"/>
    <mergeCell ref="AJ15:AJ16"/>
    <mergeCell ref="AK15:AK16"/>
    <mergeCell ref="AM15:AM18"/>
    <mergeCell ref="AN15:AN18"/>
    <mergeCell ref="AH17:AH18"/>
    <mergeCell ref="AI17:AI18"/>
    <mergeCell ref="AJ17:AJ18"/>
    <mergeCell ref="AK17:AK18"/>
    <mergeCell ref="U15:U16"/>
    <mergeCell ref="X15:X16"/>
    <mergeCell ref="Y15:Y16"/>
    <mergeCell ref="AA15:AA16"/>
    <mergeCell ref="AB15:AB18"/>
    <mergeCell ref="I17:I18"/>
    <mergeCell ref="J17:J18"/>
    <mergeCell ref="K17:K18"/>
    <mergeCell ref="L17:L18"/>
    <mergeCell ref="M17:M18"/>
    <mergeCell ref="N17:N18"/>
    <mergeCell ref="G19:G20"/>
    <mergeCell ref="H19:H20"/>
    <mergeCell ref="I19:I20"/>
    <mergeCell ref="J19:J20"/>
    <mergeCell ref="K19:K20"/>
    <mergeCell ref="L19:L20"/>
    <mergeCell ref="B19:B20"/>
    <mergeCell ref="C19:C20"/>
    <mergeCell ref="D19:D20"/>
    <mergeCell ref="E19:E20"/>
    <mergeCell ref="F19:F20"/>
    <mergeCell ref="AF19:AF20"/>
    <mergeCell ref="AH19:AH20"/>
    <mergeCell ref="M19:M20"/>
    <mergeCell ref="N19:N20"/>
    <mergeCell ref="O19:O20"/>
    <mergeCell ref="P19:P20"/>
    <mergeCell ref="S19:S20"/>
    <mergeCell ref="T19:T20"/>
    <mergeCell ref="Q19:Q20"/>
    <mergeCell ref="J21:J22"/>
    <mergeCell ref="K21:K22"/>
    <mergeCell ref="L21:L22"/>
    <mergeCell ref="M21:M22"/>
    <mergeCell ref="N21:N22"/>
    <mergeCell ref="O21:O22"/>
    <mergeCell ref="AP19:AP22"/>
    <mergeCell ref="B21:B22"/>
    <mergeCell ref="C21:C22"/>
    <mergeCell ref="D21:D22"/>
    <mergeCell ref="E21:E22"/>
    <mergeCell ref="F21:F22"/>
    <mergeCell ref="G21:G22"/>
    <mergeCell ref="H21:H22"/>
    <mergeCell ref="I21:I22"/>
    <mergeCell ref="AI19:AI20"/>
    <mergeCell ref="AJ19:AJ20"/>
    <mergeCell ref="AK19:AK20"/>
    <mergeCell ref="AM19:AM22"/>
    <mergeCell ref="AN19:AN22"/>
    <mergeCell ref="AO19:AO22"/>
    <mergeCell ref="U19:U20"/>
    <mergeCell ref="X19:X20"/>
    <mergeCell ref="Y19:Y20"/>
    <mergeCell ref="AH21:AH22"/>
    <mergeCell ref="AI21:AI22"/>
    <mergeCell ref="AJ21:AJ22"/>
    <mergeCell ref="AK21:AK22"/>
    <mergeCell ref="P21:P22"/>
    <mergeCell ref="S21:S22"/>
    <mergeCell ref="T21:T22"/>
    <mergeCell ref="U21:U22"/>
    <mergeCell ref="X21:X22"/>
    <mergeCell ref="Y21:Y22"/>
    <mergeCell ref="Q21:Q22"/>
    <mergeCell ref="V21:V22"/>
    <mergeCell ref="H23:H24"/>
    <mergeCell ref="I23:I24"/>
    <mergeCell ref="J23:J24"/>
    <mergeCell ref="K23:K24"/>
    <mergeCell ref="L23:L24"/>
    <mergeCell ref="B23:B24"/>
    <mergeCell ref="C23:C24"/>
    <mergeCell ref="D23:D24"/>
    <mergeCell ref="E23:E24"/>
    <mergeCell ref="F23:F24"/>
    <mergeCell ref="AI23:AI24"/>
    <mergeCell ref="AJ23:AJ24"/>
    <mergeCell ref="AK23:AK24"/>
    <mergeCell ref="B25:B26"/>
    <mergeCell ref="C25:C26"/>
    <mergeCell ref="D25:D26"/>
    <mergeCell ref="E25:E26"/>
    <mergeCell ref="F25:F26"/>
    <mergeCell ref="G25:G26"/>
    <mergeCell ref="U23:U24"/>
    <mergeCell ref="X23:X24"/>
    <mergeCell ref="Y23:Y24"/>
    <mergeCell ref="AF23:AF24"/>
    <mergeCell ref="AH23:AH24"/>
    <mergeCell ref="AA19:AB23"/>
    <mergeCell ref="M23:M24"/>
    <mergeCell ref="N23:N24"/>
    <mergeCell ref="O23:O24"/>
    <mergeCell ref="P23:P24"/>
    <mergeCell ref="S23:S24"/>
    <mergeCell ref="T23:T24"/>
    <mergeCell ref="Q23:Q24"/>
    <mergeCell ref="G23:G24"/>
    <mergeCell ref="AK25:AK26"/>
    <mergeCell ref="AM25:AN26"/>
    <mergeCell ref="B27:B28"/>
    <mergeCell ref="C27:C28"/>
    <mergeCell ref="D27:D28"/>
    <mergeCell ref="E27:E28"/>
    <mergeCell ref="F27:F28"/>
    <mergeCell ref="G27:G28"/>
    <mergeCell ref="X25:X26"/>
    <mergeCell ref="Y25:Y26"/>
    <mergeCell ref="AD25:AD26"/>
    <mergeCell ref="AF25:AF26"/>
    <mergeCell ref="AH25:AH26"/>
    <mergeCell ref="AI25:AI26"/>
    <mergeCell ref="N25:N26"/>
    <mergeCell ref="O25:O26"/>
    <mergeCell ref="P25:P26"/>
    <mergeCell ref="S25:S26"/>
    <mergeCell ref="T25:T26"/>
    <mergeCell ref="U25:U26"/>
    <mergeCell ref="Q25:Q26"/>
    <mergeCell ref="H25:H26"/>
    <mergeCell ref="I25:I26"/>
    <mergeCell ref="J25:J26"/>
    <mergeCell ref="U27:U28"/>
    <mergeCell ref="Q27:Q28"/>
    <mergeCell ref="H27:H28"/>
    <mergeCell ref="I27:I28"/>
    <mergeCell ref="J27:J28"/>
    <mergeCell ref="K27:K28"/>
    <mergeCell ref="L27:L28"/>
    <mergeCell ref="M27:M28"/>
    <mergeCell ref="AJ25:AJ26"/>
    <mergeCell ref="K25:K26"/>
    <mergeCell ref="L25:L26"/>
    <mergeCell ref="M25:M26"/>
    <mergeCell ref="AA26:AA30"/>
    <mergeCell ref="AB26:AB30"/>
    <mergeCell ref="K29:K30"/>
    <mergeCell ref="L29:L30"/>
    <mergeCell ref="M29:M30"/>
    <mergeCell ref="N29:N30"/>
    <mergeCell ref="AI29:AI30"/>
    <mergeCell ref="AJ29:AJ30"/>
    <mergeCell ref="Y29:Y30"/>
    <mergeCell ref="O29:O30"/>
    <mergeCell ref="P29:P30"/>
    <mergeCell ref="S29:S30"/>
    <mergeCell ref="T29:T30"/>
    <mergeCell ref="AK27:AK28"/>
    <mergeCell ref="AM27:AN28"/>
    <mergeCell ref="B29:B30"/>
    <mergeCell ref="C29:C30"/>
    <mergeCell ref="D29:D30"/>
    <mergeCell ref="E29:E30"/>
    <mergeCell ref="F29:F30"/>
    <mergeCell ref="G29:G30"/>
    <mergeCell ref="H29:H30"/>
    <mergeCell ref="X27:X28"/>
    <mergeCell ref="Y27:Y28"/>
    <mergeCell ref="AD27:AF28"/>
    <mergeCell ref="AH27:AH28"/>
    <mergeCell ref="AI27:AI28"/>
    <mergeCell ref="AJ27:AJ28"/>
    <mergeCell ref="N27:N28"/>
    <mergeCell ref="O27:O28"/>
    <mergeCell ref="P27:P28"/>
    <mergeCell ref="S27:S28"/>
    <mergeCell ref="T27:T28"/>
    <mergeCell ref="AK29:AK30"/>
    <mergeCell ref="AD29:AD30"/>
    <mergeCell ref="AF29:AF30"/>
    <mergeCell ref="AH29:AH30"/>
    <mergeCell ref="U29:U30"/>
    <mergeCell ref="X29:X30"/>
    <mergeCell ref="Q29:Q30"/>
    <mergeCell ref="I29:I30"/>
    <mergeCell ref="J29:J30"/>
    <mergeCell ref="B33:B34"/>
    <mergeCell ref="C33:C34"/>
    <mergeCell ref="D33:D34"/>
    <mergeCell ref="E33:E34"/>
    <mergeCell ref="J31:J32"/>
    <mergeCell ref="K31:K32"/>
    <mergeCell ref="L31:L32"/>
    <mergeCell ref="M31:M32"/>
    <mergeCell ref="N31:N32"/>
    <mergeCell ref="F33:F34"/>
    <mergeCell ref="G33:G34"/>
    <mergeCell ref="H33:H34"/>
    <mergeCell ref="I33:I34"/>
    <mergeCell ref="J33:J34"/>
    <mergeCell ref="K33:K34"/>
    <mergeCell ref="B31:B32"/>
    <mergeCell ref="C31:C32"/>
    <mergeCell ref="D31:D32"/>
    <mergeCell ref="E31:E32"/>
    <mergeCell ref="F31:F32"/>
    <mergeCell ref="G31:G32"/>
    <mergeCell ref="H31:H32"/>
    <mergeCell ref="I31:I32"/>
    <mergeCell ref="T33:T34"/>
    <mergeCell ref="U33:U34"/>
    <mergeCell ref="X33:X34"/>
    <mergeCell ref="O33:O34"/>
    <mergeCell ref="P33:P34"/>
    <mergeCell ref="S33:S34"/>
    <mergeCell ref="Q31:Q32"/>
    <mergeCell ref="Q33:Q34"/>
    <mergeCell ref="L33:L34"/>
    <mergeCell ref="M33:M34"/>
    <mergeCell ref="N33:N34"/>
    <mergeCell ref="P31:P32"/>
    <mergeCell ref="S31:S32"/>
    <mergeCell ref="T31:T32"/>
    <mergeCell ref="U31:U32"/>
    <mergeCell ref="X31:X32"/>
    <mergeCell ref="O31:O32"/>
    <mergeCell ref="T35:T36"/>
    <mergeCell ref="U35:U36"/>
    <mergeCell ref="H35:H36"/>
    <mergeCell ref="I35:I36"/>
    <mergeCell ref="J35:J36"/>
    <mergeCell ref="K35:K36"/>
    <mergeCell ref="L35:L36"/>
    <mergeCell ref="M35:M36"/>
    <mergeCell ref="U37:U38"/>
    <mergeCell ref="N37:N38"/>
    <mergeCell ref="O37:O38"/>
    <mergeCell ref="P37:P38"/>
    <mergeCell ref="S37:S38"/>
    <mergeCell ref="T37:T38"/>
    <mergeCell ref="Q35:Q36"/>
    <mergeCell ref="Q37:Q38"/>
    <mergeCell ref="B37:B38"/>
    <mergeCell ref="C37:C38"/>
    <mergeCell ref="D37:D38"/>
    <mergeCell ref="E37:E38"/>
    <mergeCell ref="F37:F38"/>
    <mergeCell ref="N35:N36"/>
    <mergeCell ref="O35:O36"/>
    <mergeCell ref="P35:P36"/>
    <mergeCell ref="S35:S36"/>
    <mergeCell ref="B35:B36"/>
    <mergeCell ref="C35:C36"/>
    <mergeCell ref="D35:D36"/>
    <mergeCell ref="E35:E36"/>
    <mergeCell ref="F35:F36"/>
    <mergeCell ref="G35:G36"/>
    <mergeCell ref="C39:C40"/>
    <mergeCell ref="D39:D40"/>
    <mergeCell ref="E39:E40"/>
    <mergeCell ref="F39:F40"/>
    <mergeCell ref="G39:G40"/>
    <mergeCell ref="H39:H40"/>
    <mergeCell ref="I39:I40"/>
    <mergeCell ref="M37:M38"/>
    <mergeCell ref="G37:G38"/>
    <mergeCell ref="H37:H38"/>
    <mergeCell ref="I37:I38"/>
    <mergeCell ref="J37:J38"/>
    <mergeCell ref="K37:K38"/>
    <mergeCell ref="L37:L38"/>
    <mergeCell ref="P39:P40"/>
    <mergeCell ref="S39:S40"/>
    <mergeCell ref="T39:T40"/>
    <mergeCell ref="U39:U40"/>
    <mergeCell ref="B41:B42"/>
    <mergeCell ref="C41:C42"/>
    <mergeCell ref="D41:D42"/>
    <mergeCell ref="E41:E42"/>
    <mergeCell ref="F41:F42"/>
    <mergeCell ref="J39:J40"/>
    <mergeCell ref="K39:K40"/>
    <mergeCell ref="L39:L40"/>
    <mergeCell ref="M39:M40"/>
    <mergeCell ref="N39:N40"/>
    <mergeCell ref="O39:O40"/>
    <mergeCell ref="U41:U42"/>
    <mergeCell ref="N41:N42"/>
    <mergeCell ref="O41:O42"/>
    <mergeCell ref="P41:P42"/>
    <mergeCell ref="S41:S42"/>
    <mergeCell ref="T41:T42"/>
    <mergeCell ref="Q39:Q40"/>
    <mergeCell ref="Q41:Q42"/>
    <mergeCell ref="B39:B40"/>
    <mergeCell ref="D43:D44"/>
    <mergeCell ref="E43:E44"/>
    <mergeCell ref="F43:F44"/>
    <mergeCell ref="G43:G44"/>
    <mergeCell ref="H43:H44"/>
    <mergeCell ref="I43:I44"/>
    <mergeCell ref="M41:M42"/>
    <mergeCell ref="G41:G42"/>
    <mergeCell ref="H41:H42"/>
    <mergeCell ref="I41:I42"/>
    <mergeCell ref="J41:J42"/>
    <mergeCell ref="K41:K42"/>
    <mergeCell ref="L41:L42"/>
    <mergeCell ref="S43:S44"/>
    <mergeCell ref="T43:T44"/>
    <mergeCell ref="U43:U44"/>
    <mergeCell ref="B45:B46"/>
    <mergeCell ref="C45:C46"/>
    <mergeCell ref="D45:D46"/>
    <mergeCell ref="E45:E46"/>
    <mergeCell ref="F45:F46"/>
    <mergeCell ref="J43:J44"/>
    <mergeCell ref="K43:K44"/>
    <mergeCell ref="L43:L44"/>
    <mergeCell ref="M43:M44"/>
    <mergeCell ref="N43:N44"/>
    <mergeCell ref="O43:O44"/>
    <mergeCell ref="U45:U46"/>
    <mergeCell ref="N45:N46"/>
    <mergeCell ref="O45:O46"/>
    <mergeCell ref="P45:P46"/>
    <mergeCell ref="S45:S46"/>
    <mergeCell ref="T45:T46"/>
    <mergeCell ref="Q43:Q44"/>
    <mergeCell ref="Q45:Q46"/>
    <mergeCell ref="B43:B44"/>
    <mergeCell ref="C43:C44"/>
    <mergeCell ref="M45:M46"/>
    <mergeCell ref="G45:G46"/>
    <mergeCell ref="H45:H46"/>
    <mergeCell ref="I45:I46"/>
    <mergeCell ref="J45:J46"/>
    <mergeCell ref="K45:K46"/>
    <mergeCell ref="L45:L46"/>
    <mergeCell ref="P43:P44"/>
    <mergeCell ref="P47:P48"/>
    <mergeCell ref="S47:S48"/>
    <mergeCell ref="T47:T48"/>
    <mergeCell ref="U47:U48"/>
    <mergeCell ref="B49:B50"/>
    <mergeCell ref="C49:C50"/>
    <mergeCell ref="D49:D50"/>
    <mergeCell ref="E49:E50"/>
    <mergeCell ref="F49:F50"/>
    <mergeCell ref="J47:J48"/>
    <mergeCell ref="K47:K48"/>
    <mergeCell ref="L47:L48"/>
    <mergeCell ref="M47:M48"/>
    <mergeCell ref="N47:N48"/>
    <mergeCell ref="O47:O48"/>
    <mergeCell ref="U49:U50"/>
    <mergeCell ref="Q47:Q48"/>
    <mergeCell ref="B47:B48"/>
    <mergeCell ref="C47:C48"/>
    <mergeCell ref="D47:D48"/>
    <mergeCell ref="E47:E48"/>
    <mergeCell ref="F47:F48"/>
    <mergeCell ref="G47:G48"/>
    <mergeCell ref="H47:H48"/>
    <mergeCell ref="I47:I48"/>
    <mergeCell ref="B51:P51"/>
    <mergeCell ref="B52:P52"/>
    <mergeCell ref="S52:U52"/>
    <mergeCell ref="B53:P53"/>
    <mergeCell ref="M49:M50"/>
    <mergeCell ref="N49:N50"/>
    <mergeCell ref="O49:O50"/>
    <mergeCell ref="P49:P50"/>
    <mergeCell ref="S49:S50"/>
    <mergeCell ref="T49:T50"/>
    <mergeCell ref="G49:G50"/>
    <mergeCell ref="H49:H50"/>
    <mergeCell ref="I49:I50"/>
    <mergeCell ref="J49:J50"/>
    <mergeCell ref="K49:K50"/>
    <mergeCell ref="L49:L50"/>
    <mergeCell ref="Q49:Q50"/>
    <mergeCell ref="Q51:Q53"/>
    <mergeCell ref="A21:A22"/>
    <mergeCell ref="A23:A24"/>
    <mergeCell ref="A25:A26"/>
    <mergeCell ref="A3:A4"/>
    <mergeCell ref="A5:A6"/>
    <mergeCell ref="A7:A8"/>
    <mergeCell ref="A9:A10"/>
    <mergeCell ref="A11:A12"/>
    <mergeCell ref="A13:A14"/>
    <mergeCell ref="A51:A53"/>
    <mergeCell ref="Q1:Q2"/>
    <mergeCell ref="Q3:Q4"/>
    <mergeCell ref="Q5:Q6"/>
    <mergeCell ref="Q7:Q8"/>
    <mergeCell ref="Q9:Q10"/>
    <mergeCell ref="Q11:Q12"/>
    <mergeCell ref="Q13:Q14"/>
    <mergeCell ref="Q15:Q16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</mergeCells>
  <phoneticPr fontId="5" type="noConversion"/>
  <conditionalFormatting sqref="Q3:Q50">
    <cfRule type="expression" dxfId="2" priority="3">
      <formula>Q3="X"</formula>
    </cfRule>
  </conditionalFormatting>
  <conditionalFormatting sqref="AA19:AB23">
    <cfRule type="expression" dxfId="1" priority="1">
      <formula>AA19="오늘 하루 수고했어요"</formula>
    </cfRule>
    <cfRule type="expression" dxfId="0" priority="2">
      <formula>AA19="시간을 잘못 입력했습니다"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DATA</vt:lpstr>
      <vt:lpstr>월간결산</vt:lpstr>
      <vt:lpstr>1일</vt:lpstr>
      <vt:lpstr>2일</vt:lpstr>
      <vt:lpstr>3일</vt:lpstr>
      <vt:lpstr>4일</vt:lpstr>
      <vt:lpstr>5일</vt:lpstr>
      <vt:lpstr>6일</vt:lpstr>
      <vt:lpstr>7일</vt:lpstr>
      <vt:lpstr>8일</vt:lpstr>
      <vt:lpstr>9일</vt:lpstr>
      <vt:lpstr>10일</vt:lpstr>
      <vt:lpstr>11일</vt:lpstr>
      <vt:lpstr>12일</vt:lpstr>
      <vt:lpstr>13일</vt:lpstr>
      <vt:lpstr>14일</vt:lpstr>
      <vt:lpstr>15일</vt:lpstr>
      <vt:lpstr>16일</vt:lpstr>
      <vt:lpstr>17일</vt:lpstr>
      <vt:lpstr>18일</vt:lpstr>
      <vt:lpstr>19일</vt:lpstr>
      <vt:lpstr>20일</vt:lpstr>
      <vt:lpstr>21일</vt:lpstr>
      <vt:lpstr>22일</vt:lpstr>
      <vt:lpstr>23일</vt:lpstr>
      <vt:lpstr>24일</vt:lpstr>
      <vt:lpstr>25일</vt:lpstr>
      <vt:lpstr>26일</vt:lpstr>
      <vt:lpstr>27일</vt:lpstr>
      <vt:lpstr>28일</vt:lpstr>
      <vt:lpstr>29일</vt:lpstr>
      <vt:lpstr>30일</vt:lpstr>
      <vt:lpstr>31일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이현석</dc:creator>
  <cp:lastModifiedBy>Criss_Home</cp:lastModifiedBy>
  <dcterms:created xsi:type="dcterms:W3CDTF">2019-04-05T15:32:14Z</dcterms:created>
  <dcterms:modified xsi:type="dcterms:W3CDTF">2020-05-11T08:51:38Z</dcterms:modified>
</cp:coreProperties>
</file>